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<sst xmlns="http://schemas.openxmlformats.org/spreadsheetml/2006/main" count="121" uniqueCount="100">
  <si>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</si>
  <si>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</si>
  <si>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</si>
  <si>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</si>
  <si>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</si>
  <si>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</si>
  <si>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</si>
  <si>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</si>
  <si>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</si>
  <si>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</si>
  <si>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</si>
  <si>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</si>
  <si>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</si>
  <si>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</si>
  <si>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</si>
  <si>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</si>
  <si>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</si>
  <si>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</si>
  <si>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</si>
  <si>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</si>
  <si>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</si>
  <si>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</si>
  <si>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</si>
  <si>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</si>
  <si>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</si>
  <si>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</si>
  <si>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</si>
  <si>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</si>
  <si>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</si>
  <si>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</si>
  <si>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</si>
  <si>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</si>
  <si>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</si>
  <si>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</si>
  <si>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</si>
  <si>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</si>
  <si>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</si>
  <si>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</si>
  <si>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</si>
  <si>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</si>
  <si>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</si>
  <si>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</si>
  <si>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</si>
  <si>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</si>
  <si>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</si>
  <si>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</si>
  <si>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</si>
  <si>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</si>
  <si>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</si>
  <si>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</si>
  <si>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</si>
  <si>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</si>
  <si>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</si>
  <si>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</si>
  <si>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</si>
  <si>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</si>
  <si>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</si>
  <si>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</si>
  <si>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</si>
  <si>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</si>
  <si>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</si>
  <si>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</si>
  <si>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</si>
  <si>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</si>
  <si>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</si>
  <si>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</si>
  <si>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</si>
  <si>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</si>
  <si>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</si>
  <si>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 xml:space="preserve">衆議院議員小選挙区別登録者数 </t>
  </si>
  <si>
    <t>県議合区等選挙区別登録者数</t>
  </si>
  <si>
    <t>第一区</t>
  </si>
  <si>
    <t>★1</t>
  </si>
  <si>
    <t>石巻・牡鹿</t>
  </si>
  <si>
    <t>第二区</t>
  </si>
  <si>
    <t>気仙沼・本吉</t>
  </si>
  <si>
    <t>第三区</t>
  </si>
  <si>
    <t>★2</t>
  </si>
  <si>
    <t>白石・刈田</t>
  </si>
  <si>
    <t>第四区</t>
  </si>
  <si>
    <t>角田・伊具</t>
  </si>
  <si>
    <t>★3</t>
  </si>
  <si>
    <t>多賀城・七ヶ浜</t>
  </si>
  <si>
    <t>★4</t>
  </si>
  <si>
    <t>富谷・黒川</t>
  </si>
  <si>
    <t>宮城</t>
  </si>
  <si>
    <t>（参考）仙台市太白区内訳</t>
  </si>
  <si>
    <t>本庁管内</t>
  </si>
  <si>
    <t>秋保総合支所管内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</si>
  <si>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</si>
  <si>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</si>
  <si>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</si>
  <si>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</si>
  <si>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</si>
  <si>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</si>
  <si>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t>　　　　大郷町，旧志田郡，旧田尻町の範囲</t>
  </si>
  <si>
    <t>旧田尻町</t>
  </si>
  <si>
    <t>　★4　気仙沼市，登米市，栗原市，旧古川市，旧玉造郡の範囲</t>
  </si>
  <si>
    <t>今回（令和3年10月18日）現在</t>
  </si>
  <si>
    <t>前回（令和3年10月13日）現在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</si>
</sst>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12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02">
        <v>44487</v>
      </c>
      <c r="G1" s="102"/>
      <c r="H1" s="5" t="s">
        <v>2</v>
      </c>
      <c r="J1" s="7" t="s">
        <v>3</v>
      </c>
    </row>
    <row r="2" spans="1:10" ht="18" customHeight="1">
      <c r="A2" s="103" t="s">
        <v>4</v>
      </c>
      <c r="B2" s="104"/>
      <c r="C2" s="107" t="s">
        <v>98</v>
      </c>
      <c r="D2" s="108"/>
      <c r="E2" s="109"/>
      <c r="F2" s="110" t="s">
        <v>99</v>
      </c>
      <c r="G2" s="111"/>
      <c r="H2" s="112"/>
      <c r="I2" s="113" t="s">
        <v>5</v>
      </c>
      <c r="J2" s="114"/>
    </row>
    <row r="3" spans="1:10" ht="18" customHeight="1" thickBot="1">
      <c r="A3" s="105"/>
      <c r="B3" s="106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7" t="s">
        <v>11</v>
      </c>
      <c r="B4" s="118"/>
      <c r="C4" s="14">
        <f>SUM(C5:C6)</f>
        <v>932960</v>
      </c>
      <c r="D4" s="15">
        <f>SUM(D5:D6)</f>
        <v>995926</v>
      </c>
      <c r="E4" s="16">
        <f>SUM(C4:D4)</f>
        <v>1928886</v>
      </c>
      <c r="F4" s="17">
        <v>932901</v>
      </c>
      <c r="G4" s="15">
        <v>995985</v>
      </c>
      <c r="H4" s="16">
        <v>1928886</v>
      </c>
      <c r="I4" s="18">
        <f>E4-H4</f>
        <v>0</v>
      </c>
      <c r="J4" s="19">
        <f>(E4/H4)-1</f>
        <v>0</v>
      </c>
    </row>
    <row r="5" spans="1:10" ht="18" customHeight="1">
      <c r="A5" s="119" t="s">
        <v>12</v>
      </c>
      <c r="B5" s="120"/>
      <c r="C5" s="20">
        <f>SUM(C8:C25)</f>
        <v>786639</v>
      </c>
      <c r="D5" s="21">
        <f>SUM(D8:D25)</f>
        <v>845329</v>
      </c>
      <c r="E5" s="22">
        <f>SUM(C5:D5)</f>
        <v>1631968</v>
      </c>
      <c r="F5" s="20">
        <v>786563</v>
      </c>
      <c r="G5" s="21">
        <v>845378</v>
      </c>
      <c r="H5" s="22">
        <v>1631941</v>
      </c>
      <c r="I5" s="23">
        <f>E5-H5</f>
        <v>27</v>
      </c>
      <c r="J5" s="24">
        <f>(E5/H5)-1</f>
        <v>1.6544715770949736E-05</v>
      </c>
    </row>
    <row r="6" spans="1:10" ht="18" customHeight="1" thickBot="1">
      <c r="A6" s="121" t="s">
        <v>13</v>
      </c>
      <c r="B6" s="122"/>
      <c r="C6" s="25">
        <f>SUM(C26,C29,C34,C36,C39,C43,C47,C50,C53,C55)</f>
        <v>146321</v>
      </c>
      <c r="D6" s="1">
        <f>SUM(D26,D29,D34,D36,D39,D43,D47,D50,D53,D55)</f>
        <v>150597</v>
      </c>
      <c r="E6" s="26">
        <f>SUM(C6:D6)</f>
        <v>296918</v>
      </c>
      <c r="F6" s="27">
        <v>146338</v>
      </c>
      <c r="G6" s="28">
        <v>150607</v>
      </c>
      <c r="H6" s="26">
        <v>296945</v>
      </c>
      <c r="I6" s="29">
        <f>E6-H6</f>
        <v>-27</v>
      </c>
      <c r="J6" s="30">
        <f>(E6/H6)-1</f>
        <v>-9.092592904413888E-05</v>
      </c>
    </row>
    <row r="7" spans="1:10" ht="18" customHeight="1">
      <c r="A7" s="123" t="s">
        <v>14</v>
      </c>
      <c r="B7" s="124"/>
      <c r="C7" s="31">
        <f>SUM(C8:C12)</f>
        <v>430198</v>
      </c>
      <c r="D7" s="21">
        <f>SUM(D8:D12)</f>
        <v>469643</v>
      </c>
      <c r="E7" s="22">
        <f>SUM(C7:D7)</f>
        <v>899841</v>
      </c>
      <c r="F7" s="20">
        <v>430121</v>
      </c>
      <c r="G7" s="21">
        <v>469629</v>
      </c>
      <c r="H7" s="22">
        <v>899750</v>
      </c>
      <c r="I7" s="32">
        <f>E7-H7</f>
        <v>91</v>
      </c>
      <c r="J7" s="24">
        <f>(E7/H7)-1</f>
        <v>0.00010113920533472154</v>
      </c>
    </row>
    <row r="8" spans="1:10" ht="18" customHeight="1">
      <c r="A8" s="33"/>
      <c r="B8" s="50" t="s">
        <v>15</v>
      </c>
      <c r="C8" s="35">
        <v>116607</v>
      </c>
      <c r="D8" s="36">
        <v>130902</v>
      </c>
      <c r="E8" s="37">
        <f aca="true" t="shared" si="0" ref="E8:E56">SUM(C8:D8)</f>
        <v>247509</v>
      </c>
      <c r="F8" s="35">
        <v>116568</v>
      </c>
      <c r="G8" s="36">
        <v>130891</v>
      </c>
      <c r="H8" s="37">
        <v>247459</v>
      </c>
      <c r="I8" s="38">
        <f aca="true" t="shared" si="1" ref="I8:I56">E8-H8</f>
        <v>50</v>
      </c>
      <c r="J8" s="39">
        <f>(E8/H8)-1</f>
        <v>0.00020205367353787196</v>
      </c>
    </row>
    <row r="9" spans="1:10" ht="18" customHeight="1">
      <c r="A9" s="33"/>
      <c r="B9" s="34" t="s">
        <v>16</v>
      </c>
      <c r="C9" s="35">
        <v>77705</v>
      </c>
      <c r="D9" s="36">
        <v>82738</v>
      </c>
      <c r="E9" s="37">
        <f>SUM(C9:D9)</f>
        <v>160443</v>
      </c>
      <c r="F9" s="35">
        <v>77682</v>
      </c>
      <c r="G9" s="36">
        <v>82729</v>
      </c>
      <c r="H9" s="37">
        <v>160411</v>
      </c>
      <c r="I9" s="38">
        <f t="shared" si="1"/>
        <v>32</v>
      </c>
      <c r="J9" s="39">
        <f aca="true" t="shared" si="2" ref="J9:J56">(E9/H9)-1</f>
        <v>0.0001994875663140494</v>
      </c>
    </row>
    <row r="10" spans="1:10" ht="18" customHeight="1">
      <c r="A10" s="33"/>
      <c r="B10" s="34" t="s">
        <v>17</v>
      </c>
      <c r="C10" s="35">
        <v>56363</v>
      </c>
      <c r="D10" s="36">
        <v>59778</v>
      </c>
      <c r="E10" s="37">
        <f t="shared" si="0"/>
        <v>116141</v>
      </c>
      <c r="F10" s="35">
        <v>56356</v>
      </c>
      <c r="G10" s="36">
        <v>59779</v>
      </c>
      <c r="H10" s="37">
        <v>116135</v>
      </c>
      <c r="I10" s="38">
        <f t="shared" si="1"/>
        <v>6</v>
      </c>
      <c r="J10" s="39">
        <f t="shared" si="2"/>
        <v>5.166401171052826E-05</v>
      </c>
    </row>
    <row r="11" spans="1:10" ht="18" customHeight="1">
      <c r="A11" s="33"/>
      <c r="B11" s="34" t="s">
        <v>18</v>
      </c>
      <c r="C11" s="35">
        <f>SUM(C71:C72)</f>
        <v>93584</v>
      </c>
      <c r="D11" s="36">
        <f>SUM(D71:D72)</f>
        <v>102549</v>
      </c>
      <c r="E11" s="37">
        <f t="shared" si="0"/>
        <v>196133</v>
      </c>
      <c r="F11" s="35">
        <v>93576</v>
      </c>
      <c r="G11" s="36">
        <v>102555</v>
      </c>
      <c r="H11" s="37">
        <v>196131</v>
      </c>
      <c r="I11" s="38">
        <f t="shared" si="1"/>
        <v>2</v>
      </c>
      <c r="J11" s="39">
        <f t="shared" si="2"/>
        <v>1.0197266113065595E-05</v>
      </c>
    </row>
    <row r="12" spans="1:10" ht="18" customHeight="1" thickBot="1">
      <c r="A12" s="40"/>
      <c r="B12" s="41" t="s">
        <v>19</v>
      </c>
      <c r="C12" s="25">
        <v>85939</v>
      </c>
      <c r="D12" s="1">
        <v>93676</v>
      </c>
      <c r="E12" s="2">
        <f t="shared" si="0"/>
        <v>179615</v>
      </c>
      <c r="F12" s="25">
        <v>85939</v>
      </c>
      <c r="G12" s="1">
        <v>93675</v>
      </c>
      <c r="H12" s="2">
        <v>179614</v>
      </c>
      <c r="I12" s="42">
        <f t="shared" si="1"/>
        <v>1</v>
      </c>
      <c r="J12" s="43">
        <f t="shared" si="2"/>
        <v>5.567494738789591E-06</v>
      </c>
    </row>
    <row r="13" spans="1:10" ht="18" customHeight="1">
      <c r="A13" s="119" t="s">
        <v>20</v>
      </c>
      <c r="B13" s="120"/>
      <c r="C13" s="20">
        <v>58090</v>
      </c>
      <c r="D13" s="21">
        <v>62110</v>
      </c>
      <c r="E13" s="22">
        <f t="shared" si="0"/>
        <v>120200</v>
      </c>
      <c r="F13" s="20">
        <v>58094</v>
      </c>
      <c r="G13" s="21">
        <v>62126</v>
      </c>
      <c r="H13" s="22">
        <v>120220</v>
      </c>
      <c r="I13" s="32">
        <f t="shared" si="1"/>
        <v>-20</v>
      </c>
      <c r="J13" s="24">
        <f t="shared" si="2"/>
        <v>-0.00016636167027117565</v>
      </c>
    </row>
    <row r="14" spans="1:10" ht="18" customHeight="1">
      <c r="A14" s="115" t="s">
        <v>21</v>
      </c>
      <c r="B14" s="116"/>
      <c r="C14" s="35">
        <v>21927</v>
      </c>
      <c r="D14" s="36">
        <v>24002</v>
      </c>
      <c r="E14" s="37">
        <f t="shared" si="0"/>
        <v>45929</v>
      </c>
      <c r="F14" s="35">
        <v>21927</v>
      </c>
      <c r="G14" s="36">
        <v>24004</v>
      </c>
      <c r="H14" s="37">
        <v>45931</v>
      </c>
      <c r="I14" s="38">
        <f t="shared" si="1"/>
        <v>-2</v>
      </c>
      <c r="J14" s="39">
        <f t="shared" si="2"/>
        <v>-4.354357623392868E-05</v>
      </c>
    </row>
    <row r="15" spans="1:10" ht="18" customHeight="1">
      <c r="A15" s="115" t="s">
        <v>22</v>
      </c>
      <c r="B15" s="116"/>
      <c r="C15" s="35">
        <v>25821</v>
      </c>
      <c r="D15" s="36">
        <v>27501</v>
      </c>
      <c r="E15" s="37">
        <f t="shared" si="0"/>
        <v>53322</v>
      </c>
      <c r="F15" s="35">
        <v>25827</v>
      </c>
      <c r="G15" s="36">
        <v>27506</v>
      </c>
      <c r="H15" s="37">
        <v>53333</v>
      </c>
      <c r="I15" s="38">
        <f t="shared" si="1"/>
        <v>-11</v>
      </c>
      <c r="J15" s="39">
        <f t="shared" si="2"/>
        <v>-0.00020625128907059143</v>
      </c>
    </row>
    <row r="16" spans="1:10" ht="18" customHeight="1">
      <c r="A16" s="115" t="s">
        <v>23</v>
      </c>
      <c r="B16" s="116"/>
      <c r="C16" s="35">
        <v>13916</v>
      </c>
      <c r="D16" s="36">
        <v>14596</v>
      </c>
      <c r="E16" s="37">
        <f t="shared" si="0"/>
        <v>28512</v>
      </c>
      <c r="F16" s="35">
        <v>13922</v>
      </c>
      <c r="G16" s="36">
        <v>14599</v>
      </c>
      <c r="H16" s="37">
        <v>28521</v>
      </c>
      <c r="I16" s="38">
        <f t="shared" si="1"/>
        <v>-9</v>
      </c>
      <c r="J16" s="39">
        <f t="shared" si="2"/>
        <v>-0.00031555695803087147</v>
      </c>
    </row>
    <row r="17" spans="1:10" ht="18" customHeight="1">
      <c r="A17" s="115" t="s">
        <v>24</v>
      </c>
      <c r="B17" s="116"/>
      <c r="C17" s="35">
        <v>31687</v>
      </c>
      <c r="D17" s="36">
        <v>33224</v>
      </c>
      <c r="E17" s="37">
        <f t="shared" si="0"/>
        <v>64911</v>
      </c>
      <c r="F17" s="35">
        <v>31686</v>
      </c>
      <c r="G17" s="36">
        <v>33235</v>
      </c>
      <c r="H17" s="37">
        <v>64921</v>
      </c>
      <c r="I17" s="38">
        <f t="shared" si="1"/>
        <v>-10</v>
      </c>
      <c r="J17" s="39">
        <f t="shared" si="2"/>
        <v>-0.00015403336362651565</v>
      </c>
    </row>
    <row r="18" spans="1:10" ht="18" customHeight="1">
      <c r="A18" s="115" t="s">
        <v>25</v>
      </c>
      <c r="B18" s="116"/>
      <c r="C18" s="35">
        <v>11961</v>
      </c>
      <c r="D18" s="36">
        <v>12135</v>
      </c>
      <c r="E18" s="37">
        <f t="shared" si="0"/>
        <v>24096</v>
      </c>
      <c r="F18" s="35">
        <v>11965</v>
      </c>
      <c r="G18" s="36">
        <v>12136</v>
      </c>
      <c r="H18" s="37">
        <v>24101</v>
      </c>
      <c r="I18" s="38">
        <f t="shared" si="1"/>
        <v>-5</v>
      </c>
      <c r="J18" s="39">
        <f t="shared" si="2"/>
        <v>-0.00020746027135798428</v>
      </c>
    </row>
    <row r="19" spans="1:10" ht="18" customHeight="1">
      <c r="A19" s="115" t="s">
        <v>26</v>
      </c>
      <c r="B19" s="116"/>
      <c r="C19" s="35">
        <v>25850</v>
      </c>
      <c r="D19" s="36">
        <v>26423</v>
      </c>
      <c r="E19" s="37">
        <f t="shared" si="0"/>
        <v>52273</v>
      </c>
      <c r="F19" s="35">
        <v>25853</v>
      </c>
      <c r="G19" s="36">
        <v>26417</v>
      </c>
      <c r="H19" s="37">
        <v>52270</v>
      </c>
      <c r="I19" s="38">
        <f t="shared" si="1"/>
        <v>3</v>
      </c>
      <c r="J19" s="39">
        <f t="shared" si="2"/>
        <v>5.7394298832891266E-05</v>
      </c>
    </row>
    <row r="20" spans="1:10" ht="18" customHeight="1">
      <c r="A20" s="115" t="s">
        <v>27</v>
      </c>
      <c r="B20" s="116"/>
      <c r="C20" s="35">
        <v>17930</v>
      </c>
      <c r="D20" s="36">
        <v>18658</v>
      </c>
      <c r="E20" s="37">
        <f t="shared" si="0"/>
        <v>36588</v>
      </c>
      <c r="F20" s="35">
        <v>17929</v>
      </c>
      <c r="G20" s="36">
        <v>18659</v>
      </c>
      <c r="H20" s="37">
        <v>36588</v>
      </c>
      <c r="I20" s="38">
        <f t="shared" si="1"/>
        <v>0</v>
      </c>
      <c r="J20" s="39">
        <f t="shared" si="2"/>
        <v>0</v>
      </c>
    </row>
    <row r="21" spans="1:10" ht="18" customHeight="1">
      <c r="A21" s="115" t="s">
        <v>28</v>
      </c>
      <c r="B21" s="116"/>
      <c r="C21" s="35">
        <v>32128</v>
      </c>
      <c r="D21" s="36">
        <v>33805</v>
      </c>
      <c r="E21" s="37">
        <f t="shared" si="0"/>
        <v>65933</v>
      </c>
      <c r="F21" s="35">
        <v>32131</v>
      </c>
      <c r="G21" s="36">
        <v>33809</v>
      </c>
      <c r="H21" s="37">
        <v>65940</v>
      </c>
      <c r="I21" s="38">
        <f t="shared" si="1"/>
        <v>-7</v>
      </c>
      <c r="J21" s="39">
        <f t="shared" si="2"/>
        <v>-0.00010615711252659477</v>
      </c>
    </row>
    <row r="22" spans="1:10" ht="18" customHeight="1">
      <c r="A22" s="115" t="s">
        <v>29</v>
      </c>
      <c r="B22" s="116"/>
      <c r="C22" s="35">
        <v>27420</v>
      </c>
      <c r="D22" s="36">
        <v>29405</v>
      </c>
      <c r="E22" s="37">
        <f t="shared" si="0"/>
        <v>56825</v>
      </c>
      <c r="F22" s="35">
        <v>27419</v>
      </c>
      <c r="G22" s="36">
        <v>29408</v>
      </c>
      <c r="H22" s="37">
        <v>56827</v>
      </c>
      <c r="I22" s="38">
        <f t="shared" si="1"/>
        <v>-2</v>
      </c>
      <c r="J22" s="39">
        <f t="shared" si="2"/>
        <v>-3.519453780775894E-05</v>
      </c>
    </row>
    <row r="23" spans="1:10" ht="18" customHeight="1">
      <c r="A23" s="115" t="s">
        <v>30</v>
      </c>
      <c r="B23" s="116"/>
      <c r="C23" s="35">
        <v>16281</v>
      </c>
      <c r="D23" s="36">
        <v>17132</v>
      </c>
      <c r="E23" s="37">
        <f t="shared" si="0"/>
        <v>33413</v>
      </c>
      <c r="F23" s="35">
        <v>16254</v>
      </c>
      <c r="G23" s="36">
        <v>17138</v>
      </c>
      <c r="H23" s="37">
        <v>33392</v>
      </c>
      <c r="I23" s="38">
        <f t="shared" si="1"/>
        <v>21</v>
      </c>
      <c r="J23" s="39">
        <f t="shared" si="2"/>
        <v>0.0006288931480593618</v>
      </c>
    </row>
    <row r="24" spans="1:10" ht="17.25" customHeight="1">
      <c r="A24" s="115" t="s">
        <v>31</v>
      </c>
      <c r="B24" s="116"/>
      <c r="C24" s="44">
        <v>52945</v>
      </c>
      <c r="D24" s="45">
        <v>55285</v>
      </c>
      <c r="E24" s="46">
        <f>SUM(C24:D24)</f>
        <v>108230</v>
      </c>
      <c r="F24" s="44">
        <v>52955</v>
      </c>
      <c r="G24" s="45">
        <v>55299</v>
      </c>
      <c r="H24" s="46">
        <v>108254</v>
      </c>
      <c r="I24" s="47">
        <f t="shared" si="1"/>
        <v>-24</v>
      </c>
      <c r="J24" s="48">
        <f t="shared" si="2"/>
        <v>-0.00022170081475048065</v>
      </c>
    </row>
    <row r="25" spans="1:10" ht="18" customHeight="1" thickBot="1">
      <c r="A25" s="121" t="s">
        <v>62</v>
      </c>
      <c r="B25" s="122"/>
      <c r="C25" s="25">
        <v>20485</v>
      </c>
      <c r="D25" s="1">
        <v>21410</v>
      </c>
      <c r="E25" s="2">
        <f>SUM(C25:D25)</f>
        <v>41895</v>
      </c>
      <c r="F25" s="25">
        <v>20480</v>
      </c>
      <c r="G25" s="1">
        <v>21413</v>
      </c>
      <c r="H25" s="2">
        <v>41893</v>
      </c>
      <c r="I25" s="42">
        <f>E25-H25</f>
        <v>2</v>
      </c>
      <c r="J25" s="43">
        <f>(E25/H25)-1</f>
        <v>4.77406726659968E-05</v>
      </c>
    </row>
    <row r="26" spans="1:10" ht="17.25" customHeight="1">
      <c r="A26" s="123" t="s">
        <v>32</v>
      </c>
      <c r="B26" s="124"/>
      <c r="C26" s="20">
        <f>SUM(C27:C28)</f>
        <v>5457</v>
      </c>
      <c r="D26" s="21">
        <f>SUM(D27:D28)</f>
        <v>5678</v>
      </c>
      <c r="E26" s="22">
        <f>SUM(C26:D26)</f>
        <v>11135</v>
      </c>
      <c r="F26" s="20">
        <v>5459</v>
      </c>
      <c r="G26" s="21">
        <v>5677</v>
      </c>
      <c r="H26" s="22">
        <v>11136</v>
      </c>
      <c r="I26" s="32">
        <f t="shared" si="1"/>
        <v>-1</v>
      </c>
      <c r="J26" s="24">
        <f t="shared" si="2"/>
        <v>-8.979885057469605E-05</v>
      </c>
    </row>
    <row r="27" spans="1:10" ht="18" customHeight="1">
      <c r="A27" s="49"/>
      <c r="B27" s="50" t="s">
        <v>33</v>
      </c>
      <c r="C27" s="51">
        <v>4897</v>
      </c>
      <c r="D27" s="52">
        <v>5112</v>
      </c>
      <c r="E27" s="37">
        <f t="shared" si="0"/>
        <v>10009</v>
      </c>
      <c r="F27" s="51">
        <v>4898</v>
      </c>
      <c r="G27" s="52">
        <v>5111</v>
      </c>
      <c r="H27" s="37">
        <v>10009</v>
      </c>
      <c r="I27" s="38">
        <f t="shared" si="1"/>
        <v>0</v>
      </c>
      <c r="J27" s="39">
        <f t="shared" si="2"/>
        <v>0</v>
      </c>
    </row>
    <row r="28" spans="1:10" ht="18" customHeight="1">
      <c r="A28" s="53"/>
      <c r="B28" s="50" t="s">
        <v>34</v>
      </c>
      <c r="C28" s="35">
        <v>560</v>
      </c>
      <c r="D28" s="36">
        <v>566</v>
      </c>
      <c r="E28" s="37">
        <f t="shared" si="0"/>
        <v>1126</v>
      </c>
      <c r="F28" s="35">
        <v>561</v>
      </c>
      <c r="G28" s="36">
        <v>566</v>
      </c>
      <c r="H28" s="37">
        <v>1127</v>
      </c>
      <c r="I28" s="38">
        <f t="shared" si="1"/>
        <v>-1</v>
      </c>
      <c r="J28" s="39">
        <f t="shared" si="2"/>
        <v>-0.0008873114463177068</v>
      </c>
    </row>
    <row r="29" spans="1:10" ht="18" customHeight="1">
      <c r="A29" s="125" t="s">
        <v>35</v>
      </c>
      <c r="B29" s="126"/>
      <c r="C29" s="51">
        <f>SUM(C30:C33)</f>
        <v>33751</v>
      </c>
      <c r="D29" s="52">
        <f>SUM(D30:D33)</f>
        <v>34659</v>
      </c>
      <c r="E29" s="37">
        <f>SUM(C29:D29)</f>
        <v>68410</v>
      </c>
      <c r="F29" s="51">
        <v>33760</v>
      </c>
      <c r="G29" s="52">
        <v>34665</v>
      </c>
      <c r="H29" s="37">
        <v>68425</v>
      </c>
      <c r="I29" s="38">
        <f t="shared" si="1"/>
        <v>-15</v>
      </c>
      <c r="J29" s="39">
        <f t="shared" si="2"/>
        <v>-0.000219218122031406</v>
      </c>
    </row>
    <row r="30" spans="1:10" ht="18" customHeight="1">
      <c r="A30" s="54"/>
      <c r="B30" s="50" t="s">
        <v>36</v>
      </c>
      <c r="C30" s="35">
        <v>9634</v>
      </c>
      <c r="D30" s="36">
        <v>10222</v>
      </c>
      <c r="E30" s="37">
        <f t="shared" si="0"/>
        <v>19856</v>
      </c>
      <c r="F30" s="35">
        <v>9629</v>
      </c>
      <c r="G30" s="36">
        <v>10220</v>
      </c>
      <c r="H30" s="37">
        <v>19849</v>
      </c>
      <c r="I30" s="38">
        <f t="shared" si="1"/>
        <v>7</v>
      </c>
      <c r="J30" s="39">
        <f t="shared" si="2"/>
        <v>0.00035266260264998905</v>
      </c>
    </row>
    <row r="31" spans="1:10" ht="18" customHeight="1">
      <c r="A31" s="54"/>
      <c r="B31" s="50" t="s">
        <v>37</v>
      </c>
      <c r="C31" s="35">
        <v>4552</v>
      </c>
      <c r="D31" s="36">
        <v>4580</v>
      </c>
      <c r="E31" s="37">
        <f t="shared" si="0"/>
        <v>9132</v>
      </c>
      <c r="F31" s="35">
        <v>4557</v>
      </c>
      <c r="G31" s="36">
        <v>4582</v>
      </c>
      <c r="H31" s="37">
        <v>9139</v>
      </c>
      <c r="I31" s="38">
        <f t="shared" si="1"/>
        <v>-7</v>
      </c>
      <c r="J31" s="39">
        <f t="shared" si="2"/>
        <v>-0.0007659481343691432</v>
      </c>
    </row>
    <row r="32" spans="1:10" ht="18" customHeight="1">
      <c r="A32" s="54"/>
      <c r="B32" s="50" t="s">
        <v>38</v>
      </c>
      <c r="C32" s="35">
        <v>15880</v>
      </c>
      <c r="D32" s="36">
        <v>16116</v>
      </c>
      <c r="E32" s="37">
        <f t="shared" si="0"/>
        <v>31996</v>
      </c>
      <c r="F32" s="35">
        <v>15887</v>
      </c>
      <c r="G32" s="36">
        <v>16120</v>
      </c>
      <c r="H32" s="37">
        <v>32007</v>
      </c>
      <c r="I32" s="38">
        <f t="shared" si="1"/>
        <v>-11</v>
      </c>
      <c r="J32" s="39">
        <f t="shared" si="2"/>
        <v>-0.0003436748211328444</v>
      </c>
    </row>
    <row r="33" spans="1:10" ht="18" customHeight="1">
      <c r="A33" s="55"/>
      <c r="B33" s="50" t="s">
        <v>39</v>
      </c>
      <c r="C33" s="35">
        <v>3685</v>
      </c>
      <c r="D33" s="36">
        <v>3741</v>
      </c>
      <c r="E33" s="37">
        <f t="shared" si="0"/>
        <v>7426</v>
      </c>
      <c r="F33" s="35">
        <v>3687</v>
      </c>
      <c r="G33" s="36">
        <v>3743</v>
      </c>
      <c r="H33" s="37">
        <v>7430</v>
      </c>
      <c r="I33" s="38">
        <f t="shared" si="1"/>
        <v>-4</v>
      </c>
      <c r="J33" s="39">
        <f t="shared" si="2"/>
        <v>-0.0005383580080753347</v>
      </c>
    </row>
    <row r="34" spans="1:10" ht="18" customHeight="1">
      <c r="A34" s="125" t="s">
        <v>40</v>
      </c>
      <c r="B34" s="126"/>
      <c r="C34" s="51">
        <f>SUM(C35)</f>
        <v>5570</v>
      </c>
      <c r="D34" s="52">
        <f>SUM(D35)</f>
        <v>5582</v>
      </c>
      <c r="E34" s="37">
        <f>SUM(C34:D34)</f>
        <v>11152</v>
      </c>
      <c r="F34" s="51">
        <v>5570</v>
      </c>
      <c r="G34" s="52">
        <v>5582</v>
      </c>
      <c r="H34" s="37">
        <v>11152</v>
      </c>
      <c r="I34" s="38">
        <f t="shared" si="1"/>
        <v>0</v>
      </c>
      <c r="J34" s="39">
        <f t="shared" si="2"/>
        <v>0</v>
      </c>
    </row>
    <row r="35" spans="1:10" ht="18" customHeight="1">
      <c r="A35" s="55"/>
      <c r="B35" s="50" t="s">
        <v>41</v>
      </c>
      <c r="C35" s="35">
        <v>5570</v>
      </c>
      <c r="D35" s="36">
        <v>5582</v>
      </c>
      <c r="E35" s="37">
        <f t="shared" si="0"/>
        <v>11152</v>
      </c>
      <c r="F35" s="35">
        <v>5570</v>
      </c>
      <c r="G35" s="36">
        <v>5582</v>
      </c>
      <c r="H35" s="37">
        <v>11152</v>
      </c>
      <c r="I35" s="38">
        <f t="shared" si="1"/>
        <v>0</v>
      </c>
      <c r="J35" s="39">
        <f t="shared" si="2"/>
        <v>0</v>
      </c>
    </row>
    <row r="36" spans="1:10" ht="18" customHeight="1">
      <c r="A36" s="125" t="s">
        <v>42</v>
      </c>
      <c r="B36" s="126"/>
      <c r="C36" s="51">
        <f>SUM(C37:C38)</f>
        <v>19226</v>
      </c>
      <c r="D36" s="52">
        <f>SUM(D37:D38)</f>
        <v>19952</v>
      </c>
      <c r="E36" s="37">
        <f>SUM(C36:D36)</f>
        <v>39178</v>
      </c>
      <c r="F36" s="35">
        <v>19231</v>
      </c>
      <c r="G36" s="36">
        <v>19955</v>
      </c>
      <c r="H36" s="37">
        <v>39186</v>
      </c>
      <c r="I36" s="38">
        <f t="shared" si="1"/>
        <v>-8</v>
      </c>
      <c r="J36" s="39">
        <f t="shared" si="2"/>
        <v>-0.00020415454499056462</v>
      </c>
    </row>
    <row r="37" spans="1:10" ht="18" customHeight="1">
      <c r="A37" s="54"/>
      <c r="B37" s="50" t="s">
        <v>43</v>
      </c>
      <c r="C37" s="35">
        <v>14028</v>
      </c>
      <c r="D37" s="36">
        <v>14579</v>
      </c>
      <c r="E37" s="37">
        <f>SUM(C37:D37)</f>
        <v>28607</v>
      </c>
      <c r="F37" s="35">
        <v>14034</v>
      </c>
      <c r="G37" s="36">
        <v>14581</v>
      </c>
      <c r="H37" s="37">
        <v>28615</v>
      </c>
      <c r="I37" s="38">
        <f t="shared" si="1"/>
        <v>-8</v>
      </c>
      <c r="J37" s="39">
        <f t="shared" si="2"/>
        <v>-0.00027957365018349556</v>
      </c>
    </row>
    <row r="38" spans="1:10" ht="18" customHeight="1">
      <c r="A38" s="53"/>
      <c r="B38" s="50" t="s">
        <v>44</v>
      </c>
      <c r="C38" s="35">
        <v>5198</v>
      </c>
      <c r="D38" s="36">
        <v>5373</v>
      </c>
      <c r="E38" s="37">
        <f t="shared" si="0"/>
        <v>10571</v>
      </c>
      <c r="F38" s="35">
        <v>5197</v>
      </c>
      <c r="G38" s="36">
        <v>5374</v>
      </c>
      <c r="H38" s="37">
        <v>10571</v>
      </c>
      <c r="I38" s="38">
        <f t="shared" si="1"/>
        <v>0</v>
      </c>
      <c r="J38" s="39">
        <f t="shared" si="2"/>
        <v>0</v>
      </c>
    </row>
    <row r="39" spans="1:10" ht="18" customHeight="1">
      <c r="A39" s="125" t="s">
        <v>45</v>
      </c>
      <c r="B39" s="126"/>
      <c r="C39" s="51">
        <f>SUM(C40:C42)</f>
        <v>28044</v>
      </c>
      <c r="D39" s="56">
        <f>SUM(D40:D42)</f>
        <v>29392</v>
      </c>
      <c r="E39" s="37">
        <f>SUM(C39:D39)</f>
        <v>57436</v>
      </c>
      <c r="F39" s="35">
        <v>28042</v>
      </c>
      <c r="G39" s="36">
        <v>29392</v>
      </c>
      <c r="H39" s="37">
        <v>57434</v>
      </c>
      <c r="I39" s="38">
        <f t="shared" si="1"/>
        <v>2</v>
      </c>
      <c r="J39" s="39">
        <f t="shared" si="2"/>
        <v>3.482257896014751E-05</v>
      </c>
    </row>
    <row r="40" spans="1:10" ht="18" customHeight="1">
      <c r="A40" s="54"/>
      <c r="B40" s="57" t="s">
        <v>46</v>
      </c>
      <c r="C40" s="35">
        <v>5726</v>
      </c>
      <c r="D40" s="36">
        <v>6242</v>
      </c>
      <c r="E40" s="37">
        <f t="shared" si="0"/>
        <v>11968</v>
      </c>
      <c r="F40" s="35">
        <v>5727</v>
      </c>
      <c r="G40" s="36">
        <v>6242</v>
      </c>
      <c r="H40" s="37">
        <v>11969</v>
      </c>
      <c r="I40" s="38">
        <f t="shared" si="1"/>
        <v>-1</v>
      </c>
      <c r="J40" s="39">
        <f t="shared" si="2"/>
        <v>-8.354916868580364E-05</v>
      </c>
    </row>
    <row r="41" spans="1:10" ht="18" customHeight="1">
      <c r="A41" s="54"/>
      <c r="B41" s="50" t="s">
        <v>47</v>
      </c>
      <c r="C41" s="35">
        <v>7836</v>
      </c>
      <c r="D41" s="36">
        <v>7971</v>
      </c>
      <c r="E41" s="37">
        <f t="shared" si="0"/>
        <v>15807</v>
      </c>
      <c r="F41" s="35">
        <v>7836</v>
      </c>
      <c r="G41" s="36">
        <v>7972</v>
      </c>
      <c r="H41" s="37">
        <v>15808</v>
      </c>
      <c r="I41" s="38">
        <f t="shared" si="1"/>
        <v>-1</v>
      </c>
      <c r="J41" s="39">
        <f t="shared" si="2"/>
        <v>-6.325910931170853E-05</v>
      </c>
    </row>
    <row r="42" spans="1:10" ht="18" customHeight="1">
      <c r="A42" s="55"/>
      <c r="B42" s="50" t="s">
        <v>48</v>
      </c>
      <c r="C42" s="35">
        <v>14482</v>
      </c>
      <c r="D42" s="36">
        <v>15179</v>
      </c>
      <c r="E42" s="37">
        <f t="shared" si="0"/>
        <v>29661</v>
      </c>
      <c r="F42" s="35">
        <v>14479</v>
      </c>
      <c r="G42" s="36">
        <v>15178</v>
      </c>
      <c r="H42" s="37">
        <v>29657</v>
      </c>
      <c r="I42" s="38">
        <f t="shared" si="1"/>
        <v>4</v>
      </c>
      <c r="J42" s="39">
        <f t="shared" si="2"/>
        <v>0.00013487540884105087</v>
      </c>
    </row>
    <row r="43" spans="1:10" ht="18" customHeight="1">
      <c r="A43" s="125" t="s">
        <v>49</v>
      </c>
      <c r="B43" s="126"/>
      <c r="C43" s="51">
        <f>SUM(C44:C46)</f>
        <v>17589</v>
      </c>
      <c r="D43" s="56">
        <f>SUM(D44:D46)</f>
        <v>16935</v>
      </c>
      <c r="E43" s="37">
        <f>SUM(C43:D43)</f>
        <v>34524</v>
      </c>
      <c r="F43" s="35">
        <v>17586</v>
      </c>
      <c r="G43" s="36">
        <v>16940</v>
      </c>
      <c r="H43" s="37">
        <v>34526</v>
      </c>
      <c r="I43" s="38">
        <f t="shared" si="1"/>
        <v>-2</v>
      </c>
      <c r="J43" s="39">
        <f t="shared" si="2"/>
        <v>-5.792735909171398E-05</v>
      </c>
    </row>
    <row r="44" spans="1:10" ht="18" customHeight="1">
      <c r="A44" s="54"/>
      <c r="B44" s="50" t="s">
        <v>50</v>
      </c>
      <c r="C44" s="35">
        <v>11947</v>
      </c>
      <c r="D44" s="36">
        <v>11126</v>
      </c>
      <c r="E44" s="37">
        <f t="shared" si="0"/>
        <v>23073</v>
      </c>
      <c r="F44" s="35">
        <v>11947</v>
      </c>
      <c r="G44" s="36">
        <v>11129</v>
      </c>
      <c r="H44" s="37">
        <v>23076</v>
      </c>
      <c r="I44" s="38">
        <f t="shared" si="1"/>
        <v>-3</v>
      </c>
      <c r="J44" s="39">
        <f t="shared" si="2"/>
        <v>-0.00013000520020800543</v>
      </c>
    </row>
    <row r="45" spans="1:10" ht="18" customHeight="1">
      <c r="A45" s="54"/>
      <c r="B45" s="50" t="s">
        <v>51</v>
      </c>
      <c r="C45" s="35">
        <v>3288</v>
      </c>
      <c r="D45" s="36">
        <v>3446</v>
      </c>
      <c r="E45" s="37">
        <f t="shared" si="0"/>
        <v>6734</v>
      </c>
      <c r="F45" s="35">
        <v>3286</v>
      </c>
      <c r="G45" s="36">
        <v>3446</v>
      </c>
      <c r="H45" s="37">
        <v>6732</v>
      </c>
      <c r="I45" s="38">
        <f t="shared" si="1"/>
        <v>2</v>
      </c>
      <c r="J45" s="39">
        <f t="shared" si="2"/>
        <v>0.0002970885323827499</v>
      </c>
    </row>
    <row r="46" spans="1:10" ht="18" customHeight="1">
      <c r="A46" s="55"/>
      <c r="B46" s="50" t="s">
        <v>52</v>
      </c>
      <c r="C46" s="35">
        <v>2354</v>
      </c>
      <c r="D46" s="36">
        <v>2363</v>
      </c>
      <c r="E46" s="37">
        <f t="shared" si="0"/>
        <v>4717</v>
      </c>
      <c r="F46" s="35">
        <v>2353</v>
      </c>
      <c r="G46" s="36">
        <v>2365</v>
      </c>
      <c r="H46" s="37">
        <v>4718</v>
      </c>
      <c r="I46" s="38">
        <f t="shared" si="1"/>
        <v>-1</v>
      </c>
      <c r="J46" s="39">
        <f t="shared" si="2"/>
        <v>-0.0002119542178888878</v>
      </c>
    </row>
    <row r="47" spans="1:10" ht="18" customHeight="1">
      <c r="A47" s="125" t="s">
        <v>53</v>
      </c>
      <c r="B47" s="126"/>
      <c r="C47" s="35">
        <f>SUM(C48:C49)</f>
        <v>12140</v>
      </c>
      <c r="D47" s="36">
        <f>SUM(D48:D49)</f>
        <v>12744</v>
      </c>
      <c r="E47" s="37">
        <f>SUM(C47:D47)</f>
        <v>24884</v>
      </c>
      <c r="F47" s="35">
        <v>12140</v>
      </c>
      <c r="G47" s="36">
        <v>12742</v>
      </c>
      <c r="H47" s="37">
        <v>24882</v>
      </c>
      <c r="I47" s="38">
        <f t="shared" si="1"/>
        <v>2</v>
      </c>
      <c r="J47" s="39">
        <f t="shared" si="2"/>
        <v>8.037939072425004E-05</v>
      </c>
    </row>
    <row r="48" spans="1:10" ht="18" customHeight="1">
      <c r="A48" s="54"/>
      <c r="B48" s="50" t="s">
        <v>54</v>
      </c>
      <c r="C48" s="35">
        <v>2682</v>
      </c>
      <c r="D48" s="36">
        <v>2917</v>
      </c>
      <c r="E48" s="58">
        <f t="shared" si="0"/>
        <v>5599</v>
      </c>
      <c r="F48" s="35">
        <v>2684</v>
      </c>
      <c r="G48" s="36">
        <v>2917</v>
      </c>
      <c r="H48" s="37">
        <v>5601</v>
      </c>
      <c r="I48" s="38">
        <f t="shared" si="1"/>
        <v>-2</v>
      </c>
      <c r="J48" s="39">
        <f t="shared" si="2"/>
        <v>-0.0003570790930190748</v>
      </c>
    </row>
    <row r="49" spans="1:10" ht="18" customHeight="1">
      <c r="A49" s="55"/>
      <c r="B49" s="50" t="s">
        <v>55</v>
      </c>
      <c r="C49" s="35">
        <v>9458</v>
      </c>
      <c r="D49" s="36">
        <v>9827</v>
      </c>
      <c r="E49" s="37">
        <f t="shared" si="0"/>
        <v>19285</v>
      </c>
      <c r="F49" s="35">
        <v>9456</v>
      </c>
      <c r="G49" s="36">
        <v>9825</v>
      </c>
      <c r="H49" s="37">
        <v>19281</v>
      </c>
      <c r="I49" s="38">
        <f t="shared" si="1"/>
        <v>4</v>
      </c>
      <c r="J49" s="39">
        <f t="shared" si="2"/>
        <v>0.0002074581193920455</v>
      </c>
    </row>
    <row r="50" spans="1:10" ht="18" customHeight="1">
      <c r="A50" s="125" t="s">
        <v>56</v>
      </c>
      <c r="B50" s="126"/>
      <c r="C50" s="35">
        <f>SUM(C51:C52)</f>
        <v>16587</v>
      </c>
      <c r="D50" s="36">
        <f>SUM(D51:D52)</f>
        <v>17610</v>
      </c>
      <c r="E50" s="37">
        <f>SUM(C50:D50)</f>
        <v>34197</v>
      </c>
      <c r="F50" s="35">
        <v>16592</v>
      </c>
      <c r="G50" s="36">
        <v>17606</v>
      </c>
      <c r="H50" s="37">
        <v>34198</v>
      </c>
      <c r="I50" s="38">
        <f t="shared" si="1"/>
        <v>-1</v>
      </c>
      <c r="J50" s="39">
        <f t="shared" si="2"/>
        <v>-2.9241476109720388E-05</v>
      </c>
    </row>
    <row r="51" spans="1:10" ht="18" customHeight="1">
      <c r="A51" s="54"/>
      <c r="B51" s="50" t="s">
        <v>57</v>
      </c>
      <c r="C51" s="35">
        <v>6599</v>
      </c>
      <c r="D51" s="36">
        <v>6905</v>
      </c>
      <c r="E51" s="37">
        <f t="shared" si="0"/>
        <v>13504</v>
      </c>
      <c r="F51" s="35">
        <v>6599</v>
      </c>
      <c r="G51" s="36">
        <v>6905</v>
      </c>
      <c r="H51" s="37">
        <v>13504</v>
      </c>
      <c r="I51" s="38">
        <f t="shared" si="1"/>
        <v>0</v>
      </c>
      <c r="J51" s="39">
        <f t="shared" si="2"/>
        <v>0</v>
      </c>
    </row>
    <row r="52" spans="1:10" ht="18" customHeight="1">
      <c r="A52" s="55"/>
      <c r="B52" s="50" t="s">
        <v>58</v>
      </c>
      <c r="C52" s="35">
        <v>9988</v>
      </c>
      <c r="D52" s="36">
        <v>10705</v>
      </c>
      <c r="E52" s="37">
        <f t="shared" si="0"/>
        <v>20693</v>
      </c>
      <c r="F52" s="35">
        <v>9993</v>
      </c>
      <c r="G52" s="36">
        <v>10701</v>
      </c>
      <c r="H52" s="37">
        <v>20694</v>
      </c>
      <c r="I52" s="38">
        <f t="shared" si="1"/>
        <v>-1</v>
      </c>
      <c r="J52" s="39">
        <f t="shared" si="2"/>
        <v>-4.832318546443837E-05</v>
      </c>
    </row>
    <row r="53" spans="1:10" ht="18" customHeight="1">
      <c r="A53" s="125" t="s">
        <v>59</v>
      </c>
      <c r="B53" s="126"/>
      <c r="C53" s="35">
        <f>SUM(C54)</f>
        <v>2661</v>
      </c>
      <c r="D53" s="36">
        <f>SUM(D54)</f>
        <v>2653</v>
      </c>
      <c r="E53" s="37">
        <f>SUM(C53:D53)</f>
        <v>5314</v>
      </c>
      <c r="F53" s="35">
        <v>2662</v>
      </c>
      <c r="G53" s="36">
        <v>2652</v>
      </c>
      <c r="H53" s="37">
        <v>5314</v>
      </c>
      <c r="I53" s="38">
        <f t="shared" si="1"/>
        <v>0</v>
      </c>
      <c r="J53" s="39">
        <f t="shared" si="2"/>
        <v>0</v>
      </c>
    </row>
    <row r="54" spans="1:10" ht="18" customHeight="1">
      <c r="A54" s="55"/>
      <c r="B54" s="50" t="s">
        <v>0</v>
      </c>
      <c r="C54" s="35">
        <v>2661</v>
      </c>
      <c r="D54" s="36">
        <v>2653</v>
      </c>
      <c r="E54" s="37">
        <f t="shared" si="0"/>
        <v>5314</v>
      </c>
      <c r="F54" s="35">
        <v>2662</v>
      </c>
      <c r="G54" s="36">
        <v>2652</v>
      </c>
      <c r="H54" s="37">
        <v>5314</v>
      </c>
      <c r="I54" s="38">
        <f t="shared" si="1"/>
        <v>0</v>
      </c>
      <c r="J54" s="39">
        <f t="shared" si="2"/>
        <v>0</v>
      </c>
    </row>
    <row r="55" spans="1:10" ht="18" customHeight="1">
      <c r="A55" s="125" t="s">
        <v>60</v>
      </c>
      <c r="B55" s="126"/>
      <c r="C55" s="44">
        <f>SUM(C56)</f>
        <v>5296</v>
      </c>
      <c r="D55" s="45">
        <f>SUM(D56)</f>
        <v>5392</v>
      </c>
      <c r="E55" s="59">
        <f>SUM(C55:D55)</f>
        <v>10688</v>
      </c>
      <c r="F55" s="35">
        <v>5296</v>
      </c>
      <c r="G55" s="36">
        <v>5396</v>
      </c>
      <c r="H55" s="59">
        <v>10692</v>
      </c>
      <c r="I55" s="60">
        <f t="shared" si="1"/>
        <v>-4</v>
      </c>
      <c r="J55" s="61">
        <f t="shared" si="2"/>
        <v>-0.00037411148522259463</v>
      </c>
    </row>
    <row r="56" spans="1:10" ht="18" customHeight="1" thickBot="1">
      <c r="A56" s="62"/>
      <c r="B56" s="41" t="s">
        <v>61</v>
      </c>
      <c r="C56" s="25">
        <v>5296</v>
      </c>
      <c r="D56" s="1">
        <v>5392</v>
      </c>
      <c r="E56" s="2">
        <f t="shared" si="0"/>
        <v>10688</v>
      </c>
      <c r="F56" s="25">
        <v>5296</v>
      </c>
      <c r="G56" s="1">
        <v>5396</v>
      </c>
      <c r="H56" s="2">
        <v>10692</v>
      </c>
      <c r="I56" s="42">
        <f t="shared" si="1"/>
        <v>-4</v>
      </c>
      <c r="J56" s="43">
        <f t="shared" si="2"/>
        <v>-0.00037411148522259463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69</v>
      </c>
      <c r="C58" s="66"/>
      <c r="D58" s="67"/>
      <c r="E58" s="68"/>
      <c r="F58" s="68"/>
      <c r="G58" s="65" t="s">
        <v>70</v>
      </c>
      <c r="H58" s="68"/>
      <c r="I58" s="68"/>
      <c r="J58" s="68"/>
    </row>
    <row r="59" spans="1:10" ht="18" customHeight="1">
      <c r="A59" s="68"/>
      <c r="B59" s="69"/>
      <c r="C59" s="70" t="s">
        <v>6</v>
      </c>
      <c r="D59" s="71" t="s">
        <v>7</v>
      </c>
      <c r="E59" s="72" t="s">
        <v>8</v>
      </c>
      <c r="F59" s="68"/>
      <c r="G59" s="69"/>
      <c r="H59" s="70" t="s">
        <v>6</v>
      </c>
      <c r="I59" s="70" t="s">
        <v>7</v>
      </c>
      <c r="J59" s="72" t="s">
        <v>8</v>
      </c>
    </row>
    <row r="60" spans="1:10" ht="18" customHeight="1">
      <c r="A60" s="67"/>
      <c r="B60" s="73" t="s">
        <v>71</v>
      </c>
      <c r="C60" s="74">
        <f>SUM(C8,C71)</f>
        <v>208549</v>
      </c>
      <c r="D60" s="74">
        <f>SUM(D8,D71)</f>
        <v>231648</v>
      </c>
      <c r="E60" s="75">
        <f>SUM(C60:D60)</f>
        <v>440197</v>
      </c>
      <c r="F60" s="76" t="s">
        <v>72</v>
      </c>
      <c r="G60" s="77" t="s">
        <v>73</v>
      </c>
      <c r="H60" s="74">
        <f>SUM(C13,C53)</f>
        <v>60751</v>
      </c>
      <c r="I60" s="74">
        <f>SUM(D13,D53)</f>
        <v>64763</v>
      </c>
      <c r="J60" s="75">
        <f aca="true" t="shared" si="3" ref="J60:J66">SUM(H60:I60)</f>
        <v>125514</v>
      </c>
    </row>
    <row r="61" spans="1:10" ht="18" customHeight="1">
      <c r="A61" s="67"/>
      <c r="B61" s="73" t="s">
        <v>74</v>
      </c>
      <c r="C61" s="74">
        <f>SUM(C12,C9,C10)</f>
        <v>220007</v>
      </c>
      <c r="D61" s="74">
        <f>SUM(D12,D9,D10)</f>
        <v>236192</v>
      </c>
      <c r="E61" s="75">
        <f>SUM(C61:D61)</f>
        <v>456199</v>
      </c>
      <c r="F61" s="68"/>
      <c r="G61" s="77" t="s">
        <v>75</v>
      </c>
      <c r="H61" s="74">
        <f>SUM(C15,C55)</f>
        <v>31117</v>
      </c>
      <c r="I61" s="74">
        <f>SUM(D15,D55)</f>
        <v>32893</v>
      </c>
      <c r="J61" s="75">
        <f t="shared" si="3"/>
        <v>64010</v>
      </c>
    </row>
    <row r="62" spans="1:10" ht="18" customHeight="1">
      <c r="A62" s="67"/>
      <c r="B62" s="73" t="s">
        <v>76</v>
      </c>
      <c r="C62" s="74">
        <f>SUM(C72,C16,C17,C18,C20,C26,C29,C34,C36)</f>
        <v>141140</v>
      </c>
      <c r="D62" s="74">
        <f>SUM(D72,D16,D17,D18,D20,D26,D29,D34,D36)</f>
        <v>146287</v>
      </c>
      <c r="E62" s="75">
        <f>SUM(C62:D62)</f>
        <v>287427</v>
      </c>
      <c r="F62" s="76" t="s">
        <v>77</v>
      </c>
      <c r="G62" s="77" t="s">
        <v>78</v>
      </c>
      <c r="H62" s="74">
        <f>SUM(C16,C26)</f>
        <v>19373</v>
      </c>
      <c r="I62" s="74">
        <f>SUM(D16,D26)</f>
        <v>20274</v>
      </c>
      <c r="J62" s="75">
        <f t="shared" si="3"/>
        <v>39647</v>
      </c>
    </row>
    <row r="63" spans="1:10" ht="18" customHeight="1">
      <c r="A63" s="67"/>
      <c r="B63" s="73" t="s">
        <v>79</v>
      </c>
      <c r="C63" s="74">
        <f>SUM(C14,C19,C25,C47,C41,C42,C44,C46)</f>
        <v>117021</v>
      </c>
      <c r="D63" s="74">
        <f>SUM(D14,D19,D25,D47,D41,D42,D44,D46)</f>
        <v>121218</v>
      </c>
      <c r="E63" s="75">
        <f>SUM(C63:D63)</f>
        <v>238239</v>
      </c>
      <c r="F63" s="76"/>
      <c r="G63" s="77" t="s">
        <v>80</v>
      </c>
      <c r="H63" s="74">
        <f>SUM(C18,C34)</f>
        <v>17531</v>
      </c>
      <c r="I63" s="74">
        <f>SUM(D18,D34)</f>
        <v>17717</v>
      </c>
      <c r="J63" s="75">
        <f t="shared" si="3"/>
        <v>35248</v>
      </c>
    </row>
    <row r="64" spans="1:10" ht="18" customHeight="1">
      <c r="A64" s="67"/>
      <c r="B64" s="73" t="s">
        <v>68</v>
      </c>
      <c r="C64" s="74">
        <f>SUM(C13,C23,C77,C79,C40,C45,C50,C53,C55)</f>
        <v>122682</v>
      </c>
      <c r="D64" s="74">
        <f>SUM(D13,D23,D77,D79,D40,D45,D50,D53,D55)</f>
        <v>130010</v>
      </c>
      <c r="E64" s="75">
        <f>SUM(C64:D64)</f>
        <v>252692</v>
      </c>
      <c r="F64" s="76" t="s">
        <v>81</v>
      </c>
      <c r="G64" s="77" t="s">
        <v>82</v>
      </c>
      <c r="H64" s="74">
        <f>SUM(C19,C41)</f>
        <v>33686</v>
      </c>
      <c r="I64" s="74">
        <f>SUM(D19,D41)</f>
        <v>34394</v>
      </c>
      <c r="J64" s="75">
        <f t="shared" si="3"/>
        <v>68080</v>
      </c>
    </row>
    <row r="65" spans="1:10" ht="18" customHeight="1" thickBot="1">
      <c r="A65" s="67"/>
      <c r="B65" s="78" t="s">
        <v>67</v>
      </c>
      <c r="C65" s="79">
        <f>SUM(C15,C21,C22,C76,C78)</f>
        <v>123561</v>
      </c>
      <c r="D65" s="79">
        <f>SUM(D15,D21,D22,D76,D78)</f>
        <v>130571</v>
      </c>
      <c r="E65" s="92">
        <f>SUM(E15,E21,E22,E76,E78)</f>
        <v>254132</v>
      </c>
      <c r="F65" s="76" t="s">
        <v>83</v>
      </c>
      <c r="G65" s="94" t="s">
        <v>84</v>
      </c>
      <c r="H65" s="36">
        <f>SUM(C25,C43)</f>
        <v>38074</v>
      </c>
      <c r="I65" s="36">
        <f>SUM(D25,D43)</f>
        <v>38345</v>
      </c>
      <c r="J65" s="59">
        <f t="shared" si="3"/>
        <v>76419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85</v>
      </c>
      <c r="H66" s="96">
        <f>C39-C41</f>
        <v>20208</v>
      </c>
      <c r="I66" s="79">
        <f>D39-D41</f>
        <v>21421</v>
      </c>
      <c r="J66" s="93">
        <f t="shared" si="3"/>
        <v>41629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86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</v>
      </c>
      <c r="D70" s="71" t="s">
        <v>7</v>
      </c>
      <c r="E70" s="70" t="s">
        <v>8</v>
      </c>
      <c r="F70" s="72"/>
      <c r="G70" s="76" t="s">
        <v>63</v>
      </c>
      <c r="H70" s="66"/>
      <c r="I70" s="66"/>
      <c r="J70" s="66"/>
    </row>
    <row r="71" spans="1:10" ht="18" customHeight="1">
      <c r="A71" s="67"/>
      <c r="B71" s="98" t="s">
        <v>87</v>
      </c>
      <c r="C71" s="99">
        <v>91942</v>
      </c>
      <c r="D71" s="99">
        <v>100746</v>
      </c>
      <c r="E71" s="99">
        <f>SUM(C71:D71)</f>
        <v>192688</v>
      </c>
      <c r="F71" s="88" t="s">
        <v>71</v>
      </c>
      <c r="G71" s="76" t="s">
        <v>64</v>
      </c>
      <c r="H71" s="66"/>
      <c r="I71" s="66"/>
      <c r="J71" s="66"/>
    </row>
    <row r="72" spans="1:10" ht="18" customHeight="1" thickBot="1">
      <c r="A72" s="67"/>
      <c r="B72" s="84" t="s">
        <v>88</v>
      </c>
      <c r="C72" s="85">
        <v>1642</v>
      </c>
      <c r="D72" s="85">
        <v>1803</v>
      </c>
      <c r="E72" s="85">
        <f>SUM(C72:D72)</f>
        <v>3445</v>
      </c>
      <c r="F72" s="90" t="s">
        <v>76</v>
      </c>
      <c r="G72" s="76" t="s">
        <v>65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66</v>
      </c>
      <c r="H73" s="66"/>
      <c r="I73" s="66"/>
      <c r="J73" s="66"/>
    </row>
    <row r="74" spans="1:10" ht="18" thickBot="1">
      <c r="A74" s="68"/>
      <c r="B74" s="83" t="s">
        <v>89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</v>
      </c>
      <c r="D75" s="71" t="s">
        <v>7</v>
      </c>
      <c r="E75" s="70" t="s">
        <v>8</v>
      </c>
      <c r="F75" s="72"/>
      <c r="G75" s="76"/>
      <c r="H75" s="68"/>
      <c r="I75" s="68"/>
      <c r="J75" s="68"/>
    </row>
    <row r="76" spans="1:10" ht="17.25">
      <c r="A76" s="68"/>
      <c r="B76" s="73" t="s">
        <v>90</v>
      </c>
      <c r="C76" s="74">
        <v>31403</v>
      </c>
      <c r="D76" s="74">
        <v>32741</v>
      </c>
      <c r="E76" s="74">
        <f>SUM(C76:D76)</f>
        <v>64144</v>
      </c>
      <c r="F76" s="88" t="s">
        <v>67</v>
      </c>
      <c r="G76" s="76" t="s">
        <v>91</v>
      </c>
      <c r="H76" s="68"/>
      <c r="I76" s="68"/>
      <c r="J76" s="68"/>
    </row>
    <row r="77" spans="1:10" ht="17.25">
      <c r="A77" s="68"/>
      <c r="B77" s="73" t="s">
        <v>92</v>
      </c>
      <c r="C77" s="74">
        <v>10393</v>
      </c>
      <c r="D77" s="74">
        <v>10912</v>
      </c>
      <c r="E77" s="74">
        <f>SUM(C77:D77)</f>
        <v>21305</v>
      </c>
      <c r="F77" s="88" t="s">
        <v>68</v>
      </c>
      <c r="G77" s="76" t="s">
        <v>93</v>
      </c>
      <c r="H77" s="68"/>
      <c r="I77" s="68"/>
      <c r="J77" s="68"/>
    </row>
    <row r="78" spans="1:10" ht="17.25">
      <c r="A78" s="68"/>
      <c r="B78" s="73" t="s">
        <v>94</v>
      </c>
      <c r="C78" s="74">
        <v>6789</v>
      </c>
      <c r="D78" s="74">
        <v>7119</v>
      </c>
      <c r="E78" s="74">
        <f>SUM(C78:D78)</f>
        <v>13908</v>
      </c>
      <c r="F78" s="88" t="s">
        <v>67</v>
      </c>
      <c r="G78" s="76" t="s">
        <v>95</v>
      </c>
      <c r="H78" s="89"/>
      <c r="I78" s="89"/>
      <c r="J78" s="68"/>
    </row>
    <row r="79" spans="1:10" ht="18" thickBot="1">
      <c r="A79" s="68"/>
      <c r="B79" s="78" t="s">
        <v>96</v>
      </c>
      <c r="C79" s="79">
        <v>4360</v>
      </c>
      <c r="D79" s="79">
        <v>4513</v>
      </c>
      <c r="E79" s="79">
        <f>SUM(C79:D79)</f>
        <v>8873</v>
      </c>
      <c r="F79" s="90" t="s">
        <v>68</v>
      </c>
      <c r="G79" s="76" t="s">
        <v>97</v>
      </c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2021-10-09T13:29:03Z</cp:lastPrinted>
  <dcterms:created xsi:type="dcterms:W3CDTF">1997-01-08T22:48:59Z</dcterms:created>
  <dcterms:modified xsi:type="dcterms:W3CDTF">2021-10-18T03:00:13Z</dcterms:modified>
  <cp:category/>
  <cp:version/>
  <cp:contentType/>
  <cp:contentStatus/>
</cp:coreProperties>
</file>