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8880" tabRatio="8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CW102" i="11" l="1"/>
  <c r="DB102" i="11"/>
  <c r="DG102" i="11"/>
  <c r="DL102" i="11"/>
  <c r="DQ102" i="11"/>
  <c r="CR102" i="11"/>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CO33" i="9"/>
  <c r="CO34" i="9" s="1"/>
  <c r="CO35" i="9" s="1"/>
  <c r="CO36" i="9" s="1"/>
  <c r="CO37" i="9" s="1"/>
  <c r="CO38" i="9" s="1"/>
  <c r="CO39" i="9" s="1"/>
  <c r="CO40" i="9" s="1"/>
  <c r="BW33" i="9"/>
  <c r="BE33" i="9"/>
  <c r="U33" i="9"/>
  <c r="CO32" i="9"/>
  <c r="BW32" i="9"/>
  <c r="U32" i="9"/>
  <c r="CO31" i="9"/>
  <c r="BW31" i="9"/>
  <c r="U31" i="9"/>
  <c r="C31" i="9"/>
  <c r="C32" i="9" s="1"/>
  <c r="AM31" i="9" l="1"/>
  <c r="AM32" i="9" s="1"/>
  <c r="AM33" i="9" s="1"/>
  <c r="C33" i="9"/>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alcChain>
</file>

<file path=xl/sharedStrings.xml><?xml version="1.0" encoding="utf-8"?>
<sst xmlns="http://schemas.openxmlformats.org/spreadsheetml/2006/main" count="1157" uniqueCount="571">
  <si>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</si>
  <si>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</si>
  <si>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</si>
  <si>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</si>
  <si>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</si>
  <si>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</si>
  <si>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</si>
  <si>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</si>
  <si>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</si>
  <si>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</si>
  <si>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</si>
  <si>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</si>
  <si>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</si>
  <si>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</si>
  <si>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</si>
  <si>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</si>
  <si>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</si>
  <si>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</si>
  <si>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</si>
  <si>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</si>
  <si>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</si>
  <si>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</si>
  <si>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</si>
  <si>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</si>
  <si>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</si>
  <si>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</si>
  <si>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</si>
  <si>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</si>
  <si>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</si>
  <si>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</si>
  <si>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</si>
  <si>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</si>
  <si>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</si>
  <si>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</si>
  <si>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</si>
  <si>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</si>
  <si>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</si>
  <si>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</si>
  <si>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</si>
  <si>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</si>
  <si>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</si>
  <si>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</si>
  <si>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</si>
  <si>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</si>
  <si>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</si>
  <si>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</si>
  <si>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</si>
  <si>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</si>
  <si>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</si>
  <si>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</si>
  <si>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</si>
  <si>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</si>
  <si>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</si>
  <si>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</si>
  <si>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</si>
  <si>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</si>
  <si>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</si>
  <si>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</si>
  <si>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</si>
  <si>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</si>
  <si>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</si>
  <si>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</si>
  <si>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</si>
  <si>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</si>
  <si>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</si>
  <si>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</si>
  <si>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</si>
  <si>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</si>
  <si>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</si>
  <si>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</si>
  <si>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</si>
  <si>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</si>
  <si>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</si>
  <si>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</si>
  <si>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</si>
  <si>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</si>
  <si>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</si>
  <si>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</si>
  <si>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</si>
  <si>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</si>
  <si>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</si>
  <si>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</si>
  <si>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</si>
  <si>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</si>
  <si>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</si>
  <si>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</si>
  <si>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</si>
  <si>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</si>
  <si>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</si>
  <si>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</si>
  <si>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</si>
  <si>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</si>
  <si>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</si>
  <si>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</si>
  <si>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</si>
  <si>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</si>
  <si>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</si>
  <si>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</si>
  <si>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</si>
  <si>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</si>
  <si>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</si>
  <si>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</si>
  <si>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</si>
  <si>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</si>
  <si>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</si>
  <si>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</si>
  <si>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</si>
  <si>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</si>
  <si>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</si>
  <si>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</si>
  <si>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</si>
  <si>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</si>
  <si>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</si>
  <si>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</si>
  <si>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</si>
  <si>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</si>
  <si>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</si>
  <si>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</si>
  <si>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</si>
  <si>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</si>
  <si>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</si>
  <si>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</si>
  <si>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</si>
  <si>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</si>
  <si>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</si>
  <si>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</si>
  <si>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</si>
  <si>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</si>
  <si>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</si>
  <si>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</si>
  <si>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</si>
  <si>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</si>
  <si>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</si>
  <si>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</si>
  <si>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</si>
  <si>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</si>
  <si>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</si>
  <si>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</si>
  <si>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</si>
  <si>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</si>
  <si>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</si>
  <si>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</si>
  <si>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</si>
  <si>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</si>
  <si>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</si>
  <si>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</si>
  <si>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</si>
  <si>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</si>
  <si>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</si>
  <si>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</si>
  <si>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</si>
  <si>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</si>
  <si>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</si>
  <si>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</si>
  <si>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</si>
  <si>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</si>
  <si>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</si>
  <si>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</si>
  <si>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</si>
  <si>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</si>
  <si>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</si>
  <si>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</si>
  <si>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</si>
  <si>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</si>
  <si>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</si>
  <si>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</si>
  <si>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</si>
  <si>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</si>
  <si>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</si>
  <si>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</si>
  <si>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</si>
  <si>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</si>
  <si>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</si>
  <si>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</si>
  <si>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</si>
  <si>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</si>
  <si>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</si>
  <si>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</si>
  <si>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</si>
  <si>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</si>
  <si>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</si>
  <si>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</si>
  <si>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</si>
  <si>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</si>
  <si>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</si>
  <si>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</si>
  <si>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</si>
  <si>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</si>
  <si>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</si>
  <si>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</si>
  <si>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</si>
  <si>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</si>
  <si>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</si>
  <si>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</si>
  <si>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</si>
  <si>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</si>
  <si>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</si>
  <si>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</si>
  <si>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</si>
  <si>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</si>
  <si>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</si>
  <si>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</si>
  <si>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</si>
  <si>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</si>
  <si>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</si>
  <si>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</si>
  <si>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</si>
  <si>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</si>
  <si>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</si>
  <si>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</si>
  <si>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</si>
  <si>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</si>
  <si>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</si>
  <si>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</si>
  <si>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</si>
  <si>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</si>
  <si>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</si>
  <si>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</si>
  <si>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</si>
  <si>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</si>
  <si>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</si>
  <si>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</si>
  <si>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</si>
  <si>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</si>
  <si>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</si>
  <si>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</si>
  <si>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</si>
  <si>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</si>
  <si>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</si>
  <si>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</si>
  <si>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</si>
  <si>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</si>
  <si>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</si>
  <si>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</si>
  <si>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</si>
  <si>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</si>
  <si>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</si>
  <si>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</si>
  <si>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</si>
  <si>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</si>
  <si>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</si>
  <si>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</si>
  <si>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</si>
  <si>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</si>
  <si>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</si>
  <si>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</si>
  <si>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</si>
  <si>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</si>
  <si>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</si>
  <si>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</si>
  <si>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</si>
  <si>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</si>
  <si>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</si>
  <si>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</si>
  <si>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</si>
  <si>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</si>
  <si>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</si>
  <si>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</si>
  <si>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</si>
  <si>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</si>
  <si>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</si>
  <si>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</si>
  <si>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</si>
  <si>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</si>
  <si>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</si>
  <si>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</si>
  <si>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</si>
  <si>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</si>
  <si>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</si>
  <si>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</si>
  <si>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</si>
  <si>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</si>
  <si>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</si>
  <si>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</si>
  <si>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</si>
  <si>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</si>
  <si>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</si>
  <si>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</si>
  <si>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</si>
  <si>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</si>
  <si>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</si>
  <si>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</si>
  <si>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</si>
  <si>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</si>
  <si>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</si>
  <si>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</si>
  <si>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</si>
  <si>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</si>
  <si>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</si>
  <si>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</si>
  <si>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</si>
  <si>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</si>
  <si>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</si>
  <si>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</si>
  <si>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</si>
  <si>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</si>
  <si>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</si>
  <si>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</si>
  <si>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</si>
  <si>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</si>
  <si>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</si>
  <si>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</si>
  <si>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</si>
  <si>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</si>
  <si>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</si>
  <si>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</si>
  <si>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</si>
  <si>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</si>
  <si>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</si>
  <si>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</si>
  <si>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</si>
  <si>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宮城県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</si>
  <si>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</si>
  <si>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</si>
  <si>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</si>
  <si>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</si>
  <si>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</si>
  <si>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</si>
  <si>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</si>
  <si>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</si>
  <si>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</si>
  <si>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</si>
  <si>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</si>
  <si>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</si>
  <si>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</si>
  <si>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</si>
  <si>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</si>
  <si>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</si>
  <si>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</si>
  <si>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</si>
  <si>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</si>
  <si>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</si>
  <si>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</si>
  <si>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母子父子寡婦福祉資金特別会計</t>
    <phoneticPr fontId="5"/>
  </si>
  <si>
    <t>中小企業高度化資金特別会計</t>
    <phoneticPr fontId="5"/>
  </si>
  <si>
    <t>農業改良資金特別会計</t>
    <phoneticPr fontId="5"/>
  </si>
  <si>
    <t>沿岸漁業改善資金特別会計</t>
    <phoneticPr fontId="5"/>
  </si>
  <si>
    <t>林業・木材産業改善資金特別会計</t>
    <phoneticPr fontId="5"/>
  </si>
  <si>
    <t>県有林特別会計</t>
    <phoneticPr fontId="5"/>
  </si>
  <si>
    <t>土地取得特別会計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</si>
  <si>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</si>
  <si>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</si>
  <si>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</si>
  <si>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</si>
  <si>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</si>
  <si>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</si>
  <si>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</si>
  <si>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</si>
  <si>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</si>
  <si>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</si>
  <si>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</si>
  <si>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</si>
  <si>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</si>
  <si>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</si>
  <si>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</si>
  <si>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</si>
  <si>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</si>
  <si>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法適用企業</t>
    <phoneticPr fontId="5"/>
  </si>
  <si>
    <t>地域整備事業会計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</si>
  <si>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</si>
  <si>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</si>
  <si>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</si>
  <si>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</si>
  <si>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</si>
  <si>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</si>
  <si>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</si>
  <si>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</si>
  <si>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</si>
  <si>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</si>
  <si>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</si>
  <si>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</si>
  <si>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</si>
  <si>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</si>
  <si>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</si>
  <si>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</si>
  <si>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</si>
  <si>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</si>
  <si>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</si>
  <si>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</si>
  <si>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</si>
  <si>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</si>
  <si>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</si>
  <si>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</si>
  <si>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</si>
  <si>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</si>
  <si>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</si>
  <si>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</si>
  <si>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</si>
  <si>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</si>
  <si>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</si>
  <si>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</si>
  <si>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</si>
  <si>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</si>
  <si>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</si>
  <si>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</si>
  <si>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</si>
  <si>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</si>
  <si>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</si>
  <si>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</si>
  <si>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</si>
  <si>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</si>
  <si>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</si>
  <si>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</si>
  <si>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</si>
  <si>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</si>
  <si>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</si>
  <si>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</si>
  <si>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</si>
  <si>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</si>
  <si>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</si>
  <si>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</si>
  <si>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</si>
  <si>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</si>
  <si>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</si>
  <si>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</si>
  <si>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</si>
  <si>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</si>
  <si>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</si>
  <si>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</si>
  <si>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</si>
  <si>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</si>
  <si>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</si>
  <si>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</si>
  <si>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</si>
  <si>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</si>
  <si>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</si>
  <si>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</si>
  <si>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</si>
  <si>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</si>
  <si>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</si>
  <si>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</si>
  <si>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</si>
  <si>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</si>
  <si>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</si>
  <si>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</si>
  <si>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</si>
  <si>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</si>
  <si>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</si>
  <si>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</si>
  <si>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</si>
  <si>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</si>
  <si>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</si>
  <si>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</si>
  <si>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</si>
  <si>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</si>
  <si>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</si>
  <si>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</si>
  <si>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</si>
  <si>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</si>
  <si>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</si>
  <si>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</si>
  <si>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</si>
  <si>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</si>
  <si>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</si>
  <si>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</si>
  <si>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</si>
  <si>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</si>
  <si>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</si>
  <si>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</si>
  <si>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</si>
  <si>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</si>
  <si>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</si>
  <si>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</si>
  <si>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</si>
  <si>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</si>
  <si>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</si>
  <si>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</si>
  <si>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</si>
  <si>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</si>
  <si>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</si>
  <si>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</si>
  <si>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</si>
  <si>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</si>
  <si>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</si>
  <si>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</si>
  <si>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</si>
  <si>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</si>
  <si>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</si>
  <si>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</si>
  <si>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</si>
  <si>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</si>
  <si>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</si>
  <si>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</si>
  <si>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</si>
  <si>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</si>
  <si>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</si>
  <si>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</si>
  <si>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</si>
  <si>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</si>
  <si>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</si>
  <si>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</si>
  <si>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</si>
  <si>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</si>
  <si>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</si>
  <si>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</si>
  <si>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</si>
  <si>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4.67</t>
  </si>
  <si>
    <t>一般会計</t>
  </si>
  <si>
    <t>水道用水供給事業会計</t>
  </si>
  <si>
    <t>地域整備事業会計</t>
  </si>
  <si>
    <t>工業用水道事業会計</t>
  </si>
  <si>
    <t>港湾整備事業特別会計</t>
  </si>
  <si>
    <t>流域下水道事業特別会計</t>
  </si>
  <si>
    <t>県有林特別会計</t>
  </si>
  <si>
    <t>土地取得特別会計</t>
  </si>
  <si>
    <t>その他会計（赤字）</t>
  </si>
  <si>
    <t>その他会計（黒字）</t>
  </si>
  <si>
    <t>（公社）みやぎ農業振興公社</t>
    <phoneticPr fontId="2"/>
  </si>
  <si>
    <t>（一社）宮城県畜産協会</t>
    <rPh sb="1" eb="2">
      <t>イチ</t>
    </rPh>
    <rPh sb="2" eb="3">
      <t>シャ</t>
    </rPh>
    <rPh sb="4" eb="7">
      <t>ミヤギケン</t>
    </rPh>
    <rPh sb="7" eb="9">
      <t>チクサン</t>
    </rPh>
    <rPh sb="9" eb="11">
      <t>キョウカイ</t>
    </rPh>
    <phoneticPr fontId="15"/>
  </si>
  <si>
    <t>（一社）宮城県林業公社</t>
    <rPh sb="1" eb="2">
      <t>イチ</t>
    </rPh>
    <rPh sb="2" eb="3">
      <t>シャ</t>
    </rPh>
    <rPh sb="4" eb="7">
      <t>ミヤギケン</t>
    </rPh>
    <rPh sb="7" eb="9">
      <t>リンギョウ</t>
    </rPh>
    <rPh sb="9" eb="11">
      <t>コウシャ</t>
    </rPh>
    <phoneticPr fontId="15"/>
  </si>
  <si>
    <t>（公社）宮城県青果物価格安定相互補償協会</t>
    <rPh sb="1" eb="3">
      <t>コウシャ</t>
    </rPh>
    <rPh sb="4" eb="7">
      <t>ミヤギケン</t>
    </rPh>
    <rPh sb="7" eb="10">
      <t>セイカブツ</t>
    </rPh>
    <rPh sb="10" eb="12">
      <t>カカク</t>
    </rPh>
    <rPh sb="12" eb="14">
      <t>アンテイ</t>
    </rPh>
    <rPh sb="14" eb="16">
      <t>ソウゴ</t>
    </rPh>
    <rPh sb="16" eb="18">
      <t>ホショウ</t>
    </rPh>
    <rPh sb="18" eb="20">
      <t>キョウカイ</t>
    </rPh>
    <phoneticPr fontId="15"/>
  </si>
  <si>
    <t>（一財）みやぎ建設総合センター</t>
    <rPh sb="1" eb="2">
      <t>イチ</t>
    </rPh>
    <rPh sb="2" eb="3">
      <t>ザイ</t>
    </rPh>
    <rPh sb="7" eb="9">
      <t>ケンセツ</t>
    </rPh>
    <rPh sb="9" eb="11">
      <t>ソウゴウ</t>
    </rPh>
    <phoneticPr fontId="15"/>
  </si>
  <si>
    <t>（公財）宮城県水産振興協会</t>
    <rPh sb="1" eb="3">
      <t>コウザイ</t>
    </rPh>
    <rPh sb="4" eb="7">
      <t>ミヤギケン</t>
    </rPh>
    <rPh sb="7" eb="9">
      <t>スイサン</t>
    </rPh>
    <rPh sb="9" eb="11">
      <t>シンコウ</t>
    </rPh>
    <rPh sb="11" eb="13">
      <t>キョウカイ</t>
    </rPh>
    <phoneticPr fontId="15"/>
  </si>
  <si>
    <t>（一財）かき研究所</t>
    <rPh sb="1" eb="2">
      <t>イチ</t>
    </rPh>
    <rPh sb="2" eb="3">
      <t>ザイ</t>
    </rPh>
    <rPh sb="6" eb="9">
      <t>ケンキュウジョ</t>
    </rPh>
    <phoneticPr fontId="15"/>
  </si>
  <si>
    <t>（公財）みやぎ林業活性化基金</t>
    <rPh sb="1" eb="3">
      <t>コウザイ</t>
    </rPh>
    <rPh sb="7" eb="9">
      <t>リンギョウ</t>
    </rPh>
    <rPh sb="9" eb="12">
      <t>カッセイカ</t>
    </rPh>
    <rPh sb="12" eb="14">
      <t>キキン</t>
    </rPh>
    <phoneticPr fontId="15"/>
  </si>
  <si>
    <t>（公財）翠生農学振興会</t>
    <rPh sb="1" eb="3">
      <t>コウザイ</t>
    </rPh>
    <rPh sb="4" eb="5">
      <t>ミドリ</t>
    </rPh>
    <rPh sb="5" eb="6">
      <t>セイ</t>
    </rPh>
    <rPh sb="6" eb="8">
      <t>ノウガク</t>
    </rPh>
    <rPh sb="8" eb="11">
      <t>シンコウカイ</t>
    </rPh>
    <phoneticPr fontId="15"/>
  </si>
  <si>
    <t>（公財）みやぎ産業振興機構</t>
    <rPh sb="1" eb="3">
      <t>コウザイ</t>
    </rPh>
    <rPh sb="7" eb="9">
      <t>サンギョウ</t>
    </rPh>
    <rPh sb="9" eb="11">
      <t>シンコウ</t>
    </rPh>
    <rPh sb="11" eb="13">
      <t>キコウ</t>
    </rPh>
    <phoneticPr fontId="15"/>
  </si>
  <si>
    <t>（一財）みやぎ産業交流センター</t>
    <rPh sb="1" eb="2">
      <t>イチ</t>
    </rPh>
    <rPh sb="2" eb="3">
      <t>ザイ</t>
    </rPh>
    <rPh sb="7" eb="9">
      <t>サンギョウ</t>
    </rPh>
    <rPh sb="9" eb="11">
      <t>コウリュウ</t>
    </rPh>
    <phoneticPr fontId="15"/>
  </si>
  <si>
    <t>（公財）宮城県腎臓協会</t>
    <rPh sb="1" eb="3">
      <t>コウザイ</t>
    </rPh>
    <rPh sb="4" eb="7">
      <t>ミヤギケン</t>
    </rPh>
    <rPh sb="7" eb="9">
      <t>ジンゾウ</t>
    </rPh>
    <rPh sb="9" eb="11">
      <t>キョウカイ</t>
    </rPh>
    <phoneticPr fontId="15"/>
  </si>
  <si>
    <t>（公財）宮城県環境事業公社</t>
    <rPh sb="1" eb="3">
      <t>コウザイ</t>
    </rPh>
    <rPh sb="4" eb="7">
      <t>ミヤギケン</t>
    </rPh>
    <rPh sb="7" eb="9">
      <t>カンキョウ</t>
    </rPh>
    <rPh sb="9" eb="11">
      <t>ジギョウ</t>
    </rPh>
    <rPh sb="11" eb="13">
      <t>コウシャ</t>
    </rPh>
    <phoneticPr fontId="15"/>
  </si>
  <si>
    <t>（公財）宮城県生活衛生営業指導センター</t>
    <rPh sb="1" eb="3">
      <t>コウザイ</t>
    </rPh>
    <rPh sb="4" eb="7">
      <t>ミヤギケン</t>
    </rPh>
    <rPh sb="7" eb="9">
      <t>セイカツ</t>
    </rPh>
    <rPh sb="9" eb="11">
      <t>エイセイ</t>
    </rPh>
    <rPh sb="11" eb="13">
      <t>エイギョウ</t>
    </rPh>
    <rPh sb="13" eb="15">
      <t>シドウ</t>
    </rPh>
    <phoneticPr fontId="15"/>
  </si>
  <si>
    <t>（公財）宮城県フェリー埠頭公社</t>
    <rPh sb="1" eb="3">
      <t>コウザイ</t>
    </rPh>
    <rPh sb="4" eb="7">
      <t>ミヤギケン</t>
    </rPh>
    <rPh sb="11" eb="13">
      <t>フトウ</t>
    </rPh>
    <rPh sb="13" eb="15">
      <t>コウシャ</t>
    </rPh>
    <phoneticPr fontId="15"/>
  </si>
  <si>
    <t>（公財）宮城県文化振興財団</t>
    <rPh sb="1" eb="3">
      <t>コウザイ</t>
    </rPh>
    <rPh sb="4" eb="7">
      <t>ミヤギケン</t>
    </rPh>
    <rPh sb="7" eb="9">
      <t>ブンカ</t>
    </rPh>
    <rPh sb="9" eb="11">
      <t>シンコウ</t>
    </rPh>
    <rPh sb="11" eb="13">
      <t>ザイダン</t>
    </rPh>
    <phoneticPr fontId="15"/>
  </si>
  <si>
    <t>（公財）慶長遣欧使節船協会</t>
    <rPh sb="1" eb="3">
      <t>コウザイ</t>
    </rPh>
    <rPh sb="4" eb="6">
      <t>ケイチョウ</t>
    </rPh>
    <rPh sb="6" eb="8">
      <t>ケンオウ</t>
    </rPh>
    <rPh sb="8" eb="11">
      <t>シセツセン</t>
    </rPh>
    <rPh sb="11" eb="13">
      <t>キョウカイ</t>
    </rPh>
    <phoneticPr fontId="15"/>
  </si>
  <si>
    <t>（公財）宮城県体育協会</t>
    <rPh sb="1" eb="3">
      <t>コウザイ</t>
    </rPh>
    <rPh sb="4" eb="7">
      <t>ミヤギケン</t>
    </rPh>
    <rPh sb="7" eb="9">
      <t>タイイク</t>
    </rPh>
    <rPh sb="9" eb="11">
      <t>キョウカイ</t>
    </rPh>
    <phoneticPr fontId="15"/>
  </si>
  <si>
    <t>（公財）宮城県スポーツ振興財団</t>
    <rPh sb="1" eb="3">
      <t>コウザイ</t>
    </rPh>
    <rPh sb="4" eb="7">
      <t>ミヤギケン</t>
    </rPh>
    <rPh sb="11" eb="13">
      <t>シンコウ</t>
    </rPh>
    <rPh sb="13" eb="15">
      <t>ザイダン</t>
    </rPh>
    <phoneticPr fontId="15"/>
  </si>
  <si>
    <t>（公財）宮城県伊豆沼・内沼環境保全財団</t>
    <rPh sb="1" eb="3">
      <t>コウザイ</t>
    </rPh>
    <rPh sb="4" eb="7">
      <t>ミヤギケン</t>
    </rPh>
    <rPh sb="7" eb="9">
      <t>イズ</t>
    </rPh>
    <rPh sb="9" eb="10">
      <t>ヌマ</t>
    </rPh>
    <rPh sb="11" eb="13">
      <t>ウチヌマ</t>
    </rPh>
    <rPh sb="13" eb="15">
      <t>カンキョウ</t>
    </rPh>
    <rPh sb="15" eb="17">
      <t>ホゼン</t>
    </rPh>
    <rPh sb="17" eb="19">
      <t>ザイダン</t>
    </rPh>
    <phoneticPr fontId="15"/>
  </si>
  <si>
    <t>（公財）宮城県国際化協会</t>
    <rPh sb="1" eb="3">
      <t>コウザイ</t>
    </rPh>
    <rPh sb="4" eb="7">
      <t>ミヤギケン</t>
    </rPh>
    <rPh sb="7" eb="10">
      <t>コクサイカ</t>
    </rPh>
    <rPh sb="10" eb="12">
      <t>キョウカイ</t>
    </rPh>
    <phoneticPr fontId="15"/>
  </si>
  <si>
    <t>（公財）東北自治研修所</t>
    <rPh sb="1" eb="3">
      <t>コウザイ</t>
    </rPh>
    <rPh sb="4" eb="6">
      <t>トウホク</t>
    </rPh>
    <rPh sb="6" eb="8">
      <t>ジチ</t>
    </rPh>
    <rPh sb="8" eb="11">
      <t>ケンシュウジョ</t>
    </rPh>
    <phoneticPr fontId="15"/>
  </si>
  <si>
    <t>（株）インテリジェント・コスモス研究機構</t>
    <rPh sb="1" eb="2">
      <t>カブ</t>
    </rPh>
    <rPh sb="16" eb="18">
      <t>ケンキュウ</t>
    </rPh>
    <rPh sb="18" eb="20">
      <t>キコウ</t>
    </rPh>
    <phoneticPr fontId="15"/>
  </si>
  <si>
    <t>（公財）宮城県暴力団追放推進センター</t>
    <rPh sb="1" eb="3">
      <t>コウザイ</t>
    </rPh>
    <rPh sb="4" eb="7">
      <t>ミヤギケン</t>
    </rPh>
    <rPh sb="7" eb="10">
      <t>ボウリョクダン</t>
    </rPh>
    <rPh sb="10" eb="12">
      <t>ツイホウ</t>
    </rPh>
    <rPh sb="12" eb="14">
      <t>スイシン</t>
    </rPh>
    <phoneticPr fontId="15"/>
  </si>
  <si>
    <t>（株）宮城県食肉流通公社</t>
    <rPh sb="0" eb="3">
      <t>カブ</t>
    </rPh>
    <rPh sb="3" eb="6">
      <t>ミヤギケン</t>
    </rPh>
    <rPh sb="6" eb="8">
      <t>ショクニク</t>
    </rPh>
    <rPh sb="8" eb="10">
      <t>リュウツウ</t>
    </rPh>
    <rPh sb="10" eb="12">
      <t>コウシャ</t>
    </rPh>
    <phoneticPr fontId="15"/>
  </si>
  <si>
    <t>（株）テクノプラザみやぎ</t>
    <rPh sb="0" eb="3">
      <t>カブ</t>
    </rPh>
    <phoneticPr fontId="15"/>
  </si>
  <si>
    <t>（株）仙台港貿易促進センター</t>
    <rPh sb="0" eb="3">
      <t>カブ</t>
    </rPh>
    <rPh sb="3" eb="6">
      <t>センダイコウ</t>
    </rPh>
    <rPh sb="6" eb="8">
      <t>ボウエキ</t>
    </rPh>
    <rPh sb="8" eb="10">
      <t>ソクシン</t>
    </rPh>
    <phoneticPr fontId="15"/>
  </si>
  <si>
    <t>仙台臨海鉄道（株）</t>
    <rPh sb="0" eb="2">
      <t>センダイ</t>
    </rPh>
    <rPh sb="2" eb="4">
      <t>リンカイ</t>
    </rPh>
    <rPh sb="4" eb="6">
      <t>テツドウ</t>
    </rPh>
    <rPh sb="6" eb="9">
      <t>カブ</t>
    </rPh>
    <phoneticPr fontId="15"/>
  </si>
  <si>
    <t>仙台空港鉄道（株）</t>
    <rPh sb="0" eb="2">
      <t>センダイ</t>
    </rPh>
    <rPh sb="2" eb="4">
      <t>クウコウ</t>
    </rPh>
    <rPh sb="4" eb="6">
      <t>テツドウ</t>
    </rPh>
    <rPh sb="6" eb="9">
      <t>カブ</t>
    </rPh>
    <phoneticPr fontId="15"/>
  </si>
  <si>
    <t>宮城県開発（株）</t>
    <rPh sb="0" eb="3">
      <t>ミヤギケン</t>
    </rPh>
    <rPh sb="3" eb="5">
      <t>カイハツ</t>
    </rPh>
    <rPh sb="5" eb="8">
      <t>カブ</t>
    </rPh>
    <phoneticPr fontId="15"/>
  </si>
  <si>
    <t>（株）ベガルタ仙台</t>
    <rPh sb="0" eb="3">
      <t>カブ</t>
    </rPh>
    <rPh sb="7" eb="9">
      <t>センダイ</t>
    </rPh>
    <phoneticPr fontId="15"/>
  </si>
  <si>
    <t>（公財）インテリジェント・コスモス学術振興財団</t>
    <rPh sb="1" eb="3">
      <t>コウザイ</t>
    </rPh>
    <rPh sb="17" eb="19">
      <t>ガクジュツ</t>
    </rPh>
    <rPh sb="19" eb="21">
      <t>シンコウ</t>
    </rPh>
    <rPh sb="21" eb="23">
      <t>ザイダン</t>
    </rPh>
    <phoneticPr fontId="15"/>
  </si>
  <si>
    <t>宮城県住宅供給公社</t>
    <rPh sb="0" eb="3">
      <t>ミヤギケン</t>
    </rPh>
    <rPh sb="3" eb="5">
      <t>ジュウタク</t>
    </rPh>
    <rPh sb="5" eb="7">
      <t>キョウキュウ</t>
    </rPh>
    <rPh sb="7" eb="9">
      <t>コウシャ</t>
    </rPh>
    <phoneticPr fontId="15"/>
  </si>
  <si>
    <t>宮城県道路公社</t>
    <rPh sb="0" eb="3">
      <t>ミヤギケン</t>
    </rPh>
    <rPh sb="3" eb="5">
      <t>ドウロ</t>
    </rPh>
    <rPh sb="5" eb="7">
      <t>コウシャ</t>
    </rPh>
    <phoneticPr fontId="15"/>
  </si>
  <si>
    <t>宮城県土地開発公社</t>
    <rPh sb="0" eb="3">
      <t>ミヤギケン</t>
    </rPh>
    <rPh sb="3" eb="5">
      <t>トチ</t>
    </rPh>
    <rPh sb="5" eb="7">
      <t>カイハツ</t>
    </rPh>
    <rPh sb="7" eb="9">
      <t>コウシャ</t>
    </rPh>
    <phoneticPr fontId="15"/>
  </si>
  <si>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15"/>
  </si>
  <si>
    <t>公立大学法人宮城大学</t>
    <rPh sb="0" eb="2">
      <t>コウリツ</t>
    </rPh>
    <rPh sb="2" eb="4">
      <t>ダイガク</t>
    </rPh>
    <rPh sb="4" eb="6">
      <t>ホウジン</t>
    </rPh>
    <rPh sb="6" eb="8">
      <t>ミヤギ</t>
    </rPh>
    <rPh sb="8" eb="10">
      <t>ダイガク</t>
    </rPh>
    <phoneticPr fontId="15"/>
  </si>
  <si>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15"/>
  </si>
  <si>
    <t>（一社）東北地域医療支援機構</t>
    <rPh sb="1" eb="2">
      <t>1</t>
    </rPh>
    <rPh sb="2" eb="3">
      <t>シャ</t>
    </rPh>
    <rPh sb="4" eb="6">
      <t>トウホク</t>
    </rPh>
    <rPh sb="6" eb="8">
      <t>チイキ</t>
    </rPh>
    <rPh sb="8" eb="10">
      <t>イリョウ</t>
    </rPh>
    <rPh sb="10" eb="12">
      <t>シエン</t>
    </rPh>
    <rPh sb="12" eb="14">
      <t>キコウ</t>
    </rPh>
    <phoneticPr fontId="3"/>
  </si>
  <si>
    <t>○</t>
  </si>
  <si>
    <t>▲120</t>
  </si>
  <si>
    <t>なし</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</si>
  <si>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</si>
  <si>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</si>
  <si>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</si>
  <si>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</si>
  <si>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H28</t>
    <phoneticPr fontId="5"/>
  </si>
  <si>
    <t>H27</t>
    <phoneticPr fontId="5"/>
  </si>
  <si>
    <t>H26</t>
    <phoneticPr fontId="5"/>
  </si>
  <si>
    <t>H25</t>
    <phoneticPr fontId="5"/>
  </si>
  <si>
    <t>H24</t>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</si>
  <si>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</si>
  <si>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</si>
  <si>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</si>
  <si>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</si>
  <si>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H26</t>
    <phoneticPr fontId="5"/>
  </si>
  <si>
    <t>H25</t>
    <phoneticPr fontId="5"/>
  </si>
  <si>
    <t>H24</t>
    <phoneticPr fontId="5"/>
  </si>
  <si>
    <t>(　参考　）</t>
    <rPh sb="2" eb="4">
      <t>サンコウ</t>
    </rPh>
    <phoneticPr fontId="5"/>
  </si>
  <si>
    <t>ここに入力</t>
    <rPh sb="3" eb="5">
      <t>ニュウリョク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</si>
  <si>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</si>
  <si>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</si>
  <si>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将来負担比率は平成２５年度までは類似団体と比較して高い水準にあったが，その後，類似団体を下回る水準まで低下した。低下の主な要因としては，地方債の新規発行を抑制していることである。
　実質公債費比率は平成２５年度及び平成２６年度は類似団体と比較して同程度または低くなっているが，それ以外の年度は類似団体を上回っている。このことの主な要因は過去の地方債発行に伴う償還経費の変動である。将来負担比率の低下に応じ今後の傾向としては低下していくものと見込まれる。
　今後も公債費負担の平準化に努めた上で、適正な水準となるよう配慮していく。</t>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</si>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</sst>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1"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180" fontId="1" fillId="0" borderId="0" xfId="33" applyNumberFormat="1" applyFont="1" applyFill="1" applyBorder="1">
      <alignment vertical="center"/>
    </xf>
    <xf numFmtId="0" fontId="32" fillId="0" borderId="0" xfId="37" applyFont="1" applyAlignment="1">
      <alignment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89" fontId="9" fillId="0" borderId="0" xfId="36" applyNumberFormat="1" applyFont="1" applyBorder="1" applyAlignment="1">
      <alignment horizontal="right" vertical="center"/>
    </xf>
    <xf numFmtId="189" fontId="9" fillId="0" borderId="0" xfId="36" applyNumberFormat="1" applyFont="1" applyFill="1" applyBorder="1" applyAlignment="1">
      <alignment horizontal="right" vertical="center"/>
    </xf>
    <xf numFmtId="177" fontId="9" fillId="0" borderId="0" xfId="36" applyNumberFormat="1" applyFont="1" applyFill="1" applyBorder="1" applyAlignment="1">
      <alignment horizontal="right" vertical="center"/>
    </xf>
    <xf numFmtId="178" fontId="9" fillId="0" borderId="0" xfId="35" applyNumberFormat="1" applyFont="1" applyBorder="1" applyAlignment="1">
      <alignment horizontal="center"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31" fillId="0" borderId="0" xfId="33" applyNumberFormat="1" applyFont="1" applyFill="1" applyBorder="1">
      <alignment vertical="center"/>
    </xf>
    <xf numFmtId="0" fontId="1" fillId="0" borderId="31" xfId="33" applyFont="1" applyFill="1" applyBorder="1">
      <alignment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40" xfId="33" applyNumberFormat="1" applyFont="1" applyFill="1" applyBorder="1">
      <alignment vertical="center"/>
    </xf>
    <xf numFmtId="191" fontId="1" fillId="0" borderId="49" xfId="33" applyNumberFormat="1" applyFont="1" applyFill="1" applyBorder="1">
      <alignment vertical="center"/>
    </xf>
    <xf numFmtId="178" fontId="1" fillId="0" borderId="49" xfId="33" applyNumberFormat="1" applyFont="1" applyFill="1" applyBorder="1">
      <alignment vertical="center"/>
    </xf>
    <xf numFmtId="178" fontId="1" fillId="0" borderId="37"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0" xfId="33" applyNumberFormat="1" applyFont="1" applyFill="1" applyBorder="1">
      <alignment vertical="center"/>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0" xfId="33" applyFont="1" applyFill="1">
      <alignment vertical="center"/>
    </xf>
    <xf numFmtId="179" fontId="33" fillId="5" borderId="0" xfId="34" applyNumberFormat="1" applyFont="1" applyFill="1" applyBorder="1" applyAlignment="1">
      <alignment vertical="center" wrapText="1"/>
    </xf>
    <xf numFmtId="0" fontId="33" fillId="0" borderId="0" xfId="33" applyFont="1" applyFill="1" applyBorder="1">
      <alignment vertical="center"/>
    </xf>
    <xf numFmtId="178" fontId="33" fillId="0" borderId="0" xfId="33" applyNumberFormat="1" applyFont="1" applyFill="1" applyBorder="1">
      <alignment vertical="center"/>
    </xf>
    <xf numFmtId="178" fontId="8"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6"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1" xfId="33" applyFont="1" applyFill="1" applyBorder="1" applyAlignment="1">
      <alignment vertical="center"/>
    </xf>
    <xf numFmtId="0" fontId="9" fillId="5" borderId="0" xfId="6" applyFont="1" applyFill="1" applyProtection="1">
      <protection hidden="1"/>
    </xf>
    <xf numFmtId="0" fontId="9" fillId="5" borderId="0" xfId="6" applyFont="1" applyFill="1"/>
    <xf numFmtId="0" fontId="9" fillId="5" borderId="0" xfId="6" applyFont="1" applyFill="1" applyAlignment="1">
      <alignment vertical="center"/>
    </xf>
    <xf numFmtId="0" fontId="9" fillId="5" borderId="0" xfId="6" applyFont="1" applyFill="1" applyBorder="1" applyAlignment="1">
      <alignment vertical="center"/>
    </xf>
    <xf numFmtId="0" fontId="9" fillId="5" borderId="0" xfId="6" applyFont="1" applyFill="1" applyAlignment="1" applyProtection="1">
      <alignment vertical="center"/>
      <protection hidden="1"/>
    </xf>
    <xf numFmtId="0" fontId="0" fillId="5" borderId="0" xfId="6" applyFont="1" applyFill="1" applyAlignment="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3" fillId="0" borderId="34" xfId="33" applyFont="1" applyFill="1" applyBorder="1" applyAlignment="1" applyProtection="1">
      <alignment horizontal="left" vertical="top" wrapText="1"/>
      <protection locked="0"/>
    </xf>
    <xf numFmtId="0" fontId="33"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7"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31502</c:v>
                </c:pt>
                <c:pt idx="1">
                  <c:v>34374</c:v>
                </c:pt>
                <c:pt idx="2">
                  <c:v>35216</c:v>
                </c:pt>
                <c:pt idx="3">
                  <c:v>36736</c:v>
                </c:pt>
                <c:pt idx="4">
                  <c:v>38259</c:v>
                </c:pt>
              </c:numCache>
            </c:numRef>
          </c:val>
          <c:smooth val="0"/>
          <c:extLst xmlns:c16r2="http://schemas.microsoft.com/office/drawing/2015/06/chart">
            <c:ext xmlns:c16="http://schemas.microsoft.com/office/drawing/2014/chart" uri="{C3380CC4-5D6E-409C-BE32-E72D297353CC}">
              <c16:uniqueId val="{00000000-957E-4BFB-9078-763A771F25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55949</c:v>
                </c:pt>
                <c:pt idx="1">
                  <c:v>66815</c:v>
                </c:pt>
                <c:pt idx="2">
                  <c:v>90393</c:v>
                </c:pt>
                <c:pt idx="3">
                  <c:v>98961</c:v>
                </c:pt>
                <c:pt idx="4">
                  <c:v>103202</c:v>
                </c:pt>
              </c:numCache>
            </c:numRef>
          </c:val>
          <c:smooth val="0"/>
          <c:extLst xmlns:c16r2="http://schemas.microsoft.com/office/drawing/2015/06/chart">
            <c:ext xmlns:c16="http://schemas.microsoft.com/office/drawing/2014/chart" uri="{C3380CC4-5D6E-409C-BE32-E72D297353CC}">
              <c16:uniqueId val="{00000001-957E-4BFB-9078-763A771F25C9}"/>
            </c:ext>
          </c:extLst>
        </c:ser>
        <c:dLbls>
          <c:showLegendKey val="0"/>
          <c:showVal val="0"/>
          <c:showCatName val="0"/>
          <c:showSerName val="0"/>
          <c:showPercent val="0"/>
          <c:showBubbleSize val="0"/>
        </c:dLbls>
        <c:marker val="1"/>
        <c:smooth val="0"/>
        <c:axId val="393273200"/>
        <c:axId val="239789760"/>
      </c:lineChart>
      <c:catAx>
        <c:axId val="39327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789760"/>
        <c:crosses val="autoZero"/>
        <c:auto val="1"/>
        <c:lblAlgn val="ctr"/>
        <c:lblOffset val="100"/>
        <c:tickLblSkip val="1"/>
        <c:tickMarkSkip val="1"/>
        <c:noMultiLvlLbl val="0"/>
      </c:catAx>
      <c:valAx>
        <c:axId val="239789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7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6.32</c:v>
                </c:pt>
                <c:pt idx="1">
                  <c:v>5.84</c:v>
                </c:pt>
                <c:pt idx="2">
                  <c:v>7.95</c:v>
                </c:pt>
                <c:pt idx="3">
                  <c:v>3.53</c:v>
                </c:pt>
                <c:pt idx="4">
                  <c:v>3.05</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6.52</c:v>
                </c:pt>
                <c:pt idx="1">
                  <c:v>7.12</c:v>
                </c:pt>
                <c:pt idx="2">
                  <c:v>6.07</c:v>
                </c:pt>
                <c:pt idx="3">
                  <c:v>4.3899999999999997</c:v>
                </c:pt>
                <c:pt idx="4">
                  <c:v>4.07</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399507024"/>
        <c:axId val="237480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c:v>
                </c:pt>
                <c:pt idx="1">
                  <c:v>0.56999999999999995</c:v>
                </c:pt>
                <c:pt idx="2">
                  <c:v>1.39</c:v>
                </c:pt>
                <c:pt idx="3">
                  <c:v>-4.67</c:v>
                </c:pt>
                <c:pt idx="4">
                  <c:v>1.19</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399507024"/>
        <c:axId val="237480872"/>
      </c:lineChart>
      <c:catAx>
        <c:axId val="39950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480872"/>
        <c:crosses val="autoZero"/>
        <c:auto val="1"/>
        <c:lblAlgn val="ctr"/>
        <c:lblOffset val="100"/>
        <c:tickLblSkip val="1"/>
        <c:tickMarkSkip val="1"/>
        <c:noMultiLvlLbl val="0"/>
      </c:catAx>
      <c:valAx>
        <c:axId val="237480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0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県有林特別会計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0.05</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0.28000000000000003</c:v>
                </c:pt>
                <c:pt idx="6">
                  <c:v>#N/A</c:v>
                </c:pt>
                <c:pt idx="7">
                  <c:v>0.38</c:v>
                </c:pt>
                <c:pt idx="8">
                  <c:v>#N/A</c:v>
                </c:pt>
                <c:pt idx="9">
                  <c:v>0.33</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0.27</c:v>
                </c:pt>
                <c:pt idx="4">
                  <c:v>#N/A</c:v>
                </c:pt>
                <c:pt idx="5">
                  <c:v>0.23</c:v>
                </c:pt>
                <c:pt idx="6">
                  <c:v>#N/A</c:v>
                </c:pt>
                <c:pt idx="7">
                  <c:v>0.35</c:v>
                </c:pt>
                <c:pt idx="8">
                  <c:v>#N/A</c:v>
                </c:pt>
                <c:pt idx="9">
                  <c:v>0.44</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地域整備事業会計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c:v>
                </c:pt>
                <c:pt idx="2">
                  <c:v>#N/A</c:v>
                </c:pt>
                <c:pt idx="3">
                  <c:v>0.91</c:v>
                </c:pt>
                <c:pt idx="4">
                  <c:v>#N/A</c:v>
                </c:pt>
                <c:pt idx="5">
                  <c:v>1.01</c:v>
                </c:pt>
                <c:pt idx="6">
                  <c:v>#N/A</c:v>
                </c:pt>
                <c:pt idx="7">
                  <c:v>0.75</c:v>
                </c:pt>
                <c:pt idx="8">
                  <c:v>#N/A</c:v>
                </c:pt>
                <c:pt idx="9">
                  <c:v>0.87</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1.44</c:v>
                </c:pt>
                <c:pt idx="2">
                  <c:v>#N/A</c:v>
                </c:pt>
                <c:pt idx="3">
                  <c:v>1.62</c:v>
                </c:pt>
                <c:pt idx="4">
                  <c:v>#N/A</c:v>
                </c:pt>
                <c:pt idx="5">
                  <c:v>0.19</c:v>
                </c:pt>
                <c:pt idx="6">
                  <c:v>#N/A</c:v>
                </c:pt>
                <c:pt idx="7">
                  <c:v>2.14</c:v>
                </c:pt>
                <c:pt idx="8">
                  <c:v>#N/A</c:v>
                </c:pt>
                <c:pt idx="9">
                  <c:v>2.54</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6.31</c:v>
                </c:pt>
                <c:pt idx="2">
                  <c:v>#N/A</c:v>
                </c:pt>
                <c:pt idx="3">
                  <c:v>5.82</c:v>
                </c:pt>
                <c:pt idx="4">
                  <c:v>#N/A</c:v>
                </c:pt>
                <c:pt idx="5">
                  <c:v>7.94</c:v>
                </c:pt>
                <c:pt idx="6">
                  <c:v>#N/A</c:v>
                </c:pt>
                <c:pt idx="7">
                  <c:v>3.52</c:v>
                </c:pt>
                <c:pt idx="8">
                  <c:v>#N/A</c:v>
                </c:pt>
                <c:pt idx="9">
                  <c:v>3.03</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394444616"/>
        <c:axId val="238400568"/>
      </c:barChart>
      <c:catAx>
        <c:axId val="39444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400568"/>
        <c:crosses val="autoZero"/>
        <c:auto val="1"/>
        <c:lblAlgn val="ctr"/>
        <c:lblOffset val="100"/>
        <c:tickLblSkip val="1"/>
        <c:tickMarkSkip val="1"/>
        <c:noMultiLvlLbl val="0"/>
      </c:catAx>
      <c:valAx>
        <c:axId val="238400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44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69252</c:v>
                </c:pt>
                <c:pt idx="5">
                  <c:v>70384</c:v>
                </c:pt>
                <c:pt idx="8">
                  <c:v>71235</c:v>
                </c:pt>
                <c:pt idx="11">
                  <c:v>71887</c:v>
                </c:pt>
                <c:pt idx="14">
                  <c:v>71557</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9</c:v>
                </c:pt>
                <c:pt idx="3">
                  <c:v>13</c:v>
                </c:pt>
                <c:pt idx="6">
                  <c:v>13</c:v>
                </c:pt>
                <c:pt idx="9">
                  <c:v>9</c:v>
                </c:pt>
                <c:pt idx="12">
                  <c:v>6</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4166</c:v>
                </c:pt>
                <c:pt idx="3">
                  <c:v>4275</c:v>
                </c:pt>
                <c:pt idx="6">
                  <c:v>3787</c:v>
                </c:pt>
                <c:pt idx="9">
                  <c:v>3196</c:v>
                </c:pt>
                <c:pt idx="12">
                  <c:v>2695</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10363</c:v>
                </c:pt>
                <c:pt idx="3">
                  <c:v>7262</c:v>
                </c:pt>
                <c:pt idx="6">
                  <c:v>7036</c:v>
                </c:pt>
                <c:pt idx="9">
                  <c:v>6812</c:v>
                </c:pt>
                <c:pt idx="12">
                  <c:v>1705</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28989</c:v>
                </c:pt>
                <c:pt idx="3">
                  <c:v>32036</c:v>
                </c:pt>
                <c:pt idx="6">
                  <c:v>34756</c:v>
                </c:pt>
                <c:pt idx="9">
                  <c:v>39295</c:v>
                </c:pt>
                <c:pt idx="12">
                  <c:v>40376</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4139</c:v>
                </c:pt>
                <c:pt idx="3">
                  <c:v>4041</c:v>
                </c:pt>
                <c:pt idx="6">
                  <c:v>6337</c:v>
                </c:pt>
                <c:pt idx="9">
                  <c:v>11733</c:v>
                </c:pt>
                <c:pt idx="12">
                  <c:v>13020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80244</c:v>
                </c:pt>
                <c:pt idx="3">
                  <c:v>77644</c:v>
                </c:pt>
                <c:pt idx="6">
                  <c:v>83279</c:v>
                </c:pt>
                <c:pt idx="9">
                  <c:v>78214</c:v>
                </c:pt>
                <c:pt idx="12">
                  <c:v>75991</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239728912"/>
        <c:axId val="395533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58658</c:v>
                </c:pt>
                <c:pt idx="2">
                  <c:v>#N/A</c:v>
                </c:pt>
                <c:pt idx="3">
                  <c:v>#N/A</c:v>
                </c:pt>
                <c:pt idx="4">
                  <c:v>54887</c:v>
                </c:pt>
                <c:pt idx="5">
                  <c:v>#N/A</c:v>
                </c:pt>
                <c:pt idx="6">
                  <c:v>#N/A</c:v>
                </c:pt>
                <c:pt idx="7">
                  <c:v>63973</c:v>
                </c:pt>
                <c:pt idx="8">
                  <c:v>#N/A</c:v>
                </c:pt>
                <c:pt idx="9">
                  <c:v>#N/A</c:v>
                </c:pt>
                <c:pt idx="10">
                  <c:v>67372</c:v>
                </c:pt>
                <c:pt idx="11">
                  <c:v>#N/A</c:v>
                </c:pt>
                <c:pt idx="12">
                  <c:v>#N/A</c:v>
                </c:pt>
                <c:pt idx="13">
                  <c:v>62236</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239728912"/>
        <c:axId val="395533608"/>
      </c:lineChart>
      <c:catAx>
        <c:axId val="23972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533608"/>
        <c:crosses val="autoZero"/>
        <c:auto val="1"/>
        <c:lblAlgn val="ctr"/>
        <c:lblOffset val="100"/>
        <c:tickLblSkip val="1"/>
        <c:tickMarkSkip val="1"/>
        <c:noMultiLvlLbl val="0"/>
      </c:catAx>
      <c:valAx>
        <c:axId val="39553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72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815801</c:v>
                </c:pt>
                <c:pt idx="5">
                  <c:v>835542</c:v>
                </c:pt>
                <c:pt idx="8">
                  <c:v>848194</c:v>
                </c:pt>
                <c:pt idx="11">
                  <c:v>848019</c:v>
                </c:pt>
                <c:pt idx="14">
                  <c:v>843564</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31726</c:v>
                </c:pt>
                <c:pt idx="5">
                  <c:v>30793</c:v>
                </c:pt>
                <c:pt idx="8">
                  <c:v>114332</c:v>
                </c:pt>
                <c:pt idx="11">
                  <c:v>112645</c:v>
                </c:pt>
                <c:pt idx="14">
                  <c:v>106879</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131005</c:v>
                </c:pt>
                <c:pt idx="5">
                  <c:v>154336</c:v>
                </c:pt>
                <c:pt idx="8">
                  <c:v>215033</c:v>
                </c:pt>
                <c:pt idx="11">
                  <c:v>218500</c:v>
                </c:pt>
                <c:pt idx="14">
                  <c:v>223260</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7245</c:v>
                </c:pt>
                <c:pt idx="3">
                  <c:v>3423</c:v>
                </c:pt>
                <c:pt idx="6">
                  <c:v>3130</c:v>
                </c:pt>
                <c:pt idx="9">
                  <c:v>3705</c:v>
                </c:pt>
                <c:pt idx="12">
                  <c:v>4241</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268879</c:v>
                </c:pt>
                <c:pt idx="3">
                  <c:v>251356</c:v>
                </c:pt>
                <c:pt idx="6">
                  <c:v>232280</c:v>
                </c:pt>
                <c:pt idx="9">
                  <c:v>226239</c:v>
                </c:pt>
                <c:pt idx="12">
                  <c:v>222417</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47057</c:v>
                </c:pt>
                <c:pt idx="3">
                  <c:v>34699</c:v>
                </c:pt>
                <c:pt idx="6">
                  <c:v>23228</c:v>
                </c:pt>
                <c:pt idx="9">
                  <c:v>12796</c:v>
                </c:pt>
                <c:pt idx="12">
                  <c:v>11625</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18863</c:v>
                </c:pt>
                <c:pt idx="3">
                  <c:v>21444</c:v>
                </c:pt>
                <c:pt idx="6">
                  <c:v>17187</c:v>
                </c:pt>
                <c:pt idx="9">
                  <c:v>13638</c:v>
                </c:pt>
                <c:pt idx="12">
                  <c:v>10701</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1684547</c:v>
                </c:pt>
                <c:pt idx="3">
                  <c:v>1713595</c:v>
                </c:pt>
                <c:pt idx="6">
                  <c:v>1695746</c:v>
                </c:pt>
                <c:pt idx="9">
                  <c:v>1672426</c:v>
                </c:pt>
                <c:pt idx="12">
                  <c:v>1657549</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02488880"/>
        <c:axId val="402489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1048060</c:v>
                </c:pt>
                <c:pt idx="2">
                  <c:v>#N/A</c:v>
                </c:pt>
                <c:pt idx="3">
                  <c:v>#N/A</c:v>
                </c:pt>
                <c:pt idx="4">
                  <c:v>1003847</c:v>
                </c:pt>
                <c:pt idx="5">
                  <c:v>#N/A</c:v>
                </c:pt>
                <c:pt idx="6">
                  <c:v>#N/A</c:v>
                </c:pt>
                <c:pt idx="7">
                  <c:v>794012</c:v>
                </c:pt>
                <c:pt idx="8">
                  <c:v>#N/A</c:v>
                </c:pt>
                <c:pt idx="9">
                  <c:v>#N/A</c:v>
                </c:pt>
                <c:pt idx="10">
                  <c:v>749641</c:v>
                </c:pt>
                <c:pt idx="11">
                  <c:v>#N/A</c:v>
                </c:pt>
                <c:pt idx="12">
                  <c:v>#N/A</c:v>
                </c:pt>
                <c:pt idx="13">
                  <c:v>732830</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02488880"/>
        <c:axId val="402489272"/>
      </c:lineChart>
      <c:catAx>
        <c:axId val="40248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489272"/>
        <c:crosses val="autoZero"/>
        <c:auto val="1"/>
        <c:lblAlgn val="ctr"/>
        <c:lblOffset val="100"/>
        <c:tickLblSkip val="1"/>
        <c:tickMarkSkip val="1"/>
        <c:noMultiLvlLbl val="0"/>
      </c:catAx>
      <c:valAx>
        <c:axId val="402489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48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09-4537-A732-0E24901C2018}"/>
                </c:ext>
                <c:ext xmlns:c15="http://schemas.microsoft.com/office/drawing/2012/chart" uri="{CE6537A1-D6FC-4f65-9D91-7224C49458BB}">
                  <c15:dlblFieldTable>
                    <c15:dlblFTEntry>
                      <c15:txfldGUID>{53812194-8C31-42C3-9CE4-16CDDBA68D96}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09-4537-A732-0E24901C2018}"/>
                </c:ext>
                <c:ext xmlns:c15="http://schemas.microsoft.com/office/drawing/2012/chart" uri="{CE6537A1-D6FC-4f65-9D91-7224C49458BB}">
                  <c15:dlblFieldTable>
                    <c15:dlblFTEntry>
                      <c15:txfldGUID>{7C3DC431-6199-4658-8BDD-E3DBCFE83F36}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09-4537-A732-0E24901C2018}"/>
                </c:ext>
                <c:ext xmlns:c15="http://schemas.microsoft.com/office/drawing/2012/chart" uri="{CE6537A1-D6FC-4f65-9D91-7224C49458BB}">
                  <c15:dlblFieldTable>
                    <c15:dlblFTEntry>
                      <c15:txfldGUID>{7B16BDD1-5534-4D36-BBE8-A1763D5D3CDE}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09-4537-A732-0E24901C2018}"/>
                </c:ext>
                <c:ext xmlns:c15="http://schemas.microsoft.com/office/drawing/2012/chart" uri="{CE6537A1-D6FC-4f65-9D91-7224C49458BB}">
                  <c15:dlblFieldTable>
                    <c15:dlblFTEntry>
                      <c15:txfldGUID>{CABB95AB-3F33-431A-BB44-F03EF06A33F0}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09-4537-A732-0E24901C2018}"/>
                </c:ext>
                <c:ext xmlns:c15="http://schemas.microsoft.com/office/drawing/2012/chart" uri="{CE6537A1-D6FC-4f65-9D91-7224C49458BB}">
                  <c15:dlblFieldTable>
                    <c15:dlblFTEntry>
                      <c15:txfldGUID>{885783E2-616A-42FE-A0A6-B92089AA407D}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A09-4537-A732-0E24901C2018}"/>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A09-4537-A732-0E24901C2018}"/>
                </c:ext>
                <c:ext xmlns:c15="http://schemas.microsoft.com/office/drawing/2012/chart" uri="{CE6537A1-D6FC-4f65-9D91-7224C49458BB}">
                  <c15:dlblFieldTable>
                    <c15:dlblFTEntry>
                      <c15:txfldGUID>{8C27A968-D7B3-4F24-BB4D-AAB4CBA9BF42}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A09-4537-A732-0E24901C2018}"/>
                </c:ext>
                <c:ext xmlns:c15="http://schemas.microsoft.com/office/drawing/2012/chart" uri="{CE6537A1-D6FC-4f65-9D91-7224C49458BB}">
                  <c15:dlblFieldTable>
                    <c15:dlblFTEntry>
                      <c15:txfldGUID>{CA142CB3-4A2D-4BDF-B85D-88E6A6BB658C}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2A09-4537-A732-0E24901C2018}"/>
                </c:ext>
                <c:ext xmlns:c15="http://schemas.microsoft.com/office/drawing/2012/chart" uri="{CE6537A1-D6FC-4f65-9D91-7224C49458BB}">
                  <c15:dlblFieldTable>
                    <c15:dlblFTEntry>
                      <c15:txfldGUID>{00179ECC-626E-4AE9-8E0A-96BDC77A1687}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A09-4537-A732-0E24901C2018}"/>
                </c:ext>
                <c:ext xmlns:c15="http://schemas.microsoft.com/office/drawing/2012/chart" uri="{CE6537A1-D6FC-4f65-9D91-7224C49458BB}">
                  <c15:dlblFieldTable>
                    <c15:dlblFTEntry>
                      <c15:txfldGUID>{664C14D7-F9DB-40EE-A92F-7FD6F2ECFA44}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09-4537-A732-0E24901C2018}"/>
                </c:ext>
                <c:ext xmlns:c15="http://schemas.microsoft.com/office/drawing/2012/chart" uri="{CE6537A1-D6FC-4f65-9D91-7224C49458BB}">
                  <c15:dlblFieldTable>
                    <c15:dlblFTEntry>
                      <c15:txfldGUID>{7933E3AD-F2D6-498B-8705-647D1B46EFBD}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2A09-4537-A732-0E24901C2018}"/>
            </c:ext>
          </c:extLst>
        </c:ser>
        <c:dLbls>
          <c:showLegendKey val="0"/>
          <c:showVal val="1"/>
          <c:showCatName val="0"/>
          <c:showSerName val="0"/>
          <c:showPercent val="0"/>
          <c:showBubbleSize val="0"/>
        </c:dLbls>
        <c:axId val="402490056"/>
        <c:axId val="402490448"/>
      </c:scatterChart>
      <c:valAx>
        <c:axId val="402490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490448"/>
        <c:crosses val="autoZero"/>
        <c:crossBetween val="midCat"/>
      </c:valAx>
      <c:valAx>
        <c:axId val="402490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49005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5F-440B-84BB-14CD62584785}"/>
                </c:ext>
                <c:ext xmlns:c15="http://schemas.microsoft.com/office/drawing/2012/chart" uri="{CE6537A1-D6FC-4f65-9D91-7224C49458BB}">
                  <c15:dlblFieldTable>
                    <c15:dlblFTEntry>
                      <c15:txfldGUID>{4C9BE414-E762-4573-BAF2-60C27BCC9927}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5F-440B-84BB-14CD62584785}"/>
                </c:ext>
                <c:ext xmlns:c15="http://schemas.microsoft.com/office/drawing/2012/chart" uri="{CE6537A1-D6FC-4f65-9D91-7224C49458BB}">
                  <c15:dlblFieldTable>
                    <c15:dlblFTEntry>
                      <c15:txfldGUID>{4B214868-DC2F-49BF-919E-A0D4A5046ED5}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5F-440B-84BB-14CD62584785}"/>
                </c:ext>
                <c:ext xmlns:c15="http://schemas.microsoft.com/office/drawing/2012/chart" uri="{CE6537A1-D6FC-4f65-9D91-7224C49458BB}">
                  <c15:dlblFieldTable>
                    <c15:dlblFTEntry>
                      <c15:txfldGUID>{C9E9E3BE-19DD-4B62-AB32-7A8D28E1EA28}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5F-440B-84BB-14CD62584785}"/>
                </c:ext>
                <c:ext xmlns:c15="http://schemas.microsoft.com/office/drawing/2012/chart" uri="{CE6537A1-D6FC-4f65-9D91-7224C49458BB}">
                  <c15:dlblFieldTable>
                    <c15:dlblFTEntry>
                      <c15:txfldGUID>{EA2AAB0A-6C76-4FA3-9721-E4EE20923A43}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5F-440B-84BB-14CD62584785}"/>
                </c:ext>
                <c:ext xmlns:c15="http://schemas.microsoft.com/office/drawing/2012/chart" uri="{CE6537A1-D6FC-4f65-9D91-7224C49458BB}">
                  <c15:dlblFieldTable>
                    <c15:dlblFTEntry>
                      <c15:txfldGUID>{C9EB50B3-1436-4F17-9DE9-7E4B804D0CE2}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14.4</c:v>
                </c:pt>
                <c:pt idx="2">
                  <c:v>14.1</c:v>
                </c:pt>
                <c:pt idx="3">
                  <c:v>14.5</c:v>
                </c:pt>
                <c:pt idx="4">
                  <c:v>14.9</c:v>
                </c:pt>
              </c:numCache>
            </c:numRef>
          </c:xVal>
          <c:yVal>
            <c:numRef>
              <c:f>公会計指標分析・財政指標組合せ分析表!$K$73:$O$73</c:f>
              <c:numCache>
                <c:formatCode>#,##0.0;"▲ "#,##0.0</c:formatCode>
                <c:ptCount val="5"/>
                <c:pt idx="0">
                  <c:v>251.5</c:v>
                </c:pt>
                <c:pt idx="1">
                  <c:v>241.4</c:v>
                </c:pt>
                <c:pt idx="2">
                  <c:v>187.2</c:v>
                </c:pt>
                <c:pt idx="3">
                  <c:v>171.8</c:v>
                </c:pt>
                <c:pt idx="4">
                  <c:v>169.9</c:v>
                </c:pt>
              </c:numCache>
            </c:numRef>
          </c:yVal>
          <c:smooth val="0"/>
          <c:extLst xmlns:c16r2="http://schemas.microsoft.com/office/drawing/2015/06/chart">
            <c:ext xmlns:c16="http://schemas.microsoft.com/office/drawing/2014/chart" uri="{C3380CC4-5D6E-409C-BE32-E72D297353CC}">
              <c16:uniqueId val="{00000005-875F-440B-84BB-14CD62584785}"/>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875F-440B-84BB-14CD62584785}"/>
                </c:ext>
                <c:ext xmlns:c15="http://schemas.microsoft.com/office/drawing/2012/chart" uri="{CE6537A1-D6FC-4f65-9D91-7224C49458BB}">
                  <c15:dlblFieldTable>
                    <c15:dlblFTEntry>
                      <c15:txfldGUID>{32BE988F-EE7E-4288-8092-8AF4B064C656}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875F-440B-84BB-14CD62584785}"/>
                </c:ext>
                <c:ext xmlns:c15="http://schemas.microsoft.com/office/drawing/2012/chart" uri="{CE6537A1-D6FC-4f65-9D91-7224C49458BB}">
                  <c15:dlblFieldTable>
                    <c15:dlblFTEntry>
                      <c15:txfldGUID>{DA4A63E2-4367-4970-8072-9CE402CC6026}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875F-440B-84BB-14CD62584785}"/>
                </c:ext>
                <c:ext xmlns:c15="http://schemas.microsoft.com/office/drawing/2012/chart" uri="{CE6537A1-D6FC-4f65-9D91-7224C49458BB}">
                  <c15:dlblFieldTable>
                    <c15:dlblFTEntry>
                      <c15:txfldGUID>{7969961A-4101-4F81-B598-1A8DE82F65F1}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875F-440B-84BB-14CD62584785}"/>
                </c:ext>
                <c:ext xmlns:c15="http://schemas.microsoft.com/office/drawing/2012/chart" uri="{CE6537A1-D6FC-4f65-9D91-7224C49458BB}">
                  <c15:dlblFieldTable>
                    <c15:dlblFTEntry>
                      <c15:txfldGUID>{5B280C0F-E3BA-4262-B7FC-B62125031B65}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5F-440B-84BB-14CD62584785}"/>
                </c:ext>
                <c:ext xmlns:c15="http://schemas.microsoft.com/office/drawing/2012/chart" uri="{CE6537A1-D6FC-4f65-9D91-7224C49458BB}">
                  <c15:dlblFieldTable>
                    <c15:dlblFTEntry>
                      <c15:txfldGUID>{F2AAE764-31A9-41CA-9639-03A3A951BBB5}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14.3</c:v>
                </c:pt>
                <c:pt idx="1">
                  <c:v>14.4</c:v>
                </c:pt>
                <c:pt idx="2">
                  <c:v>14.3</c:v>
                </c:pt>
                <c:pt idx="3">
                  <c:v>14</c:v>
                </c:pt>
                <c:pt idx="4">
                  <c:v>13.3</c:v>
                </c:pt>
              </c:numCache>
            </c:numRef>
          </c:xVal>
          <c:yVal>
            <c:numRef>
              <c:f>公会計指標分析・財政指標組合せ分析表!$K$77:$O$77</c:f>
              <c:numCache>
                <c:formatCode>#,##0.0;"▲ "#,##0.0</c:formatCode>
                <c:ptCount val="5"/>
                <c:pt idx="0">
                  <c:v>234.7</c:v>
                </c:pt>
                <c:pt idx="1">
                  <c:v>224.2</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875F-440B-84BB-14CD62584785}"/>
            </c:ext>
          </c:extLst>
        </c:ser>
        <c:dLbls>
          <c:showLegendKey val="0"/>
          <c:showVal val="1"/>
          <c:showCatName val="0"/>
          <c:showSerName val="0"/>
          <c:showPercent val="0"/>
          <c:showBubbleSize val="0"/>
        </c:dLbls>
        <c:axId val="402491232"/>
        <c:axId val="402491624"/>
      </c:scatterChart>
      <c:valAx>
        <c:axId val="402491232"/>
        <c:scaling>
          <c:orientation val="minMax"/>
          <c:max val="15.4"/>
          <c:min val="1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491624"/>
        <c:crosses val="autoZero"/>
        <c:crossBetween val="midCat"/>
      </c:valAx>
      <c:valAx>
        <c:axId val="402491624"/>
        <c:scaling>
          <c:orientation val="minMax"/>
          <c:max val="266"/>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49123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の構成要素のうち、大宗を占める元利償還金は、償還計画に基づく償還により、各年度を通じて</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億円後半から</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億円前半の間で推移しており、算入公債費等も</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億円前後で推移している。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満期一括償還地方債の実質償還額の増加による減債基金積立不足算定額等が増加したものの、元利償還金や公営企業債の元利償還金に対する繰入金などの減少が上回り、分子を押し下げる結果となった。</a:t>
          </a:r>
        </a:p>
        <a:p>
          <a:r>
            <a:rPr kumimoji="1" lang="ja-JP" altLang="en-US" sz="1400">
              <a:latin typeface="ＭＳ ゴシック" pitchFamily="49" charset="-128"/>
              <a:ea typeface="ＭＳ ゴシック" pitchFamily="49" charset="-128"/>
            </a:rPr>
            <a:t>　今後も県債発行の抑制や公債費の平準化に努め、適正な水準となるよう配慮していく。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将来負担比率（分子）の構成要素のうち、大宗を占める「一般会計等に係る地方債の現在高」が、これまで取り組んできた県債の発行抑制の効果もあり、平成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年度をピークに減少に転じたこと、また分子の控除要素である充当可能基金などの充当可能財源等が増加したことなどにより、将来負担比率の分子は平成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年度以降大きく改善してきている。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も、公共事業債や一般単独事業債などの減の影響により地方債の現在高が減少しており、分子の控除要素である充当可能基金も、県債管理基金などの増により増加したことから、分子を抑制する結果となった。</a:t>
          </a:r>
        </a:p>
        <a:p>
          <a:r>
            <a:rPr kumimoji="1" lang="ja-JP" altLang="en-US" sz="1400">
              <a:latin typeface="ＭＳ ゴシック" pitchFamily="49" charset="-128"/>
              <a:ea typeface="ＭＳ ゴシック" pitchFamily="49" charset="-128"/>
            </a:rPr>
            <a:t>　今後も継続して将来負担に配慮した財政運営に努めていく必要がある。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2,319,438
2,300,472
7,282.22
1,383,490,525
1,262,330,324
15,281,880
501,638,579
1,569,898,617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038225"/>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0669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2,319,438
2,300,472
7,282.22
1,383,490,525
1,262,330,324
15,281,880
501,638,579
1,569,898,617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2,319,438
2,300,472
7,282.22
1,383,490,525
1,262,330,324
15,281,880
501,638,579
1,569,898,617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2,319,438
2,300,472
7,282.22
1,383,490,525
1,262,330,324
15,281,880
501,638,579
1,569,898,617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東日本大震災の復興事業の影響もあり、地方税や地方譲与税が増加したことによる基準財政収入額の増加等により、財政力指数は改善傾向にある。</a:t>
          </a:r>
        </a:p>
        <a:p>
          <a:r>
            <a:rPr kumimoji="1" lang="ja-JP" altLang="en-US" sz="1300">
              <a:latin typeface="ＭＳ Ｐゴシック"/>
            </a:rPr>
            <a:t>　宮城県地方税滞納整理機構等の取組により、地方税の徴収率は増加傾向にあるが（</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98.3%→H28</a:t>
          </a:r>
          <a:r>
            <a:rPr kumimoji="1" lang="ja-JP" altLang="en-US" sz="1300">
              <a:latin typeface="ＭＳ Ｐゴシック"/>
            </a:rPr>
            <a:t>：</a:t>
          </a:r>
          <a:r>
            <a:rPr kumimoji="1" lang="en-US" altLang="ja-JP" sz="1300">
              <a:latin typeface="ＭＳ Ｐゴシック"/>
            </a:rPr>
            <a:t>98.5%</a:t>
          </a:r>
          <a:r>
            <a:rPr kumimoji="1" lang="ja-JP" altLang="en-US" sz="1300">
              <a:latin typeface="ＭＳ Ｐゴシック"/>
            </a:rPr>
            <a:t>）、復旧・復興事業の進展に伴い、復興需要は今後減少することが見込まれることから、歳入確保策について検討していく必要がある。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165100</xdr:rowOff>
    </xdr:to>
    <xdr:cxnSp macro="">
      <xdr:nvCxnSpPr>
        <xdr:cNvPr id="61" name="直線コネクタ 60"/>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2"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3" name="直線コネクタ 62"/>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14817</xdr:rowOff>
    </xdr:to>
    <xdr:cxnSp macro="">
      <xdr:nvCxnSpPr>
        <xdr:cNvPr id="66" name="直線コネクタ 65"/>
        <xdr:cNvCxnSpPr/>
      </xdr:nvCxnSpPr>
      <xdr:spPr>
        <a:xfrm flipV="1">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7"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8" name="フローチャート : 判断 67"/>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44</xdr:row>
      <xdr:rowOff>4233</xdr:rowOff>
    </xdr:to>
    <xdr:cxnSp macro="">
      <xdr:nvCxnSpPr>
        <xdr:cNvPr id="69" name="直線コネクタ 68"/>
        <xdr:cNvCxnSpPr/>
      </xdr:nvCxnSpPr>
      <xdr:spPr>
        <a:xfrm flipV="1">
          <a:off x="3225800" y="73871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124883</xdr:rowOff>
    </xdr:to>
    <xdr:cxnSp macro="">
      <xdr:nvCxnSpPr>
        <xdr:cNvPr id="72" name="直線コネクタ 71"/>
        <xdr:cNvCxnSpPr/>
      </xdr:nvCxnSpPr>
      <xdr:spPr>
        <a:xfrm flipV="1">
          <a:off x="2336800" y="75480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45</xdr:row>
      <xdr:rowOff>74083</xdr:rowOff>
    </xdr:to>
    <xdr:cxnSp macro="">
      <xdr:nvCxnSpPr>
        <xdr:cNvPr id="75" name="直線コネクタ 74"/>
        <xdr:cNvCxnSpPr/>
      </xdr:nvCxnSpPr>
      <xdr:spPr>
        <a:xfrm flipV="1">
          <a:off x="1447800" y="76686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8" name="フローチャート : 判断 77"/>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9" name="テキスト ボックス 7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5" name="円/楕円 84"/>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6"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8" name="テキスト ボックス 87"/>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1" name="円/楕円 90"/>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2" name="テキスト ボックス 91"/>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3" name="円/楕円 92"/>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4" name="テキスト ボックス 9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年度はグループ内平均を下回っていたが、平成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年度は臨時財政対策債発行額が減少した一方、公債費の増加等が影響し、それぞれ</a:t>
          </a:r>
          <a:r>
            <a:rPr kumimoji="1" lang="en-US" altLang="ja-JP" sz="1300">
              <a:latin typeface="ＭＳ Ｐゴシック"/>
            </a:rPr>
            <a:t>3.0</a:t>
          </a:r>
          <a:r>
            <a:rPr kumimoji="1" lang="ja-JP" altLang="en-US" sz="1300">
              <a:latin typeface="ＭＳ Ｐゴシック"/>
            </a:rPr>
            <a:t>ポイント、</a:t>
          </a:r>
          <a:r>
            <a:rPr kumimoji="1" lang="en-US" altLang="ja-JP" sz="1300">
              <a:latin typeface="ＭＳ Ｐゴシック"/>
            </a:rPr>
            <a:t>2.5</a:t>
          </a:r>
          <a:r>
            <a:rPr kumimoji="1" lang="ja-JP" altLang="en-US" sz="1300">
              <a:latin typeface="ＭＳ Ｐゴシック"/>
            </a:rPr>
            <a:t>ポイント上昇し、グループ内平均を上回った。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年度は税収の増加等により</a:t>
          </a:r>
          <a:r>
            <a:rPr kumimoji="1" lang="en-US" altLang="ja-JP" sz="1300">
              <a:latin typeface="ＭＳ Ｐゴシック"/>
            </a:rPr>
            <a:t>2.3</a:t>
          </a:r>
          <a:r>
            <a:rPr kumimoji="1" lang="ja-JP" altLang="en-US" sz="1300">
              <a:latin typeface="ＭＳ Ｐゴシック"/>
            </a:rPr>
            <a:t>ポイント改善しグループ内平均と同一となり、平成</a:t>
          </a:r>
          <a:r>
            <a:rPr kumimoji="1" lang="en-US" altLang="ja-JP" sz="1300">
              <a:latin typeface="ＭＳ Ｐゴシック"/>
            </a:rPr>
            <a:t>28</a:t>
          </a:r>
          <a:r>
            <a:rPr kumimoji="1" lang="ja-JP" altLang="en-US" sz="1300">
              <a:latin typeface="ＭＳ Ｐゴシック"/>
            </a:rPr>
            <a:t>年度は臨時財政対策債は減少したものの、税収の増加や公債費の減等により、わずかながら改善した。</a:t>
          </a:r>
        </a:p>
        <a:p>
          <a:r>
            <a:rPr kumimoji="1" lang="ja-JP" altLang="en-US" sz="1300">
              <a:latin typeface="ＭＳ Ｐゴシック"/>
            </a:rPr>
            <a:t>　しかしながら、未だ</a:t>
          </a:r>
          <a:r>
            <a:rPr kumimoji="1" lang="en-US" altLang="ja-JP" sz="1300">
              <a:latin typeface="ＭＳ Ｐゴシック"/>
            </a:rPr>
            <a:t>95%</a:t>
          </a:r>
          <a:r>
            <a:rPr kumimoji="1" lang="ja-JP" altLang="en-US" sz="1300">
              <a:latin typeface="ＭＳ Ｐゴシック"/>
            </a:rPr>
            <a:t>を超過し、財政の硬直化が継続しており、経常的経費の抑制や安定的な一般財源の確保に一層努めていく必要がある。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14515</xdr:rowOff>
    </xdr:to>
    <xdr:cxnSp macro="">
      <xdr:nvCxnSpPr>
        <xdr:cNvPr id="124" name="直線コネクタ 123"/>
        <xdr:cNvCxnSpPr/>
      </xdr:nvCxnSpPr>
      <xdr:spPr>
        <a:xfrm flipV="1">
          <a:off x="4953000" y="10312400"/>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158042</xdr:rowOff>
    </xdr:from>
    <xdr:ext cx="762000" cy="259045"/>
    <xdr:sp macro="" textlink="">
      <xdr:nvSpPr>
        <xdr:cNvPr id="125"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14515</xdr:rowOff>
    </xdr:from>
    <xdr:to>
      <xdr:col>7</xdr:col>
      <xdr:colOff>241300</xdr:colOff>
      <xdr:row>67</xdr:row>
      <xdr:rowOff>14515</xdr:rowOff>
    </xdr:to>
    <xdr:cxnSp macro="">
      <xdr:nvCxnSpPr>
        <xdr:cNvPr id="126" name="直線コネクタ 125"/>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7"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28" name="直線コネクタ 127"/>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164193</xdr:rowOff>
    </xdr:from>
    <xdr:to>
      <xdr:col>7</xdr:col>
      <xdr:colOff>152400</xdr:colOff>
      <xdr:row>62</xdr:row>
      <xdr:rowOff>44450</xdr:rowOff>
    </xdr:to>
    <xdr:cxnSp macro="">
      <xdr:nvCxnSpPr>
        <xdr:cNvPr id="129" name="直線コネクタ 128"/>
        <xdr:cNvCxnSpPr/>
      </xdr:nvCxnSpPr>
      <xdr:spPr>
        <a:xfrm flipV="1">
          <a:off x="4114800" y="106226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0"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64</xdr:row>
      <xdr:rowOff>97972</xdr:rowOff>
    </xdr:to>
    <xdr:cxnSp macro="">
      <xdr:nvCxnSpPr>
        <xdr:cNvPr id="132" name="直線コネクタ 131"/>
        <xdr:cNvCxnSpPr/>
      </xdr:nvCxnSpPr>
      <xdr:spPr>
        <a:xfrm flipV="1">
          <a:off x="3225800" y="10674350"/>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3" name="フローチャート : 判断 132"/>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34" name="テキスト ボックス 13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9978</xdr:rowOff>
    </xdr:from>
    <xdr:to>
      <xdr:col>4</xdr:col>
      <xdr:colOff>482600</xdr:colOff>
      <xdr:row>64</xdr:row>
      <xdr:rowOff>97972</xdr:rowOff>
    </xdr:to>
    <xdr:cxnSp macro="">
      <xdr:nvCxnSpPr>
        <xdr:cNvPr id="135" name="直線コネクタ 134"/>
        <xdr:cNvCxnSpPr/>
      </xdr:nvCxnSpPr>
      <xdr:spPr>
        <a:xfrm>
          <a:off x="2336800" y="10639878"/>
          <a:ext cx="889000" cy="4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9072</xdr:rowOff>
    </xdr:from>
    <xdr:to>
      <xdr:col>4</xdr:col>
      <xdr:colOff>533400</xdr:colOff>
      <xdr:row>60</xdr:row>
      <xdr:rowOff>110672</xdr:rowOff>
    </xdr:to>
    <xdr:sp macro="" textlink="">
      <xdr:nvSpPr>
        <xdr:cNvPr id="136" name="フローチャート : 判断 135"/>
        <xdr:cNvSpPr/>
      </xdr:nvSpPr>
      <xdr:spPr>
        <a:xfrm>
          <a:off x="3175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120849</xdr:rowOff>
    </xdr:from>
    <xdr:ext cx="762000" cy="259045"/>
    <xdr:sp macro="" textlink="">
      <xdr:nvSpPr>
        <xdr:cNvPr id="137" name="テキスト ボックス 136"/>
        <xdr:cNvSpPr txBox="1"/>
      </xdr:nvSpPr>
      <xdr:spPr>
        <a:xfrm>
          <a:off x="2844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7257</xdr:rowOff>
    </xdr:from>
    <xdr:to>
      <xdr:col>3</xdr:col>
      <xdr:colOff>279400</xdr:colOff>
      <xdr:row>62</xdr:row>
      <xdr:rowOff>9978</xdr:rowOff>
    </xdr:to>
    <xdr:cxnSp macro="">
      <xdr:nvCxnSpPr>
        <xdr:cNvPr id="138" name="直線コネクタ 137"/>
        <xdr:cNvCxnSpPr/>
      </xdr:nvCxnSpPr>
      <xdr:spPr>
        <a:xfrm>
          <a:off x="1447800" y="10122807"/>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95250</xdr:rowOff>
    </xdr:from>
    <xdr:to>
      <xdr:col>3</xdr:col>
      <xdr:colOff>330200</xdr:colOff>
      <xdr:row>61</xdr:row>
      <xdr:rowOff>25400</xdr:rowOff>
    </xdr:to>
    <xdr:sp macro="" textlink="">
      <xdr:nvSpPr>
        <xdr:cNvPr id="139" name="フローチャート : 判断 138"/>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40" name="テキスト ボックス 139"/>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78922</xdr:rowOff>
    </xdr:from>
    <xdr:to>
      <xdr:col>2</xdr:col>
      <xdr:colOff>127000</xdr:colOff>
      <xdr:row>62</xdr:row>
      <xdr:rowOff>9072</xdr:rowOff>
    </xdr:to>
    <xdr:sp macro="" textlink="">
      <xdr:nvSpPr>
        <xdr:cNvPr id="141" name="フローチャート : 判断 140"/>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165299</xdr:rowOff>
    </xdr:from>
    <xdr:ext cx="762000" cy="259045"/>
    <xdr:sp macro="" textlink="">
      <xdr:nvSpPr>
        <xdr:cNvPr id="142" name="テキスト ボックス 141"/>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113393</xdr:rowOff>
    </xdr:from>
    <xdr:to>
      <xdr:col>7</xdr:col>
      <xdr:colOff>203200</xdr:colOff>
      <xdr:row>62</xdr:row>
      <xdr:rowOff>43543</xdr:rowOff>
    </xdr:to>
    <xdr:sp macro="" textlink="">
      <xdr:nvSpPr>
        <xdr:cNvPr id="148" name="円/楕円 147"/>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129920</xdr:rowOff>
    </xdr:from>
    <xdr:ext cx="762000" cy="259045"/>
    <xdr:sp macro="" textlink="">
      <xdr:nvSpPr>
        <xdr:cNvPr id="149" name="財政構造の弾力性該当値テキスト"/>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0" name="円/楕円 149"/>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51" name="テキスト ボックス 150"/>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47172</xdr:rowOff>
    </xdr:from>
    <xdr:to>
      <xdr:col>4</xdr:col>
      <xdr:colOff>533400</xdr:colOff>
      <xdr:row>64</xdr:row>
      <xdr:rowOff>148772</xdr:rowOff>
    </xdr:to>
    <xdr:sp macro="" textlink="">
      <xdr:nvSpPr>
        <xdr:cNvPr id="152" name="円/楕円 151"/>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53" name="テキスト ボックス 152"/>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130628</xdr:rowOff>
    </xdr:from>
    <xdr:to>
      <xdr:col>3</xdr:col>
      <xdr:colOff>330200</xdr:colOff>
      <xdr:row>62</xdr:row>
      <xdr:rowOff>60778</xdr:rowOff>
    </xdr:to>
    <xdr:sp macro="" textlink="">
      <xdr:nvSpPr>
        <xdr:cNvPr id="154" name="円/楕円 153"/>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45555</xdr:rowOff>
    </xdr:from>
    <xdr:ext cx="762000" cy="259045"/>
    <xdr:sp macro="" textlink="">
      <xdr:nvSpPr>
        <xdr:cNvPr id="155" name="テキスト ボックス 154"/>
        <xdr:cNvSpPr txBox="1"/>
      </xdr:nvSpPr>
      <xdr:spPr>
        <a:xfrm>
          <a:off x="1955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127907</xdr:rowOff>
    </xdr:from>
    <xdr:to>
      <xdr:col>2</xdr:col>
      <xdr:colOff>127000</xdr:colOff>
      <xdr:row>59</xdr:row>
      <xdr:rowOff>58057</xdr:rowOff>
    </xdr:to>
    <xdr:sp macro="" textlink="">
      <xdr:nvSpPr>
        <xdr:cNvPr id="156" name="円/楕円 155"/>
        <xdr:cNvSpPr/>
      </xdr:nvSpPr>
      <xdr:spPr>
        <a:xfrm>
          <a:off x="1397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68234</xdr:rowOff>
    </xdr:from>
    <xdr:ext cx="762000" cy="259045"/>
    <xdr:sp macro="" textlink="">
      <xdr:nvSpPr>
        <xdr:cNvPr id="157" name="テキスト ボックス 156"/>
        <xdr:cNvSpPr txBox="1"/>
      </xdr:nvSpPr>
      <xdr:spPr>
        <a:xfrm>
          <a:off x="1066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[121,530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がグループ内平均を大きく上回っているのは、東日本大震災に対応した物件費が主因であり、がれき処理に要する経費である災害等廃棄物処理事業費や応急救助費等の大幅な増加によるものである。</a:t>
          </a:r>
        </a:p>
        <a:p>
          <a:r>
            <a:rPr kumimoji="1" lang="ja-JP" altLang="en-US" sz="1300">
              <a:latin typeface="ＭＳ Ｐゴシック"/>
            </a:rPr>
            <a:t>　復旧・復興の進展により、物件費の大宗を占めていた災害廃棄物処理事業費は平成</a:t>
          </a:r>
          <a:r>
            <a:rPr kumimoji="1" lang="en-US" altLang="ja-JP" sz="1300">
              <a:latin typeface="ＭＳ Ｐゴシック"/>
            </a:rPr>
            <a:t>25</a:t>
          </a:r>
          <a:r>
            <a:rPr kumimoji="1" lang="ja-JP" altLang="en-US" sz="1300">
              <a:latin typeface="ＭＳ Ｐゴシック"/>
            </a:rPr>
            <a:t>年度をピークに減少に転じ、平成</a:t>
          </a:r>
          <a:r>
            <a:rPr kumimoji="1" lang="en-US" altLang="ja-JP" sz="1300">
              <a:latin typeface="ＭＳ Ｐゴシック"/>
            </a:rPr>
            <a:t>27</a:t>
          </a:r>
          <a:r>
            <a:rPr kumimoji="1" lang="ja-JP" altLang="en-US" sz="1300">
              <a:latin typeface="ＭＳ Ｐゴシック"/>
            </a:rPr>
            <a:t>年度には皆減となり、応急救助費の減少も続いていることから、平成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年度にかけて減少している。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153175</xdr:rowOff>
    </xdr:from>
    <xdr:to>
      <xdr:col>7</xdr:col>
      <xdr:colOff>152400</xdr:colOff>
      <xdr:row>86</xdr:row>
      <xdr:rowOff>67108</xdr:rowOff>
    </xdr:to>
    <xdr:cxnSp macro="">
      <xdr:nvCxnSpPr>
        <xdr:cNvPr id="185" name="直線コネクタ 184"/>
        <xdr:cNvCxnSpPr/>
      </xdr:nvCxnSpPr>
      <xdr:spPr>
        <a:xfrm flipV="1">
          <a:off x="4953000" y="13697725"/>
          <a:ext cx="0" cy="11140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39185</xdr:rowOff>
    </xdr:from>
    <xdr:ext cx="762000" cy="259045"/>
    <xdr:sp macro="" textlink="">
      <xdr:nvSpPr>
        <xdr:cNvPr id="186" name="人件費・物件費等の状況最小値テキスト"/>
        <xdr:cNvSpPr txBox="1"/>
      </xdr:nvSpPr>
      <xdr:spPr>
        <a:xfrm>
          <a:off x="5041900" y="1478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86</xdr:row>
      <xdr:rowOff>67108</xdr:rowOff>
    </xdr:from>
    <xdr:to>
      <xdr:col>7</xdr:col>
      <xdr:colOff>241300</xdr:colOff>
      <xdr:row>86</xdr:row>
      <xdr:rowOff>67108</xdr:rowOff>
    </xdr:to>
    <xdr:cxnSp macro="">
      <xdr:nvCxnSpPr>
        <xdr:cNvPr id="187" name="直線コネクタ 186"/>
        <xdr:cNvCxnSpPr/>
      </xdr:nvCxnSpPr>
      <xdr:spPr>
        <a:xfrm>
          <a:off x="4864100" y="1481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68102</xdr:rowOff>
    </xdr:from>
    <xdr:ext cx="762000" cy="259045"/>
    <xdr:sp macro="" textlink="">
      <xdr:nvSpPr>
        <xdr:cNvPr id="188" name="人件費・物件費等の状況最大値テキスト"/>
        <xdr:cNvSpPr txBox="1"/>
      </xdr:nvSpPr>
      <xdr:spPr>
        <a:xfrm>
          <a:off x="5041900" y="1344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79</xdr:row>
      <xdr:rowOff>153175</xdr:rowOff>
    </xdr:from>
    <xdr:to>
      <xdr:col>7</xdr:col>
      <xdr:colOff>241300</xdr:colOff>
      <xdr:row>79</xdr:row>
      <xdr:rowOff>153175</xdr:rowOff>
    </xdr:to>
    <xdr:cxnSp macro="">
      <xdr:nvCxnSpPr>
        <xdr:cNvPr id="189" name="直線コネクタ 188"/>
        <xdr:cNvCxnSpPr/>
      </xdr:nvCxnSpPr>
      <xdr:spPr>
        <a:xfrm>
          <a:off x="4864100" y="1369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164444</xdr:rowOff>
    </xdr:from>
    <xdr:to>
      <xdr:col>7</xdr:col>
      <xdr:colOff>152400</xdr:colOff>
      <xdr:row>83</xdr:row>
      <xdr:rowOff>10220</xdr:rowOff>
    </xdr:to>
    <xdr:cxnSp macro="">
      <xdr:nvCxnSpPr>
        <xdr:cNvPr id="190" name="直線コネクタ 189"/>
        <xdr:cNvCxnSpPr/>
      </xdr:nvCxnSpPr>
      <xdr:spPr>
        <a:xfrm flipV="1">
          <a:off x="4114800" y="14223344"/>
          <a:ext cx="8382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27168</xdr:rowOff>
    </xdr:from>
    <xdr:ext cx="762000" cy="259045"/>
    <xdr:sp macro="" textlink="">
      <xdr:nvSpPr>
        <xdr:cNvPr id="191" name="人件費・物件費等の状況平均値テキスト"/>
        <xdr:cNvSpPr txBox="1"/>
      </xdr:nvSpPr>
      <xdr:spPr>
        <a:xfrm>
          <a:off x="5041900" y="13743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10641</xdr:rowOff>
    </xdr:from>
    <xdr:to>
      <xdr:col>7</xdr:col>
      <xdr:colOff>203200</xdr:colOff>
      <xdr:row>81</xdr:row>
      <xdr:rowOff>112241</xdr:rowOff>
    </xdr:to>
    <xdr:sp macro="" textlink="">
      <xdr:nvSpPr>
        <xdr:cNvPr id="192" name="フローチャート : 判断 191"/>
        <xdr:cNvSpPr/>
      </xdr:nvSpPr>
      <xdr:spPr>
        <a:xfrm>
          <a:off x="4902200" y="138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10220</xdr:rowOff>
    </xdr:from>
    <xdr:to>
      <xdr:col>6</xdr:col>
      <xdr:colOff>0</xdr:colOff>
      <xdr:row>83</xdr:row>
      <xdr:rowOff>120548</xdr:rowOff>
    </xdr:to>
    <xdr:cxnSp macro="">
      <xdr:nvCxnSpPr>
        <xdr:cNvPr id="193" name="直線コネクタ 192"/>
        <xdr:cNvCxnSpPr/>
      </xdr:nvCxnSpPr>
      <xdr:spPr>
        <a:xfrm flipV="1">
          <a:off x="3225800" y="14240570"/>
          <a:ext cx="889000" cy="1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9074</xdr:rowOff>
    </xdr:from>
    <xdr:to>
      <xdr:col>6</xdr:col>
      <xdr:colOff>50800</xdr:colOff>
      <xdr:row>81</xdr:row>
      <xdr:rowOff>110674</xdr:rowOff>
    </xdr:to>
    <xdr:sp macro="" textlink="">
      <xdr:nvSpPr>
        <xdr:cNvPr id="194" name="フローチャート : 判断 193"/>
        <xdr:cNvSpPr/>
      </xdr:nvSpPr>
      <xdr:spPr>
        <a:xfrm>
          <a:off x="4064000" y="1389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120851</xdr:rowOff>
    </xdr:from>
    <xdr:ext cx="736600" cy="259045"/>
    <xdr:sp macro="" textlink="">
      <xdr:nvSpPr>
        <xdr:cNvPr id="195" name="テキスト ボックス 194"/>
        <xdr:cNvSpPr txBox="1"/>
      </xdr:nvSpPr>
      <xdr:spPr>
        <a:xfrm>
          <a:off x="3733800" y="1366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120548</xdr:rowOff>
    </xdr:from>
    <xdr:to>
      <xdr:col>4</xdr:col>
      <xdr:colOff>482600</xdr:colOff>
      <xdr:row>88</xdr:row>
      <xdr:rowOff>114698</xdr:rowOff>
    </xdr:to>
    <xdr:cxnSp macro="">
      <xdr:nvCxnSpPr>
        <xdr:cNvPr id="196" name="直線コネクタ 195"/>
        <xdr:cNvCxnSpPr/>
      </xdr:nvCxnSpPr>
      <xdr:spPr>
        <a:xfrm flipV="1">
          <a:off x="2336800" y="14350898"/>
          <a:ext cx="889000" cy="85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145374</xdr:rowOff>
    </xdr:from>
    <xdr:to>
      <xdr:col>4</xdr:col>
      <xdr:colOff>533400</xdr:colOff>
      <xdr:row>81</xdr:row>
      <xdr:rowOff>75524</xdr:rowOff>
    </xdr:to>
    <xdr:sp macro="" textlink="">
      <xdr:nvSpPr>
        <xdr:cNvPr id="197" name="フローチャート : 判断 196"/>
        <xdr:cNvSpPr/>
      </xdr:nvSpPr>
      <xdr:spPr>
        <a:xfrm>
          <a:off x="3175000" y="1386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85701</xdr:rowOff>
    </xdr:from>
    <xdr:ext cx="762000" cy="259045"/>
    <xdr:sp macro="" textlink="">
      <xdr:nvSpPr>
        <xdr:cNvPr id="198" name="テキスト ボックス 197"/>
        <xdr:cNvSpPr txBox="1"/>
      </xdr:nvSpPr>
      <xdr:spPr>
        <a:xfrm>
          <a:off x="2844800" y="1363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81345</xdr:rowOff>
    </xdr:from>
    <xdr:to>
      <xdr:col>3</xdr:col>
      <xdr:colOff>279400</xdr:colOff>
      <xdr:row>88</xdr:row>
      <xdr:rowOff>114698</xdr:rowOff>
    </xdr:to>
    <xdr:cxnSp macro="">
      <xdr:nvCxnSpPr>
        <xdr:cNvPr id="199" name="直線コネクタ 198"/>
        <xdr:cNvCxnSpPr/>
      </xdr:nvCxnSpPr>
      <xdr:spPr>
        <a:xfrm>
          <a:off x="1447800" y="15168945"/>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123000</xdr:rowOff>
    </xdr:from>
    <xdr:to>
      <xdr:col>3</xdr:col>
      <xdr:colOff>330200</xdr:colOff>
      <xdr:row>81</xdr:row>
      <xdr:rowOff>53150</xdr:rowOff>
    </xdr:to>
    <xdr:sp macro="" textlink="">
      <xdr:nvSpPr>
        <xdr:cNvPr id="200" name="フローチャート : 判断 199"/>
        <xdr:cNvSpPr/>
      </xdr:nvSpPr>
      <xdr:spPr>
        <a:xfrm>
          <a:off x="2286000" y="1383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63327</xdr:rowOff>
    </xdr:from>
    <xdr:ext cx="762000" cy="259045"/>
    <xdr:sp macro="" textlink="">
      <xdr:nvSpPr>
        <xdr:cNvPr id="201" name="テキスト ボックス 200"/>
        <xdr:cNvSpPr txBox="1"/>
      </xdr:nvSpPr>
      <xdr:spPr>
        <a:xfrm>
          <a:off x="1955800" y="136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164852</xdr:rowOff>
    </xdr:from>
    <xdr:to>
      <xdr:col>2</xdr:col>
      <xdr:colOff>127000</xdr:colOff>
      <xdr:row>81</xdr:row>
      <xdr:rowOff>95002</xdr:rowOff>
    </xdr:to>
    <xdr:sp macro="" textlink="">
      <xdr:nvSpPr>
        <xdr:cNvPr id="202" name="フローチャート : 判断 201"/>
        <xdr:cNvSpPr/>
      </xdr:nvSpPr>
      <xdr:spPr>
        <a:xfrm>
          <a:off x="1397000" y="1388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105179</xdr:rowOff>
    </xdr:from>
    <xdr:ext cx="762000" cy="259045"/>
    <xdr:sp macro="" textlink="">
      <xdr:nvSpPr>
        <xdr:cNvPr id="203" name="テキスト ボックス 202"/>
        <xdr:cNvSpPr txBox="1"/>
      </xdr:nvSpPr>
      <xdr:spPr>
        <a:xfrm>
          <a:off x="1066800" y="136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113644</xdr:rowOff>
    </xdr:from>
    <xdr:to>
      <xdr:col>7</xdr:col>
      <xdr:colOff>203200</xdr:colOff>
      <xdr:row>83</xdr:row>
      <xdr:rowOff>43794</xdr:rowOff>
    </xdr:to>
    <xdr:sp macro="" textlink="">
      <xdr:nvSpPr>
        <xdr:cNvPr id="209" name="円/楕円 208"/>
        <xdr:cNvSpPr/>
      </xdr:nvSpPr>
      <xdr:spPr>
        <a:xfrm>
          <a:off x="4902200" y="141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85721</xdr:rowOff>
    </xdr:from>
    <xdr:ext cx="762000" cy="259045"/>
    <xdr:sp macro="" textlink="">
      <xdr:nvSpPr>
        <xdr:cNvPr id="210" name="人件費・物件費等の状況該当値テキスト"/>
        <xdr:cNvSpPr txBox="1"/>
      </xdr:nvSpPr>
      <xdr:spPr>
        <a:xfrm>
          <a:off x="5041900" y="1414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130870</xdr:rowOff>
    </xdr:from>
    <xdr:to>
      <xdr:col>6</xdr:col>
      <xdr:colOff>50800</xdr:colOff>
      <xdr:row>83</xdr:row>
      <xdr:rowOff>61020</xdr:rowOff>
    </xdr:to>
    <xdr:sp macro="" textlink="">
      <xdr:nvSpPr>
        <xdr:cNvPr id="211" name="円/楕円 210"/>
        <xdr:cNvSpPr/>
      </xdr:nvSpPr>
      <xdr:spPr>
        <a:xfrm>
          <a:off x="4064000" y="141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45797</xdr:rowOff>
    </xdr:from>
    <xdr:ext cx="736600" cy="259045"/>
    <xdr:sp macro="" textlink="">
      <xdr:nvSpPr>
        <xdr:cNvPr id="212" name="テキスト ボックス 211"/>
        <xdr:cNvSpPr txBox="1"/>
      </xdr:nvSpPr>
      <xdr:spPr>
        <a:xfrm>
          <a:off x="3733800" y="1427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122,815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69748</xdr:rowOff>
    </xdr:from>
    <xdr:to>
      <xdr:col>4</xdr:col>
      <xdr:colOff>533400</xdr:colOff>
      <xdr:row>83</xdr:row>
      <xdr:rowOff>171348</xdr:rowOff>
    </xdr:to>
    <xdr:sp macro="" textlink="">
      <xdr:nvSpPr>
        <xdr:cNvPr id="213" name="円/楕円 212"/>
        <xdr:cNvSpPr/>
      </xdr:nvSpPr>
      <xdr:spPr>
        <a:xfrm>
          <a:off x="3175000" y="143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156125</xdr:rowOff>
    </xdr:from>
    <xdr:ext cx="762000" cy="259045"/>
    <xdr:sp macro="" textlink="">
      <xdr:nvSpPr>
        <xdr:cNvPr id="214" name="テキスト ボックス 213"/>
        <xdr:cNvSpPr txBox="1"/>
      </xdr:nvSpPr>
      <xdr:spPr>
        <a:xfrm>
          <a:off x="2844800" y="1438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63898</xdr:rowOff>
    </xdr:from>
    <xdr:to>
      <xdr:col>3</xdr:col>
      <xdr:colOff>330200</xdr:colOff>
      <xdr:row>88</xdr:row>
      <xdr:rowOff>165498</xdr:rowOff>
    </xdr:to>
    <xdr:sp macro="" textlink="">
      <xdr:nvSpPr>
        <xdr:cNvPr id="215" name="円/楕円 214"/>
        <xdr:cNvSpPr/>
      </xdr:nvSpPr>
      <xdr:spPr>
        <a:xfrm>
          <a:off x="2286000" y="151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150275</xdr:rowOff>
    </xdr:from>
    <xdr:ext cx="762000" cy="259045"/>
    <xdr:sp macro="" textlink="">
      <xdr:nvSpPr>
        <xdr:cNvPr id="216" name="テキスト ボックス 215"/>
        <xdr:cNvSpPr txBox="1"/>
      </xdr:nvSpPr>
      <xdr:spPr>
        <a:xfrm>
          <a:off x="1955800" y="152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30545</xdr:rowOff>
    </xdr:from>
    <xdr:to>
      <xdr:col>2</xdr:col>
      <xdr:colOff>127000</xdr:colOff>
      <xdr:row>88</xdr:row>
      <xdr:rowOff>132145</xdr:rowOff>
    </xdr:to>
    <xdr:sp macro="" textlink="">
      <xdr:nvSpPr>
        <xdr:cNvPr id="217" name="円/楕円 216"/>
        <xdr:cNvSpPr/>
      </xdr:nvSpPr>
      <xdr:spPr>
        <a:xfrm>
          <a:off x="1397000" y="151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116922</xdr:rowOff>
    </xdr:from>
    <xdr:ext cx="762000" cy="259045"/>
    <xdr:sp macro="" textlink="">
      <xdr:nvSpPr>
        <xdr:cNvPr id="218" name="テキスト ボックス 217"/>
        <xdr:cNvSpPr txBox="1"/>
      </xdr:nvSpPr>
      <xdr:spPr>
        <a:xfrm>
          <a:off x="1066800" y="1520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年度の高指数は、国の給料削減の終了、県の一般職員よりも平均給料が低い特定業務等従事任期付職員の増加等の影響で解消された。　　　</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年度は、人事委員会勧告に基づき、民間較差解消のため国の給料月額に一定率を上乗せする水準調整の実施等により数値が上昇した。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年度も平成</a:t>
          </a:r>
          <a:r>
            <a:rPr kumimoji="1" lang="en-US" altLang="ja-JP" sz="1300">
              <a:latin typeface="ＭＳ Ｐゴシック"/>
            </a:rPr>
            <a:t>27</a:t>
          </a:r>
          <a:r>
            <a:rPr kumimoji="1" lang="ja-JP" altLang="en-US" sz="1300">
              <a:latin typeface="ＭＳ Ｐゴシック"/>
            </a:rPr>
            <a:t>年度同様に水準調整を実施したほか、退職と採用による職員構成の変動等により</a:t>
          </a:r>
          <a:r>
            <a:rPr kumimoji="1" lang="en-US" altLang="ja-JP" sz="1300">
              <a:latin typeface="ＭＳ Ｐゴシック"/>
            </a:rPr>
            <a:t>0.1</a:t>
          </a:r>
          <a:r>
            <a:rPr kumimoji="1" lang="ja-JP" altLang="en-US" sz="1300">
              <a:latin typeface="ＭＳ Ｐゴシック"/>
            </a:rPr>
            <a:t>ポイント上昇した。依然、グループ内平均を下回る状況だが、今後も人事委員会勧告を踏まえ、国及び他都道府県の動向を分析して適切に対応する。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112486</xdr:rowOff>
    </xdr:from>
    <xdr:to>
      <xdr:col>24</xdr:col>
      <xdr:colOff>558800</xdr:colOff>
      <xdr:row>83</xdr:row>
      <xdr:rowOff>47171</xdr:rowOff>
    </xdr:to>
    <xdr:cxnSp macro="">
      <xdr:nvCxnSpPr>
        <xdr:cNvPr id="247" name="直線コネクタ 246"/>
        <xdr:cNvCxnSpPr/>
      </xdr:nvCxnSpPr>
      <xdr:spPr>
        <a:xfrm flipV="1">
          <a:off x="17018000" y="13657036"/>
          <a:ext cx="0" cy="620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19248</xdr:rowOff>
    </xdr:from>
    <xdr:ext cx="762000" cy="259045"/>
    <xdr:sp macro="" textlink="">
      <xdr:nvSpPr>
        <xdr:cNvPr id="248" name="給与水準   （国との比較）最小値テキスト"/>
        <xdr:cNvSpPr txBox="1"/>
      </xdr:nvSpPr>
      <xdr:spPr>
        <a:xfrm>
          <a:off x="17106900" y="142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83</xdr:row>
      <xdr:rowOff>47171</xdr:rowOff>
    </xdr:from>
    <xdr:to>
      <xdr:col>24</xdr:col>
      <xdr:colOff>647700</xdr:colOff>
      <xdr:row>83</xdr:row>
      <xdr:rowOff>47171</xdr:rowOff>
    </xdr:to>
    <xdr:cxnSp macro="">
      <xdr:nvCxnSpPr>
        <xdr:cNvPr id="249" name="直線コネクタ 248"/>
        <xdr:cNvCxnSpPr/>
      </xdr:nvCxnSpPr>
      <xdr:spPr>
        <a:xfrm>
          <a:off x="16929100" y="14277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27413</xdr:rowOff>
    </xdr:from>
    <xdr:ext cx="762000" cy="259045"/>
    <xdr:sp macro="" textlink="">
      <xdr:nvSpPr>
        <xdr:cNvPr id="250" name="給与水準   （国との比較）最大値テキスト"/>
        <xdr:cNvSpPr txBox="1"/>
      </xdr:nvSpPr>
      <xdr:spPr>
        <a:xfrm>
          <a:off x="17106900" y="134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79</xdr:row>
      <xdr:rowOff>112486</xdr:rowOff>
    </xdr:from>
    <xdr:to>
      <xdr:col>24</xdr:col>
      <xdr:colOff>647700</xdr:colOff>
      <xdr:row>79</xdr:row>
      <xdr:rowOff>112486</xdr:rowOff>
    </xdr:to>
    <xdr:cxnSp macro="">
      <xdr:nvCxnSpPr>
        <xdr:cNvPr id="251" name="直線コネクタ 250"/>
        <xdr:cNvCxnSpPr/>
      </xdr:nvCxnSpPr>
      <xdr:spPr>
        <a:xfrm>
          <a:off x="16929100" y="1365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27214</xdr:rowOff>
    </xdr:from>
    <xdr:to>
      <xdr:col>24</xdr:col>
      <xdr:colOff>558800</xdr:colOff>
      <xdr:row>80</xdr:row>
      <xdr:rowOff>44450</xdr:rowOff>
    </xdr:to>
    <xdr:cxnSp macro="">
      <xdr:nvCxnSpPr>
        <xdr:cNvPr id="252" name="直線コネクタ 251"/>
        <xdr:cNvCxnSpPr/>
      </xdr:nvCxnSpPr>
      <xdr:spPr>
        <a:xfrm>
          <a:off x="16179800" y="137432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120848</xdr:rowOff>
    </xdr:from>
    <xdr:ext cx="762000" cy="259045"/>
    <xdr:sp macro="" textlink="">
      <xdr:nvSpPr>
        <xdr:cNvPr id="253" name="給与水準   （国との比較）平均値テキスト"/>
        <xdr:cNvSpPr txBox="1"/>
      </xdr:nvSpPr>
      <xdr:spPr>
        <a:xfrm>
          <a:off x="17106900" y="1383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54" name="フローチャート : 判断 253"/>
        <xdr:cNvSpPr/>
      </xdr:nvSpPr>
      <xdr:spPr>
        <a:xfrm>
          <a:off x="169672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146957</xdr:rowOff>
    </xdr:from>
    <xdr:to>
      <xdr:col>23</xdr:col>
      <xdr:colOff>406400</xdr:colOff>
      <xdr:row>80</xdr:row>
      <xdr:rowOff>27214</xdr:rowOff>
    </xdr:to>
    <xdr:cxnSp macro="">
      <xdr:nvCxnSpPr>
        <xdr:cNvPr id="255" name="直線コネクタ 254"/>
        <xdr:cNvCxnSpPr/>
      </xdr:nvCxnSpPr>
      <xdr:spPr>
        <a:xfrm>
          <a:off x="15290800" y="136915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148771</xdr:rowOff>
    </xdr:from>
    <xdr:to>
      <xdr:col>23</xdr:col>
      <xdr:colOff>457200</xdr:colOff>
      <xdr:row>81</xdr:row>
      <xdr:rowOff>78921</xdr:rowOff>
    </xdr:to>
    <xdr:sp macro="" textlink="">
      <xdr:nvSpPr>
        <xdr:cNvPr id="256" name="フローチャート : 判断 255"/>
        <xdr:cNvSpPr/>
      </xdr:nvSpPr>
      <xdr:spPr>
        <a:xfrm>
          <a:off x="16129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63698</xdr:rowOff>
    </xdr:from>
    <xdr:ext cx="736600" cy="259045"/>
    <xdr:sp macro="" textlink="">
      <xdr:nvSpPr>
        <xdr:cNvPr id="257" name="テキスト ボックス 256"/>
        <xdr:cNvSpPr txBox="1"/>
      </xdr:nvSpPr>
      <xdr:spPr>
        <a:xfrm>
          <a:off x="15798800" y="1395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146957</xdr:rowOff>
    </xdr:from>
    <xdr:to>
      <xdr:col>22</xdr:col>
      <xdr:colOff>203200</xdr:colOff>
      <xdr:row>79</xdr:row>
      <xdr:rowOff>164193</xdr:rowOff>
    </xdr:to>
    <xdr:cxnSp macro="">
      <xdr:nvCxnSpPr>
        <xdr:cNvPr id="258" name="直線コネクタ 257"/>
        <xdr:cNvCxnSpPr/>
      </xdr:nvCxnSpPr>
      <xdr:spPr>
        <a:xfrm flipV="1">
          <a:off x="14401800" y="136915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79829</xdr:rowOff>
    </xdr:from>
    <xdr:to>
      <xdr:col>22</xdr:col>
      <xdr:colOff>254000</xdr:colOff>
      <xdr:row>81</xdr:row>
      <xdr:rowOff>9979</xdr:rowOff>
    </xdr:to>
    <xdr:sp macro="" textlink="">
      <xdr:nvSpPr>
        <xdr:cNvPr id="259" name="フローチャート : 判断 258"/>
        <xdr:cNvSpPr/>
      </xdr:nvSpPr>
      <xdr:spPr>
        <a:xfrm>
          <a:off x="15240000" y="1379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166206</xdr:rowOff>
    </xdr:from>
    <xdr:ext cx="762000" cy="259045"/>
    <xdr:sp macro="" textlink="">
      <xdr:nvSpPr>
        <xdr:cNvPr id="260" name="テキスト ボックス 259"/>
        <xdr:cNvSpPr txBox="1"/>
      </xdr:nvSpPr>
      <xdr:spPr>
        <a:xfrm>
          <a:off x="149098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164193</xdr:rowOff>
    </xdr:from>
    <xdr:to>
      <xdr:col>21</xdr:col>
      <xdr:colOff>0</xdr:colOff>
      <xdr:row>89</xdr:row>
      <xdr:rowOff>69850</xdr:rowOff>
    </xdr:to>
    <xdr:cxnSp macro="">
      <xdr:nvCxnSpPr>
        <xdr:cNvPr id="261" name="直線コネクタ 260"/>
        <xdr:cNvCxnSpPr/>
      </xdr:nvCxnSpPr>
      <xdr:spPr>
        <a:xfrm flipV="1">
          <a:off x="13512800" y="13708743"/>
          <a:ext cx="889000" cy="162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80</xdr:row>
      <xdr:rowOff>114300</xdr:rowOff>
    </xdr:from>
    <xdr:to>
      <xdr:col>21</xdr:col>
      <xdr:colOff>50800</xdr:colOff>
      <xdr:row>81</xdr:row>
      <xdr:rowOff>44450</xdr:rowOff>
    </xdr:to>
    <xdr:sp macro="" textlink="">
      <xdr:nvSpPr>
        <xdr:cNvPr id="262" name="フローチャート : 判断 261"/>
        <xdr:cNvSpPr/>
      </xdr:nvSpPr>
      <xdr:spPr>
        <a:xfrm>
          <a:off x="14351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29227</xdr:rowOff>
    </xdr:from>
    <xdr:ext cx="762000" cy="259045"/>
    <xdr:sp macro="" textlink="">
      <xdr:nvSpPr>
        <xdr:cNvPr id="263" name="テキスト ボックス 262"/>
        <xdr:cNvSpPr txBox="1"/>
      </xdr:nvSpPr>
      <xdr:spPr>
        <a:xfrm>
          <a:off x="14020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35379</xdr:rowOff>
    </xdr:from>
    <xdr:to>
      <xdr:col>19</xdr:col>
      <xdr:colOff>533400</xdr:colOff>
      <xdr:row>88</xdr:row>
      <xdr:rowOff>136979</xdr:rowOff>
    </xdr:to>
    <xdr:sp macro="" textlink="">
      <xdr:nvSpPr>
        <xdr:cNvPr id="264" name="フローチャート : 判断 263"/>
        <xdr:cNvSpPr/>
      </xdr:nvSpPr>
      <xdr:spPr>
        <a:xfrm>
          <a:off x="13462000" y="1512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147156</xdr:rowOff>
    </xdr:from>
    <xdr:ext cx="762000" cy="259045"/>
    <xdr:sp macro="" textlink="">
      <xdr:nvSpPr>
        <xdr:cNvPr id="265" name="テキスト ボックス 264"/>
        <xdr:cNvSpPr txBox="1"/>
      </xdr:nvSpPr>
      <xdr:spPr>
        <a:xfrm>
          <a:off x="13131800" y="1489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165100</xdr:rowOff>
    </xdr:from>
    <xdr:to>
      <xdr:col>24</xdr:col>
      <xdr:colOff>609600</xdr:colOff>
      <xdr:row>80</xdr:row>
      <xdr:rowOff>95250</xdr:rowOff>
    </xdr:to>
    <xdr:sp macro="" textlink="">
      <xdr:nvSpPr>
        <xdr:cNvPr id="271" name="円/楕円 270"/>
        <xdr:cNvSpPr/>
      </xdr:nvSpPr>
      <xdr:spPr>
        <a:xfrm>
          <a:off x="169672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86377</xdr:rowOff>
    </xdr:from>
    <xdr:ext cx="762000" cy="259045"/>
    <xdr:sp macro="" textlink="">
      <xdr:nvSpPr>
        <xdr:cNvPr id="272" name="給与水準   （国との比較）該当値テキスト"/>
        <xdr:cNvSpPr txBox="1"/>
      </xdr:nvSpPr>
      <xdr:spPr>
        <a:xfrm>
          <a:off x="17106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147864</xdr:rowOff>
    </xdr:from>
    <xdr:to>
      <xdr:col>23</xdr:col>
      <xdr:colOff>457200</xdr:colOff>
      <xdr:row>80</xdr:row>
      <xdr:rowOff>78014</xdr:rowOff>
    </xdr:to>
    <xdr:sp macro="" textlink="">
      <xdr:nvSpPr>
        <xdr:cNvPr id="273" name="円/楕円 272"/>
        <xdr:cNvSpPr/>
      </xdr:nvSpPr>
      <xdr:spPr>
        <a:xfrm>
          <a:off x="16129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88191</xdr:rowOff>
    </xdr:from>
    <xdr:ext cx="736600" cy="259045"/>
    <xdr:sp macro="" textlink="">
      <xdr:nvSpPr>
        <xdr:cNvPr id="274" name="テキスト ボックス 273"/>
        <xdr:cNvSpPr txBox="1"/>
      </xdr:nvSpPr>
      <xdr:spPr>
        <a:xfrm>
          <a:off x="15798800" y="1346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96157</xdr:rowOff>
    </xdr:from>
    <xdr:to>
      <xdr:col>22</xdr:col>
      <xdr:colOff>254000</xdr:colOff>
      <xdr:row>80</xdr:row>
      <xdr:rowOff>26307</xdr:rowOff>
    </xdr:to>
    <xdr:sp macro="" textlink="">
      <xdr:nvSpPr>
        <xdr:cNvPr id="275" name="円/楕円 274"/>
        <xdr:cNvSpPr/>
      </xdr:nvSpPr>
      <xdr:spPr>
        <a:xfrm>
          <a:off x="15240000" y="13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36484</xdr:rowOff>
    </xdr:from>
    <xdr:ext cx="762000" cy="259045"/>
    <xdr:sp macro="" textlink="">
      <xdr:nvSpPr>
        <xdr:cNvPr id="276" name="テキスト ボックス 275"/>
        <xdr:cNvSpPr txBox="1"/>
      </xdr:nvSpPr>
      <xdr:spPr>
        <a:xfrm>
          <a:off x="14909800" y="13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113393</xdr:rowOff>
    </xdr:from>
    <xdr:to>
      <xdr:col>21</xdr:col>
      <xdr:colOff>50800</xdr:colOff>
      <xdr:row>80</xdr:row>
      <xdr:rowOff>43543</xdr:rowOff>
    </xdr:to>
    <xdr:sp macro="" textlink="">
      <xdr:nvSpPr>
        <xdr:cNvPr id="277" name="円/楕円 276"/>
        <xdr:cNvSpPr/>
      </xdr:nvSpPr>
      <xdr:spPr>
        <a:xfrm>
          <a:off x="14351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53720</xdr:rowOff>
    </xdr:from>
    <xdr:ext cx="762000" cy="259045"/>
    <xdr:sp macro="" textlink="">
      <xdr:nvSpPr>
        <xdr:cNvPr id="278" name="テキスト ボックス 277"/>
        <xdr:cNvSpPr txBox="1"/>
      </xdr:nvSpPr>
      <xdr:spPr>
        <a:xfrm>
          <a:off x="14020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「宮城県新定員管理計画」</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H26</a:t>
          </a:r>
          <a:r>
            <a:rPr kumimoji="1" lang="ja-JP" altLang="en-US" sz="1300">
              <a:latin typeface="ＭＳ Ｐゴシック"/>
            </a:rPr>
            <a:t>年度</a:t>
          </a:r>
          <a:r>
            <a:rPr kumimoji="1" lang="en-US" altLang="ja-JP" sz="1300">
              <a:latin typeface="ＭＳ Ｐゴシック"/>
            </a:rPr>
            <a:t>)</a:t>
          </a:r>
          <a:r>
            <a:rPr kumimoji="1" lang="ja-JP" altLang="en-US" sz="1300">
              <a:latin typeface="ＭＳ Ｐゴシック"/>
            </a:rPr>
            <a:t>により職員数削減の目標を設定していたが、膨大な復旧・復興事業を推進するため、職員数の削減は行なわず、その削減予定分であった人員を復旧・復興業務に充てた。</a:t>
          </a:r>
        </a:p>
        <a:p>
          <a:r>
            <a:rPr kumimoji="1" lang="ja-JP" altLang="en-US" sz="1300">
              <a:latin typeface="ＭＳ Ｐゴシック"/>
            </a:rPr>
            <a:t>　その後、新たに定めた「宮城県定員管理計画</a:t>
          </a:r>
          <a:r>
            <a:rPr kumimoji="1" lang="en-US" altLang="ja-JP" sz="1300">
              <a:latin typeface="ＭＳ Ｐゴシック"/>
            </a:rPr>
            <a:t>【</a:t>
          </a:r>
          <a:r>
            <a:rPr kumimoji="1" lang="ja-JP" altLang="en-US" sz="1300">
              <a:latin typeface="ＭＳ Ｐゴシック"/>
            </a:rPr>
            <a:t>再生期</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年度）では、職員数の現状維持を目標としたところである。</a:t>
          </a:r>
        </a:p>
        <a:p>
          <a:r>
            <a:rPr kumimoji="1" lang="ja-JP" altLang="en-US" sz="1300">
              <a:latin typeface="ＭＳ Ｐゴシック"/>
            </a:rPr>
            <a:t>　なお、平成</a:t>
          </a:r>
          <a:r>
            <a:rPr kumimoji="1" lang="en-US" altLang="ja-JP" sz="1300">
              <a:latin typeface="ＭＳ Ｐゴシック"/>
            </a:rPr>
            <a:t>28</a:t>
          </a:r>
          <a:r>
            <a:rPr kumimoji="1" lang="ja-JP" altLang="en-US" sz="1300">
              <a:latin typeface="ＭＳ Ｐゴシック"/>
            </a:rPr>
            <a:t>年度における職員数減の主な要因は、政令市への権限委譲に伴う県費負担教職員数の減員に伴うものである。</a:t>
          </a:r>
        </a:p>
        <a:p>
          <a:r>
            <a:rPr kumimoji="1" lang="ja-JP" altLang="en-US" sz="1300">
              <a:latin typeface="ＭＳ Ｐゴシック"/>
            </a:rPr>
            <a:t>　今後も適正かつ合理的な定員の管理に努めていく。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08" name="直線コネクタ 307"/>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09"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10" name="直線コネクタ 309"/>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11"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2" name="直線コネクタ 311"/>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112275</xdr:rowOff>
    </xdr:from>
    <xdr:to>
      <xdr:col>24</xdr:col>
      <xdr:colOff>558800</xdr:colOff>
      <xdr:row>65</xdr:row>
      <xdr:rowOff>11513</xdr:rowOff>
    </xdr:to>
    <xdr:cxnSp macro="">
      <xdr:nvCxnSpPr>
        <xdr:cNvPr id="313" name="直線コネクタ 312"/>
        <xdr:cNvCxnSpPr/>
      </xdr:nvCxnSpPr>
      <xdr:spPr>
        <a:xfrm flipV="1">
          <a:off x="16179800" y="10742175"/>
          <a:ext cx="838200" cy="4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18387</xdr:rowOff>
    </xdr:from>
    <xdr:ext cx="762000" cy="259045"/>
    <xdr:sp macro="" textlink="">
      <xdr:nvSpPr>
        <xdr:cNvPr id="314" name="定員管理の状況平均値テキスト"/>
        <xdr:cNvSpPr txBox="1"/>
      </xdr:nvSpPr>
      <xdr:spPr>
        <a:xfrm>
          <a:off x="17106900" y="1030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5" name="フローチャート : 判断 314"/>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10206</xdr:rowOff>
    </xdr:from>
    <xdr:to>
      <xdr:col>23</xdr:col>
      <xdr:colOff>406400</xdr:colOff>
      <xdr:row>65</xdr:row>
      <xdr:rowOff>11513</xdr:rowOff>
    </xdr:to>
    <xdr:cxnSp macro="">
      <xdr:nvCxnSpPr>
        <xdr:cNvPr id="316" name="直線コネクタ 315"/>
        <xdr:cNvCxnSpPr/>
      </xdr:nvCxnSpPr>
      <xdr:spPr>
        <a:xfrm>
          <a:off x="15290800" y="1115445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7" name="フローチャート : 判断 316"/>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26455</xdr:rowOff>
    </xdr:from>
    <xdr:ext cx="736600" cy="259045"/>
    <xdr:sp macro="" textlink="">
      <xdr:nvSpPr>
        <xdr:cNvPr id="318" name="テキスト ボックス 317"/>
        <xdr:cNvSpPr txBox="1"/>
      </xdr:nvSpPr>
      <xdr:spPr>
        <a:xfrm>
          <a:off x="15798800" y="104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10206</xdr:rowOff>
    </xdr:from>
    <xdr:to>
      <xdr:col>22</xdr:col>
      <xdr:colOff>203200</xdr:colOff>
      <xdr:row>65</xdr:row>
      <xdr:rowOff>16903</xdr:rowOff>
    </xdr:to>
    <xdr:cxnSp macro="">
      <xdr:nvCxnSpPr>
        <xdr:cNvPr id="319" name="直線コネクタ 318"/>
        <xdr:cNvCxnSpPr/>
      </xdr:nvCxnSpPr>
      <xdr:spPr>
        <a:xfrm flipV="1">
          <a:off x="14401800" y="11154456"/>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20" name="フローチャート : 判断 319"/>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163620</xdr:rowOff>
    </xdr:from>
    <xdr:ext cx="762000" cy="259045"/>
    <xdr:sp macro="" textlink="">
      <xdr:nvSpPr>
        <xdr:cNvPr id="321" name="テキスト ボックス 320"/>
        <xdr:cNvSpPr txBox="1"/>
      </xdr:nvSpPr>
      <xdr:spPr>
        <a:xfrm>
          <a:off x="14909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16380</xdr:rowOff>
    </xdr:from>
    <xdr:to>
      <xdr:col>21</xdr:col>
      <xdr:colOff>0</xdr:colOff>
      <xdr:row>65</xdr:row>
      <xdr:rowOff>16903</xdr:rowOff>
    </xdr:to>
    <xdr:cxnSp macro="">
      <xdr:nvCxnSpPr>
        <xdr:cNvPr id="322" name="直線コネクタ 321"/>
        <xdr:cNvCxnSpPr/>
      </xdr:nvCxnSpPr>
      <xdr:spPr>
        <a:xfrm>
          <a:off x="13512800" y="1116063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38331</xdr:rowOff>
    </xdr:from>
    <xdr:to>
      <xdr:col>21</xdr:col>
      <xdr:colOff>50800</xdr:colOff>
      <xdr:row>62</xdr:row>
      <xdr:rowOff>139931</xdr:rowOff>
    </xdr:to>
    <xdr:sp macro="" textlink="">
      <xdr:nvSpPr>
        <xdr:cNvPr id="323" name="フローチャート : 判断 322"/>
        <xdr:cNvSpPr/>
      </xdr:nvSpPr>
      <xdr:spPr>
        <a:xfrm>
          <a:off x="14351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150108</xdr:rowOff>
    </xdr:from>
    <xdr:ext cx="762000" cy="259045"/>
    <xdr:sp macro="" textlink="">
      <xdr:nvSpPr>
        <xdr:cNvPr id="324" name="テキスト ボックス 323"/>
        <xdr:cNvSpPr txBox="1"/>
      </xdr:nvSpPr>
      <xdr:spPr>
        <a:xfrm>
          <a:off x="14020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38210</xdr:rowOff>
    </xdr:from>
    <xdr:to>
      <xdr:col>19</xdr:col>
      <xdr:colOff>533400</xdr:colOff>
      <xdr:row>62</xdr:row>
      <xdr:rowOff>139810</xdr:rowOff>
    </xdr:to>
    <xdr:sp macro="" textlink="">
      <xdr:nvSpPr>
        <xdr:cNvPr id="325" name="フローチャート : 判断 324"/>
        <xdr:cNvSpPr/>
      </xdr:nvSpPr>
      <xdr:spPr>
        <a:xfrm>
          <a:off x="13462000" y="106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149987</xdr:rowOff>
    </xdr:from>
    <xdr:ext cx="762000" cy="259045"/>
    <xdr:sp macro="" textlink="">
      <xdr:nvSpPr>
        <xdr:cNvPr id="326" name="テキスト ボックス 325"/>
        <xdr:cNvSpPr txBox="1"/>
      </xdr:nvSpPr>
      <xdr:spPr>
        <a:xfrm>
          <a:off x="13131800" y="1043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61475</xdr:rowOff>
    </xdr:from>
    <xdr:to>
      <xdr:col>24</xdr:col>
      <xdr:colOff>609600</xdr:colOff>
      <xdr:row>62</xdr:row>
      <xdr:rowOff>163075</xdr:rowOff>
    </xdr:to>
    <xdr:sp macro="" textlink="">
      <xdr:nvSpPr>
        <xdr:cNvPr id="332" name="円/楕円 331"/>
        <xdr:cNvSpPr/>
      </xdr:nvSpPr>
      <xdr:spPr>
        <a:xfrm>
          <a:off x="16967200" y="106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33552</xdr:rowOff>
    </xdr:from>
    <xdr:ext cx="762000" cy="259045"/>
    <xdr:sp macro="" textlink="">
      <xdr:nvSpPr>
        <xdr:cNvPr id="333" name="定員管理の状況該当値テキスト"/>
        <xdr:cNvSpPr txBox="1"/>
      </xdr:nvSpPr>
      <xdr:spPr>
        <a:xfrm>
          <a:off x="17106900" y="106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973.73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132163</xdr:rowOff>
    </xdr:from>
    <xdr:to>
      <xdr:col>23</xdr:col>
      <xdr:colOff>457200</xdr:colOff>
      <xdr:row>65</xdr:row>
      <xdr:rowOff>62313</xdr:rowOff>
    </xdr:to>
    <xdr:sp macro="" textlink="">
      <xdr:nvSpPr>
        <xdr:cNvPr id="334" name="円/楕円 333"/>
        <xdr:cNvSpPr/>
      </xdr:nvSpPr>
      <xdr:spPr>
        <a:xfrm>
          <a:off x="16129000" y="111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47090</xdr:rowOff>
    </xdr:from>
    <xdr:ext cx="736600" cy="259045"/>
    <xdr:sp macro="" textlink="">
      <xdr:nvSpPr>
        <xdr:cNvPr id="335" name="テキスト ボックス 334"/>
        <xdr:cNvSpPr txBox="1"/>
      </xdr:nvSpPr>
      <xdr:spPr>
        <a:xfrm>
          <a:off x="15798800" y="11191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1,179.41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130856</xdr:rowOff>
    </xdr:from>
    <xdr:to>
      <xdr:col>22</xdr:col>
      <xdr:colOff>254000</xdr:colOff>
      <xdr:row>65</xdr:row>
      <xdr:rowOff>61006</xdr:rowOff>
    </xdr:to>
    <xdr:sp macro="" textlink="">
      <xdr:nvSpPr>
        <xdr:cNvPr id="336" name="円/楕円 335"/>
        <xdr:cNvSpPr/>
      </xdr:nvSpPr>
      <xdr:spPr>
        <a:xfrm>
          <a:off x="15240000" y="11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45783</xdr:rowOff>
    </xdr:from>
    <xdr:ext cx="762000" cy="259045"/>
    <xdr:sp macro="" textlink="">
      <xdr:nvSpPr>
        <xdr:cNvPr id="337" name="テキスト ボックス 336"/>
        <xdr:cNvSpPr txBox="1"/>
      </xdr:nvSpPr>
      <xdr:spPr>
        <a:xfrm>
          <a:off x="14909800" y="111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137553</xdr:rowOff>
    </xdr:from>
    <xdr:to>
      <xdr:col>21</xdr:col>
      <xdr:colOff>50800</xdr:colOff>
      <xdr:row>65</xdr:row>
      <xdr:rowOff>67703</xdr:rowOff>
    </xdr:to>
    <xdr:sp macro="" textlink="">
      <xdr:nvSpPr>
        <xdr:cNvPr id="338" name="円/楕円 337"/>
        <xdr:cNvSpPr/>
      </xdr:nvSpPr>
      <xdr:spPr>
        <a:xfrm>
          <a:off x="14351000" y="111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52480</xdr:rowOff>
    </xdr:from>
    <xdr:ext cx="762000" cy="259045"/>
    <xdr:sp macro="" textlink="">
      <xdr:nvSpPr>
        <xdr:cNvPr id="339" name="テキスト ボックス 338"/>
        <xdr:cNvSpPr txBox="1"/>
      </xdr:nvSpPr>
      <xdr:spPr>
        <a:xfrm>
          <a:off x="14020800" y="1119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137030</xdr:rowOff>
    </xdr:from>
    <xdr:to>
      <xdr:col>19</xdr:col>
      <xdr:colOff>533400</xdr:colOff>
      <xdr:row>65</xdr:row>
      <xdr:rowOff>67180</xdr:rowOff>
    </xdr:to>
    <xdr:sp macro="" textlink="">
      <xdr:nvSpPr>
        <xdr:cNvPr id="340" name="円/楕円 339"/>
        <xdr:cNvSpPr/>
      </xdr:nvSpPr>
      <xdr:spPr>
        <a:xfrm>
          <a:off x="13462000" y="111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51957</xdr:rowOff>
    </xdr:from>
    <xdr:ext cx="762000" cy="259045"/>
    <xdr:sp macro="" textlink="">
      <xdr:nvSpPr>
        <xdr:cNvPr id="341" name="テキスト ボックス 340"/>
        <xdr:cNvSpPr txBox="1"/>
      </xdr:nvSpPr>
      <xdr:spPr>
        <a:xfrm>
          <a:off x="13131800" y="111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年度はグループ内平均を上回っていたが、平成</a:t>
          </a:r>
          <a:r>
            <a:rPr kumimoji="1" lang="en-US" altLang="ja-JP" sz="1300">
              <a:latin typeface="ＭＳ Ｐゴシック"/>
            </a:rPr>
            <a:t>25</a:t>
          </a:r>
          <a:r>
            <a:rPr kumimoji="1" lang="ja-JP" altLang="en-US" sz="1300">
              <a:latin typeface="ＭＳ Ｐゴシック"/>
            </a:rPr>
            <a:t>年度に定時償還に係る元利償還金の減少等により</a:t>
          </a:r>
          <a:r>
            <a:rPr kumimoji="1" lang="en-US" altLang="ja-JP" sz="1300">
              <a:latin typeface="ＭＳ Ｐゴシック"/>
            </a:rPr>
            <a:t>0.8</a:t>
          </a:r>
          <a:r>
            <a:rPr kumimoji="1" lang="ja-JP" altLang="en-US" sz="1300">
              <a:latin typeface="ＭＳ Ｐゴシック"/>
            </a:rPr>
            <a:t>ポイント減少し、グループ内平均と同一となった。　</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年度も標準財政規模の拡大等により基準財政需要額が増加したため改善が図られたが、平成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年度は満期一括償還地方債の元金償還金の増加等の影響によりそれぞれ</a:t>
          </a:r>
          <a:r>
            <a:rPr kumimoji="1" lang="en-US" altLang="ja-JP" sz="1300">
              <a:latin typeface="ＭＳ Ｐゴシック"/>
            </a:rPr>
            <a:t>0.4</a:t>
          </a:r>
          <a:r>
            <a:rPr kumimoji="1" lang="ja-JP" altLang="en-US" sz="1300">
              <a:latin typeface="ＭＳ Ｐゴシック"/>
            </a:rPr>
            <a:t>ポイント上昇した。</a:t>
          </a:r>
        </a:p>
        <a:p>
          <a:r>
            <a:rPr kumimoji="1" lang="ja-JP" altLang="en-US" sz="1300">
              <a:latin typeface="ＭＳ Ｐゴシック"/>
            </a:rPr>
            <a:t>　今後も県債発行の抑制や公債費の平準化に努め、適正な水準となるよう配慮していく。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69" name="直線コネクタ 368"/>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1" name="直線コネクタ 37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56092</xdr:rowOff>
    </xdr:from>
    <xdr:to>
      <xdr:col>24</xdr:col>
      <xdr:colOff>558800</xdr:colOff>
      <xdr:row>41</xdr:row>
      <xdr:rowOff>136525</xdr:rowOff>
    </xdr:to>
    <xdr:cxnSp macro="">
      <xdr:nvCxnSpPr>
        <xdr:cNvPr id="374" name="直線コネクタ 373"/>
        <xdr:cNvCxnSpPr/>
      </xdr:nvCxnSpPr>
      <xdr:spPr>
        <a:xfrm>
          <a:off x="16179800" y="70855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123419</xdr:rowOff>
    </xdr:from>
    <xdr:ext cx="762000" cy="259045"/>
    <xdr:sp macro="" textlink="">
      <xdr:nvSpPr>
        <xdr:cNvPr id="375" name="公債費負担の状況平均値テキスト"/>
        <xdr:cNvSpPr txBox="1"/>
      </xdr:nvSpPr>
      <xdr:spPr>
        <a:xfrm>
          <a:off x="17106900" y="663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6" name="フローチャート : 判断 375"/>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147108</xdr:rowOff>
    </xdr:from>
    <xdr:to>
      <xdr:col>23</xdr:col>
      <xdr:colOff>406400</xdr:colOff>
      <xdr:row>41</xdr:row>
      <xdr:rowOff>56092</xdr:rowOff>
    </xdr:to>
    <xdr:cxnSp macro="">
      <xdr:nvCxnSpPr>
        <xdr:cNvPr id="377" name="直線コネクタ 376"/>
        <xdr:cNvCxnSpPr/>
      </xdr:nvCxnSpPr>
      <xdr:spPr>
        <a:xfrm>
          <a:off x="15290800" y="70051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8" name="フローチャート : 判断 37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79" name="テキスト ボックス 37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147108</xdr:rowOff>
    </xdr:from>
    <xdr:to>
      <xdr:col>22</xdr:col>
      <xdr:colOff>203200</xdr:colOff>
      <xdr:row>41</xdr:row>
      <xdr:rowOff>35983</xdr:rowOff>
    </xdr:to>
    <xdr:cxnSp macro="">
      <xdr:nvCxnSpPr>
        <xdr:cNvPr id="380" name="直線コネクタ 379"/>
        <xdr:cNvCxnSpPr/>
      </xdr:nvCxnSpPr>
      <xdr:spPr>
        <a:xfrm flipV="1">
          <a:off x="14401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81" name="フローチャート : 判断 380"/>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51452</xdr:rowOff>
    </xdr:from>
    <xdr:ext cx="762000" cy="259045"/>
    <xdr:sp macro="" textlink="">
      <xdr:nvSpPr>
        <xdr:cNvPr id="382" name="テキスト ボックス 381"/>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42</xdr:row>
      <xdr:rowOff>25400</xdr:rowOff>
    </xdr:to>
    <xdr:cxnSp macro="">
      <xdr:nvCxnSpPr>
        <xdr:cNvPr id="383" name="直線コネクタ 382"/>
        <xdr:cNvCxnSpPr/>
      </xdr:nvCxnSpPr>
      <xdr:spPr>
        <a:xfrm flipV="1">
          <a:off x="13512800" y="706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4" name="フローチャート : 判断 38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85" name="テキスト ボックス 384"/>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386" name="フローチャート : 判断 385"/>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387" name="テキスト ボックス 386"/>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85725</xdr:rowOff>
    </xdr:from>
    <xdr:to>
      <xdr:col>24</xdr:col>
      <xdr:colOff>609600</xdr:colOff>
      <xdr:row>42</xdr:row>
      <xdr:rowOff>15875</xdr:rowOff>
    </xdr:to>
    <xdr:sp macro="" textlink="">
      <xdr:nvSpPr>
        <xdr:cNvPr id="393" name="円/楕円 392"/>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57802</xdr:rowOff>
    </xdr:from>
    <xdr:ext cx="762000" cy="259045"/>
    <xdr:sp macro="" textlink="">
      <xdr:nvSpPr>
        <xdr:cNvPr id="394"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5292</xdr:rowOff>
    </xdr:from>
    <xdr:to>
      <xdr:col>23</xdr:col>
      <xdr:colOff>457200</xdr:colOff>
      <xdr:row>41</xdr:row>
      <xdr:rowOff>106892</xdr:rowOff>
    </xdr:to>
    <xdr:sp macro="" textlink="">
      <xdr:nvSpPr>
        <xdr:cNvPr id="395" name="円/楕円 394"/>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91669</xdr:rowOff>
    </xdr:from>
    <xdr:ext cx="736600" cy="259045"/>
    <xdr:sp macro="" textlink="">
      <xdr:nvSpPr>
        <xdr:cNvPr id="396" name="テキスト ボックス 395"/>
        <xdr:cNvSpPr txBox="1"/>
      </xdr:nvSpPr>
      <xdr:spPr>
        <a:xfrm>
          <a:off x="15798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96308</xdr:rowOff>
    </xdr:from>
    <xdr:to>
      <xdr:col>22</xdr:col>
      <xdr:colOff>254000</xdr:colOff>
      <xdr:row>41</xdr:row>
      <xdr:rowOff>26458</xdr:rowOff>
    </xdr:to>
    <xdr:sp macro="" textlink="">
      <xdr:nvSpPr>
        <xdr:cNvPr id="397" name="円/楕円 396"/>
        <xdr:cNvSpPr/>
      </xdr:nvSpPr>
      <xdr:spPr>
        <a:xfrm>
          <a:off x="15240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36635</xdr:rowOff>
    </xdr:from>
    <xdr:ext cx="762000" cy="259045"/>
    <xdr:sp macro="" textlink="">
      <xdr:nvSpPr>
        <xdr:cNvPr id="398" name="テキスト ボックス 397"/>
        <xdr:cNvSpPr txBox="1"/>
      </xdr:nvSpPr>
      <xdr:spPr>
        <a:xfrm>
          <a:off x="14909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399" name="円/楕円 398"/>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1" name="円/楕円 400"/>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2" name="テキスト ボックス 40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年度まではグループ内平均を上回る水準であったが、平成</a:t>
          </a:r>
          <a:r>
            <a:rPr kumimoji="1" lang="en-US" altLang="ja-JP" sz="1300">
              <a:latin typeface="ＭＳ Ｐゴシック"/>
            </a:rPr>
            <a:t>26</a:t>
          </a:r>
          <a:r>
            <a:rPr kumimoji="1" lang="ja-JP" altLang="en-US" sz="1300">
              <a:latin typeface="ＭＳ Ｐゴシック"/>
            </a:rPr>
            <a:t>年度は、地方債現在高の減や支給水準の引き下げによる退職手当額の減等により、前年度から</a:t>
          </a:r>
          <a:r>
            <a:rPr kumimoji="1" lang="en-US" altLang="ja-JP" sz="1300">
              <a:latin typeface="ＭＳ Ｐゴシック"/>
            </a:rPr>
            <a:t>54.2</a:t>
          </a:r>
          <a:r>
            <a:rPr kumimoji="1" lang="ja-JP" altLang="en-US" sz="1300">
              <a:latin typeface="ＭＳ Ｐゴシック"/>
            </a:rPr>
            <a:t>ポイント減少となりグループ内平均を下回るまで改善した。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年度は、地方債現在高の減や対象者数の減による退職手当額の減等により前年度からそれぞれ</a:t>
          </a:r>
          <a:r>
            <a:rPr kumimoji="1" lang="en-US" altLang="ja-JP" sz="1300">
              <a:latin typeface="ＭＳ Ｐゴシック"/>
            </a:rPr>
            <a:t>15.4</a:t>
          </a:r>
          <a:r>
            <a:rPr kumimoji="1" lang="ja-JP" altLang="en-US" sz="1300">
              <a:latin typeface="ＭＳ Ｐゴシック"/>
            </a:rPr>
            <a:t>ポイント、</a:t>
          </a:r>
          <a:r>
            <a:rPr kumimoji="1" lang="en-US" altLang="ja-JP" sz="1300">
              <a:latin typeface="ＭＳ Ｐゴシック"/>
            </a:rPr>
            <a:t>1.9</a:t>
          </a:r>
          <a:r>
            <a:rPr kumimoji="1" lang="ja-JP" altLang="en-US" sz="1300">
              <a:latin typeface="ＭＳ Ｐゴシック"/>
            </a:rPr>
            <a:t>ポイント減少した。</a:t>
          </a:r>
        </a:p>
        <a:p>
          <a:r>
            <a:rPr kumimoji="1" lang="ja-JP" altLang="en-US" sz="1300">
              <a:latin typeface="ＭＳ Ｐゴシック"/>
            </a:rPr>
            <a:t>　今後も継続して将来負担に配慮した財政運営に努めていく必要がある。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26" name="直線コネクタ 425"/>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27"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28" name="直線コネクタ 427"/>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29"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30" name="直線コネクタ 429"/>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78772</xdr:rowOff>
    </xdr:from>
    <xdr:to>
      <xdr:col>24</xdr:col>
      <xdr:colOff>558800</xdr:colOff>
      <xdr:row>17</xdr:row>
      <xdr:rowOff>90233</xdr:rowOff>
    </xdr:to>
    <xdr:cxnSp macro="">
      <xdr:nvCxnSpPr>
        <xdr:cNvPr id="431" name="直線コネクタ 430"/>
        <xdr:cNvCxnSpPr/>
      </xdr:nvCxnSpPr>
      <xdr:spPr>
        <a:xfrm flipV="1">
          <a:off x="16179800" y="2993422"/>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158704</xdr:rowOff>
    </xdr:from>
    <xdr:ext cx="762000" cy="259045"/>
    <xdr:sp macro="" textlink="">
      <xdr:nvSpPr>
        <xdr:cNvPr id="432" name="将来負担の状況平均値テキスト"/>
        <xdr:cNvSpPr txBox="1"/>
      </xdr:nvSpPr>
      <xdr:spPr>
        <a:xfrm>
          <a:off x="17106900" y="3073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3" name="フローチャート : 判断 432"/>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90233</xdr:rowOff>
    </xdr:from>
    <xdr:to>
      <xdr:col>23</xdr:col>
      <xdr:colOff>406400</xdr:colOff>
      <xdr:row>18</xdr:row>
      <xdr:rowOff>11684</xdr:rowOff>
    </xdr:to>
    <xdr:cxnSp macro="">
      <xdr:nvCxnSpPr>
        <xdr:cNvPr id="434" name="直線コネクタ 433"/>
        <xdr:cNvCxnSpPr/>
      </xdr:nvCxnSpPr>
      <xdr:spPr>
        <a:xfrm flipV="1">
          <a:off x="15290800" y="3004883"/>
          <a:ext cx="8890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5" name="フローチャート : 判断 434"/>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102157</xdr:rowOff>
    </xdr:from>
    <xdr:ext cx="736600" cy="259045"/>
    <xdr:sp macro="" textlink="">
      <xdr:nvSpPr>
        <xdr:cNvPr id="436" name="テキスト ボックス 435"/>
        <xdr:cNvSpPr txBox="1"/>
      </xdr:nvSpPr>
      <xdr:spPr>
        <a:xfrm>
          <a:off x="15798800" y="318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11684</xdr:rowOff>
    </xdr:from>
    <xdr:to>
      <xdr:col>22</xdr:col>
      <xdr:colOff>203200</xdr:colOff>
      <xdr:row>19</xdr:row>
      <xdr:rowOff>167196</xdr:rowOff>
    </xdr:to>
    <xdr:cxnSp macro="">
      <xdr:nvCxnSpPr>
        <xdr:cNvPr id="437" name="直線コネクタ 436"/>
        <xdr:cNvCxnSpPr/>
      </xdr:nvCxnSpPr>
      <xdr:spPr>
        <a:xfrm flipV="1">
          <a:off x="14401800" y="3097784"/>
          <a:ext cx="889000" cy="3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96012</xdr:rowOff>
    </xdr:from>
    <xdr:to>
      <xdr:col>22</xdr:col>
      <xdr:colOff>254000</xdr:colOff>
      <xdr:row>19</xdr:row>
      <xdr:rowOff>26162</xdr:rowOff>
    </xdr:to>
    <xdr:sp macro="" textlink="">
      <xdr:nvSpPr>
        <xdr:cNvPr id="438" name="フローチャート : 判断 437"/>
        <xdr:cNvSpPr/>
      </xdr:nvSpPr>
      <xdr:spPr>
        <a:xfrm>
          <a:off x="15240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10939</xdr:rowOff>
    </xdr:from>
    <xdr:ext cx="762000" cy="259045"/>
    <xdr:sp macro="" textlink="">
      <xdr:nvSpPr>
        <xdr:cNvPr id="439" name="テキスト ボックス 438"/>
        <xdr:cNvSpPr txBox="1"/>
      </xdr:nvSpPr>
      <xdr:spPr>
        <a:xfrm>
          <a:off x="14909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167196</xdr:rowOff>
    </xdr:from>
    <xdr:to>
      <xdr:col>21</xdr:col>
      <xdr:colOff>0</xdr:colOff>
      <xdr:row>20</xdr:row>
      <xdr:rowOff>56674</xdr:rowOff>
    </xdr:to>
    <xdr:cxnSp macro="">
      <xdr:nvCxnSpPr>
        <xdr:cNvPr id="440" name="直線コネクタ 439"/>
        <xdr:cNvCxnSpPr/>
      </xdr:nvCxnSpPr>
      <xdr:spPr>
        <a:xfrm flipV="1">
          <a:off x="13512800" y="3424746"/>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12636</xdr:rowOff>
    </xdr:from>
    <xdr:to>
      <xdr:col>21</xdr:col>
      <xdr:colOff>50800</xdr:colOff>
      <xdr:row>19</xdr:row>
      <xdr:rowOff>114236</xdr:rowOff>
    </xdr:to>
    <xdr:sp macro="" textlink="">
      <xdr:nvSpPr>
        <xdr:cNvPr id="441" name="フローチャート : 判断 440"/>
        <xdr:cNvSpPr/>
      </xdr:nvSpPr>
      <xdr:spPr>
        <a:xfrm>
          <a:off x="14351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124413</xdr:rowOff>
    </xdr:from>
    <xdr:ext cx="762000" cy="259045"/>
    <xdr:sp macro="" textlink="">
      <xdr:nvSpPr>
        <xdr:cNvPr id="442" name="テキスト ボックス 441"/>
        <xdr:cNvSpPr txBox="1"/>
      </xdr:nvSpPr>
      <xdr:spPr>
        <a:xfrm>
          <a:off x="14020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75978</xdr:rowOff>
    </xdr:from>
    <xdr:to>
      <xdr:col>19</xdr:col>
      <xdr:colOff>533400</xdr:colOff>
      <xdr:row>20</xdr:row>
      <xdr:rowOff>6128</xdr:rowOff>
    </xdr:to>
    <xdr:sp macro="" textlink="">
      <xdr:nvSpPr>
        <xdr:cNvPr id="443" name="フローチャート : 判断 442"/>
        <xdr:cNvSpPr/>
      </xdr:nvSpPr>
      <xdr:spPr>
        <a:xfrm>
          <a:off x="13462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16305</xdr:rowOff>
    </xdr:from>
    <xdr:ext cx="762000" cy="259045"/>
    <xdr:sp macro="" textlink="">
      <xdr:nvSpPr>
        <xdr:cNvPr id="444" name="テキスト ボックス 443"/>
        <xdr:cNvSpPr txBox="1"/>
      </xdr:nvSpPr>
      <xdr:spPr>
        <a:xfrm>
          <a:off x="13131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27972</xdr:rowOff>
    </xdr:from>
    <xdr:to>
      <xdr:col>24</xdr:col>
      <xdr:colOff>609600</xdr:colOff>
      <xdr:row>17</xdr:row>
      <xdr:rowOff>129572</xdr:rowOff>
    </xdr:to>
    <xdr:sp macro="" textlink="">
      <xdr:nvSpPr>
        <xdr:cNvPr id="450" name="円/楕円 449"/>
        <xdr:cNvSpPr/>
      </xdr:nvSpPr>
      <xdr:spPr>
        <a:xfrm>
          <a:off x="16967200" y="29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44499</xdr:rowOff>
    </xdr:from>
    <xdr:ext cx="762000" cy="259045"/>
    <xdr:sp macro="" textlink="">
      <xdr:nvSpPr>
        <xdr:cNvPr id="451" name="将来負担の状況該当値テキスト"/>
        <xdr:cNvSpPr txBox="1"/>
      </xdr:nvSpPr>
      <xdr:spPr>
        <a:xfrm>
          <a:off x="17106900" y="278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39433</xdr:rowOff>
    </xdr:from>
    <xdr:to>
      <xdr:col>23</xdr:col>
      <xdr:colOff>457200</xdr:colOff>
      <xdr:row>17</xdr:row>
      <xdr:rowOff>141033</xdr:rowOff>
    </xdr:to>
    <xdr:sp macro="" textlink="">
      <xdr:nvSpPr>
        <xdr:cNvPr id="452" name="円/楕円 451"/>
        <xdr:cNvSpPr/>
      </xdr:nvSpPr>
      <xdr:spPr>
        <a:xfrm>
          <a:off x="16129000" y="29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151210</xdr:rowOff>
    </xdr:from>
    <xdr:ext cx="736600" cy="259045"/>
    <xdr:sp macro="" textlink="">
      <xdr:nvSpPr>
        <xdr:cNvPr id="453" name="テキスト ボックス 452"/>
        <xdr:cNvSpPr txBox="1"/>
      </xdr:nvSpPr>
      <xdr:spPr>
        <a:xfrm>
          <a:off x="15798800" y="272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132334</xdr:rowOff>
    </xdr:from>
    <xdr:to>
      <xdr:col>22</xdr:col>
      <xdr:colOff>254000</xdr:colOff>
      <xdr:row>18</xdr:row>
      <xdr:rowOff>62484</xdr:rowOff>
    </xdr:to>
    <xdr:sp macro="" textlink="">
      <xdr:nvSpPr>
        <xdr:cNvPr id="454" name="円/楕円 453"/>
        <xdr:cNvSpPr/>
      </xdr:nvSpPr>
      <xdr:spPr>
        <a:xfrm>
          <a:off x="152400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72661</xdr:rowOff>
    </xdr:from>
    <xdr:ext cx="762000" cy="259045"/>
    <xdr:sp macro="" textlink="">
      <xdr:nvSpPr>
        <xdr:cNvPr id="455" name="テキスト ボックス 454"/>
        <xdr:cNvSpPr txBox="1"/>
      </xdr:nvSpPr>
      <xdr:spPr>
        <a:xfrm>
          <a:off x="14909800" y="281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116396</xdr:rowOff>
    </xdr:from>
    <xdr:to>
      <xdr:col>21</xdr:col>
      <xdr:colOff>50800</xdr:colOff>
      <xdr:row>20</xdr:row>
      <xdr:rowOff>46546</xdr:rowOff>
    </xdr:to>
    <xdr:sp macro="" textlink="">
      <xdr:nvSpPr>
        <xdr:cNvPr id="456" name="円/楕円 455"/>
        <xdr:cNvSpPr/>
      </xdr:nvSpPr>
      <xdr:spPr>
        <a:xfrm>
          <a:off x="14351000" y="33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31323</xdr:rowOff>
    </xdr:from>
    <xdr:ext cx="762000" cy="259045"/>
    <xdr:sp macro="" textlink="">
      <xdr:nvSpPr>
        <xdr:cNvPr id="457" name="テキスト ボックス 456"/>
        <xdr:cNvSpPr txBox="1"/>
      </xdr:nvSpPr>
      <xdr:spPr>
        <a:xfrm>
          <a:off x="14020800" y="3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5874</xdr:rowOff>
    </xdr:from>
    <xdr:to>
      <xdr:col>19</xdr:col>
      <xdr:colOff>533400</xdr:colOff>
      <xdr:row>20</xdr:row>
      <xdr:rowOff>107474</xdr:rowOff>
    </xdr:to>
    <xdr:sp macro="" textlink="">
      <xdr:nvSpPr>
        <xdr:cNvPr id="458" name="円/楕円 457"/>
        <xdr:cNvSpPr/>
      </xdr:nvSpPr>
      <xdr:spPr>
        <a:xfrm>
          <a:off x="13462000" y="3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92251</xdr:rowOff>
    </xdr:from>
    <xdr:ext cx="762000" cy="259045"/>
    <xdr:sp macro="" textlink="">
      <xdr:nvSpPr>
        <xdr:cNvPr id="459" name="テキスト ボックス 458"/>
        <xdr:cNvSpPr txBox="1"/>
      </xdr:nvSpPr>
      <xdr:spPr>
        <a:xfrm>
          <a:off x="13131800" y="352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2,319,438
2,300,472
7,282.22
1,383,490,525
1,262,330,324
15,281,880
501,638,579
1,569,898,617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人件費は、東日本大震災の復旧・復興に関連する人件費の増加の影響により、平成</a:t>
          </a:r>
          <a:r>
            <a:rPr kumimoji="1" lang="en-US" altLang="ja-JP" sz="1300">
              <a:latin typeface="ＭＳ Ｐゴシック"/>
            </a:rPr>
            <a:t>23</a:t>
          </a:r>
          <a:r>
            <a:rPr kumimoji="1" lang="ja-JP" altLang="en-US" sz="1300">
              <a:latin typeface="ＭＳ Ｐゴシック"/>
            </a:rPr>
            <a:t>年度以降の比率はグループ内平均を常に上回っており、グループ内でも低い順位となっている。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年度は人事委員会勧告に基づく民間較差解消のための勤勉手当支給月数の増加等によりわずかに増加したものの、平成</a:t>
          </a:r>
          <a:r>
            <a:rPr kumimoji="1" lang="en-US" altLang="ja-JP" sz="1300">
              <a:latin typeface="ＭＳ Ｐゴシック"/>
            </a:rPr>
            <a:t>24</a:t>
          </a:r>
          <a:r>
            <a:rPr kumimoji="1" lang="ja-JP" altLang="en-US" sz="1300">
              <a:latin typeface="ＭＳ Ｐゴシック"/>
            </a:rPr>
            <a:t>年度以降は減少傾向にあり、復旧・復興事業の進捗により、震災関連の人件費の比率は今後も減少すると見込まれる。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40</xdr:row>
      <xdr:rowOff>31750</xdr:rowOff>
    </xdr:to>
    <xdr:cxnSp macro="">
      <xdr:nvCxnSpPr>
        <xdr:cNvPr id="60" name="直線コネクタ 59"/>
        <xdr:cNvCxnSpPr/>
      </xdr:nvCxnSpPr>
      <xdr:spPr>
        <a:xfrm flipV="1">
          <a:off x="4826000" y="58039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3827</xdr:rowOff>
    </xdr:from>
    <xdr:ext cx="762000" cy="259045"/>
    <xdr:sp macro="" textlink="">
      <xdr:nvSpPr>
        <xdr:cNvPr id="61" name="人件費最小値テキスト"/>
        <xdr:cNvSpPr txBox="1"/>
      </xdr:nvSpPr>
      <xdr:spPr>
        <a:xfrm>
          <a:off x="4914900" y="68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40</xdr:row>
      <xdr:rowOff>31750</xdr:rowOff>
    </xdr:from>
    <xdr:to>
      <xdr:col>7</xdr:col>
      <xdr:colOff>104775</xdr:colOff>
      <xdr:row>40</xdr:row>
      <xdr:rowOff>31750</xdr:rowOff>
    </xdr:to>
    <xdr:cxnSp macro="">
      <xdr:nvCxnSpPr>
        <xdr:cNvPr id="62" name="直線コネクタ 61"/>
        <xdr:cNvCxnSpPr/>
      </xdr:nvCxnSpPr>
      <xdr:spPr>
        <a:xfrm>
          <a:off x="4737100" y="68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3"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4" name="直線コネクタ 63"/>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146050</xdr:rowOff>
    </xdr:from>
    <xdr:to>
      <xdr:col>7</xdr:col>
      <xdr:colOff>15875</xdr:colOff>
      <xdr:row>39</xdr:row>
      <xdr:rowOff>12700</xdr:rowOff>
    </xdr:to>
    <xdr:cxnSp macro="">
      <xdr:nvCxnSpPr>
        <xdr:cNvPr id="65" name="直線コネクタ 64"/>
        <xdr:cNvCxnSpPr/>
      </xdr:nvCxnSpPr>
      <xdr:spPr>
        <a:xfrm>
          <a:off x="3987800" y="6661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6"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67" name="フローチャート : 判断 66"/>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146050</xdr:rowOff>
    </xdr:from>
    <xdr:to>
      <xdr:col>5</xdr:col>
      <xdr:colOff>549275</xdr:colOff>
      <xdr:row>40</xdr:row>
      <xdr:rowOff>88900</xdr:rowOff>
    </xdr:to>
    <xdr:cxnSp macro="">
      <xdr:nvCxnSpPr>
        <xdr:cNvPr id="68" name="直線コネクタ 67"/>
        <xdr:cNvCxnSpPr/>
      </xdr:nvCxnSpPr>
      <xdr:spPr>
        <a:xfrm flipV="1">
          <a:off x="3098800" y="6661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57150</xdr:rowOff>
    </xdr:from>
    <xdr:to>
      <xdr:col>5</xdr:col>
      <xdr:colOff>600075</xdr:colOff>
      <xdr:row>36</xdr:row>
      <xdr:rowOff>158750</xdr:rowOff>
    </xdr:to>
    <xdr:sp macro="" textlink="">
      <xdr:nvSpPr>
        <xdr:cNvPr id="69" name="フローチャート : 判断 68"/>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168927</xdr:rowOff>
    </xdr:from>
    <xdr:ext cx="736600" cy="259045"/>
    <xdr:sp macro="" textlink="">
      <xdr:nvSpPr>
        <xdr:cNvPr id="70" name="テキスト ボックス 69"/>
        <xdr:cNvSpPr txBox="1"/>
      </xdr:nvSpPr>
      <xdr:spPr>
        <a:xfrm>
          <a:off x="3606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40</xdr:row>
      <xdr:rowOff>146050</xdr:rowOff>
    </xdr:to>
    <xdr:cxnSp macro="">
      <xdr:nvCxnSpPr>
        <xdr:cNvPr id="71" name="直線コネクタ 70"/>
        <xdr:cNvCxnSpPr/>
      </xdr:nvCxnSpPr>
      <xdr:spPr>
        <a:xfrm flipV="1">
          <a:off x="2209800" y="6946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0</xdr:rowOff>
    </xdr:from>
    <xdr:to>
      <xdr:col>4</xdr:col>
      <xdr:colOff>396875</xdr:colOff>
      <xdr:row>36</xdr:row>
      <xdr:rowOff>101600</xdr:rowOff>
    </xdr:to>
    <xdr:sp macro="" textlink="">
      <xdr:nvSpPr>
        <xdr:cNvPr id="72" name="フローチャート : 判断 71"/>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73" name="テキスト ボックス 72"/>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146050</xdr:rowOff>
    </xdr:from>
    <xdr:to>
      <xdr:col>3</xdr:col>
      <xdr:colOff>142875</xdr:colOff>
      <xdr:row>40</xdr:row>
      <xdr:rowOff>165100</xdr:rowOff>
    </xdr:to>
    <xdr:cxnSp macro="">
      <xdr:nvCxnSpPr>
        <xdr:cNvPr id="74" name="直線コネクタ 73"/>
        <xdr:cNvCxnSpPr/>
      </xdr:nvCxnSpPr>
      <xdr:spPr>
        <a:xfrm flipV="1">
          <a:off x="1320800" y="7004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38100</xdr:rowOff>
    </xdr:from>
    <xdr:to>
      <xdr:col>3</xdr:col>
      <xdr:colOff>193675</xdr:colOff>
      <xdr:row>36</xdr:row>
      <xdr:rowOff>139700</xdr:rowOff>
    </xdr:to>
    <xdr:sp macro="" textlink="">
      <xdr:nvSpPr>
        <xdr:cNvPr id="75" name="フローチャート : 判断 74"/>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76" name="テキスト ボックス 75"/>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77" name="フローチャート : 判断 76"/>
        <xdr:cNvSpPr/>
      </xdr:nvSpPr>
      <xdr:spPr>
        <a:xfrm>
          <a:off x="1270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54627</xdr:rowOff>
    </xdr:from>
    <xdr:ext cx="762000" cy="259045"/>
    <xdr:sp macro="" textlink="">
      <xdr:nvSpPr>
        <xdr:cNvPr id="78" name="テキスト ボックス 77"/>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133350</xdr:rowOff>
    </xdr:from>
    <xdr:to>
      <xdr:col>7</xdr:col>
      <xdr:colOff>66675</xdr:colOff>
      <xdr:row>39</xdr:row>
      <xdr:rowOff>63500</xdr:rowOff>
    </xdr:to>
    <xdr:sp macro="" textlink="">
      <xdr:nvSpPr>
        <xdr:cNvPr id="84" name="円/楕円 83"/>
        <xdr:cNvSpPr/>
      </xdr:nvSpPr>
      <xdr:spPr>
        <a:xfrm>
          <a:off x="4775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105427</xdr:rowOff>
    </xdr:from>
    <xdr:ext cx="762000" cy="259045"/>
    <xdr:sp macro="" textlink="">
      <xdr:nvSpPr>
        <xdr:cNvPr id="85" name="人件費該当値テキスト"/>
        <xdr:cNvSpPr txBox="1"/>
      </xdr:nvSpPr>
      <xdr:spPr>
        <a:xfrm>
          <a:off x="4914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95250</xdr:rowOff>
    </xdr:from>
    <xdr:to>
      <xdr:col>5</xdr:col>
      <xdr:colOff>600075</xdr:colOff>
      <xdr:row>39</xdr:row>
      <xdr:rowOff>25400</xdr:rowOff>
    </xdr:to>
    <xdr:sp macro="" textlink="">
      <xdr:nvSpPr>
        <xdr:cNvPr id="86" name="円/楕円 85"/>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10177</xdr:rowOff>
    </xdr:from>
    <xdr:ext cx="736600" cy="259045"/>
    <xdr:sp macro="" textlink="">
      <xdr:nvSpPr>
        <xdr:cNvPr id="87" name="テキスト ボックス 86"/>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38100</xdr:rowOff>
    </xdr:from>
    <xdr:to>
      <xdr:col>4</xdr:col>
      <xdr:colOff>396875</xdr:colOff>
      <xdr:row>40</xdr:row>
      <xdr:rowOff>139700</xdr:rowOff>
    </xdr:to>
    <xdr:sp macro="" textlink="">
      <xdr:nvSpPr>
        <xdr:cNvPr id="88" name="円/楕円 87"/>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124477</xdr:rowOff>
    </xdr:from>
    <xdr:ext cx="762000" cy="259045"/>
    <xdr:sp macro="" textlink="">
      <xdr:nvSpPr>
        <xdr:cNvPr id="89" name="テキスト ボックス 88"/>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95250</xdr:rowOff>
    </xdr:from>
    <xdr:to>
      <xdr:col>3</xdr:col>
      <xdr:colOff>193675</xdr:colOff>
      <xdr:row>41</xdr:row>
      <xdr:rowOff>25400</xdr:rowOff>
    </xdr:to>
    <xdr:sp macro="" textlink="">
      <xdr:nvSpPr>
        <xdr:cNvPr id="90" name="円/楕円 89"/>
        <xdr:cNvSpPr/>
      </xdr:nvSpPr>
      <xdr:spPr>
        <a:xfrm>
          <a:off x="2159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10177</xdr:rowOff>
    </xdr:from>
    <xdr:ext cx="762000" cy="259045"/>
    <xdr:sp macro="" textlink="">
      <xdr:nvSpPr>
        <xdr:cNvPr id="91" name="テキスト ボックス 90"/>
        <xdr:cNvSpPr txBox="1"/>
      </xdr:nvSpPr>
      <xdr:spPr>
        <a:xfrm>
          <a:off x="1828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2" name="円/楕円 91"/>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3" name="テキスト ボックス 92"/>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物件費は、平成</a:t>
          </a:r>
          <a:r>
            <a:rPr kumimoji="1" lang="en-US" altLang="ja-JP" sz="1300">
              <a:latin typeface="ＭＳ Ｐゴシック"/>
            </a:rPr>
            <a:t>24</a:t>
          </a:r>
          <a:r>
            <a:rPr kumimoji="1" lang="ja-JP" altLang="en-US" sz="1300">
              <a:latin typeface="ＭＳ Ｐゴシック"/>
            </a:rPr>
            <a:t>年度以降、一貫してグループ内平均を上回る比率で推移しており、グループ内順位も低い状況である。</a:t>
          </a:r>
        </a:p>
        <a:p>
          <a:r>
            <a:rPr kumimoji="1" lang="ja-JP" altLang="en-US" sz="1300">
              <a:latin typeface="ＭＳ Ｐゴシック"/>
            </a:rPr>
            <a:t>　その主な経費はシステムや公共施設等の維持管理費などであることから、それらの効率的な予算執行に努めていく。</a:t>
          </a: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7" name="直線コネクタ 116"/>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21</xdr:row>
      <xdr:rowOff>24130</xdr:rowOff>
    </xdr:from>
    <xdr:to>
      <xdr:col>24</xdr:col>
      <xdr:colOff>22225</xdr:colOff>
      <xdr:row>21</xdr:row>
      <xdr:rowOff>24130</xdr:rowOff>
    </xdr:to>
    <xdr:cxnSp macro="">
      <xdr:nvCxnSpPr>
        <xdr:cNvPr id="122" name="直線コネクタ 121"/>
        <xdr:cNvCxnSpPr/>
      </xdr:nvCxnSpPr>
      <xdr:spPr>
        <a:xfrm>
          <a:off x="15671800" y="3624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104140</xdr:rowOff>
    </xdr:from>
    <xdr:to>
      <xdr:col>22</xdr:col>
      <xdr:colOff>555625</xdr:colOff>
      <xdr:row>21</xdr:row>
      <xdr:rowOff>24130</xdr:rowOff>
    </xdr:to>
    <xdr:cxnSp macro="">
      <xdr:nvCxnSpPr>
        <xdr:cNvPr id="125" name="直線コネクタ 124"/>
        <xdr:cNvCxnSpPr/>
      </xdr:nvCxnSpPr>
      <xdr:spPr>
        <a:xfrm>
          <a:off x="14782800" y="3533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6" name="フローチャート : 判断 125"/>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16527</xdr:rowOff>
    </xdr:from>
    <xdr:ext cx="736600" cy="259045"/>
    <xdr:sp macro="" textlink="">
      <xdr:nvSpPr>
        <xdr:cNvPr id="127" name="テキスト ボックス 126"/>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58420</xdr:rowOff>
    </xdr:from>
    <xdr:to>
      <xdr:col>21</xdr:col>
      <xdr:colOff>352425</xdr:colOff>
      <xdr:row>20</xdr:row>
      <xdr:rowOff>104140</xdr:rowOff>
    </xdr:to>
    <xdr:cxnSp macro="">
      <xdr:nvCxnSpPr>
        <xdr:cNvPr id="128" name="直線コネクタ 127"/>
        <xdr:cNvCxnSpPr/>
      </xdr:nvCxnSpPr>
      <xdr:spPr>
        <a:xfrm>
          <a:off x="13893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0" name="テキスト ボックス 129"/>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58420</xdr:rowOff>
    </xdr:from>
    <xdr:to>
      <xdr:col>20</xdr:col>
      <xdr:colOff>149225</xdr:colOff>
      <xdr:row>20</xdr:row>
      <xdr:rowOff>58420</xdr:rowOff>
    </xdr:to>
    <xdr:cxnSp macro="">
      <xdr:nvCxnSpPr>
        <xdr:cNvPr id="131" name="直線コネクタ 130"/>
        <xdr:cNvCxnSpPr/>
      </xdr:nvCxnSpPr>
      <xdr:spPr>
        <a:xfrm>
          <a:off x="13004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3" name="テキスト ボックス 132"/>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34" name="フローチャート : 判断 133"/>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142257</xdr:rowOff>
    </xdr:from>
    <xdr:ext cx="762000" cy="259045"/>
    <xdr:sp macro="" textlink="">
      <xdr:nvSpPr>
        <xdr:cNvPr id="135" name="テキスト ボックス 134"/>
        <xdr:cNvSpPr txBox="1"/>
      </xdr:nvSpPr>
      <xdr:spPr>
        <a:xfrm>
          <a:off x="12623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20</xdr:row>
      <xdr:rowOff>144780</xdr:rowOff>
    </xdr:from>
    <xdr:to>
      <xdr:col>24</xdr:col>
      <xdr:colOff>73025</xdr:colOff>
      <xdr:row>21</xdr:row>
      <xdr:rowOff>74930</xdr:rowOff>
    </xdr:to>
    <xdr:sp macro="" textlink="">
      <xdr:nvSpPr>
        <xdr:cNvPr id="141" name="円/楕円 140"/>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53357</xdr:rowOff>
    </xdr:from>
    <xdr:ext cx="762000" cy="259045"/>
    <xdr:sp macro="" textlink="">
      <xdr:nvSpPr>
        <xdr:cNvPr id="142"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144780</xdr:rowOff>
    </xdr:from>
    <xdr:to>
      <xdr:col>22</xdr:col>
      <xdr:colOff>606425</xdr:colOff>
      <xdr:row>21</xdr:row>
      <xdr:rowOff>74930</xdr:rowOff>
    </xdr:to>
    <xdr:sp macro="" textlink="">
      <xdr:nvSpPr>
        <xdr:cNvPr id="143" name="円/楕円 142"/>
        <xdr:cNvSpPr/>
      </xdr:nvSpPr>
      <xdr:spPr>
        <a:xfrm>
          <a:off x="15621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59707</xdr:rowOff>
    </xdr:from>
    <xdr:ext cx="736600" cy="259045"/>
    <xdr:sp macro="" textlink="">
      <xdr:nvSpPr>
        <xdr:cNvPr id="144" name="テキスト ボックス 143"/>
        <xdr:cNvSpPr txBox="1"/>
      </xdr:nvSpPr>
      <xdr:spPr>
        <a:xfrm>
          <a:off x="15290800" y="366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53340</xdr:rowOff>
    </xdr:from>
    <xdr:to>
      <xdr:col>21</xdr:col>
      <xdr:colOff>403225</xdr:colOff>
      <xdr:row>20</xdr:row>
      <xdr:rowOff>154940</xdr:rowOff>
    </xdr:to>
    <xdr:sp macro="" textlink="">
      <xdr:nvSpPr>
        <xdr:cNvPr id="145" name="円/楕円 144"/>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139717</xdr:rowOff>
    </xdr:from>
    <xdr:ext cx="762000" cy="259045"/>
    <xdr:sp macro="" textlink="">
      <xdr:nvSpPr>
        <xdr:cNvPr id="146" name="テキスト ボックス 145"/>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7620</xdr:rowOff>
    </xdr:from>
    <xdr:to>
      <xdr:col>20</xdr:col>
      <xdr:colOff>200025</xdr:colOff>
      <xdr:row>20</xdr:row>
      <xdr:rowOff>109220</xdr:rowOff>
    </xdr:to>
    <xdr:sp macro="" textlink="">
      <xdr:nvSpPr>
        <xdr:cNvPr id="147" name="円/楕円 146"/>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93997</xdr:rowOff>
    </xdr:from>
    <xdr:ext cx="762000" cy="259045"/>
    <xdr:sp macro="" textlink="">
      <xdr:nvSpPr>
        <xdr:cNvPr id="148" name="テキスト ボックス 147"/>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7620</xdr:rowOff>
    </xdr:from>
    <xdr:to>
      <xdr:col>18</xdr:col>
      <xdr:colOff>682625</xdr:colOff>
      <xdr:row>20</xdr:row>
      <xdr:rowOff>109220</xdr:rowOff>
    </xdr:to>
    <xdr:sp macro="" textlink="">
      <xdr:nvSpPr>
        <xdr:cNvPr id="149" name="円/楕円 148"/>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93997</xdr:rowOff>
    </xdr:from>
    <xdr:ext cx="762000" cy="259045"/>
    <xdr:sp macro="" textlink="">
      <xdr:nvSpPr>
        <xdr:cNvPr id="150" name="テキスト ボックス 149"/>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扶助費は、各年度ともグループ内平均とほぼ同水準の比率であることから、本県の社会保障関係の需要が全国的なトレンドと同様の傾向で推移していることがわかる。</a:t>
          </a:r>
        </a:p>
        <a:p>
          <a:r>
            <a:rPr kumimoji="1" lang="ja-JP" altLang="en-US" sz="1300">
              <a:latin typeface="ＭＳ Ｐゴシック"/>
            </a:rPr>
            <a:t>　今後も引き続き社会保障関係経費が増加していくことを想定し、各種制度の適切な運用に努めていく。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6" name="直線コネクタ 175"/>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7"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8" name="直線コネクタ 177"/>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1" name="直線コネクタ 180"/>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2"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3" name="フローチャート :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84" name="直線コネクタ 183"/>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187" name="直線コネクタ 186"/>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0" name="直線コネクタ 189"/>
        <xdr:cNvCxnSpPr/>
      </xdr:nvCxnSpPr>
      <xdr:spPr>
        <a:xfrm>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1" name="フローチャート :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2" name="テキスト ボックス 19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3" name="フローチャート :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4" name="テキスト ボックス 19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0" name="円/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2" name="円/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4" name="円/楕円 203"/>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5" name="テキスト ボックス 204"/>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6" name="円/楕円 205"/>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7" name="テキスト ボックス 20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その他の経費は維持補修費と貸付金である。平成</a:t>
          </a:r>
          <a:r>
            <a:rPr kumimoji="1" lang="en-US" altLang="ja-JP" sz="1300">
              <a:latin typeface="ＭＳ Ｐゴシック"/>
            </a:rPr>
            <a:t>24</a:t>
          </a:r>
          <a:r>
            <a:rPr kumimoji="1" lang="ja-JP" altLang="en-US" sz="1300">
              <a:latin typeface="ＭＳ Ｐゴシック"/>
            </a:rPr>
            <a:t>年度以降は、東日本大震災の復旧・復興に要する経費執行のため、その他の経費は抑制傾向にあったが、平成</a:t>
          </a:r>
          <a:r>
            <a:rPr kumimoji="1" lang="en-US" altLang="ja-JP" sz="1300">
              <a:latin typeface="ＭＳ Ｐゴシック"/>
            </a:rPr>
            <a:t>27</a:t>
          </a:r>
          <a:r>
            <a:rPr kumimoji="1" lang="ja-JP" altLang="en-US" sz="1300">
              <a:latin typeface="ＭＳ Ｐゴシック"/>
            </a:rPr>
            <a:t>年度にはグループ内平均と同水準となった。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年度は微増となりグループ内平均を上回った。その要因は維持補修費の増加であるが、その必要性の検討を引き続き行い、適切な財政運営に努めていく。</a:t>
          </a: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2" name="直線コネクタ 231"/>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3"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4" name="直線コネクタ 233"/>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5"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6" name="直線コネクタ 235"/>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138430</xdr:rowOff>
    </xdr:from>
    <xdr:to>
      <xdr:col>24</xdr:col>
      <xdr:colOff>22225</xdr:colOff>
      <xdr:row>56</xdr:row>
      <xdr:rowOff>12700</xdr:rowOff>
    </xdr:to>
    <xdr:cxnSp macro="">
      <xdr:nvCxnSpPr>
        <xdr:cNvPr id="237" name="直線コネクタ 236"/>
        <xdr:cNvCxnSpPr/>
      </xdr:nvCxnSpPr>
      <xdr:spPr>
        <a:xfrm>
          <a:off x="15671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58437</xdr:rowOff>
    </xdr:from>
    <xdr:ext cx="762000" cy="259045"/>
    <xdr:sp macro="" textlink="">
      <xdr:nvSpPr>
        <xdr:cNvPr id="238" name="その他平均値テキスト"/>
        <xdr:cNvSpPr txBox="1"/>
      </xdr:nvSpPr>
      <xdr:spPr>
        <a:xfrm>
          <a:off x="16598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9" name="フローチャート : 判断 238"/>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138430</xdr:rowOff>
    </xdr:from>
    <xdr:to>
      <xdr:col>22</xdr:col>
      <xdr:colOff>555625</xdr:colOff>
      <xdr:row>55</xdr:row>
      <xdr:rowOff>138430</xdr:rowOff>
    </xdr:to>
    <xdr:cxnSp macro="">
      <xdr:nvCxnSpPr>
        <xdr:cNvPr id="240" name="直線コネクタ 239"/>
        <xdr:cNvCxnSpPr/>
      </xdr:nvCxnSpPr>
      <xdr:spPr>
        <a:xfrm>
          <a:off x="14782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41" name="フローチャート : 判断 240"/>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42" name="テキスト ボックス 241"/>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81280</xdr:rowOff>
    </xdr:from>
    <xdr:to>
      <xdr:col>21</xdr:col>
      <xdr:colOff>352425</xdr:colOff>
      <xdr:row>55</xdr:row>
      <xdr:rowOff>138430</xdr:rowOff>
    </xdr:to>
    <xdr:cxnSp macro="">
      <xdr:nvCxnSpPr>
        <xdr:cNvPr id="243" name="直線コネクタ 242"/>
        <xdr:cNvCxnSpPr/>
      </xdr:nvCxnSpPr>
      <xdr:spPr>
        <a:xfrm>
          <a:off x="13893800" y="9339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4" name="フローチャート : 判断 243"/>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5" name="テキスト ボックス 244"/>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81280</xdr:rowOff>
    </xdr:from>
    <xdr:to>
      <xdr:col>20</xdr:col>
      <xdr:colOff>149225</xdr:colOff>
      <xdr:row>54</xdr:row>
      <xdr:rowOff>127000</xdr:rowOff>
    </xdr:to>
    <xdr:cxnSp macro="">
      <xdr:nvCxnSpPr>
        <xdr:cNvPr id="246" name="直線コネクタ 245"/>
        <xdr:cNvCxnSpPr/>
      </xdr:nvCxnSpPr>
      <xdr:spPr>
        <a:xfrm flipV="1">
          <a:off x="13004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7" name="フローチャート : 判断 246"/>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82567</xdr:rowOff>
    </xdr:from>
    <xdr:ext cx="762000" cy="259045"/>
    <xdr:sp macro="" textlink="">
      <xdr:nvSpPr>
        <xdr:cNvPr id="248" name="テキスト ボックス 247"/>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9" name="フローチャート :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82567</xdr:rowOff>
    </xdr:from>
    <xdr:ext cx="762000" cy="259045"/>
    <xdr:sp macro="" textlink="">
      <xdr:nvSpPr>
        <xdr:cNvPr id="250" name="テキスト ボックス 249"/>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56" name="円/楕円 25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105427</xdr:rowOff>
    </xdr:from>
    <xdr:ext cx="762000" cy="259045"/>
    <xdr:sp macro="" textlink="">
      <xdr:nvSpPr>
        <xdr:cNvPr id="257"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87630</xdr:rowOff>
    </xdr:from>
    <xdr:to>
      <xdr:col>22</xdr:col>
      <xdr:colOff>606425</xdr:colOff>
      <xdr:row>56</xdr:row>
      <xdr:rowOff>17780</xdr:rowOff>
    </xdr:to>
    <xdr:sp macro="" textlink="">
      <xdr:nvSpPr>
        <xdr:cNvPr id="258" name="円/楕円 25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2557</xdr:rowOff>
    </xdr:from>
    <xdr:ext cx="736600" cy="259045"/>
    <xdr:sp macro="" textlink="">
      <xdr:nvSpPr>
        <xdr:cNvPr id="259" name="テキスト ボックス 258"/>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87630</xdr:rowOff>
    </xdr:from>
    <xdr:to>
      <xdr:col>21</xdr:col>
      <xdr:colOff>403225</xdr:colOff>
      <xdr:row>56</xdr:row>
      <xdr:rowOff>17780</xdr:rowOff>
    </xdr:to>
    <xdr:sp macro="" textlink="">
      <xdr:nvSpPr>
        <xdr:cNvPr id="260" name="円/楕円 25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2557</xdr:rowOff>
    </xdr:from>
    <xdr:ext cx="762000" cy="259045"/>
    <xdr:sp macro="" textlink="">
      <xdr:nvSpPr>
        <xdr:cNvPr id="261" name="テキスト ボックス 260"/>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30480</xdr:rowOff>
    </xdr:from>
    <xdr:to>
      <xdr:col>20</xdr:col>
      <xdr:colOff>200025</xdr:colOff>
      <xdr:row>54</xdr:row>
      <xdr:rowOff>132080</xdr:rowOff>
    </xdr:to>
    <xdr:sp macro="" textlink="">
      <xdr:nvSpPr>
        <xdr:cNvPr id="262" name="円/楕円 261"/>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142257</xdr:rowOff>
    </xdr:from>
    <xdr:ext cx="762000" cy="259045"/>
    <xdr:sp macro="" textlink="">
      <xdr:nvSpPr>
        <xdr:cNvPr id="263" name="テキスト ボックス 262"/>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64" name="円/楕円 26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65" name="テキスト ボックス 26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補助費等は、平成</a:t>
          </a:r>
          <a:r>
            <a:rPr kumimoji="1" lang="en-US" altLang="ja-JP" sz="1300">
              <a:latin typeface="ＭＳ Ｐゴシック"/>
            </a:rPr>
            <a:t>24</a:t>
          </a:r>
          <a:r>
            <a:rPr kumimoji="1" lang="ja-JP" altLang="en-US" sz="1300">
              <a:latin typeface="ＭＳ Ｐゴシック"/>
            </a:rPr>
            <a:t>年度以降、各年度ともグループ内平均を下回っているが、増加傾向にある。</a:t>
          </a:r>
        </a:p>
        <a:p>
          <a:r>
            <a:rPr kumimoji="1" lang="ja-JP" altLang="en-US" sz="1300">
              <a:latin typeface="ＭＳ Ｐゴシック"/>
            </a:rPr>
            <a:t>　その主たる要因は社会保障関係経費の増大であり、高齢化に伴う国民健康保険事業や介護保険事業に係る被保険者数の増加等が影響している。</a:t>
          </a:r>
        </a:p>
        <a:p>
          <a:r>
            <a:rPr kumimoji="1" lang="ja-JP" altLang="en-US" sz="1300">
              <a:latin typeface="ＭＳ Ｐゴシック"/>
            </a:rPr>
            <a:t>　今後も引き続き社会保障関係経費が増加していくことを想定し、各種制度の適切な運用に努めていく。</a:t>
          </a: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3" name="直線コネクタ 292"/>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5" name="直線コネクタ 29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6"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7" name="直線コネクタ 296"/>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118836</xdr:rowOff>
    </xdr:from>
    <xdr:to>
      <xdr:col>24</xdr:col>
      <xdr:colOff>22225</xdr:colOff>
      <xdr:row>36</xdr:row>
      <xdr:rowOff>1814</xdr:rowOff>
    </xdr:to>
    <xdr:cxnSp macro="">
      <xdr:nvCxnSpPr>
        <xdr:cNvPr id="298" name="直線コネクタ 297"/>
        <xdr:cNvCxnSpPr/>
      </xdr:nvCxnSpPr>
      <xdr:spPr>
        <a:xfrm>
          <a:off x="15671800" y="6119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108149</xdr:rowOff>
    </xdr:from>
    <xdr:ext cx="762000" cy="259045"/>
    <xdr:sp macro="" textlink="">
      <xdr:nvSpPr>
        <xdr:cNvPr id="29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300" name="フローチャート : 判断 29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53522</xdr:rowOff>
    </xdr:from>
    <xdr:to>
      <xdr:col>22</xdr:col>
      <xdr:colOff>555625</xdr:colOff>
      <xdr:row>35</xdr:row>
      <xdr:rowOff>118836</xdr:rowOff>
    </xdr:to>
    <xdr:cxnSp macro="">
      <xdr:nvCxnSpPr>
        <xdr:cNvPr id="301" name="直線コネクタ 300"/>
        <xdr:cNvCxnSpPr/>
      </xdr:nvCxnSpPr>
      <xdr:spPr>
        <a:xfrm>
          <a:off x="14782800" y="6054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2" name="フローチャート : 判断 30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124477</xdr:rowOff>
    </xdr:from>
    <xdr:ext cx="736600" cy="259045"/>
    <xdr:sp macro="" textlink="">
      <xdr:nvSpPr>
        <xdr:cNvPr id="303" name="テキスト ボックス 30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31750</xdr:rowOff>
    </xdr:from>
    <xdr:to>
      <xdr:col>21</xdr:col>
      <xdr:colOff>352425</xdr:colOff>
      <xdr:row>35</xdr:row>
      <xdr:rowOff>53522</xdr:rowOff>
    </xdr:to>
    <xdr:cxnSp macro="">
      <xdr:nvCxnSpPr>
        <xdr:cNvPr id="304" name="直線コネクタ 303"/>
        <xdr:cNvCxnSpPr/>
      </xdr:nvCxnSpPr>
      <xdr:spPr>
        <a:xfrm>
          <a:off x="13893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5" name="フローチャート : 判断 304"/>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143527</xdr:rowOff>
    </xdr:from>
    <xdr:ext cx="762000" cy="259045"/>
    <xdr:sp macro="" textlink="">
      <xdr:nvSpPr>
        <xdr:cNvPr id="306" name="テキスト ボックス 305"/>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50800</xdr:rowOff>
    </xdr:from>
    <xdr:to>
      <xdr:col>20</xdr:col>
      <xdr:colOff>149225</xdr:colOff>
      <xdr:row>35</xdr:row>
      <xdr:rowOff>31750</xdr:rowOff>
    </xdr:to>
    <xdr:cxnSp macro="">
      <xdr:nvCxnSpPr>
        <xdr:cNvPr id="307" name="直線コネクタ 306"/>
        <xdr:cNvCxnSpPr/>
      </xdr:nvCxnSpPr>
      <xdr:spPr>
        <a:xfrm>
          <a:off x="13004800" y="588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57150</xdr:rowOff>
    </xdr:from>
    <xdr:to>
      <xdr:col>20</xdr:col>
      <xdr:colOff>200025</xdr:colOff>
      <xdr:row>35</xdr:row>
      <xdr:rowOff>158750</xdr:rowOff>
    </xdr:to>
    <xdr:sp macro="" textlink="">
      <xdr:nvSpPr>
        <xdr:cNvPr id="308" name="フローチャート :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35378</xdr:rowOff>
    </xdr:from>
    <xdr:to>
      <xdr:col>18</xdr:col>
      <xdr:colOff>682625</xdr:colOff>
      <xdr:row>35</xdr:row>
      <xdr:rowOff>136978</xdr:rowOff>
    </xdr:to>
    <xdr:sp macro="" textlink="">
      <xdr:nvSpPr>
        <xdr:cNvPr id="310" name="フローチャート : 判断 309"/>
        <xdr:cNvSpPr/>
      </xdr:nvSpPr>
      <xdr:spPr>
        <a:xfrm>
          <a:off x="12954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121755</xdr:rowOff>
    </xdr:from>
    <xdr:ext cx="762000" cy="259045"/>
    <xdr:sp macro="" textlink="">
      <xdr:nvSpPr>
        <xdr:cNvPr id="311" name="テキスト ボックス 310"/>
        <xdr:cNvSpPr txBox="1"/>
      </xdr:nvSpPr>
      <xdr:spPr>
        <a:xfrm>
          <a:off x="12623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35</xdr:row>
      <xdr:rowOff>122464</xdr:rowOff>
    </xdr:from>
    <xdr:to>
      <xdr:col>24</xdr:col>
      <xdr:colOff>73025</xdr:colOff>
      <xdr:row>36</xdr:row>
      <xdr:rowOff>52614</xdr:rowOff>
    </xdr:to>
    <xdr:sp macro="" textlink="">
      <xdr:nvSpPr>
        <xdr:cNvPr id="317" name="円/楕円 316"/>
        <xdr:cNvSpPr/>
      </xdr:nvSpPr>
      <xdr:spPr>
        <a:xfrm>
          <a:off x="16459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138991</xdr:rowOff>
    </xdr:from>
    <xdr:ext cx="762000" cy="259045"/>
    <xdr:sp macro="" textlink="">
      <xdr:nvSpPr>
        <xdr:cNvPr id="318" name="補助費等該当値テキスト"/>
        <xdr:cNvSpPr txBox="1"/>
      </xdr:nvSpPr>
      <xdr:spPr>
        <a:xfrm>
          <a:off x="16598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68036</xdr:rowOff>
    </xdr:from>
    <xdr:to>
      <xdr:col>22</xdr:col>
      <xdr:colOff>606425</xdr:colOff>
      <xdr:row>35</xdr:row>
      <xdr:rowOff>169636</xdr:rowOff>
    </xdr:to>
    <xdr:sp macro="" textlink="">
      <xdr:nvSpPr>
        <xdr:cNvPr id="319" name="円/楕円 318"/>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8363</xdr:rowOff>
    </xdr:from>
    <xdr:ext cx="736600" cy="259045"/>
    <xdr:sp macro="" textlink="">
      <xdr:nvSpPr>
        <xdr:cNvPr id="320" name="テキスト ボックス 319"/>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2722</xdr:rowOff>
    </xdr:from>
    <xdr:to>
      <xdr:col>21</xdr:col>
      <xdr:colOff>403225</xdr:colOff>
      <xdr:row>35</xdr:row>
      <xdr:rowOff>104322</xdr:rowOff>
    </xdr:to>
    <xdr:sp macro="" textlink="">
      <xdr:nvSpPr>
        <xdr:cNvPr id="321" name="円/楕円 320"/>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114499</xdr:rowOff>
    </xdr:from>
    <xdr:ext cx="762000" cy="259045"/>
    <xdr:sp macro="" textlink="">
      <xdr:nvSpPr>
        <xdr:cNvPr id="322" name="テキスト ボックス 321"/>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152400</xdr:rowOff>
    </xdr:from>
    <xdr:to>
      <xdr:col>20</xdr:col>
      <xdr:colOff>200025</xdr:colOff>
      <xdr:row>35</xdr:row>
      <xdr:rowOff>82550</xdr:rowOff>
    </xdr:to>
    <xdr:sp macro="" textlink="">
      <xdr:nvSpPr>
        <xdr:cNvPr id="323" name="円/楕円 322"/>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92727</xdr:rowOff>
    </xdr:from>
    <xdr:ext cx="762000" cy="259045"/>
    <xdr:sp macro="" textlink="">
      <xdr:nvSpPr>
        <xdr:cNvPr id="324" name="テキスト ボックス 323"/>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0</xdr:rowOff>
    </xdr:from>
    <xdr:to>
      <xdr:col>18</xdr:col>
      <xdr:colOff>682625</xdr:colOff>
      <xdr:row>34</xdr:row>
      <xdr:rowOff>101600</xdr:rowOff>
    </xdr:to>
    <xdr:sp macro="" textlink="">
      <xdr:nvSpPr>
        <xdr:cNvPr id="325" name="円/楕円 324"/>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111777</xdr:rowOff>
    </xdr:from>
    <xdr:ext cx="762000" cy="259045"/>
    <xdr:sp macro="" textlink="">
      <xdr:nvSpPr>
        <xdr:cNvPr id="326" name="テキスト ボックス 325"/>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公債費は、平成</a:t>
          </a:r>
          <a:r>
            <a:rPr kumimoji="1" lang="en-US" altLang="ja-JP" sz="1300">
              <a:latin typeface="ＭＳ Ｐゴシック"/>
            </a:rPr>
            <a:t>24</a:t>
          </a:r>
          <a:r>
            <a:rPr kumimoji="1" lang="ja-JP" altLang="en-US" sz="1300">
              <a:latin typeface="ＭＳ Ｐゴシック"/>
            </a:rPr>
            <a:t>年度以降、償還計画に基づく元利償還金の計上による変動がみられるものの、常にグループ内平均を下回る比率で推移している。</a:t>
          </a:r>
        </a:p>
        <a:p>
          <a:r>
            <a:rPr kumimoji="1" lang="ja-JP" altLang="en-US" sz="1300">
              <a:latin typeface="ＭＳ Ｐゴシック"/>
            </a:rPr>
            <a:t>　これまで新発債を伴う投資的経費の抑制を図っていることから、この取組を継続していけば、長期的には公債費は減少傾向になると見込まれる。</a:t>
          </a:r>
        </a:p>
        <a:p>
          <a:r>
            <a:rPr kumimoji="1" lang="ja-JP" altLang="en-US" sz="1300">
              <a:latin typeface="ＭＳ Ｐゴシック"/>
            </a:rPr>
            <a:t>　さらに今後も公債費の平準化や金利負担の軽減に努めていく。</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2" name="直線コネクタ 351"/>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3"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4" name="直線コネクタ 353"/>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5"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6" name="直線コネクタ 355"/>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25400</xdr:rowOff>
    </xdr:from>
    <xdr:to>
      <xdr:col>7</xdr:col>
      <xdr:colOff>15875</xdr:colOff>
      <xdr:row>75</xdr:row>
      <xdr:rowOff>6350</xdr:rowOff>
    </xdr:to>
    <xdr:cxnSp macro="">
      <xdr:nvCxnSpPr>
        <xdr:cNvPr id="357" name="直線コネクタ 356"/>
        <xdr:cNvCxnSpPr/>
      </xdr:nvCxnSpPr>
      <xdr:spPr>
        <a:xfrm flipV="1">
          <a:off x="3987800" y="12712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58"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9" name="フローチャート : 判断 358"/>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6350</xdr:rowOff>
    </xdr:from>
    <xdr:to>
      <xdr:col>5</xdr:col>
      <xdr:colOff>549275</xdr:colOff>
      <xdr:row>76</xdr:row>
      <xdr:rowOff>25400</xdr:rowOff>
    </xdr:to>
    <xdr:cxnSp macro="">
      <xdr:nvCxnSpPr>
        <xdr:cNvPr id="360" name="直線コネクタ 359"/>
        <xdr:cNvCxnSpPr/>
      </xdr:nvCxnSpPr>
      <xdr:spPr>
        <a:xfrm flipV="1">
          <a:off x="3098800" y="12865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61" name="フローチャート : 判断 36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60977</xdr:rowOff>
    </xdr:from>
    <xdr:ext cx="736600" cy="259045"/>
    <xdr:sp macro="" textlink="">
      <xdr:nvSpPr>
        <xdr:cNvPr id="362" name="テキスト ボックス 36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101600</xdr:rowOff>
    </xdr:from>
    <xdr:to>
      <xdr:col>4</xdr:col>
      <xdr:colOff>346075</xdr:colOff>
      <xdr:row>76</xdr:row>
      <xdr:rowOff>25400</xdr:rowOff>
    </xdr:to>
    <xdr:cxnSp macro="">
      <xdr:nvCxnSpPr>
        <xdr:cNvPr id="363" name="直線コネクタ 362"/>
        <xdr:cNvCxnSpPr/>
      </xdr:nvCxnSpPr>
      <xdr:spPr>
        <a:xfrm>
          <a:off x="2209800" y="12788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4" name="フローチャート : 判断 363"/>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65" name="テキスト ボックス 36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69850</xdr:rowOff>
    </xdr:from>
    <xdr:to>
      <xdr:col>3</xdr:col>
      <xdr:colOff>142875</xdr:colOff>
      <xdr:row>74</xdr:row>
      <xdr:rowOff>101600</xdr:rowOff>
    </xdr:to>
    <xdr:cxnSp macro="">
      <xdr:nvCxnSpPr>
        <xdr:cNvPr id="366" name="直線コネクタ 365"/>
        <xdr:cNvCxnSpPr/>
      </xdr:nvCxnSpPr>
      <xdr:spPr>
        <a:xfrm>
          <a:off x="1320800" y="12585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12700</xdr:rowOff>
    </xdr:from>
    <xdr:to>
      <xdr:col>3</xdr:col>
      <xdr:colOff>193675</xdr:colOff>
      <xdr:row>76</xdr:row>
      <xdr:rowOff>114300</xdr:rowOff>
    </xdr:to>
    <xdr:sp macro="" textlink="">
      <xdr:nvSpPr>
        <xdr:cNvPr id="367" name="フローチャート : 判断 366"/>
        <xdr:cNvSpPr/>
      </xdr:nvSpPr>
      <xdr:spPr>
        <a:xfrm>
          <a:off x="2159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99077</xdr:rowOff>
    </xdr:from>
    <xdr:ext cx="762000" cy="259045"/>
    <xdr:sp macro="" textlink="">
      <xdr:nvSpPr>
        <xdr:cNvPr id="368" name="テキスト ボックス 367"/>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369" name="フローチャート : 判断 368"/>
        <xdr:cNvSpPr/>
      </xdr:nvSpPr>
      <xdr:spPr>
        <a:xfrm>
          <a:off x="1270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118127</xdr:rowOff>
    </xdr:from>
    <xdr:ext cx="762000" cy="259045"/>
    <xdr:sp macro="" textlink="">
      <xdr:nvSpPr>
        <xdr:cNvPr id="370" name="テキスト ボックス 369"/>
        <xdr:cNvSpPr txBox="1"/>
      </xdr:nvSpPr>
      <xdr:spPr>
        <a:xfrm>
          <a:off x="939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146050</xdr:rowOff>
    </xdr:from>
    <xdr:to>
      <xdr:col>7</xdr:col>
      <xdr:colOff>66675</xdr:colOff>
      <xdr:row>74</xdr:row>
      <xdr:rowOff>76200</xdr:rowOff>
    </xdr:to>
    <xdr:sp macro="" textlink="">
      <xdr:nvSpPr>
        <xdr:cNvPr id="376" name="円/楕円 375"/>
        <xdr:cNvSpPr/>
      </xdr:nvSpPr>
      <xdr:spPr>
        <a:xfrm>
          <a:off x="47752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162577</xdr:rowOff>
    </xdr:from>
    <xdr:ext cx="762000" cy="259045"/>
    <xdr:sp macro="" textlink="">
      <xdr:nvSpPr>
        <xdr:cNvPr id="377" name="公債費該当値テキスト"/>
        <xdr:cNvSpPr txBox="1"/>
      </xdr:nvSpPr>
      <xdr:spPr>
        <a:xfrm>
          <a:off x="49149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127000</xdr:rowOff>
    </xdr:from>
    <xdr:to>
      <xdr:col>5</xdr:col>
      <xdr:colOff>600075</xdr:colOff>
      <xdr:row>75</xdr:row>
      <xdr:rowOff>57150</xdr:rowOff>
    </xdr:to>
    <xdr:sp macro="" textlink="">
      <xdr:nvSpPr>
        <xdr:cNvPr id="378" name="円/楕円 377"/>
        <xdr:cNvSpPr/>
      </xdr:nvSpPr>
      <xdr:spPr>
        <a:xfrm>
          <a:off x="3937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67327</xdr:rowOff>
    </xdr:from>
    <xdr:ext cx="736600" cy="259045"/>
    <xdr:sp macro="" textlink="">
      <xdr:nvSpPr>
        <xdr:cNvPr id="379" name="テキスト ボックス 378"/>
        <xdr:cNvSpPr txBox="1"/>
      </xdr:nvSpPr>
      <xdr:spPr>
        <a:xfrm>
          <a:off x="3606800" y="1258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146050</xdr:rowOff>
    </xdr:from>
    <xdr:to>
      <xdr:col>4</xdr:col>
      <xdr:colOff>396875</xdr:colOff>
      <xdr:row>76</xdr:row>
      <xdr:rowOff>76200</xdr:rowOff>
    </xdr:to>
    <xdr:sp macro="" textlink="">
      <xdr:nvSpPr>
        <xdr:cNvPr id="380" name="円/楕円 379"/>
        <xdr:cNvSpPr/>
      </xdr:nvSpPr>
      <xdr:spPr>
        <a:xfrm>
          <a:off x="3048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86377</xdr:rowOff>
    </xdr:from>
    <xdr:ext cx="762000" cy="259045"/>
    <xdr:sp macro="" textlink="">
      <xdr:nvSpPr>
        <xdr:cNvPr id="381" name="テキスト ボックス 380"/>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50800</xdr:rowOff>
    </xdr:from>
    <xdr:to>
      <xdr:col>3</xdr:col>
      <xdr:colOff>193675</xdr:colOff>
      <xdr:row>74</xdr:row>
      <xdr:rowOff>152400</xdr:rowOff>
    </xdr:to>
    <xdr:sp macro="" textlink="">
      <xdr:nvSpPr>
        <xdr:cNvPr id="382" name="円/楕円 381"/>
        <xdr:cNvSpPr/>
      </xdr:nvSpPr>
      <xdr:spPr>
        <a:xfrm>
          <a:off x="2159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162577</xdr:rowOff>
    </xdr:from>
    <xdr:ext cx="762000" cy="259045"/>
    <xdr:sp macro="" textlink="">
      <xdr:nvSpPr>
        <xdr:cNvPr id="383" name="テキスト ボックス 382"/>
        <xdr:cNvSpPr txBox="1"/>
      </xdr:nvSpPr>
      <xdr:spPr>
        <a:xfrm>
          <a:off x="1828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19050</xdr:rowOff>
    </xdr:from>
    <xdr:to>
      <xdr:col>1</xdr:col>
      <xdr:colOff>676275</xdr:colOff>
      <xdr:row>73</xdr:row>
      <xdr:rowOff>120650</xdr:rowOff>
    </xdr:to>
    <xdr:sp macro="" textlink="">
      <xdr:nvSpPr>
        <xdr:cNvPr id="384" name="円/楕円 383"/>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130827</xdr:rowOff>
    </xdr:from>
    <xdr:ext cx="762000" cy="259045"/>
    <xdr:sp macro="" textlink="">
      <xdr:nvSpPr>
        <xdr:cNvPr id="385" name="テキスト ボックス 384"/>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公債費以外の経費は、平成</a:t>
          </a:r>
          <a:r>
            <a:rPr kumimoji="1" lang="en-US" altLang="ja-JP" sz="1300">
              <a:latin typeface="ＭＳ Ｐゴシック"/>
            </a:rPr>
            <a:t>27</a:t>
          </a:r>
          <a:r>
            <a:rPr kumimoji="1" lang="ja-JP" altLang="en-US" sz="1300">
              <a:latin typeface="ＭＳ Ｐゴシック"/>
            </a:rPr>
            <a:t>年度は人件費での比率の減少が起因し比率の改善が見られるものの、それ以外の年度については補助費等が毎年度悪化しているため、公債費以外の経費全体としても悪化している。</a:t>
          </a:r>
        </a:p>
        <a:p>
          <a:r>
            <a:rPr kumimoji="1" lang="ja-JP" altLang="en-US" sz="1300">
              <a:latin typeface="ＭＳ Ｐゴシック"/>
            </a:rPr>
            <a:t>　経常的経費の計画的な抑制や安定的な一般財源の確保に一層努めていく必要がある。</a:t>
          </a: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133350</xdr:rowOff>
    </xdr:from>
    <xdr:to>
      <xdr:col>24</xdr:col>
      <xdr:colOff>22225</xdr:colOff>
      <xdr:row>81</xdr:row>
      <xdr:rowOff>107950</xdr:rowOff>
    </xdr:to>
    <xdr:cxnSp macro="">
      <xdr:nvCxnSpPr>
        <xdr:cNvPr id="411" name="直線コネクタ 410"/>
        <xdr:cNvCxnSpPr/>
      </xdr:nvCxnSpPr>
      <xdr:spPr>
        <a:xfrm flipV="1">
          <a:off x="16510000" y="1264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80027</xdr:rowOff>
    </xdr:from>
    <xdr:ext cx="762000" cy="259045"/>
    <xdr:sp macro="" textlink="">
      <xdr:nvSpPr>
        <xdr:cNvPr id="412"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107950</xdr:rowOff>
    </xdr:from>
    <xdr:to>
      <xdr:col>24</xdr:col>
      <xdr:colOff>111125</xdr:colOff>
      <xdr:row>81</xdr:row>
      <xdr:rowOff>107950</xdr:rowOff>
    </xdr:to>
    <xdr:cxnSp macro="">
      <xdr:nvCxnSpPr>
        <xdr:cNvPr id="413" name="直線コネクタ 412"/>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48277</xdr:rowOff>
    </xdr:from>
    <xdr:ext cx="762000" cy="259045"/>
    <xdr:sp macro="" textlink="">
      <xdr:nvSpPr>
        <xdr:cNvPr id="414" name="公債費以外最大値テキスト"/>
        <xdr:cNvSpPr txBox="1"/>
      </xdr:nvSpPr>
      <xdr:spPr>
        <a:xfrm>
          <a:off x="16598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73</xdr:row>
      <xdr:rowOff>133350</xdr:rowOff>
    </xdr:from>
    <xdr:to>
      <xdr:col>24</xdr:col>
      <xdr:colOff>111125</xdr:colOff>
      <xdr:row>73</xdr:row>
      <xdr:rowOff>133350</xdr:rowOff>
    </xdr:to>
    <xdr:cxnSp macro="">
      <xdr:nvCxnSpPr>
        <xdr:cNvPr id="415" name="直線コネクタ 414"/>
        <xdr:cNvCxnSpPr/>
      </xdr:nvCxnSpPr>
      <xdr:spPr>
        <a:xfrm>
          <a:off x="16421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133350</xdr:rowOff>
    </xdr:from>
    <xdr:to>
      <xdr:col>24</xdr:col>
      <xdr:colOff>22225</xdr:colOff>
      <xdr:row>78</xdr:row>
      <xdr:rowOff>76200</xdr:rowOff>
    </xdr:to>
    <xdr:cxnSp macro="">
      <xdr:nvCxnSpPr>
        <xdr:cNvPr id="416" name="直線コネクタ 415"/>
        <xdr:cNvCxnSpPr/>
      </xdr:nvCxnSpPr>
      <xdr:spPr>
        <a:xfrm>
          <a:off x="15671800" y="13335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73677</xdr:rowOff>
    </xdr:from>
    <xdr:ext cx="762000" cy="259045"/>
    <xdr:sp macro="" textlink="">
      <xdr:nvSpPr>
        <xdr:cNvPr id="417"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57150</xdr:rowOff>
    </xdr:from>
    <xdr:to>
      <xdr:col>24</xdr:col>
      <xdr:colOff>73025</xdr:colOff>
      <xdr:row>77</xdr:row>
      <xdr:rowOff>158750</xdr:rowOff>
    </xdr:to>
    <xdr:sp macro="" textlink="">
      <xdr:nvSpPr>
        <xdr:cNvPr id="418" name="フローチャート : 判断 417"/>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133350</xdr:rowOff>
    </xdr:from>
    <xdr:to>
      <xdr:col>22</xdr:col>
      <xdr:colOff>555625</xdr:colOff>
      <xdr:row>78</xdr:row>
      <xdr:rowOff>63500</xdr:rowOff>
    </xdr:to>
    <xdr:cxnSp macro="">
      <xdr:nvCxnSpPr>
        <xdr:cNvPr id="419" name="直線コネクタ 418"/>
        <xdr:cNvCxnSpPr/>
      </xdr:nvCxnSpPr>
      <xdr:spPr>
        <a:xfrm flipV="1">
          <a:off x="14782800" y="13335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63500</xdr:rowOff>
    </xdr:from>
    <xdr:to>
      <xdr:col>22</xdr:col>
      <xdr:colOff>606425</xdr:colOff>
      <xdr:row>76</xdr:row>
      <xdr:rowOff>165100</xdr:rowOff>
    </xdr:to>
    <xdr:sp macro="" textlink="">
      <xdr:nvSpPr>
        <xdr:cNvPr id="420" name="フローチャート : 判断 419"/>
        <xdr:cNvSpPr/>
      </xdr:nvSpPr>
      <xdr:spPr>
        <a:xfrm>
          <a:off x="15621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3827</xdr:rowOff>
    </xdr:from>
    <xdr:ext cx="736600" cy="259045"/>
    <xdr:sp macro="" textlink="">
      <xdr:nvSpPr>
        <xdr:cNvPr id="421" name="テキスト ボックス 420"/>
        <xdr:cNvSpPr txBox="1"/>
      </xdr:nvSpPr>
      <xdr:spPr>
        <a:xfrm>
          <a:off x="15290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12700</xdr:rowOff>
    </xdr:from>
    <xdr:to>
      <xdr:col>21</xdr:col>
      <xdr:colOff>352425</xdr:colOff>
      <xdr:row>78</xdr:row>
      <xdr:rowOff>63500</xdr:rowOff>
    </xdr:to>
    <xdr:cxnSp macro="">
      <xdr:nvCxnSpPr>
        <xdr:cNvPr id="422" name="直線コネクタ 421"/>
        <xdr:cNvCxnSpPr/>
      </xdr:nvCxnSpPr>
      <xdr:spPr>
        <a:xfrm>
          <a:off x="13893800" y="1338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152400</xdr:rowOff>
    </xdr:from>
    <xdr:to>
      <xdr:col>21</xdr:col>
      <xdr:colOff>403225</xdr:colOff>
      <xdr:row>75</xdr:row>
      <xdr:rowOff>82550</xdr:rowOff>
    </xdr:to>
    <xdr:sp macro="" textlink="">
      <xdr:nvSpPr>
        <xdr:cNvPr id="423" name="フローチャート : 判断 422"/>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92727</xdr:rowOff>
    </xdr:from>
    <xdr:ext cx="762000" cy="259045"/>
    <xdr:sp macro="" textlink="">
      <xdr:nvSpPr>
        <xdr:cNvPr id="424" name="テキスト ボックス 423"/>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6350</xdr:rowOff>
    </xdr:from>
    <xdr:to>
      <xdr:col>20</xdr:col>
      <xdr:colOff>149225</xdr:colOff>
      <xdr:row>78</xdr:row>
      <xdr:rowOff>12700</xdr:rowOff>
    </xdr:to>
    <xdr:cxnSp macro="">
      <xdr:nvCxnSpPr>
        <xdr:cNvPr id="425" name="直線コネクタ 424"/>
        <xdr:cNvCxnSpPr/>
      </xdr:nvCxnSpPr>
      <xdr:spPr>
        <a:xfrm>
          <a:off x="13004800" y="13208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19050</xdr:rowOff>
    </xdr:from>
    <xdr:to>
      <xdr:col>20</xdr:col>
      <xdr:colOff>200025</xdr:colOff>
      <xdr:row>75</xdr:row>
      <xdr:rowOff>120650</xdr:rowOff>
    </xdr:to>
    <xdr:sp macro="" textlink="">
      <xdr:nvSpPr>
        <xdr:cNvPr id="426" name="フローチャート : 判断 425"/>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130827</xdr:rowOff>
    </xdr:from>
    <xdr:ext cx="762000" cy="259045"/>
    <xdr:sp macro="" textlink="">
      <xdr:nvSpPr>
        <xdr:cNvPr id="427" name="テキスト ボックス 426"/>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114300</xdr:rowOff>
    </xdr:from>
    <xdr:to>
      <xdr:col>18</xdr:col>
      <xdr:colOff>682625</xdr:colOff>
      <xdr:row>77</xdr:row>
      <xdr:rowOff>44450</xdr:rowOff>
    </xdr:to>
    <xdr:sp macro="" textlink="">
      <xdr:nvSpPr>
        <xdr:cNvPr id="428" name="フローチャート : 判断 427"/>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54627</xdr:rowOff>
    </xdr:from>
    <xdr:ext cx="762000" cy="259045"/>
    <xdr:sp macro="" textlink="">
      <xdr:nvSpPr>
        <xdr:cNvPr id="429" name="テキスト ボックス 428"/>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78</xdr:row>
      <xdr:rowOff>25400</xdr:rowOff>
    </xdr:from>
    <xdr:to>
      <xdr:col>24</xdr:col>
      <xdr:colOff>73025</xdr:colOff>
      <xdr:row>78</xdr:row>
      <xdr:rowOff>127000</xdr:rowOff>
    </xdr:to>
    <xdr:sp macro="" textlink="">
      <xdr:nvSpPr>
        <xdr:cNvPr id="435" name="円/楕円 434"/>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168927</xdr:rowOff>
    </xdr:from>
    <xdr:ext cx="762000" cy="259045"/>
    <xdr:sp macro="" textlink="">
      <xdr:nvSpPr>
        <xdr:cNvPr id="436" name="公債費以外該当値テキスト"/>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82550</xdr:rowOff>
    </xdr:from>
    <xdr:to>
      <xdr:col>22</xdr:col>
      <xdr:colOff>606425</xdr:colOff>
      <xdr:row>78</xdr:row>
      <xdr:rowOff>12700</xdr:rowOff>
    </xdr:to>
    <xdr:sp macro="" textlink="">
      <xdr:nvSpPr>
        <xdr:cNvPr id="437" name="円/楕円 436"/>
        <xdr:cNvSpPr/>
      </xdr:nvSpPr>
      <xdr:spPr>
        <a:xfrm>
          <a:off x="15621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168927</xdr:rowOff>
    </xdr:from>
    <xdr:ext cx="736600" cy="259045"/>
    <xdr:sp macro="" textlink="">
      <xdr:nvSpPr>
        <xdr:cNvPr id="438" name="テキスト ボックス 437"/>
        <xdr:cNvSpPr txBox="1"/>
      </xdr:nvSpPr>
      <xdr:spPr>
        <a:xfrm>
          <a:off x="15290800" y="133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12700</xdr:rowOff>
    </xdr:from>
    <xdr:to>
      <xdr:col>21</xdr:col>
      <xdr:colOff>403225</xdr:colOff>
      <xdr:row>78</xdr:row>
      <xdr:rowOff>114300</xdr:rowOff>
    </xdr:to>
    <xdr:sp macro="" textlink="">
      <xdr:nvSpPr>
        <xdr:cNvPr id="439" name="円/楕円 438"/>
        <xdr:cNvSpPr/>
      </xdr:nvSpPr>
      <xdr:spPr>
        <a:xfrm>
          <a:off x="14732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99077</xdr:rowOff>
    </xdr:from>
    <xdr:ext cx="762000" cy="259045"/>
    <xdr:sp macro="" textlink="">
      <xdr:nvSpPr>
        <xdr:cNvPr id="440" name="テキスト ボックス 439"/>
        <xdr:cNvSpPr txBox="1"/>
      </xdr:nvSpPr>
      <xdr:spPr>
        <a:xfrm>
          <a:off x="14401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133350</xdr:rowOff>
    </xdr:from>
    <xdr:to>
      <xdr:col>20</xdr:col>
      <xdr:colOff>200025</xdr:colOff>
      <xdr:row>78</xdr:row>
      <xdr:rowOff>63500</xdr:rowOff>
    </xdr:to>
    <xdr:sp macro="" textlink="">
      <xdr:nvSpPr>
        <xdr:cNvPr id="441" name="円/楕円 44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48277</xdr:rowOff>
    </xdr:from>
    <xdr:ext cx="762000" cy="259045"/>
    <xdr:sp macro="" textlink="">
      <xdr:nvSpPr>
        <xdr:cNvPr id="442" name="テキスト ボックス 44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127000</xdr:rowOff>
    </xdr:from>
    <xdr:to>
      <xdr:col>18</xdr:col>
      <xdr:colOff>682625</xdr:colOff>
      <xdr:row>77</xdr:row>
      <xdr:rowOff>57150</xdr:rowOff>
    </xdr:to>
    <xdr:sp macro="" textlink="">
      <xdr:nvSpPr>
        <xdr:cNvPr id="443" name="円/楕円 442"/>
        <xdr:cNvSpPr/>
      </xdr:nvSpPr>
      <xdr:spPr>
        <a:xfrm>
          <a:off x="12954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41927</xdr:rowOff>
    </xdr:from>
    <xdr:ext cx="762000" cy="259045"/>
    <xdr:sp macro="" textlink="">
      <xdr:nvSpPr>
        <xdr:cNvPr id="444" name="テキスト ボックス 443"/>
        <xdr:cNvSpPr txBox="1"/>
      </xdr:nvSpPr>
      <xdr:spPr>
        <a:xfrm>
          <a:off x="12623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28572</xdr:rowOff>
    </xdr:from>
    <xdr:to>
      <xdr:col>4</xdr:col>
      <xdr:colOff>1117600</xdr:colOff>
      <xdr:row>14</xdr:row>
      <xdr:rowOff>30950</xdr:rowOff>
    </xdr:to>
    <xdr:cxnSp macro="">
      <xdr:nvCxnSpPr>
        <xdr:cNvPr id="48" name="直線コネクタ 47"/>
        <xdr:cNvCxnSpPr/>
      </xdr:nvCxnSpPr>
      <xdr:spPr bwMode="auto">
        <a:xfrm flipV="1">
          <a:off x="5003800" y="2476497"/>
          <a:ext cx="6477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105092</xdr:rowOff>
    </xdr:from>
    <xdr:ext cx="762000" cy="259045"/>
    <xdr:sp macro="" textlink="">
      <xdr:nvSpPr>
        <xdr:cNvPr id="49" name="人口1人当たり決算額の推移平均値テキスト130"/>
        <xdr:cNvSpPr txBox="1"/>
      </xdr:nvSpPr>
      <xdr:spPr>
        <a:xfrm>
          <a:off x="5740400" y="272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30950</xdr:rowOff>
    </xdr:from>
    <xdr:to>
      <xdr:col>4</xdr:col>
      <xdr:colOff>469900</xdr:colOff>
      <xdr:row>14</xdr:row>
      <xdr:rowOff>33007</xdr:rowOff>
    </xdr:to>
    <xdr:cxnSp macro="">
      <xdr:nvCxnSpPr>
        <xdr:cNvPr id="51" name="直線コネクタ 50"/>
        <xdr:cNvCxnSpPr/>
      </xdr:nvCxnSpPr>
      <xdr:spPr bwMode="auto">
        <a:xfrm flipV="1">
          <a:off x="4305300" y="2478875"/>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56811</xdr:rowOff>
    </xdr:from>
    <xdr:ext cx="736600" cy="259045"/>
    <xdr:sp macro="" textlink="">
      <xdr:nvSpPr>
        <xdr:cNvPr id="53" name="テキスト ボックス 52"/>
        <xdr:cNvSpPr txBox="1"/>
      </xdr:nvSpPr>
      <xdr:spPr>
        <a:xfrm>
          <a:off x="4622800" y="284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33007</xdr:rowOff>
    </xdr:from>
    <xdr:to>
      <xdr:col>3</xdr:col>
      <xdr:colOff>904875</xdr:colOff>
      <xdr:row>14</xdr:row>
      <xdr:rowOff>98433</xdr:rowOff>
    </xdr:to>
    <xdr:cxnSp macro="">
      <xdr:nvCxnSpPr>
        <xdr:cNvPr id="54" name="直線コネクタ 53"/>
        <xdr:cNvCxnSpPr/>
      </xdr:nvCxnSpPr>
      <xdr:spPr bwMode="auto">
        <a:xfrm flipV="1">
          <a:off x="3606800" y="2480932"/>
          <a:ext cx="698500" cy="6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96199</xdr:rowOff>
    </xdr:from>
    <xdr:ext cx="762000" cy="259045"/>
    <xdr:sp macro="" textlink="">
      <xdr:nvSpPr>
        <xdr:cNvPr id="56" name="テキスト ボックス 55"/>
        <xdr:cNvSpPr txBox="1"/>
      </xdr:nvSpPr>
      <xdr:spPr>
        <a:xfrm>
          <a:off x="3924300" y="288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152519</xdr:rowOff>
    </xdr:from>
    <xdr:to>
      <xdr:col>3</xdr:col>
      <xdr:colOff>206375</xdr:colOff>
      <xdr:row>14</xdr:row>
      <xdr:rowOff>98433</xdr:rowOff>
    </xdr:to>
    <xdr:cxnSp macro="">
      <xdr:nvCxnSpPr>
        <xdr:cNvPr id="57" name="直線コネクタ 56"/>
        <xdr:cNvCxnSpPr/>
      </xdr:nvCxnSpPr>
      <xdr:spPr bwMode="auto">
        <a:xfrm>
          <a:off x="2908300" y="2428994"/>
          <a:ext cx="698500" cy="11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88643</xdr:rowOff>
    </xdr:from>
    <xdr:to>
      <xdr:col>3</xdr:col>
      <xdr:colOff>257175</xdr:colOff>
      <xdr:row>17</xdr:row>
      <xdr:rowOff>18793</xdr:rowOff>
    </xdr:to>
    <xdr:sp macro="" textlink="">
      <xdr:nvSpPr>
        <xdr:cNvPr id="58" name="フローチャート : 判断 57"/>
        <xdr:cNvSpPr/>
      </xdr:nvSpPr>
      <xdr:spPr bwMode="auto">
        <a:xfrm>
          <a:off x="35560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3570</xdr:rowOff>
    </xdr:from>
    <xdr:ext cx="762000" cy="259045"/>
    <xdr:sp macro="" textlink="">
      <xdr:nvSpPr>
        <xdr:cNvPr id="59" name="テキスト ボックス 58"/>
        <xdr:cNvSpPr txBox="1"/>
      </xdr:nvSpPr>
      <xdr:spPr>
        <a:xfrm>
          <a:off x="32258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12817</xdr:rowOff>
    </xdr:from>
    <xdr:to>
      <xdr:col>2</xdr:col>
      <xdr:colOff>692150</xdr:colOff>
      <xdr:row>16</xdr:row>
      <xdr:rowOff>114417</xdr:rowOff>
    </xdr:to>
    <xdr:sp macro="" textlink="">
      <xdr:nvSpPr>
        <xdr:cNvPr id="60" name="フローチャート : 判断 59"/>
        <xdr:cNvSpPr/>
      </xdr:nvSpPr>
      <xdr:spPr bwMode="auto">
        <a:xfrm>
          <a:off x="28575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99194</xdr:rowOff>
    </xdr:from>
    <xdr:ext cx="762000" cy="259045"/>
    <xdr:sp macro="" textlink="">
      <xdr:nvSpPr>
        <xdr:cNvPr id="61" name="テキスト ボックス 60"/>
        <xdr:cNvSpPr txBox="1"/>
      </xdr:nvSpPr>
      <xdr:spPr>
        <a:xfrm>
          <a:off x="25273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149222</xdr:rowOff>
    </xdr:from>
    <xdr:to>
      <xdr:col>5</xdr:col>
      <xdr:colOff>34925</xdr:colOff>
      <xdr:row>14</xdr:row>
      <xdr:rowOff>79372</xdr:rowOff>
    </xdr:to>
    <xdr:sp macro="" textlink="">
      <xdr:nvSpPr>
        <xdr:cNvPr id="67" name="円/楕円 66"/>
        <xdr:cNvSpPr/>
      </xdr:nvSpPr>
      <xdr:spPr bwMode="auto">
        <a:xfrm>
          <a:off x="5600700" y="242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165749</xdr:rowOff>
    </xdr:from>
    <xdr:ext cx="762000" cy="259045"/>
    <xdr:sp macro="" textlink="">
      <xdr:nvSpPr>
        <xdr:cNvPr id="68" name="人口1人当たり決算額の推移該当値テキスト130"/>
        <xdr:cNvSpPr txBox="1"/>
      </xdr:nvSpPr>
      <xdr:spPr>
        <a:xfrm>
          <a:off x="5740400" y="22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103,889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151600</xdr:rowOff>
    </xdr:from>
    <xdr:to>
      <xdr:col>4</xdr:col>
      <xdr:colOff>520700</xdr:colOff>
      <xdr:row>14</xdr:row>
      <xdr:rowOff>81750</xdr:rowOff>
    </xdr:to>
    <xdr:sp macro="" textlink="">
      <xdr:nvSpPr>
        <xdr:cNvPr id="69" name="円/楕円 68"/>
        <xdr:cNvSpPr/>
      </xdr:nvSpPr>
      <xdr:spPr bwMode="auto">
        <a:xfrm>
          <a:off x="4953000" y="242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91927</xdr:rowOff>
    </xdr:from>
    <xdr:ext cx="736600" cy="259045"/>
    <xdr:sp macro="" textlink="">
      <xdr:nvSpPr>
        <xdr:cNvPr id="70" name="テキスト ボックス 69"/>
        <xdr:cNvSpPr txBox="1"/>
      </xdr:nvSpPr>
      <xdr:spPr>
        <a:xfrm>
          <a:off x="4622800" y="219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103,785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153657</xdr:rowOff>
    </xdr:from>
    <xdr:to>
      <xdr:col>3</xdr:col>
      <xdr:colOff>955675</xdr:colOff>
      <xdr:row>14</xdr:row>
      <xdr:rowOff>83807</xdr:rowOff>
    </xdr:to>
    <xdr:sp macro="" textlink="">
      <xdr:nvSpPr>
        <xdr:cNvPr id="71" name="円/楕円 70"/>
        <xdr:cNvSpPr/>
      </xdr:nvSpPr>
      <xdr:spPr bwMode="auto">
        <a:xfrm>
          <a:off x="4254500" y="243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93984</xdr:rowOff>
    </xdr:from>
    <xdr:ext cx="762000" cy="259045"/>
    <xdr:sp macro="" textlink="">
      <xdr:nvSpPr>
        <xdr:cNvPr id="72" name="テキスト ボックス 71"/>
        <xdr:cNvSpPr txBox="1"/>
      </xdr:nvSpPr>
      <xdr:spPr>
        <a:xfrm>
          <a:off x="3924300" y="219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103,695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47633</xdr:rowOff>
    </xdr:from>
    <xdr:to>
      <xdr:col>3</xdr:col>
      <xdr:colOff>257175</xdr:colOff>
      <xdr:row>14</xdr:row>
      <xdr:rowOff>149233</xdr:rowOff>
    </xdr:to>
    <xdr:sp macro="" textlink="">
      <xdr:nvSpPr>
        <xdr:cNvPr id="73" name="円/楕円 72"/>
        <xdr:cNvSpPr/>
      </xdr:nvSpPr>
      <xdr:spPr bwMode="auto">
        <a:xfrm>
          <a:off x="3556000" y="249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159410</xdr:rowOff>
    </xdr:from>
    <xdr:ext cx="762000" cy="259045"/>
    <xdr:sp macro="" textlink="">
      <xdr:nvSpPr>
        <xdr:cNvPr id="74" name="テキスト ボックス 73"/>
        <xdr:cNvSpPr txBox="1"/>
      </xdr:nvSpPr>
      <xdr:spPr>
        <a:xfrm>
          <a:off x="3225800" y="226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101719</xdr:rowOff>
    </xdr:from>
    <xdr:to>
      <xdr:col>2</xdr:col>
      <xdr:colOff>692150</xdr:colOff>
      <xdr:row>14</xdr:row>
      <xdr:rowOff>31869</xdr:rowOff>
    </xdr:to>
    <xdr:sp macro="" textlink="">
      <xdr:nvSpPr>
        <xdr:cNvPr id="75" name="円/楕円 74"/>
        <xdr:cNvSpPr/>
      </xdr:nvSpPr>
      <xdr:spPr bwMode="auto">
        <a:xfrm>
          <a:off x="2857500" y="237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42046</xdr:rowOff>
    </xdr:from>
    <xdr:ext cx="762000" cy="259045"/>
    <xdr:sp macro="" textlink="">
      <xdr:nvSpPr>
        <xdr:cNvPr id="76" name="テキスト ボックス 75"/>
        <xdr:cNvSpPr txBox="1"/>
      </xdr:nvSpPr>
      <xdr:spPr>
        <a:xfrm>
          <a:off x="2527300" y="214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277053</xdr:rowOff>
    </xdr:from>
    <xdr:to>
      <xdr:col>4</xdr:col>
      <xdr:colOff>1117600</xdr:colOff>
      <xdr:row>34</xdr:row>
      <xdr:rowOff>130932</xdr:rowOff>
    </xdr:to>
    <xdr:cxnSp macro="">
      <xdr:nvCxnSpPr>
        <xdr:cNvPr id="109" name="直線コネクタ 108"/>
        <xdr:cNvCxnSpPr/>
      </xdr:nvCxnSpPr>
      <xdr:spPr bwMode="auto">
        <a:xfrm>
          <a:off x="5003800" y="6201603"/>
          <a:ext cx="647700" cy="19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253377</xdr:rowOff>
    </xdr:from>
    <xdr:ext cx="762000" cy="259045"/>
    <xdr:sp macro="" textlink="">
      <xdr:nvSpPr>
        <xdr:cNvPr id="110" name="人口1人当たり決算額の推移平均値テキスト445"/>
        <xdr:cNvSpPr txBox="1"/>
      </xdr:nvSpPr>
      <xdr:spPr>
        <a:xfrm>
          <a:off x="5740400" y="686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277053</xdr:rowOff>
    </xdr:from>
    <xdr:to>
      <xdr:col>4</xdr:col>
      <xdr:colOff>469900</xdr:colOff>
      <xdr:row>34</xdr:row>
      <xdr:rowOff>71862</xdr:rowOff>
    </xdr:to>
    <xdr:cxnSp macro="">
      <xdr:nvCxnSpPr>
        <xdr:cNvPr id="112" name="直線コネクタ 111"/>
        <xdr:cNvCxnSpPr/>
      </xdr:nvCxnSpPr>
      <xdr:spPr bwMode="auto">
        <a:xfrm flipV="1">
          <a:off x="4305300" y="6201603"/>
          <a:ext cx="698500" cy="137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257491</xdr:rowOff>
    </xdr:from>
    <xdr:ext cx="736600" cy="259045"/>
    <xdr:sp macro="" textlink="">
      <xdr:nvSpPr>
        <xdr:cNvPr id="114" name="テキスト ボックス 113"/>
        <xdr:cNvSpPr txBox="1"/>
      </xdr:nvSpPr>
      <xdr:spPr>
        <a:xfrm>
          <a:off x="4622800" y="686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71862</xdr:rowOff>
    </xdr:from>
    <xdr:to>
      <xdr:col>3</xdr:col>
      <xdr:colOff>904875</xdr:colOff>
      <xdr:row>35</xdr:row>
      <xdr:rowOff>87040</xdr:rowOff>
    </xdr:to>
    <xdr:cxnSp macro="">
      <xdr:nvCxnSpPr>
        <xdr:cNvPr id="115" name="直線コネクタ 114"/>
        <xdr:cNvCxnSpPr/>
      </xdr:nvCxnSpPr>
      <xdr:spPr bwMode="auto">
        <a:xfrm flipV="1">
          <a:off x="3606800" y="6339312"/>
          <a:ext cx="698500" cy="35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131338</xdr:rowOff>
    </xdr:from>
    <xdr:to>
      <xdr:col>3</xdr:col>
      <xdr:colOff>955675</xdr:colOff>
      <xdr:row>35</xdr:row>
      <xdr:rowOff>232938</xdr:rowOff>
    </xdr:to>
    <xdr:sp macro="" textlink="">
      <xdr:nvSpPr>
        <xdr:cNvPr id="116" name="フローチャート : 判断 115"/>
        <xdr:cNvSpPr/>
      </xdr:nvSpPr>
      <xdr:spPr bwMode="auto">
        <a:xfrm>
          <a:off x="42545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217715</xdr:rowOff>
    </xdr:from>
    <xdr:ext cx="762000" cy="259045"/>
    <xdr:sp macro="" textlink="">
      <xdr:nvSpPr>
        <xdr:cNvPr id="117" name="テキスト ボックス 116"/>
        <xdr:cNvSpPr txBox="1"/>
      </xdr:nvSpPr>
      <xdr:spPr>
        <a:xfrm>
          <a:off x="3924300" y="68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271201</xdr:rowOff>
    </xdr:from>
    <xdr:to>
      <xdr:col>3</xdr:col>
      <xdr:colOff>206375</xdr:colOff>
      <xdr:row>35</xdr:row>
      <xdr:rowOff>87040</xdr:rowOff>
    </xdr:to>
    <xdr:cxnSp macro="">
      <xdr:nvCxnSpPr>
        <xdr:cNvPr id="118" name="直線コネクタ 117"/>
        <xdr:cNvCxnSpPr/>
      </xdr:nvCxnSpPr>
      <xdr:spPr bwMode="auto">
        <a:xfrm>
          <a:off x="2908300" y="6538651"/>
          <a:ext cx="698500" cy="15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110765</xdr:rowOff>
    </xdr:from>
    <xdr:to>
      <xdr:col>3</xdr:col>
      <xdr:colOff>257175</xdr:colOff>
      <xdr:row>35</xdr:row>
      <xdr:rowOff>212365</xdr:rowOff>
    </xdr:to>
    <xdr:sp macro="" textlink="">
      <xdr:nvSpPr>
        <xdr:cNvPr id="119" name="フローチャート : 判断 118"/>
        <xdr:cNvSpPr/>
      </xdr:nvSpPr>
      <xdr:spPr bwMode="auto">
        <a:xfrm>
          <a:off x="3556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197142</xdr:rowOff>
    </xdr:from>
    <xdr:ext cx="762000" cy="259045"/>
    <xdr:sp macro="" textlink="">
      <xdr:nvSpPr>
        <xdr:cNvPr id="120" name="テキスト ボックス 119"/>
        <xdr:cNvSpPr txBox="1"/>
      </xdr:nvSpPr>
      <xdr:spPr>
        <a:xfrm>
          <a:off x="32258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205770</xdr:rowOff>
    </xdr:from>
    <xdr:to>
      <xdr:col>2</xdr:col>
      <xdr:colOff>692150</xdr:colOff>
      <xdr:row>35</xdr:row>
      <xdr:rowOff>307370</xdr:rowOff>
    </xdr:to>
    <xdr:sp macro="" textlink="">
      <xdr:nvSpPr>
        <xdr:cNvPr id="121" name="フローチャート : 判断 120"/>
        <xdr:cNvSpPr/>
      </xdr:nvSpPr>
      <xdr:spPr bwMode="auto">
        <a:xfrm>
          <a:off x="2857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292147</xdr:rowOff>
    </xdr:from>
    <xdr:ext cx="762000" cy="259045"/>
    <xdr:sp macro="" textlink="">
      <xdr:nvSpPr>
        <xdr:cNvPr id="122" name="テキスト ボックス 121"/>
        <xdr:cNvSpPr txBox="1"/>
      </xdr:nvSpPr>
      <xdr:spPr>
        <a:xfrm>
          <a:off x="25273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80132</xdr:rowOff>
    </xdr:from>
    <xdr:to>
      <xdr:col>5</xdr:col>
      <xdr:colOff>34925</xdr:colOff>
      <xdr:row>34</xdr:row>
      <xdr:rowOff>181732</xdr:rowOff>
    </xdr:to>
    <xdr:sp macro="" textlink="">
      <xdr:nvSpPr>
        <xdr:cNvPr id="128" name="円/楕円 127"/>
        <xdr:cNvSpPr/>
      </xdr:nvSpPr>
      <xdr:spPr bwMode="auto">
        <a:xfrm>
          <a:off x="5600700" y="634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268109</xdr:rowOff>
    </xdr:from>
    <xdr:ext cx="762000" cy="259045"/>
    <xdr:sp macro="" textlink="">
      <xdr:nvSpPr>
        <xdr:cNvPr id="129" name="人口1人当たり決算額の推移該当値テキスト445"/>
        <xdr:cNvSpPr txBox="1"/>
      </xdr:nvSpPr>
      <xdr:spPr>
        <a:xfrm>
          <a:off x="5740400" y="619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26,832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226253</xdr:rowOff>
    </xdr:from>
    <xdr:to>
      <xdr:col>4</xdr:col>
      <xdr:colOff>520700</xdr:colOff>
      <xdr:row>33</xdr:row>
      <xdr:rowOff>327853</xdr:rowOff>
    </xdr:to>
    <xdr:sp macro="" textlink="">
      <xdr:nvSpPr>
        <xdr:cNvPr id="130" name="円/楕円 129"/>
        <xdr:cNvSpPr/>
      </xdr:nvSpPr>
      <xdr:spPr bwMode="auto">
        <a:xfrm>
          <a:off x="4953000" y="615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166580</xdr:rowOff>
    </xdr:from>
    <xdr:ext cx="736600" cy="259045"/>
    <xdr:sp macro="" textlink="">
      <xdr:nvSpPr>
        <xdr:cNvPr id="131" name="テキスト ボックス 130"/>
        <xdr:cNvSpPr txBox="1"/>
      </xdr:nvSpPr>
      <xdr:spPr>
        <a:xfrm>
          <a:off x="4622800" y="591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21062</xdr:rowOff>
    </xdr:from>
    <xdr:to>
      <xdr:col>3</xdr:col>
      <xdr:colOff>955675</xdr:colOff>
      <xdr:row>34</xdr:row>
      <xdr:rowOff>122662</xdr:rowOff>
    </xdr:to>
    <xdr:sp macro="" textlink="">
      <xdr:nvSpPr>
        <xdr:cNvPr id="132" name="円/楕円 131"/>
        <xdr:cNvSpPr/>
      </xdr:nvSpPr>
      <xdr:spPr bwMode="auto">
        <a:xfrm>
          <a:off x="4254500" y="628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132839</xdr:rowOff>
    </xdr:from>
    <xdr:ext cx="762000" cy="259045"/>
    <xdr:sp macro="" textlink="">
      <xdr:nvSpPr>
        <xdr:cNvPr id="133" name="テキスト ボックス 132"/>
        <xdr:cNvSpPr txBox="1"/>
      </xdr:nvSpPr>
      <xdr:spPr>
        <a:xfrm>
          <a:off x="3924300" y="605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36240</xdr:rowOff>
    </xdr:from>
    <xdr:to>
      <xdr:col>3</xdr:col>
      <xdr:colOff>257175</xdr:colOff>
      <xdr:row>35</xdr:row>
      <xdr:rowOff>137840</xdr:rowOff>
    </xdr:to>
    <xdr:sp macro="" textlink="">
      <xdr:nvSpPr>
        <xdr:cNvPr id="134" name="円/楕円 133"/>
        <xdr:cNvSpPr/>
      </xdr:nvSpPr>
      <xdr:spPr bwMode="auto">
        <a:xfrm>
          <a:off x="3556000" y="664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148018</xdr:rowOff>
    </xdr:from>
    <xdr:ext cx="762000" cy="259045"/>
    <xdr:sp macro="" textlink="">
      <xdr:nvSpPr>
        <xdr:cNvPr id="135" name="テキスト ボックス 134"/>
        <xdr:cNvSpPr txBox="1"/>
      </xdr:nvSpPr>
      <xdr:spPr>
        <a:xfrm>
          <a:off x="3225800" y="6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220401</xdr:rowOff>
    </xdr:from>
    <xdr:to>
      <xdr:col>2</xdr:col>
      <xdr:colOff>692150</xdr:colOff>
      <xdr:row>34</xdr:row>
      <xdr:rowOff>322001</xdr:rowOff>
    </xdr:to>
    <xdr:sp macro="" textlink="">
      <xdr:nvSpPr>
        <xdr:cNvPr id="136" name="円/楕円 135"/>
        <xdr:cNvSpPr/>
      </xdr:nvSpPr>
      <xdr:spPr bwMode="auto">
        <a:xfrm>
          <a:off x="2857500" y="6487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332178</xdr:rowOff>
    </xdr:from>
    <xdr:ext cx="762000" cy="259045"/>
    <xdr:sp macro="" textlink="">
      <xdr:nvSpPr>
        <xdr:cNvPr id="137" name="テキスト ボックス 136"/>
        <xdr:cNvSpPr txBox="1"/>
      </xdr:nvSpPr>
      <xdr:spPr>
        <a:xfrm>
          <a:off x="2527300" y="625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2,319,438
2,300,472
7,282.22
1,383,490,525
1,262,330,324
15,281,880
501,638,579
1,569,898,617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98392</xdr:rowOff>
    </xdr:from>
    <xdr:to>
      <xdr:col>6</xdr:col>
      <xdr:colOff>511175</xdr:colOff>
      <xdr:row>34</xdr:row>
      <xdr:rowOff>107056</xdr:rowOff>
    </xdr:to>
    <xdr:cxnSp macro="">
      <xdr:nvCxnSpPr>
        <xdr:cNvPr id="59" name="直線コネクタ 58"/>
        <xdr:cNvCxnSpPr/>
      </xdr:nvCxnSpPr>
      <xdr:spPr>
        <a:xfrm flipV="1">
          <a:off x="3797300" y="5927692"/>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29311</xdr:rowOff>
    </xdr:from>
    <xdr:ext cx="534377" cy="259045"/>
    <xdr:sp macro="" textlink="">
      <xdr:nvSpPr>
        <xdr:cNvPr id="60" name="人件費平均値テキスト"/>
        <xdr:cNvSpPr txBox="1"/>
      </xdr:nvSpPr>
      <xdr:spPr>
        <a:xfrm>
          <a:off x="4686300" y="620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107056</xdr:rowOff>
    </xdr:from>
    <xdr:to>
      <xdr:col>5</xdr:col>
      <xdr:colOff>358775</xdr:colOff>
      <xdr:row>34</xdr:row>
      <xdr:rowOff>120909</xdr:rowOff>
    </xdr:to>
    <xdr:cxnSp macro="">
      <xdr:nvCxnSpPr>
        <xdr:cNvPr id="62" name="直線コネクタ 61"/>
        <xdr:cNvCxnSpPr/>
      </xdr:nvCxnSpPr>
      <xdr:spPr>
        <a:xfrm flipV="1">
          <a:off x="2908300" y="5936356"/>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36</xdr:row>
      <xdr:rowOff>151200</xdr:rowOff>
    </xdr:from>
    <xdr:ext cx="534377" cy="259045"/>
    <xdr:sp macro="" textlink="">
      <xdr:nvSpPr>
        <xdr:cNvPr id="64" name="テキスト ボックス 63"/>
        <xdr:cNvSpPr txBox="1"/>
      </xdr:nvSpPr>
      <xdr:spPr>
        <a:xfrm>
          <a:off x="3517411" y="63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120909</xdr:rowOff>
    </xdr:from>
    <xdr:to>
      <xdr:col>4</xdr:col>
      <xdr:colOff>155575</xdr:colOff>
      <xdr:row>35</xdr:row>
      <xdr:rowOff>17170</xdr:rowOff>
    </xdr:to>
    <xdr:cxnSp macro="">
      <xdr:nvCxnSpPr>
        <xdr:cNvPr id="65" name="直線コネクタ 64"/>
        <xdr:cNvCxnSpPr/>
      </xdr:nvCxnSpPr>
      <xdr:spPr>
        <a:xfrm flipV="1">
          <a:off x="2019300" y="5950209"/>
          <a:ext cx="889000" cy="6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19550</xdr:rowOff>
    </xdr:from>
    <xdr:ext cx="534377" cy="259045"/>
    <xdr:sp macro="" textlink="">
      <xdr:nvSpPr>
        <xdr:cNvPr id="67" name="テキスト ボックス 66"/>
        <xdr:cNvSpPr txBox="1"/>
      </xdr:nvSpPr>
      <xdr:spPr>
        <a:xfrm>
          <a:off x="2641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171155</xdr:rowOff>
    </xdr:from>
    <xdr:to>
      <xdr:col>2</xdr:col>
      <xdr:colOff>638175</xdr:colOff>
      <xdr:row>35</xdr:row>
      <xdr:rowOff>17170</xdr:rowOff>
    </xdr:to>
    <xdr:cxnSp macro="">
      <xdr:nvCxnSpPr>
        <xdr:cNvPr id="68" name="直線コネクタ 67"/>
        <xdr:cNvCxnSpPr/>
      </xdr:nvCxnSpPr>
      <xdr:spPr>
        <a:xfrm>
          <a:off x="1130300" y="5829005"/>
          <a:ext cx="889000" cy="1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163264</xdr:rowOff>
    </xdr:from>
    <xdr:to>
      <xdr:col>3</xdr:col>
      <xdr:colOff>3175</xdr:colOff>
      <xdr:row>37</xdr:row>
      <xdr:rowOff>93414</xdr:rowOff>
    </xdr:to>
    <xdr:sp macro="" textlink="">
      <xdr:nvSpPr>
        <xdr:cNvPr id="69" name="フローチャート : 判断 68"/>
        <xdr:cNvSpPr/>
      </xdr:nvSpPr>
      <xdr:spPr>
        <a:xfrm>
          <a:off x="1968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84541</xdr:rowOff>
    </xdr:from>
    <xdr:ext cx="534377" cy="259045"/>
    <xdr:sp macro="" textlink="">
      <xdr:nvSpPr>
        <xdr:cNvPr id="70" name="テキスト ボックス 69"/>
        <xdr:cNvSpPr txBox="1"/>
      </xdr:nvSpPr>
      <xdr:spPr>
        <a:xfrm>
          <a:off x="1752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61674</xdr:rowOff>
    </xdr:from>
    <xdr:to>
      <xdr:col>1</xdr:col>
      <xdr:colOff>485775</xdr:colOff>
      <xdr:row>36</xdr:row>
      <xdr:rowOff>163274</xdr:rowOff>
    </xdr:to>
    <xdr:sp macro="" textlink="">
      <xdr:nvSpPr>
        <xdr:cNvPr id="71" name="フローチャート : 判断 70"/>
        <xdr:cNvSpPr/>
      </xdr:nvSpPr>
      <xdr:spPr>
        <a:xfrm>
          <a:off x="1079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154401</xdr:rowOff>
    </xdr:from>
    <xdr:ext cx="534377" cy="259045"/>
    <xdr:sp macro="" textlink="">
      <xdr:nvSpPr>
        <xdr:cNvPr id="72" name="テキスト ボックス 71"/>
        <xdr:cNvSpPr txBox="1"/>
      </xdr:nvSpPr>
      <xdr:spPr>
        <a:xfrm>
          <a:off x="863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47592</xdr:rowOff>
    </xdr:from>
    <xdr:to>
      <xdr:col>6</xdr:col>
      <xdr:colOff>561975</xdr:colOff>
      <xdr:row>34</xdr:row>
      <xdr:rowOff>149192</xdr:rowOff>
    </xdr:to>
    <xdr:sp macro="" textlink="">
      <xdr:nvSpPr>
        <xdr:cNvPr id="78" name="円/楕円 77"/>
        <xdr:cNvSpPr/>
      </xdr:nvSpPr>
      <xdr:spPr>
        <a:xfrm>
          <a:off x="4584700" y="58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70469</xdr:rowOff>
    </xdr:from>
    <xdr:ext cx="599010" cy="259045"/>
    <xdr:sp macro="" textlink="">
      <xdr:nvSpPr>
        <xdr:cNvPr id="79" name="人件費該当値テキスト"/>
        <xdr:cNvSpPr txBox="1"/>
      </xdr:nvSpPr>
      <xdr:spPr>
        <a:xfrm>
          <a:off x="4686300" y="57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56256</xdr:rowOff>
    </xdr:from>
    <xdr:to>
      <xdr:col>5</xdr:col>
      <xdr:colOff>409575</xdr:colOff>
      <xdr:row>34</xdr:row>
      <xdr:rowOff>157856</xdr:rowOff>
    </xdr:to>
    <xdr:sp macro="" textlink="">
      <xdr:nvSpPr>
        <xdr:cNvPr id="80" name="円/楕円 79"/>
        <xdr:cNvSpPr/>
      </xdr:nvSpPr>
      <xdr:spPr>
        <a:xfrm>
          <a:off x="37465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2933</xdr:rowOff>
    </xdr:from>
    <xdr:ext cx="599010" cy="259045"/>
    <xdr:sp macro="" textlink="">
      <xdr:nvSpPr>
        <xdr:cNvPr id="81" name="テキスト ボックス 80"/>
        <xdr:cNvSpPr txBox="1"/>
      </xdr:nvSpPr>
      <xdr:spPr>
        <a:xfrm>
          <a:off x="3485094" y="566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70109</xdr:rowOff>
    </xdr:from>
    <xdr:to>
      <xdr:col>4</xdr:col>
      <xdr:colOff>206375</xdr:colOff>
      <xdr:row>35</xdr:row>
      <xdr:rowOff>259</xdr:rowOff>
    </xdr:to>
    <xdr:sp macro="" textlink="">
      <xdr:nvSpPr>
        <xdr:cNvPr id="82" name="円/楕円 81"/>
        <xdr:cNvSpPr/>
      </xdr:nvSpPr>
      <xdr:spPr>
        <a:xfrm>
          <a:off x="2857500" y="58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16786</xdr:rowOff>
    </xdr:from>
    <xdr:ext cx="599010" cy="259045"/>
    <xdr:sp macro="" textlink="">
      <xdr:nvSpPr>
        <xdr:cNvPr id="83" name="テキスト ボックス 82"/>
        <xdr:cNvSpPr txBox="1"/>
      </xdr:nvSpPr>
      <xdr:spPr>
        <a:xfrm>
          <a:off x="2608794" y="56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137820</xdr:rowOff>
    </xdr:from>
    <xdr:to>
      <xdr:col>3</xdr:col>
      <xdr:colOff>3175</xdr:colOff>
      <xdr:row>35</xdr:row>
      <xdr:rowOff>67970</xdr:rowOff>
    </xdr:to>
    <xdr:sp macro="" textlink="">
      <xdr:nvSpPr>
        <xdr:cNvPr id="84" name="円/楕円 83"/>
        <xdr:cNvSpPr/>
      </xdr:nvSpPr>
      <xdr:spPr>
        <a:xfrm>
          <a:off x="1968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84497</xdr:rowOff>
    </xdr:from>
    <xdr:ext cx="599010" cy="259045"/>
    <xdr:sp macro="" textlink="">
      <xdr:nvSpPr>
        <xdr:cNvPr id="85" name="テキスト ボックス 84"/>
        <xdr:cNvSpPr txBox="1"/>
      </xdr:nvSpPr>
      <xdr:spPr>
        <a:xfrm>
          <a:off x="1719794" y="57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120355</xdr:rowOff>
    </xdr:from>
    <xdr:to>
      <xdr:col>1</xdr:col>
      <xdr:colOff>485775</xdr:colOff>
      <xdr:row>34</xdr:row>
      <xdr:rowOff>50505</xdr:rowOff>
    </xdr:to>
    <xdr:sp macro="" textlink="">
      <xdr:nvSpPr>
        <xdr:cNvPr id="86" name="円/楕円 85"/>
        <xdr:cNvSpPr/>
      </xdr:nvSpPr>
      <xdr:spPr>
        <a:xfrm>
          <a:off x="1079500" y="57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67032</xdr:rowOff>
    </xdr:from>
    <xdr:ext cx="599010" cy="259045"/>
    <xdr:sp macro="" textlink="">
      <xdr:nvSpPr>
        <xdr:cNvPr id="87" name="テキスト ボックス 86"/>
        <xdr:cNvSpPr txBox="1"/>
      </xdr:nvSpPr>
      <xdr:spPr>
        <a:xfrm>
          <a:off x="830794" y="55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96282</xdr:rowOff>
    </xdr:from>
    <xdr:to>
      <xdr:col>6</xdr:col>
      <xdr:colOff>510540</xdr:colOff>
      <xdr:row>58</xdr:row>
      <xdr:rowOff>170887</xdr:rowOff>
    </xdr:to>
    <xdr:cxnSp macro="">
      <xdr:nvCxnSpPr>
        <xdr:cNvPr id="111" name="直線コネクタ 110"/>
        <xdr:cNvCxnSpPr/>
      </xdr:nvCxnSpPr>
      <xdr:spPr>
        <a:xfrm flipV="1">
          <a:off x="4633595" y="9697482"/>
          <a:ext cx="1270" cy="41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3264</xdr:rowOff>
    </xdr:from>
    <xdr:ext cx="469744" cy="259045"/>
    <xdr:sp macro="" textlink="">
      <xdr:nvSpPr>
        <xdr:cNvPr id="112" name="物件費最小値テキスト"/>
        <xdr:cNvSpPr txBox="1"/>
      </xdr:nvSpPr>
      <xdr:spPr>
        <a:xfrm>
          <a:off x="4686300" y="1011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58</xdr:row>
      <xdr:rowOff>170887</xdr:rowOff>
    </xdr:from>
    <xdr:to>
      <xdr:col>6</xdr:col>
      <xdr:colOff>600075</xdr:colOff>
      <xdr:row>58</xdr:row>
      <xdr:rowOff>170887</xdr:rowOff>
    </xdr:to>
    <xdr:cxnSp macro="">
      <xdr:nvCxnSpPr>
        <xdr:cNvPr id="113" name="直線コネクタ 112"/>
        <xdr:cNvCxnSpPr/>
      </xdr:nvCxnSpPr>
      <xdr:spPr>
        <a:xfrm>
          <a:off x="4546600" y="101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42959</xdr:rowOff>
    </xdr:from>
    <xdr:ext cx="534377" cy="259045"/>
    <xdr:sp macro="" textlink="">
      <xdr:nvSpPr>
        <xdr:cNvPr id="114" name="物件費最大値テキスト"/>
        <xdr:cNvSpPr txBox="1"/>
      </xdr:nvSpPr>
      <xdr:spPr>
        <a:xfrm>
          <a:off x="4686300" y="94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56</xdr:row>
      <xdr:rowOff>96282</xdr:rowOff>
    </xdr:from>
    <xdr:to>
      <xdr:col>6</xdr:col>
      <xdr:colOff>600075</xdr:colOff>
      <xdr:row>56</xdr:row>
      <xdr:rowOff>96282</xdr:rowOff>
    </xdr:to>
    <xdr:cxnSp macro="">
      <xdr:nvCxnSpPr>
        <xdr:cNvPr id="115" name="直線コネクタ 114"/>
        <xdr:cNvCxnSpPr/>
      </xdr:nvCxnSpPr>
      <xdr:spPr>
        <a:xfrm>
          <a:off x="4546600" y="9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154804</xdr:rowOff>
    </xdr:from>
    <xdr:to>
      <xdr:col>6</xdr:col>
      <xdr:colOff>511175</xdr:colOff>
      <xdr:row>58</xdr:row>
      <xdr:rowOff>15080</xdr:rowOff>
    </xdr:to>
    <xdr:cxnSp macro="">
      <xdr:nvCxnSpPr>
        <xdr:cNvPr id="116" name="直線コネクタ 115"/>
        <xdr:cNvCxnSpPr/>
      </xdr:nvCxnSpPr>
      <xdr:spPr>
        <a:xfrm>
          <a:off x="3797300" y="9927454"/>
          <a:ext cx="8382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36401</xdr:rowOff>
    </xdr:from>
    <xdr:ext cx="469744" cy="259045"/>
    <xdr:sp macro="" textlink="">
      <xdr:nvSpPr>
        <xdr:cNvPr id="117" name="物件費平均値テキスト"/>
        <xdr:cNvSpPr txBox="1"/>
      </xdr:nvSpPr>
      <xdr:spPr>
        <a:xfrm>
          <a:off x="4686300" y="998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57974</xdr:rowOff>
    </xdr:from>
    <xdr:to>
      <xdr:col>6</xdr:col>
      <xdr:colOff>561975</xdr:colOff>
      <xdr:row>58</xdr:row>
      <xdr:rowOff>159574</xdr:rowOff>
    </xdr:to>
    <xdr:sp macro="" textlink="">
      <xdr:nvSpPr>
        <xdr:cNvPr id="118" name="フローチャート : 判断 117"/>
        <xdr:cNvSpPr/>
      </xdr:nvSpPr>
      <xdr:spPr>
        <a:xfrm>
          <a:off x="4584700" y="1000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6948</xdr:rowOff>
    </xdr:from>
    <xdr:to>
      <xdr:col>5</xdr:col>
      <xdr:colOff>358775</xdr:colOff>
      <xdr:row>57</xdr:row>
      <xdr:rowOff>154804</xdr:rowOff>
    </xdr:to>
    <xdr:cxnSp macro="">
      <xdr:nvCxnSpPr>
        <xdr:cNvPr id="119" name="直線コネクタ 118"/>
        <xdr:cNvCxnSpPr/>
      </xdr:nvCxnSpPr>
      <xdr:spPr>
        <a:xfrm>
          <a:off x="2908300" y="9779598"/>
          <a:ext cx="889000" cy="1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52585</xdr:rowOff>
    </xdr:from>
    <xdr:to>
      <xdr:col>5</xdr:col>
      <xdr:colOff>409575</xdr:colOff>
      <xdr:row>58</xdr:row>
      <xdr:rowOff>154185</xdr:rowOff>
    </xdr:to>
    <xdr:sp macro="" textlink="">
      <xdr:nvSpPr>
        <xdr:cNvPr id="120" name="フローチャート : 判断 119"/>
        <xdr:cNvSpPr/>
      </xdr:nvSpPr>
      <xdr:spPr>
        <a:xfrm>
          <a:off x="3746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145312</xdr:rowOff>
    </xdr:from>
    <xdr:ext cx="534377" cy="259045"/>
    <xdr:sp macro="" textlink="">
      <xdr:nvSpPr>
        <xdr:cNvPr id="121" name="テキスト ボックス 120"/>
        <xdr:cNvSpPr txBox="1"/>
      </xdr:nvSpPr>
      <xdr:spPr>
        <a:xfrm>
          <a:off x="3517411" y="100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123241</xdr:rowOff>
    </xdr:from>
    <xdr:to>
      <xdr:col>4</xdr:col>
      <xdr:colOff>155575</xdr:colOff>
      <xdr:row>57</xdr:row>
      <xdr:rowOff>6948</xdr:rowOff>
    </xdr:to>
    <xdr:cxnSp macro="">
      <xdr:nvCxnSpPr>
        <xdr:cNvPr id="122" name="直線コネクタ 121"/>
        <xdr:cNvCxnSpPr/>
      </xdr:nvCxnSpPr>
      <xdr:spPr>
        <a:xfrm>
          <a:off x="2019300" y="8695741"/>
          <a:ext cx="889000" cy="10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63182</xdr:rowOff>
    </xdr:from>
    <xdr:to>
      <xdr:col>4</xdr:col>
      <xdr:colOff>206375</xdr:colOff>
      <xdr:row>58</xdr:row>
      <xdr:rowOff>164782</xdr:rowOff>
    </xdr:to>
    <xdr:sp macro="" textlink="">
      <xdr:nvSpPr>
        <xdr:cNvPr id="123" name="フローチャート : 判断 122"/>
        <xdr:cNvSpPr/>
      </xdr:nvSpPr>
      <xdr:spPr>
        <a:xfrm>
          <a:off x="2857500" y="1000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58</xdr:row>
      <xdr:rowOff>155909</xdr:rowOff>
    </xdr:from>
    <xdr:ext cx="469744" cy="259045"/>
    <xdr:sp macro="" textlink="">
      <xdr:nvSpPr>
        <xdr:cNvPr id="124" name="テキスト ボックス 123"/>
        <xdr:cNvSpPr txBox="1"/>
      </xdr:nvSpPr>
      <xdr:spPr>
        <a:xfrm>
          <a:off x="2673427" y="1010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123241</xdr:rowOff>
    </xdr:from>
    <xdr:to>
      <xdr:col>2</xdr:col>
      <xdr:colOff>638175</xdr:colOff>
      <xdr:row>51</xdr:row>
      <xdr:rowOff>77553</xdr:rowOff>
    </xdr:to>
    <xdr:cxnSp macro="">
      <xdr:nvCxnSpPr>
        <xdr:cNvPr id="125" name="直線コネクタ 124"/>
        <xdr:cNvCxnSpPr/>
      </xdr:nvCxnSpPr>
      <xdr:spPr>
        <a:xfrm flipV="1">
          <a:off x="1130300" y="8695741"/>
          <a:ext cx="889000" cy="1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32076</xdr:rowOff>
    </xdr:from>
    <xdr:to>
      <xdr:col>3</xdr:col>
      <xdr:colOff>3175</xdr:colOff>
      <xdr:row>58</xdr:row>
      <xdr:rowOff>133676</xdr:rowOff>
    </xdr:to>
    <xdr:sp macro="" textlink="">
      <xdr:nvSpPr>
        <xdr:cNvPr id="126" name="フローチャート : 判断 125"/>
        <xdr:cNvSpPr/>
      </xdr:nvSpPr>
      <xdr:spPr>
        <a:xfrm>
          <a:off x="1968500" y="997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124803</xdr:rowOff>
    </xdr:from>
    <xdr:ext cx="534377" cy="259045"/>
    <xdr:sp macro="" textlink="">
      <xdr:nvSpPr>
        <xdr:cNvPr id="127" name="テキスト ボックス 126"/>
        <xdr:cNvSpPr txBox="1"/>
      </xdr:nvSpPr>
      <xdr:spPr>
        <a:xfrm>
          <a:off x="1752111" y="100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34591</xdr:rowOff>
    </xdr:from>
    <xdr:to>
      <xdr:col>1</xdr:col>
      <xdr:colOff>485775</xdr:colOff>
      <xdr:row>58</xdr:row>
      <xdr:rowOff>136191</xdr:rowOff>
    </xdr:to>
    <xdr:sp macro="" textlink="">
      <xdr:nvSpPr>
        <xdr:cNvPr id="128" name="フローチャート : 判断 127"/>
        <xdr:cNvSpPr/>
      </xdr:nvSpPr>
      <xdr:spPr>
        <a:xfrm>
          <a:off x="1079500" y="997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127318</xdr:rowOff>
    </xdr:from>
    <xdr:ext cx="534377" cy="259045"/>
    <xdr:sp macro="" textlink="">
      <xdr:nvSpPr>
        <xdr:cNvPr id="129" name="テキスト ボックス 128"/>
        <xdr:cNvSpPr txBox="1"/>
      </xdr:nvSpPr>
      <xdr:spPr>
        <a:xfrm>
          <a:off x="863111" y="100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135730</xdr:rowOff>
    </xdr:from>
    <xdr:to>
      <xdr:col>6</xdr:col>
      <xdr:colOff>561975</xdr:colOff>
      <xdr:row>58</xdr:row>
      <xdr:rowOff>65880</xdr:rowOff>
    </xdr:to>
    <xdr:sp macro="" textlink="">
      <xdr:nvSpPr>
        <xdr:cNvPr id="135" name="円/楕円 134"/>
        <xdr:cNvSpPr/>
      </xdr:nvSpPr>
      <xdr:spPr>
        <a:xfrm>
          <a:off x="4584700" y="99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158607</xdr:rowOff>
    </xdr:from>
    <xdr:ext cx="534377" cy="259045"/>
    <xdr:sp macro="" textlink="">
      <xdr:nvSpPr>
        <xdr:cNvPr id="136" name="物件費該当値テキスト"/>
        <xdr:cNvSpPr txBox="1"/>
      </xdr:nvSpPr>
      <xdr:spPr>
        <a:xfrm>
          <a:off x="4686300" y="97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104004</xdr:rowOff>
    </xdr:from>
    <xdr:to>
      <xdr:col>5</xdr:col>
      <xdr:colOff>409575</xdr:colOff>
      <xdr:row>58</xdr:row>
      <xdr:rowOff>34154</xdr:rowOff>
    </xdr:to>
    <xdr:sp macro="" textlink="">
      <xdr:nvSpPr>
        <xdr:cNvPr id="137" name="円/楕円 136"/>
        <xdr:cNvSpPr/>
      </xdr:nvSpPr>
      <xdr:spPr>
        <a:xfrm>
          <a:off x="3746500" y="987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50681</xdr:rowOff>
    </xdr:from>
    <xdr:ext cx="534377" cy="259045"/>
    <xdr:sp macro="" textlink="">
      <xdr:nvSpPr>
        <xdr:cNvPr id="138" name="テキスト ボックス 137"/>
        <xdr:cNvSpPr txBox="1"/>
      </xdr:nvSpPr>
      <xdr:spPr>
        <a:xfrm>
          <a:off x="3517411" y="96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127598</xdr:rowOff>
    </xdr:from>
    <xdr:to>
      <xdr:col>4</xdr:col>
      <xdr:colOff>206375</xdr:colOff>
      <xdr:row>57</xdr:row>
      <xdr:rowOff>57748</xdr:rowOff>
    </xdr:to>
    <xdr:sp macro="" textlink="">
      <xdr:nvSpPr>
        <xdr:cNvPr id="139" name="円/楕円 138"/>
        <xdr:cNvSpPr/>
      </xdr:nvSpPr>
      <xdr:spPr>
        <a:xfrm>
          <a:off x="2857500" y="97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74275</xdr:rowOff>
    </xdr:from>
    <xdr:ext cx="534377" cy="259045"/>
    <xdr:sp macro="" textlink="">
      <xdr:nvSpPr>
        <xdr:cNvPr id="140" name="テキスト ボックス 139"/>
        <xdr:cNvSpPr txBox="1"/>
      </xdr:nvSpPr>
      <xdr:spPr>
        <a:xfrm>
          <a:off x="2641111" y="95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26,630</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72441</xdr:rowOff>
    </xdr:from>
    <xdr:to>
      <xdr:col>3</xdr:col>
      <xdr:colOff>3175</xdr:colOff>
      <xdr:row>51</xdr:row>
      <xdr:rowOff>2591</xdr:rowOff>
    </xdr:to>
    <xdr:sp macro="" textlink="">
      <xdr:nvSpPr>
        <xdr:cNvPr id="141" name="円/楕円 140"/>
        <xdr:cNvSpPr/>
      </xdr:nvSpPr>
      <xdr:spPr>
        <a:xfrm>
          <a:off x="1968500" y="86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19118</xdr:rowOff>
    </xdr:from>
    <xdr:ext cx="534377" cy="259045"/>
    <xdr:sp macro="" textlink="">
      <xdr:nvSpPr>
        <xdr:cNvPr id="142" name="テキスト ボックス 141"/>
        <xdr:cNvSpPr txBox="1"/>
      </xdr:nvSpPr>
      <xdr:spPr>
        <a:xfrm>
          <a:off x="1752111" y="842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93,008</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26753</xdr:rowOff>
    </xdr:from>
    <xdr:to>
      <xdr:col>1</xdr:col>
      <xdr:colOff>485775</xdr:colOff>
      <xdr:row>51</xdr:row>
      <xdr:rowOff>128353</xdr:rowOff>
    </xdr:to>
    <xdr:sp macro="" textlink="">
      <xdr:nvSpPr>
        <xdr:cNvPr id="143" name="円/楕円 142"/>
        <xdr:cNvSpPr/>
      </xdr:nvSpPr>
      <xdr:spPr>
        <a:xfrm>
          <a:off x="1079500" y="87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144880</xdr:rowOff>
    </xdr:from>
    <xdr:ext cx="534377" cy="259045"/>
    <xdr:sp macro="" textlink="">
      <xdr:nvSpPr>
        <xdr:cNvPr id="144" name="テキスト ボックス 143"/>
        <xdr:cNvSpPr txBox="1"/>
      </xdr:nvSpPr>
      <xdr:spPr>
        <a:xfrm>
          <a:off x="863111" y="85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0" name="テキスト ボックス 15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6" name="直線コネクタ 165"/>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7"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8" name="直線コネクタ 167"/>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9"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70" name="直線コネクタ 169"/>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81026</xdr:rowOff>
    </xdr:from>
    <xdr:to>
      <xdr:col>6</xdr:col>
      <xdr:colOff>511175</xdr:colOff>
      <xdr:row>77</xdr:row>
      <xdr:rowOff>150876</xdr:rowOff>
    </xdr:to>
    <xdr:cxnSp macro="">
      <xdr:nvCxnSpPr>
        <xdr:cNvPr id="171" name="直線コネクタ 170"/>
        <xdr:cNvCxnSpPr/>
      </xdr:nvCxnSpPr>
      <xdr:spPr>
        <a:xfrm flipV="1">
          <a:off x="3797300" y="13282676"/>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26940</xdr:rowOff>
    </xdr:from>
    <xdr:ext cx="469744" cy="259045"/>
    <xdr:sp macro="" textlink="">
      <xdr:nvSpPr>
        <xdr:cNvPr id="172" name="維持補修費平均値テキスト"/>
        <xdr:cNvSpPr txBox="1"/>
      </xdr:nvSpPr>
      <xdr:spPr>
        <a:xfrm>
          <a:off x="4686300" y="1322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73" name="フローチャート : 判断 172"/>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150876</xdr:rowOff>
    </xdr:from>
    <xdr:to>
      <xdr:col>5</xdr:col>
      <xdr:colOff>358775</xdr:colOff>
      <xdr:row>78</xdr:row>
      <xdr:rowOff>65912</xdr:rowOff>
    </xdr:to>
    <xdr:cxnSp macro="">
      <xdr:nvCxnSpPr>
        <xdr:cNvPr id="174" name="直線コネクタ 173"/>
        <xdr:cNvCxnSpPr/>
      </xdr:nvCxnSpPr>
      <xdr:spPr>
        <a:xfrm flipV="1">
          <a:off x="2908300" y="13352526"/>
          <a:ext cx="889000" cy="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5" name="フローチャート : 判断 174"/>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3954</xdr:rowOff>
    </xdr:from>
    <xdr:ext cx="469744" cy="259045"/>
    <xdr:sp macro="" textlink="">
      <xdr:nvSpPr>
        <xdr:cNvPr id="176" name="テキスト ボックス 175"/>
        <xdr:cNvSpPr txBox="1"/>
      </xdr:nvSpPr>
      <xdr:spPr>
        <a:xfrm>
          <a:off x="3549727"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65912</xdr:rowOff>
    </xdr:from>
    <xdr:to>
      <xdr:col>4</xdr:col>
      <xdr:colOff>155575</xdr:colOff>
      <xdr:row>78</xdr:row>
      <xdr:rowOff>69977</xdr:rowOff>
    </xdr:to>
    <xdr:cxnSp macro="">
      <xdr:nvCxnSpPr>
        <xdr:cNvPr id="177" name="直線コネクタ 176"/>
        <xdr:cNvCxnSpPr/>
      </xdr:nvCxnSpPr>
      <xdr:spPr>
        <a:xfrm flipV="1">
          <a:off x="2019300" y="13439012"/>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8" name="フローチャート : 判断 177"/>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38625</xdr:rowOff>
    </xdr:from>
    <xdr:ext cx="469744" cy="259045"/>
    <xdr:sp macro="" textlink="">
      <xdr:nvSpPr>
        <xdr:cNvPr id="179" name="テキスト ボックス 178"/>
        <xdr:cNvSpPr txBox="1"/>
      </xdr:nvSpPr>
      <xdr:spPr>
        <a:xfrm>
          <a:off x="2673427"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56769</xdr:rowOff>
    </xdr:from>
    <xdr:to>
      <xdr:col>2</xdr:col>
      <xdr:colOff>638175</xdr:colOff>
      <xdr:row>78</xdr:row>
      <xdr:rowOff>69977</xdr:rowOff>
    </xdr:to>
    <xdr:cxnSp macro="">
      <xdr:nvCxnSpPr>
        <xdr:cNvPr id="180" name="直線コネクタ 179"/>
        <xdr:cNvCxnSpPr/>
      </xdr:nvCxnSpPr>
      <xdr:spPr>
        <a:xfrm>
          <a:off x="1130300" y="13429869"/>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104521</xdr:rowOff>
    </xdr:from>
    <xdr:to>
      <xdr:col>3</xdr:col>
      <xdr:colOff>3175</xdr:colOff>
      <xdr:row>78</xdr:row>
      <xdr:rowOff>34671</xdr:rowOff>
    </xdr:to>
    <xdr:sp macro="" textlink="">
      <xdr:nvSpPr>
        <xdr:cNvPr id="181" name="フローチャート : 判断 180"/>
        <xdr:cNvSpPr/>
      </xdr:nvSpPr>
      <xdr:spPr>
        <a:xfrm>
          <a:off x="1968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51198</xdr:rowOff>
    </xdr:from>
    <xdr:ext cx="469744" cy="259045"/>
    <xdr:sp macro="" textlink="">
      <xdr:nvSpPr>
        <xdr:cNvPr id="182" name="テキスト ボックス 181"/>
        <xdr:cNvSpPr txBox="1"/>
      </xdr:nvSpPr>
      <xdr:spPr>
        <a:xfrm>
          <a:off x="1784427"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106426</xdr:rowOff>
    </xdr:from>
    <xdr:to>
      <xdr:col>1</xdr:col>
      <xdr:colOff>485775</xdr:colOff>
      <xdr:row>78</xdr:row>
      <xdr:rowOff>36576</xdr:rowOff>
    </xdr:to>
    <xdr:sp macro="" textlink="">
      <xdr:nvSpPr>
        <xdr:cNvPr id="183" name="フローチャート : 判断 182"/>
        <xdr:cNvSpPr/>
      </xdr:nvSpPr>
      <xdr:spPr>
        <a:xfrm>
          <a:off x="1079500" y="133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53103</xdr:rowOff>
    </xdr:from>
    <xdr:ext cx="469744" cy="259045"/>
    <xdr:sp macro="" textlink="">
      <xdr:nvSpPr>
        <xdr:cNvPr id="184" name="テキスト ボックス 183"/>
        <xdr:cNvSpPr txBox="1"/>
      </xdr:nvSpPr>
      <xdr:spPr>
        <a:xfrm>
          <a:off x="895427" y="130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30226</xdr:rowOff>
    </xdr:from>
    <xdr:to>
      <xdr:col>6</xdr:col>
      <xdr:colOff>561975</xdr:colOff>
      <xdr:row>77</xdr:row>
      <xdr:rowOff>131826</xdr:rowOff>
    </xdr:to>
    <xdr:sp macro="" textlink="">
      <xdr:nvSpPr>
        <xdr:cNvPr id="190" name="円/楕円 189"/>
        <xdr:cNvSpPr/>
      </xdr:nvSpPr>
      <xdr:spPr>
        <a:xfrm>
          <a:off x="45847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53103</xdr:rowOff>
    </xdr:from>
    <xdr:ext cx="469744" cy="259045"/>
    <xdr:sp macro="" textlink="">
      <xdr:nvSpPr>
        <xdr:cNvPr id="191" name="維持補修費該当値テキスト"/>
        <xdr:cNvSpPr txBox="1"/>
      </xdr:nvSpPr>
      <xdr:spPr>
        <a:xfrm>
          <a:off x="4686300" y="130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100076</xdr:rowOff>
    </xdr:from>
    <xdr:to>
      <xdr:col>5</xdr:col>
      <xdr:colOff>409575</xdr:colOff>
      <xdr:row>78</xdr:row>
      <xdr:rowOff>30226</xdr:rowOff>
    </xdr:to>
    <xdr:sp macro="" textlink="">
      <xdr:nvSpPr>
        <xdr:cNvPr id="192" name="円/楕円 191"/>
        <xdr:cNvSpPr/>
      </xdr:nvSpPr>
      <xdr:spPr>
        <a:xfrm>
          <a:off x="3746500" y="133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21353</xdr:rowOff>
    </xdr:from>
    <xdr:ext cx="469744" cy="259045"/>
    <xdr:sp macro="" textlink="">
      <xdr:nvSpPr>
        <xdr:cNvPr id="193" name="テキスト ボックス 192"/>
        <xdr:cNvSpPr txBox="1"/>
      </xdr:nvSpPr>
      <xdr:spPr>
        <a:xfrm>
          <a:off x="3549727" y="133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15112</xdr:rowOff>
    </xdr:from>
    <xdr:to>
      <xdr:col>4</xdr:col>
      <xdr:colOff>206375</xdr:colOff>
      <xdr:row>78</xdr:row>
      <xdr:rowOff>116712</xdr:rowOff>
    </xdr:to>
    <xdr:sp macro="" textlink="">
      <xdr:nvSpPr>
        <xdr:cNvPr id="194" name="円/楕円 193"/>
        <xdr:cNvSpPr/>
      </xdr:nvSpPr>
      <xdr:spPr>
        <a:xfrm>
          <a:off x="2857500" y="133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107839</xdr:rowOff>
    </xdr:from>
    <xdr:ext cx="469744" cy="259045"/>
    <xdr:sp macro="" textlink="">
      <xdr:nvSpPr>
        <xdr:cNvPr id="195" name="テキスト ボックス 194"/>
        <xdr:cNvSpPr txBox="1"/>
      </xdr:nvSpPr>
      <xdr:spPr>
        <a:xfrm>
          <a:off x="2673427" y="134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19177</xdr:rowOff>
    </xdr:from>
    <xdr:to>
      <xdr:col>3</xdr:col>
      <xdr:colOff>3175</xdr:colOff>
      <xdr:row>78</xdr:row>
      <xdr:rowOff>120777</xdr:rowOff>
    </xdr:to>
    <xdr:sp macro="" textlink="">
      <xdr:nvSpPr>
        <xdr:cNvPr id="196" name="円/楕円 195"/>
        <xdr:cNvSpPr/>
      </xdr:nvSpPr>
      <xdr:spPr>
        <a:xfrm>
          <a:off x="1968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111904</xdr:rowOff>
    </xdr:from>
    <xdr:ext cx="469744" cy="259045"/>
    <xdr:sp macro="" textlink="">
      <xdr:nvSpPr>
        <xdr:cNvPr id="197" name="テキスト ボックス 196"/>
        <xdr:cNvSpPr txBox="1"/>
      </xdr:nvSpPr>
      <xdr:spPr>
        <a:xfrm>
          <a:off x="1784427"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5969</xdr:rowOff>
    </xdr:from>
    <xdr:to>
      <xdr:col>1</xdr:col>
      <xdr:colOff>485775</xdr:colOff>
      <xdr:row>78</xdr:row>
      <xdr:rowOff>107569</xdr:rowOff>
    </xdr:to>
    <xdr:sp macro="" textlink="">
      <xdr:nvSpPr>
        <xdr:cNvPr id="198" name="円/楕円 197"/>
        <xdr:cNvSpPr/>
      </xdr:nvSpPr>
      <xdr:spPr>
        <a:xfrm>
          <a:off x="1079500" y="133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98696</xdr:rowOff>
    </xdr:from>
    <xdr:ext cx="469744" cy="259045"/>
    <xdr:sp macro="" textlink="">
      <xdr:nvSpPr>
        <xdr:cNvPr id="199" name="テキスト ボックス 198"/>
        <xdr:cNvSpPr txBox="1"/>
      </xdr:nvSpPr>
      <xdr:spPr>
        <a:xfrm>
          <a:off x="895427" y="134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4" name="テキスト ボックス 213"/>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4" name="直線コネクタ 223"/>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5"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6" name="直線コネクタ 225"/>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7"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8" name="直線コネクタ 227"/>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55935</xdr:rowOff>
    </xdr:from>
    <xdr:to>
      <xdr:col>6</xdr:col>
      <xdr:colOff>511175</xdr:colOff>
      <xdr:row>96</xdr:row>
      <xdr:rowOff>99532</xdr:rowOff>
    </xdr:to>
    <xdr:cxnSp macro="">
      <xdr:nvCxnSpPr>
        <xdr:cNvPr id="229" name="直線コネクタ 228"/>
        <xdr:cNvCxnSpPr/>
      </xdr:nvCxnSpPr>
      <xdr:spPr>
        <a:xfrm flipV="1">
          <a:off x="3797300" y="16515135"/>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95085</xdr:rowOff>
    </xdr:from>
    <xdr:ext cx="469744" cy="259045"/>
    <xdr:sp macro="" textlink="">
      <xdr:nvSpPr>
        <xdr:cNvPr id="230" name="扶助費平均値テキスト"/>
        <xdr:cNvSpPr txBox="1"/>
      </xdr:nvSpPr>
      <xdr:spPr>
        <a:xfrm>
          <a:off x="4686300" y="1655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31" name="フローチャート : 判断 230"/>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99532</xdr:rowOff>
    </xdr:from>
    <xdr:to>
      <xdr:col>5</xdr:col>
      <xdr:colOff>358775</xdr:colOff>
      <xdr:row>96</xdr:row>
      <xdr:rowOff>106880</xdr:rowOff>
    </xdr:to>
    <xdr:cxnSp macro="">
      <xdr:nvCxnSpPr>
        <xdr:cNvPr id="232" name="直線コネクタ 231"/>
        <xdr:cNvCxnSpPr/>
      </xdr:nvCxnSpPr>
      <xdr:spPr>
        <a:xfrm flipV="1">
          <a:off x="2908300" y="16558732"/>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33" name="フローチャート : 判断 232"/>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74675</xdr:rowOff>
    </xdr:from>
    <xdr:ext cx="469744" cy="259045"/>
    <xdr:sp macro="" textlink="">
      <xdr:nvSpPr>
        <xdr:cNvPr id="234" name="テキスト ボックス 233"/>
        <xdr:cNvSpPr txBox="1"/>
      </xdr:nvSpPr>
      <xdr:spPr>
        <a:xfrm>
          <a:off x="3549727"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106880</xdr:rowOff>
    </xdr:from>
    <xdr:to>
      <xdr:col>4</xdr:col>
      <xdr:colOff>155575</xdr:colOff>
      <xdr:row>96</xdr:row>
      <xdr:rowOff>131536</xdr:rowOff>
    </xdr:to>
    <xdr:cxnSp macro="">
      <xdr:nvCxnSpPr>
        <xdr:cNvPr id="235" name="直線コネクタ 234"/>
        <xdr:cNvCxnSpPr/>
      </xdr:nvCxnSpPr>
      <xdr:spPr>
        <a:xfrm flipV="1">
          <a:off x="2019300" y="16566080"/>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6" name="フローチャート : 判断 235"/>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92800</xdr:rowOff>
    </xdr:from>
    <xdr:ext cx="469744" cy="259045"/>
    <xdr:sp macro="" textlink="">
      <xdr:nvSpPr>
        <xdr:cNvPr id="237" name="テキスト ボックス 236"/>
        <xdr:cNvSpPr txBox="1"/>
      </xdr:nvSpPr>
      <xdr:spPr>
        <a:xfrm>
          <a:off x="26734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131536</xdr:rowOff>
    </xdr:from>
    <xdr:to>
      <xdr:col>2</xdr:col>
      <xdr:colOff>638175</xdr:colOff>
      <xdr:row>96</xdr:row>
      <xdr:rowOff>149661</xdr:rowOff>
    </xdr:to>
    <xdr:cxnSp macro="">
      <xdr:nvCxnSpPr>
        <xdr:cNvPr id="238" name="直線コネクタ 237"/>
        <xdr:cNvCxnSpPr/>
      </xdr:nvCxnSpPr>
      <xdr:spPr>
        <a:xfrm flipV="1">
          <a:off x="1130300" y="16590736"/>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26361</xdr:rowOff>
    </xdr:from>
    <xdr:to>
      <xdr:col>3</xdr:col>
      <xdr:colOff>3175</xdr:colOff>
      <xdr:row>97</xdr:row>
      <xdr:rowOff>127961</xdr:rowOff>
    </xdr:to>
    <xdr:sp macro="" textlink="">
      <xdr:nvSpPr>
        <xdr:cNvPr id="239" name="フローチャート : 判断 238"/>
        <xdr:cNvSpPr/>
      </xdr:nvSpPr>
      <xdr:spPr>
        <a:xfrm>
          <a:off x="1968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119088</xdr:rowOff>
    </xdr:from>
    <xdr:ext cx="469744" cy="259045"/>
    <xdr:sp macro="" textlink="">
      <xdr:nvSpPr>
        <xdr:cNvPr id="240" name="テキスト ボックス 239"/>
        <xdr:cNvSpPr txBox="1"/>
      </xdr:nvSpPr>
      <xdr:spPr>
        <a:xfrm>
          <a:off x="1784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20157</xdr:rowOff>
    </xdr:from>
    <xdr:to>
      <xdr:col>1</xdr:col>
      <xdr:colOff>485775</xdr:colOff>
      <xdr:row>97</xdr:row>
      <xdr:rowOff>121757</xdr:rowOff>
    </xdr:to>
    <xdr:sp macro="" textlink="">
      <xdr:nvSpPr>
        <xdr:cNvPr id="241" name="フローチャート : 判断 240"/>
        <xdr:cNvSpPr/>
      </xdr:nvSpPr>
      <xdr:spPr>
        <a:xfrm>
          <a:off x="1079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112884</xdr:rowOff>
    </xdr:from>
    <xdr:ext cx="469744" cy="259045"/>
    <xdr:sp macro="" textlink="">
      <xdr:nvSpPr>
        <xdr:cNvPr id="242" name="テキスト ボックス 241"/>
        <xdr:cNvSpPr txBox="1"/>
      </xdr:nvSpPr>
      <xdr:spPr>
        <a:xfrm>
          <a:off x="895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5135</xdr:rowOff>
    </xdr:from>
    <xdr:to>
      <xdr:col>6</xdr:col>
      <xdr:colOff>561975</xdr:colOff>
      <xdr:row>96</xdr:row>
      <xdr:rowOff>106735</xdr:rowOff>
    </xdr:to>
    <xdr:sp macro="" textlink="">
      <xdr:nvSpPr>
        <xdr:cNvPr id="248" name="円/楕円 247"/>
        <xdr:cNvSpPr/>
      </xdr:nvSpPr>
      <xdr:spPr>
        <a:xfrm>
          <a:off x="4584700" y="164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28012</xdr:rowOff>
    </xdr:from>
    <xdr:ext cx="469744" cy="259045"/>
    <xdr:sp macro="" textlink="">
      <xdr:nvSpPr>
        <xdr:cNvPr id="249" name="扶助費該当値テキスト"/>
        <xdr:cNvSpPr txBox="1"/>
      </xdr:nvSpPr>
      <xdr:spPr>
        <a:xfrm>
          <a:off x="4686300" y="163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48732</xdr:rowOff>
    </xdr:from>
    <xdr:to>
      <xdr:col>5</xdr:col>
      <xdr:colOff>409575</xdr:colOff>
      <xdr:row>96</xdr:row>
      <xdr:rowOff>150332</xdr:rowOff>
    </xdr:to>
    <xdr:sp macro="" textlink="">
      <xdr:nvSpPr>
        <xdr:cNvPr id="250" name="円/楕円 249"/>
        <xdr:cNvSpPr/>
      </xdr:nvSpPr>
      <xdr:spPr>
        <a:xfrm>
          <a:off x="3746500" y="165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166859</xdr:rowOff>
    </xdr:from>
    <xdr:ext cx="469744" cy="259045"/>
    <xdr:sp macro="" textlink="">
      <xdr:nvSpPr>
        <xdr:cNvPr id="251" name="テキスト ボックス 250"/>
        <xdr:cNvSpPr txBox="1"/>
      </xdr:nvSpPr>
      <xdr:spPr>
        <a:xfrm>
          <a:off x="3549727" y="1628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56080</xdr:rowOff>
    </xdr:from>
    <xdr:to>
      <xdr:col>4</xdr:col>
      <xdr:colOff>206375</xdr:colOff>
      <xdr:row>96</xdr:row>
      <xdr:rowOff>157680</xdr:rowOff>
    </xdr:to>
    <xdr:sp macro="" textlink="">
      <xdr:nvSpPr>
        <xdr:cNvPr id="252" name="円/楕円 251"/>
        <xdr:cNvSpPr/>
      </xdr:nvSpPr>
      <xdr:spPr>
        <a:xfrm>
          <a:off x="28575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2757</xdr:rowOff>
    </xdr:from>
    <xdr:ext cx="469744" cy="259045"/>
    <xdr:sp macro="" textlink="">
      <xdr:nvSpPr>
        <xdr:cNvPr id="253" name="テキスト ボックス 252"/>
        <xdr:cNvSpPr txBox="1"/>
      </xdr:nvSpPr>
      <xdr:spPr>
        <a:xfrm>
          <a:off x="2673427" y="162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80736</xdr:rowOff>
    </xdr:from>
    <xdr:to>
      <xdr:col>3</xdr:col>
      <xdr:colOff>3175</xdr:colOff>
      <xdr:row>97</xdr:row>
      <xdr:rowOff>10886</xdr:rowOff>
    </xdr:to>
    <xdr:sp macro="" textlink="">
      <xdr:nvSpPr>
        <xdr:cNvPr id="254" name="円/楕円 253"/>
        <xdr:cNvSpPr/>
      </xdr:nvSpPr>
      <xdr:spPr>
        <a:xfrm>
          <a:off x="1968500" y="16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27413</xdr:rowOff>
    </xdr:from>
    <xdr:ext cx="469744" cy="259045"/>
    <xdr:sp macro="" textlink="">
      <xdr:nvSpPr>
        <xdr:cNvPr id="255" name="テキスト ボックス 254"/>
        <xdr:cNvSpPr txBox="1"/>
      </xdr:nvSpPr>
      <xdr:spPr>
        <a:xfrm>
          <a:off x="1784427" y="16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98861</xdr:rowOff>
    </xdr:from>
    <xdr:to>
      <xdr:col>1</xdr:col>
      <xdr:colOff>485775</xdr:colOff>
      <xdr:row>97</xdr:row>
      <xdr:rowOff>29011</xdr:rowOff>
    </xdr:to>
    <xdr:sp macro="" textlink="">
      <xdr:nvSpPr>
        <xdr:cNvPr id="256" name="円/楕円 255"/>
        <xdr:cNvSpPr/>
      </xdr:nvSpPr>
      <xdr:spPr>
        <a:xfrm>
          <a:off x="1079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45538</xdr:rowOff>
    </xdr:from>
    <xdr:ext cx="469744" cy="259045"/>
    <xdr:sp macro="" textlink="">
      <xdr:nvSpPr>
        <xdr:cNvPr id="257" name="テキスト ボックス 256"/>
        <xdr:cNvSpPr txBox="1"/>
      </xdr:nvSpPr>
      <xdr:spPr>
        <a:xfrm>
          <a:off x="895427" y="163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9" name="テキスト ボックス 26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1" name="テキスト ボックス 27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3" name="テキスト ボックス 27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5" name="テキスト ボックス 27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7" name="直線コネクタ 276"/>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8"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9" name="直線コネクタ 278"/>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80"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81" name="直線コネクタ 280"/>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129646</xdr:rowOff>
    </xdr:from>
    <xdr:to>
      <xdr:col>15</xdr:col>
      <xdr:colOff>180975</xdr:colOff>
      <xdr:row>35</xdr:row>
      <xdr:rowOff>163890</xdr:rowOff>
    </xdr:to>
    <xdr:cxnSp macro="">
      <xdr:nvCxnSpPr>
        <xdr:cNvPr id="282" name="直線コネクタ 281"/>
        <xdr:cNvCxnSpPr/>
      </xdr:nvCxnSpPr>
      <xdr:spPr>
        <a:xfrm>
          <a:off x="9639300" y="6130396"/>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169877</xdr:rowOff>
    </xdr:from>
    <xdr:ext cx="534377" cy="259045"/>
    <xdr:sp macro="" textlink="">
      <xdr:nvSpPr>
        <xdr:cNvPr id="283" name="補助費等平均値テキスト"/>
        <xdr:cNvSpPr txBox="1"/>
      </xdr:nvSpPr>
      <xdr:spPr>
        <a:xfrm>
          <a:off x="10528300" y="617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4" name="フローチャート : 判断 283"/>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84777</xdr:rowOff>
    </xdr:from>
    <xdr:to>
      <xdr:col>14</xdr:col>
      <xdr:colOff>28575</xdr:colOff>
      <xdr:row>35</xdr:row>
      <xdr:rowOff>129646</xdr:rowOff>
    </xdr:to>
    <xdr:cxnSp macro="">
      <xdr:nvCxnSpPr>
        <xdr:cNvPr id="285" name="直線コネクタ 284"/>
        <xdr:cNvCxnSpPr/>
      </xdr:nvCxnSpPr>
      <xdr:spPr>
        <a:xfrm>
          <a:off x="8750300" y="6085527"/>
          <a:ext cx="889000" cy="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6" name="フローチャート : 判断 285"/>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100341</xdr:rowOff>
    </xdr:from>
    <xdr:ext cx="534377" cy="259045"/>
    <xdr:sp macro="" textlink="">
      <xdr:nvSpPr>
        <xdr:cNvPr id="287" name="テキスト ボックス 286"/>
        <xdr:cNvSpPr txBox="1"/>
      </xdr:nvSpPr>
      <xdr:spPr>
        <a:xfrm>
          <a:off x="93594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127776</xdr:rowOff>
    </xdr:from>
    <xdr:to>
      <xdr:col>12</xdr:col>
      <xdr:colOff>511175</xdr:colOff>
      <xdr:row>35</xdr:row>
      <xdr:rowOff>84777</xdr:rowOff>
    </xdr:to>
    <xdr:cxnSp macro="">
      <xdr:nvCxnSpPr>
        <xdr:cNvPr id="288" name="直線コネクタ 287"/>
        <xdr:cNvCxnSpPr/>
      </xdr:nvCxnSpPr>
      <xdr:spPr>
        <a:xfrm>
          <a:off x="7861300" y="5957076"/>
          <a:ext cx="8890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9" name="フローチャート : 判断 288"/>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2958</xdr:rowOff>
    </xdr:from>
    <xdr:ext cx="534377" cy="259045"/>
    <xdr:sp macro="" textlink="">
      <xdr:nvSpPr>
        <xdr:cNvPr id="290" name="テキスト ボックス 289"/>
        <xdr:cNvSpPr txBox="1"/>
      </xdr:nvSpPr>
      <xdr:spPr>
        <a:xfrm>
          <a:off x="84831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72322</xdr:rowOff>
    </xdr:from>
    <xdr:to>
      <xdr:col>11</xdr:col>
      <xdr:colOff>307975</xdr:colOff>
      <xdr:row>34</xdr:row>
      <xdr:rowOff>127776</xdr:rowOff>
    </xdr:to>
    <xdr:cxnSp macro="">
      <xdr:nvCxnSpPr>
        <xdr:cNvPr id="291" name="直線コネクタ 290"/>
        <xdr:cNvCxnSpPr/>
      </xdr:nvCxnSpPr>
      <xdr:spPr>
        <a:xfrm>
          <a:off x="6972300" y="5730172"/>
          <a:ext cx="889000" cy="22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91401</xdr:rowOff>
    </xdr:from>
    <xdr:to>
      <xdr:col>11</xdr:col>
      <xdr:colOff>358775</xdr:colOff>
      <xdr:row>37</xdr:row>
      <xdr:rowOff>21551</xdr:rowOff>
    </xdr:to>
    <xdr:sp macro="" textlink="">
      <xdr:nvSpPr>
        <xdr:cNvPr id="292" name="フローチャート : 判断 291"/>
        <xdr:cNvSpPr/>
      </xdr:nvSpPr>
      <xdr:spPr>
        <a:xfrm>
          <a:off x="7810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12678</xdr:rowOff>
    </xdr:from>
    <xdr:ext cx="534377" cy="259045"/>
    <xdr:sp macro="" textlink="">
      <xdr:nvSpPr>
        <xdr:cNvPr id="293" name="テキスト ボックス 292"/>
        <xdr:cNvSpPr txBox="1"/>
      </xdr:nvSpPr>
      <xdr:spPr>
        <a:xfrm>
          <a:off x="7594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89855</xdr:rowOff>
    </xdr:from>
    <xdr:to>
      <xdr:col>10</xdr:col>
      <xdr:colOff>155575</xdr:colOff>
      <xdr:row>37</xdr:row>
      <xdr:rowOff>20005</xdr:rowOff>
    </xdr:to>
    <xdr:sp macro="" textlink="">
      <xdr:nvSpPr>
        <xdr:cNvPr id="294" name="フローチャート : 判断 293"/>
        <xdr:cNvSpPr/>
      </xdr:nvSpPr>
      <xdr:spPr>
        <a:xfrm>
          <a:off x="6921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11132</xdr:rowOff>
    </xdr:from>
    <xdr:ext cx="534377" cy="259045"/>
    <xdr:sp macro="" textlink="">
      <xdr:nvSpPr>
        <xdr:cNvPr id="295" name="テキスト ボックス 294"/>
        <xdr:cNvSpPr txBox="1"/>
      </xdr:nvSpPr>
      <xdr:spPr>
        <a:xfrm>
          <a:off x="6705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113090</xdr:rowOff>
    </xdr:from>
    <xdr:to>
      <xdr:col>15</xdr:col>
      <xdr:colOff>231775</xdr:colOff>
      <xdr:row>36</xdr:row>
      <xdr:rowOff>43240</xdr:rowOff>
    </xdr:to>
    <xdr:sp macro="" textlink="">
      <xdr:nvSpPr>
        <xdr:cNvPr id="301" name="円/楕円 300"/>
        <xdr:cNvSpPr/>
      </xdr:nvSpPr>
      <xdr:spPr>
        <a:xfrm>
          <a:off x="10426700" y="61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135967</xdr:rowOff>
    </xdr:from>
    <xdr:ext cx="599010" cy="259045"/>
    <xdr:sp macro="" textlink="">
      <xdr:nvSpPr>
        <xdr:cNvPr id="302" name="補助費等該当値テキスト"/>
        <xdr:cNvSpPr txBox="1"/>
      </xdr:nvSpPr>
      <xdr:spPr>
        <a:xfrm>
          <a:off x="10528300" y="59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107,209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78846</xdr:rowOff>
    </xdr:from>
    <xdr:to>
      <xdr:col>14</xdr:col>
      <xdr:colOff>79375</xdr:colOff>
      <xdr:row>36</xdr:row>
      <xdr:rowOff>8996</xdr:rowOff>
    </xdr:to>
    <xdr:sp macro="" textlink="">
      <xdr:nvSpPr>
        <xdr:cNvPr id="303" name="円/楕円 302"/>
        <xdr:cNvSpPr/>
      </xdr:nvSpPr>
      <xdr:spPr>
        <a:xfrm>
          <a:off x="9588500" y="60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25523</xdr:rowOff>
    </xdr:from>
    <xdr:ext cx="599010" cy="259045"/>
    <xdr:sp macro="" textlink="">
      <xdr:nvSpPr>
        <xdr:cNvPr id="304" name="テキスト ボックス 303"/>
        <xdr:cNvSpPr txBox="1"/>
      </xdr:nvSpPr>
      <xdr:spPr>
        <a:xfrm>
          <a:off x="9327094" y="585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114,699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33977</xdr:rowOff>
    </xdr:from>
    <xdr:to>
      <xdr:col>12</xdr:col>
      <xdr:colOff>561975</xdr:colOff>
      <xdr:row>35</xdr:row>
      <xdr:rowOff>135577</xdr:rowOff>
    </xdr:to>
    <xdr:sp macro="" textlink="">
      <xdr:nvSpPr>
        <xdr:cNvPr id="305" name="円/楕円 304"/>
        <xdr:cNvSpPr/>
      </xdr:nvSpPr>
      <xdr:spPr>
        <a:xfrm>
          <a:off x="8699500" y="60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152104</xdr:rowOff>
    </xdr:from>
    <xdr:ext cx="599010" cy="259045"/>
    <xdr:sp macro="" textlink="">
      <xdr:nvSpPr>
        <xdr:cNvPr id="306" name="テキスト ボックス 305"/>
        <xdr:cNvSpPr txBox="1"/>
      </xdr:nvSpPr>
      <xdr:spPr>
        <a:xfrm>
          <a:off x="8450794" y="580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76976</xdr:rowOff>
    </xdr:from>
    <xdr:to>
      <xdr:col>11</xdr:col>
      <xdr:colOff>358775</xdr:colOff>
      <xdr:row>35</xdr:row>
      <xdr:rowOff>7126</xdr:rowOff>
    </xdr:to>
    <xdr:sp macro="" textlink="">
      <xdr:nvSpPr>
        <xdr:cNvPr id="307" name="円/楕円 306"/>
        <xdr:cNvSpPr/>
      </xdr:nvSpPr>
      <xdr:spPr>
        <a:xfrm>
          <a:off x="7810500" y="59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23653</xdr:rowOff>
    </xdr:from>
    <xdr:ext cx="599010" cy="259045"/>
    <xdr:sp macro="" textlink="">
      <xdr:nvSpPr>
        <xdr:cNvPr id="308" name="テキスト ボックス 307"/>
        <xdr:cNvSpPr txBox="1"/>
      </xdr:nvSpPr>
      <xdr:spPr>
        <a:xfrm>
          <a:off x="7561794" y="568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152,608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21522</xdr:rowOff>
    </xdr:from>
    <xdr:to>
      <xdr:col>10</xdr:col>
      <xdr:colOff>155575</xdr:colOff>
      <xdr:row>33</xdr:row>
      <xdr:rowOff>123122</xdr:rowOff>
    </xdr:to>
    <xdr:sp macro="" textlink="">
      <xdr:nvSpPr>
        <xdr:cNvPr id="309" name="円/楕円 308"/>
        <xdr:cNvSpPr/>
      </xdr:nvSpPr>
      <xdr:spPr>
        <a:xfrm>
          <a:off x="6921500" y="56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139649</xdr:rowOff>
    </xdr:from>
    <xdr:ext cx="599010" cy="259045"/>
    <xdr:sp macro="" textlink="">
      <xdr:nvSpPr>
        <xdr:cNvPr id="310" name="テキスト ボックス 309"/>
        <xdr:cNvSpPr txBox="1"/>
      </xdr:nvSpPr>
      <xdr:spPr>
        <a:xfrm>
          <a:off x="6672794" y="545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9" name="直線コネクタ 31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20" name="テキスト ボックス 31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21" name="直線コネクタ 32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22" name="テキスト ボックス 32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23" name="直線コネクタ 32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4" name="テキスト ボックス 32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7" name="直線コネクタ 32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8" name="テキスト ボックス 327"/>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0" name="テキスト ボックス 32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31" name="直線コネクタ 33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32" name="テキスト ボックス 33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6" name="直線コネクタ 335"/>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7"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8" name="直線コネクタ 337"/>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9"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40" name="直線コネクタ 339"/>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13951</xdr:rowOff>
    </xdr:from>
    <xdr:to>
      <xdr:col>15</xdr:col>
      <xdr:colOff>180975</xdr:colOff>
      <xdr:row>54</xdr:row>
      <xdr:rowOff>54346</xdr:rowOff>
    </xdr:to>
    <xdr:cxnSp macro="">
      <xdr:nvCxnSpPr>
        <xdr:cNvPr id="341" name="直線コネクタ 340"/>
        <xdr:cNvCxnSpPr/>
      </xdr:nvCxnSpPr>
      <xdr:spPr>
        <a:xfrm flipV="1">
          <a:off x="9639300" y="9272251"/>
          <a:ext cx="838200" cy="4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45810</xdr:rowOff>
    </xdr:from>
    <xdr:ext cx="534377" cy="259045"/>
    <xdr:sp macro="" textlink="">
      <xdr:nvSpPr>
        <xdr:cNvPr id="342" name="普通建設事業費平均値テキスト"/>
        <xdr:cNvSpPr txBox="1"/>
      </xdr:nvSpPr>
      <xdr:spPr>
        <a:xfrm>
          <a:off x="10528300" y="981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43" name="フローチャート : 判断 342"/>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54346</xdr:rowOff>
    </xdr:from>
    <xdr:to>
      <xdr:col>14</xdr:col>
      <xdr:colOff>28575</xdr:colOff>
      <xdr:row>54</xdr:row>
      <xdr:rowOff>135957</xdr:rowOff>
    </xdr:to>
    <xdr:cxnSp macro="">
      <xdr:nvCxnSpPr>
        <xdr:cNvPr id="344" name="直線コネクタ 343"/>
        <xdr:cNvCxnSpPr/>
      </xdr:nvCxnSpPr>
      <xdr:spPr>
        <a:xfrm flipV="1">
          <a:off x="8750300" y="9312646"/>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5" name="フローチャート : 判断 344"/>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3167</xdr:rowOff>
    </xdr:from>
    <xdr:ext cx="534377" cy="259045"/>
    <xdr:sp macro="" textlink="">
      <xdr:nvSpPr>
        <xdr:cNvPr id="346" name="テキスト ボックス 345"/>
        <xdr:cNvSpPr txBox="1"/>
      </xdr:nvSpPr>
      <xdr:spPr>
        <a:xfrm>
          <a:off x="93594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135957</xdr:rowOff>
    </xdr:from>
    <xdr:to>
      <xdr:col>12</xdr:col>
      <xdr:colOff>511175</xdr:colOff>
      <xdr:row>56</xdr:row>
      <xdr:rowOff>17637</xdr:rowOff>
    </xdr:to>
    <xdr:cxnSp macro="">
      <xdr:nvCxnSpPr>
        <xdr:cNvPr id="347" name="直線コネクタ 346"/>
        <xdr:cNvCxnSpPr/>
      </xdr:nvCxnSpPr>
      <xdr:spPr>
        <a:xfrm flipV="1">
          <a:off x="7861300" y="9394257"/>
          <a:ext cx="889000" cy="2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8" name="フローチャート : 判断 347"/>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17645</xdr:rowOff>
    </xdr:from>
    <xdr:ext cx="534377" cy="259045"/>
    <xdr:sp macro="" textlink="">
      <xdr:nvSpPr>
        <xdr:cNvPr id="349" name="テキスト ボックス 348"/>
        <xdr:cNvSpPr txBox="1"/>
      </xdr:nvSpPr>
      <xdr:spPr>
        <a:xfrm>
          <a:off x="8483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17637</xdr:rowOff>
    </xdr:from>
    <xdr:to>
      <xdr:col>11</xdr:col>
      <xdr:colOff>307975</xdr:colOff>
      <xdr:row>56</xdr:row>
      <xdr:rowOff>121136</xdr:rowOff>
    </xdr:to>
    <xdr:cxnSp macro="">
      <xdr:nvCxnSpPr>
        <xdr:cNvPr id="350" name="直線コネクタ 349"/>
        <xdr:cNvCxnSpPr/>
      </xdr:nvCxnSpPr>
      <xdr:spPr>
        <a:xfrm flipV="1">
          <a:off x="6972300" y="9618837"/>
          <a:ext cx="889000" cy="10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104387</xdr:rowOff>
    </xdr:from>
    <xdr:to>
      <xdr:col>11</xdr:col>
      <xdr:colOff>358775</xdr:colOff>
      <xdr:row>58</xdr:row>
      <xdr:rowOff>34537</xdr:rowOff>
    </xdr:to>
    <xdr:sp macro="" textlink="">
      <xdr:nvSpPr>
        <xdr:cNvPr id="351" name="フローチャート : 判断 350"/>
        <xdr:cNvSpPr/>
      </xdr:nvSpPr>
      <xdr:spPr>
        <a:xfrm>
          <a:off x="7810500" y="9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25664</xdr:rowOff>
    </xdr:from>
    <xdr:ext cx="534377" cy="259045"/>
    <xdr:sp macro="" textlink="">
      <xdr:nvSpPr>
        <xdr:cNvPr id="352" name="テキスト ボックス 351"/>
        <xdr:cNvSpPr txBox="1"/>
      </xdr:nvSpPr>
      <xdr:spPr>
        <a:xfrm>
          <a:off x="7594111" y="99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131743</xdr:rowOff>
    </xdr:from>
    <xdr:to>
      <xdr:col>10</xdr:col>
      <xdr:colOff>155575</xdr:colOff>
      <xdr:row>58</xdr:row>
      <xdr:rowOff>61893</xdr:rowOff>
    </xdr:to>
    <xdr:sp macro="" textlink="">
      <xdr:nvSpPr>
        <xdr:cNvPr id="353" name="フローチャート : 判断 352"/>
        <xdr:cNvSpPr/>
      </xdr:nvSpPr>
      <xdr:spPr>
        <a:xfrm>
          <a:off x="6921500" y="99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53020</xdr:rowOff>
    </xdr:from>
    <xdr:ext cx="534377" cy="259045"/>
    <xdr:sp macro="" textlink="">
      <xdr:nvSpPr>
        <xdr:cNvPr id="354" name="テキスト ボックス 353"/>
        <xdr:cNvSpPr txBox="1"/>
      </xdr:nvSpPr>
      <xdr:spPr>
        <a:xfrm>
          <a:off x="6705111" y="99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134601</xdr:rowOff>
    </xdr:from>
    <xdr:to>
      <xdr:col>15</xdr:col>
      <xdr:colOff>231775</xdr:colOff>
      <xdr:row>54</xdr:row>
      <xdr:rowOff>64751</xdr:rowOff>
    </xdr:to>
    <xdr:sp macro="" textlink="">
      <xdr:nvSpPr>
        <xdr:cNvPr id="360" name="円/楕円 359"/>
        <xdr:cNvSpPr/>
      </xdr:nvSpPr>
      <xdr:spPr>
        <a:xfrm>
          <a:off x="10426700" y="92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157478</xdr:rowOff>
    </xdr:from>
    <xdr:ext cx="599010" cy="259045"/>
    <xdr:sp macro="" textlink="">
      <xdr:nvSpPr>
        <xdr:cNvPr id="361" name="普通建設事業費該当値テキスト"/>
        <xdr:cNvSpPr txBox="1"/>
      </xdr:nvSpPr>
      <xdr:spPr>
        <a:xfrm>
          <a:off x="10528300" y="90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103,202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3546</xdr:rowOff>
    </xdr:from>
    <xdr:to>
      <xdr:col>14</xdr:col>
      <xdr:colOff>79375</xdr:colOff>
      <xdr:row>54</xdr:row>
      <xdr:rowOff>105146</xdr:rowOff>
    </xdr:to>
    <xdr:sp macro="" textlink="">
      <xdr:nvSpPr>
        <xdr:cNvPr id="362" name="円/楕円 361"/>
        <xdr:cNvSpPr/>
      </xdr:nvSpPr>
      <xdr:spPr>
        <a:xfrm>
          <a:off x="9588500" y="9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121673</xdr:rowOff>
    </xdr:from>
    <xdr:ext cx="534377" cy="259045"/>
    <xdr:sp macro="" textlink="">
      <xdr:nvSpPr>
        <xdr:cNvPr id="363" name="テキスト ボックス 362"/>
        <xdr:cNvSpPr txBox="1"/>
      </xdr:nvSpPr>
      <xdr:spPr>
        <a:xfrm>
          <a:off x="9359411" y="90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98,961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85157</xdr:rowOff>
    </xdr:from>
    <xdr:to>
      <xdr:col>12</xdr:col>
      <xdr:colOff>561975</xdr:colOff>
      <xdr:row>55</xdr:row>
      <xdr:rowOff>15307</xdr:rowOff>
    </xdr:to>
    <xdr:sp macro="" textlink="">
      <xdr:nvSpPr>
        <xdr:cNvPr id="364" name="円/楕円 363"/>
        <xdr:cNvSpPr/>
      </xdr:nvSpPr>
      <xdr:spPr>
        <a:xfrm>
          <a:off x="8699500" y="93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31834</xdr:rowOff>
    </xdr:from>
    <xdr:ext cx="534377" cy="259045"/>
    <xdr:sp macro="" textlink="">
      <xdr:nvSpPr>
        <xdr:cNvPr id="365" name="テキスト ボックス 364"/>
        <xdr:cNvSpPr txBox="1"/>
      </xdr:nvSpPr>
      <xdr:spPr>
        <a:xfrm>
          <a:off x="8483111" y="91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138287</xdr:rowOff>
    </xdr:from>
    <xdr:to>
      <xdr:col>11</xdr:col>
      <xdr:colOff>358775</xdr:colOff>
      <xdr:row>56</xdr:row>
      <xdr:rowOff>68437</xdr:rowOff>
    </xdr:to>
    <xdr:sp macro="" textlink="">
      <xdr:nvSpPr>
        <xdr:cNvPr id="366" name="円/楕円 365"/>
        <xdr:cNvSpPr/>
      </xdr:nvSpPr>
      <xdr:spPr>
        <a:xfrm>
          <a:off x="7810500" y="95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84964</xdr:rowOff>
    </xdr:from>
    <xdr:ext cx="534377" cy="259045"/>
    <xdr:sp macro="" textlink="">
      <xdr:nvSpPr>
        <xdr:cNvPr id="367" name="テキスト ボックス 366"/>
        <xdr:cNvSpPr txBox="1"/>
      </xdr:nvSpPr>
      <xdr:spPr>
        <a:xfrm>
          <a:off x="7594111" y="93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70336</xdr:rowOff>
    </xdr:from>
    <xdr:to>
      <xdr:col>10</xdr:col>
      <xdr:colOff>155575</xdr:colOff>
      <xdr:row>57</xdr:row>
      <xdr:rowOff>486</xdr:rowOff>
    </xdr:to>
    <xdr:sp macro="" textlink="">
      <xdr:nvSpPr>
        <xdr:cNvPr id="368" name="円/楕円 367"/>
        <xdr:cNvSpPr/>
      </xdr:nvSpPr>
      <xdr:spPr>
        <a:xfrm>
          <a:off x="6921500" y="96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17013</xdr:rowOff>
    </xdr:from>
    <xdr:ext cx="534377" cy="259045"/>
    <xdr:sp macro="" textlink="">
      <xdr:nvSpPr>
        <xdr:cNvPr id="369" name="テキスト ボックス 368"/>
        <xdr:cNvSpPr txBox="1"/>
      </xdr:nvSpPr>
      <xdr:spPr>
        <a:xfrm>
          <a:off x="6705111" y="94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93" name="直線コネクタ 392"/>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4"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5" name="直線コネクタ 394"/>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6"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7" name="直線コネクタ 396"/>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19016</xdr:rowOff>
    </xdr:from>
    <xdr:to>
      <xdr:col>15</xdr:col>
      <xdr:colOff>180975</xdr:colOff>
      <xdr:row>78</xdr:row>
      <xdr:rowOff>78353</xdr:rowOff>
    </xdr:to>
    <xdr:cxnSp macro="">
      <xdr:nvCxnSpPr>
        <xdr:cNvPr id="398" name="直線コネクタ 397"/>
        <xdr:cNvCxnSpPr/>
      </xdr:nvCxnSpPr>
      <xdr:spPr>
        <a:xfrm flipV="1">
          <a:off x="9639300" y="13220666"/>
          <a:ext cx="838200" cy="23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155894</xdr:rowOff>
    </xdr:from>
    <xdr:ext cx="534377" cy="259045"/>
    <xdr:sp macro="" textlink="">
      <xdr:nvSpPr>
        <xdr:cNvPr id="399" name="普通建設事業費 （ うち新規整備　）平均値テキスト"/>
        <xdr:cNvSpPr txBox="1"/>
      </xdr:nvSpPr>
      <xdr:spPr>
        <a:xfrm>
          <a:off x="10528300" y="13357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400" name="フローチャート : 判断 399"/>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88461</xdr:rowOff>
    </xdr:from>
    <xdr:to>
      <xdr:col>14</xdr:col>
      <xdr:colOff>28575</xdr:colOff>
      <xdr:row>78</xdr:row>
      <xdr:rowOff>78353</xdr:rowOff>
    </xdr:to>
    <xdr:cxnSp macro="">
      <xdr:nvCxnSpPr>
        <xdr:cNvPr id="401" name="直線コネクタ 400"/>
        <xdr:cNvCxnSpPr/>
      </xdr:nvCxnSpPr>
      <xdr:spPr>
        <a:xfrm>
          <a:off x="8750300" y="13290111"/>
          <a:ext cx="889000" cy="1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402" name="フローチャート : 判断 401"/>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131458</xdr:rowOff>
    </xdr:from>
    <xdr:ext cx="534377" cy="259045"/>
    <xdr:sp macro="" textlink="">
      <xdr:nvSpPr>
        <xdr:cNvPr id="403" name="テキスト ボックス 402"/>
        <xdr:cNvSpPr txBox="1"/>
      </xdr:nvSpPr>
      <xdr:spPr>
        <a:xfrm>
          <a:off x="9359411"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4" name="フローチャート : 判断 403"/>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125294</xdr:rowOff>
    </xdr:from>
    <xdr:ext cx="534377" cy="259045"/>
    <xdr:sp macro="" textlink="">
      <xdr:nvSpPr>
        <xdr:cNvPr id="405" name="テキスト ボックス 404"/>
        <xdr:cNvSpPr txBox="1"/>
      </xdr:nvSpPr>
      <xdr:spPr>
        <a:xfrm>
          <a:off x="8483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139666</xdr:rowOff>
    </xdr:from>
    <xdr:to>
      <xdr:col>15</xdr:col>
      <xdr:colOff>231775</xdr:colOff>
      <xdr:row>77</xdr:row>
      <xdr:rowOff>69816</xdr:rowOff>
    </xdr:to>
    <xdr:sp macro="" textlink="">
      <xdr:nvSpPr>
        <xdr:cNvPr id="411" name="円/楕円 410"/>
        <xdr:cNvSpPr/>
      </xdr:nvSpPr>
      <xdr:spPr>
        <a:xfrm>
          <a:off x="10426700" y="131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162543</xdr:rowOff>
    </xdr:from>
    <xdr:ext cx="534377" cy="259045"/>
    <xdr:sp macro="" textlink="">
      <xdr:nvSpPr>
        <xdr:cNvPr id="412" name="普通建設事業費 （ うち新規整備　）該当値テキスト"/>
        <xdr:cNvSpPr txBox="1"/>
      </xdr:nvSpPr>
      <xdr:spPr>
        <a:xfrm>
          <a:off x="10528300" y="130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27553</xdr:rowOff>
    </xdr:from>
    <xdr:to>
      <xdr:col>14</xdr:col>
      <xdr:colOff>79375</xdr:colOff>
      <xdr:row>78</xdr:row>
      <xdr:rowOff>129153</xdr:rowOff>
    </xdr:to>
    <xdr:sp macro="" textlink="">
      <xdr:nvSpPr>
        <xdr:cNvPr id="413" name="円/楕円 412"/>
        <xdr:cNvSpPr/>
      </xdr:nvSpPr>
      <xdr:spPr>
        <a:xfrm>
          <a:off x="9588500" y="134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120280</xdr:rowOff>
    </xdr:from>
    <xdr:ext cx="534377" cy="259045"/>
    <xdr:sp macro="" textlink="">
      <xdr:nvSpPr>
        <xdr:cNvPr id="414" name="テキスト ボックス 413"/>
        <xdr:cNvSpPr txBox="1"/>
      </xdr:nvSpPr>
      <xdr:spPr>
        <a:xfrm>
          <a:off x="9359411" y="134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37661</xdr:rowOff>
    </xdr:from>
    <xdr:to>
      <xdr:col>12</xdr:col>
      <xdr:colOff>561975</xdr:colOff>
      <xdr:row>77</xdr:row>
      <xdr:rowOff>139261</xdr:rowOff>
    </xdr:to>
    <xdr:sp macro="" textlink="">
      <xdr:nvSpPr>
        <xdr:cNvPr id="415" name="円/楕円 414"/>
        <xdr:cNvSpPr/>
      </xdr:nvSpPr>
      <xdr:spPr>
        <a:xfrm>
          <a:off x="86995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155788</xdr:rowOff>
    </xdr:from>
    <xdr:ext cx="534377" cy="259045"/>
    <xdr:sp macro="" textlink="">
      <xdr:nvSpPr>
        <xdr:cNvPr id="416" name="テキスト ボックス 415"/>
        <xdr:cNvSpPr txBox="1"/>
      </xdr:nvSpPr>
      <xdr:spPr>
        <a:xfrm>
          <a:off x="8483111" y="130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8" name="正方形/長方形 41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9" name="正方形/長方形 41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0" name="正方形/長方形 41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1" name="正方形/長方形 42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86175</xdr:rowOff>
    </xdr:from>
    <xdr:to>
      <xdr:col>15</xdr:col>
      <xdr:colOff>180340</xdr:colOff>
      <xdr:row>98</xdr:row>
      <xdr:rowOff>61421</xdr:rowOff>
    </xdr:to>
    <xdr:cxnSp macro="">
      <xdr:nvCxnSpPr>
        <xdr:cNvPr id="440" name="直線コネクタ 439"/>
        <xdr:cNvCxnSpPr/>
      </xdr:nvCxnSpPr>
      <xdr:spPr>
        <a:xfrm flipV="1">
          <a:off x="10475595" y="15859575"/>
          <a:ext cx="1270" cy="1003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65248</xdr:rowOff>
    </xdr:from>
    <xdr:ext cx="469744" cy="259045"/>
    <xdr:sp macro="" textlink="">
      <xdr:nvSpPr>
        <xdr:cNvPr id="441" name="普通建設事業費 （ うち更新整備　）最小値テキスト"/>
        <xdr:cNvSpPr txBox="1"/>
      </xdr:nvSpPr>
      <xdr:spPr>
        <a:xfrm>
          <a:off x="10528300" y="1686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98</xdr:row>
      <xdr:rowOff>61421</xdr:rowOff>
    </xdr:from>
    <xdr:to>
      <xdr:col>15</xdr:col>
      <xdr:colOff>269875</xdr:colOff>
      <xdr:row>98</xdr:row>
      <xdr:rowOff>61421</xdr:rowOff>
    </xdr:to>
    <xdr:cxnSp macro="">
      <xdr:nvCxnSpPr>
        <xdr:cNvPr id="442" name="直線コネクタ 441"/>
        <xdr:cNvCxnSpPr/>
      </xdr:nvCxnSpPr>
      <xdr:spPr>
        <a:xfrm>
          <a:off x="10388600" y="168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32852</xdr:rowOff>
    </xdr:from>
    <xdr:ext cx="534377" cy="259045"/>
    <xdr:sp macro="" textlink="">
      <xdr:nvSpPr>
        <xdr:cNvPr id="443" name="普通建設事業費 （ うち更新整備　）最大値テキスト"/>
        <xdr:cNvSpPr txBox="1"/>
      </xdr:nvSpPr>
      <xdr:spPr>
        <a:xfrm>
          <a:off x="10528300" y="156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92</xdr:row>
      <xdr:rowOff>86175</xdr:rowOff>
    </xdr:from>
    <xdr:to>
      <xdr:col>15</xdr:col>
      <xdr:colOff>269875</xdr:colOff>
      <xdr:row>92</xdr:row>
      <xdr:rowOff>86175</xdr:rowOff>
    </xdr:to>
    <xdr:cxnSp macro="">
      <xdr:nvCxnSpPr>
        <xdr:cNvPr id="444" name="直線コネクタ 443"/>
        <xdr:cNvCxnSpPr/>
      </xdr:nvCxnSpPr>
      <xdr:spPr>
        <a:xfrm>
          <a:off x="10388600" y="158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151423</xdr:rowOff>
    </xdr:from>
    <xdr:to>
      <xdr:col>15</xdr:col>
      <xdr:colOff>180975</xdr:colOff>
      <xdr:row>92</xdr:row>
      <xdr:rowOff>86175</xdr:rowOff>
    </xdr:to>
    <xdr:cxnSp macro="">
      <xdr:nvCxnSpPr>
        <xdr:cNvPr id="445" name="直線コネクタ 444"/>
        <xdr:cNvCxnSpPr/>
      </xdr:nvCxnSpPr>
      <xdr:spPr>
        <a:xfrm>
          <a:off x="9639300" y="15581923"/>
          <a:ext cx="838200" cy="27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103576</xdr:rowOff>
    </xdr:from>
    <xdr:ext cx="534377" cy="259045"/>
    <xdr:sp macro="" textlink="">
      <xdr:nvSpPr>
        <xdr:cNvPr id="446" name="普通建設事業費 （ うち更新整備　）平均値テキスト"/>
        <xdr:cNvSpPr txBox="1"/>
      </xdr:nvSpPr>
      <xdr:spPr>
        <a:xfrm>
          <a:off x="10528300" y="16562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125149</xdr:rowOff>
    </xdr:from>
    <xdr:to>
      <xdr:col>15</xdr:col>
      <xdr:colOff>231775</xdr:colOff>
      <xdr:row>97</xdr:row>
      <xdr:rowOff>55299</xdr:rowOff>
    </xdr:to>
    <xdr:sp macro="" textlink="">
      <xdr:nvSpPr>
        <xdr:cNvPr id="447" name="フローチャート : 判断 446"/>
        <xdr:cNvSpPr/>
      </xdr:nvSpPr>
      <xdr:spPr>
        <a:xfrm>
          <a:off x="104267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151423</xdr:rowOff>
    </xdr:from>
    <xdr:to>
      <xdr:col>14</xdr:col>
      <xdr:colOff>28575</xdr:colOff>
      <xdr:row>93</xdr:row>
      <xdr:rowOff>158576</xdr:rowOff>
    </xdr:to>
    <xdr:cxnSp macro="">
      <xdr:nvCxnSpPr>
        <xdr:cNvPr id="448" name="直線コネクタ 447"/>
        <xdr:cNvCxnSpPr/>
      </xdr:nvCxnSpPr>
      <xdr:spPr>
        <a:xfrm flipV="1">
          <a:off x="8750300" y="15581923"/>
          <a:ext cx="889000" cy="5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5297</xdr:rowOff>
    </xdr:from>
    <xdr:to>
      <xdr:col>14</xdr:col>
      <xdr:colOff>79375</xdr:colOff>
      <xdr:row>97</xdr:row>
      <xdr:rowOff>106897</xdr:rowOff>
    </xdr:to>
    <xdr:sp macro="" textlink="">
      <xdr:nvSpPr>
        <xdr:cNvPr id="449" name="フローチャート : 判断 448"/>
        <xdr:cNvSpPr/>
      </xdr:nvSpPr>
      <xdr:spPr>
        <a:xfrm>
          <a:off x="9588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98024</xdr:rowOff>
    </xdr:from>
    <xdr:ext cx="534377" cy="259045"/>
    <xdr:sp macro="" textlink="">
      <xdr:nvSpPr>
        <xdr:cNvPr id="450" name="テキスト ボックス 449"/>
        <xdr:cNvSpPr txBox="1"/>
      </xdr:nvSpPr>
      <xdr:spPr>
        <a:xfrm>
          <a:off x="93594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7355</xdr:rowOff>
    </xdr:from>
    <xdr:to>
      <xdr:col>12</xdr:col>
      <xdr:colOff>561975</xdr:colOff>
      <xdr:row>97</xdr:row>
      <xdr:rowOff>108955</xdr:rowOff>
    </xdr:to>
    <xdr:sp macro="" textlink="">
      <xdr:nvSpPr>
        <xdr:cNvPr id="451" name="フローチャート : 判断 450"/>
        <xdr:cNvSpPr/>
      </xdr:nvSpPr>
      <xdr:spPr>
        <a:xfrm>
          <a:off x="8699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100082</xdr:rowOff>
    </xdr:from>
    <xdr:ext cx="534377" cy="259045"/>
    <xdr:sp macro="" textlink="">
      <xdr:nvSpPr>
        <xdr:cNvPr id="452" name="テキスト ボックス 451"/>
        <xdr:cNvSpPr txBox="1"/>
      </xdr:nvSpPr>
      <xdr:spPr>
        <a:xfrm>
          <a:off x="8483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35375</xdr:rowOff>
    </xdr:from>
    <xdr:to>
      <xdr:col>15</xdr:col>
      <xdr:colOff>231775</xdr:colOff>
      <xdr:row>92</xdr:row>
      <xdr:rowOff>136975</xdr:rowOff>
    </xdr:to>
    <xdr:sp macro="" textlink="">
      <xdr:nvSpPr>
        <xdr:cNvPr id="458" name="円/楕円 457"/>
        <xdr:cNvSpPr/>
      </xdr:nvSpPr>
      <xdr:spPr>
        <a:xfrm>
          <a:off x="10426700" y="158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159852</xdr:rowOff>
    </xdr:from>
    <xdr:ext cx="534377" cy="259045"/>
    <xdr:sp macro="" textlink="">
      <xdr:nvSpPr>
        <xdr:cNvPr id="459" name="普通建設事業費 （ うち更新整備　）該当値テキスト"/>
        <xdr:cNvSpPr txBox="1"/>
      </xdr:nvSpPr>
      <xdr:spPr>
        <a:xfrm>
          <a:off x="10528300" y="157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37,139</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100623</xdr:rowOff>
    </xdr:from>
    <xdr:to>
      <xdr:col>14</xdr:col>
      <xdr:colOff>79375</xdr:colOff>
      <xdr:row>91</xdr:row>
      <xdr:rowOff>30773</xdr:rowOff>
    </xdr:to>
    <xdr:sp macro="" textlink="">
      <xdr:nvSpPr>
        <xdr:cNvPr id="460" name="円/楕円 459"/>
        <xdr:cNvSpPr/>
      </xdr:nvSpPr>
      <xdr:spPr>
        <a:xfrm>
          <a:off x="9588500" y="155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89</xdr:row>
      <xdr:rowOff>47300</xdr:rowOff>
    </xdr:from>
    <xdr:ext cx="534377" cy="259045"/>
    <xdr:sp macro="" textlink="">
      <xdr:nvSpPr>
        <xdr:cNvPr id="461" name="テキスト ボックス 460"/>
        <xdr:cNvSpPr txBox="1"/>
      </xdr:nvSpPr>
      <xdr:spPr>
        <a:xfrm>
          <a:off x="9359411" y="153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107776</xdr:rowOff>
    </xdr:from>
    <xdr:to>
      <xdr:col>12</xdr:col>
      <xdr:colOff>561975</xdr:colOff>
      <xdr:row>94</xdr:row>
      <xdr:rowOff>37926</xdr:rowOff>
    </xdr:to>
    <xdr:sp macro="" textlink="">
      <xdr:nvSpPr>
        <xdr:cNvPr id="462" name="円/楕円 461"/>
        <xdr:cNvSpPr/>
      </xdr:nvSpPr>
      <xdr:spPr>
        <a:xfrm>
          <a:off x="8699500" y="160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54453</xdr:rowOff>
    </xdr:from>
    <xdr:ext cx="534377" cy="259045"/>
    <xdr:sp macro="" textlink="">
      <xdr:nvSpPr>
        <xdr:cNvPr id="463" name="テキスト ボックス 462"/>
        <xdr:cNvSpPr txBox="1"/>
      </xdr:nvSpPr>
      <xdr:spPr>
        <a:xfrm>
          <a:off x="8483111" y="158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5" name="正方形/長方形 46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6" name="正方形/長方形 46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7" name="正方形/長方形 46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8" name="正方形/長方形 46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5" name="テキスト ボックス 47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7" name="テキスト ボックス 47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9" name="テキスト ボックス 47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1" name="テキスト ボックス 48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85" name="直線コネクタ 484"/>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6"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7" name="直線コネクタ 486"/>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8"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9" name="直線コネクタ 488"/>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107467</xdr:rowOff>
    </xdr:from>
    <xdr:to>
      <xdr:col>23</xdr:col>
      <xdr:colOff>517525</xdr:colOff>
      <xdr:row>32</xdr:row>
      <xdr:rowOff>109487</xdr:rowOff>
    </xdr:to>
    <xdr:cxnSp macro="">
      <xdr:nvCxnSpPr>
        <xdr:cNvPr id="490" name="直線コネクタ 489"/>
        <xdr:cNvCxnSpPr/>
      </xdr:nvCxnSpPr>
      <xdr:spPr>
        <a:xfrm flipV="1">
          <a:off x="15481300" y="5250967"/>
          <a:ext cx="838200" cy="3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68813</xdr:rowOff>
    </xdr:from>
    <xdr:ext cx="469744" cy="259045"/>
    <xdr:sp macro="" textlink="">
      <xdr:nvSpPr>
        <xdr:cNvPr id="491" name="災害復旧事業費平均値テキスト"/>
        <xdr:cNvSpPr txBox="1"/>
      </xdr:nvSpPr>
      <xdr:spPr>
        <a:xfrm>
          <a:off x="16370300" y="658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92" name="フローチャート : 判断 491"/>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109487</xdr:rowOff>
    </xdr:from>
    <xdr:to>
      <xdr:col>22</xdr:col>
      <xdr:colOff>365125</xdr:colOff>
      <xdr:row>33</xdr:row>
      <xdr:rowOff>77731</xdr:rowOff>
    </xdr:to>
    <xdr:cxnSp macro="">
      <xdr:nvCxnSpPr>
        <xdr:cNvPr id="493" name="直線コネクタ 492"/>
        <xdr:cNvCxnSpPr/>
      </xdr:nvCxnSpPr>
      <xdr:spPr>
        <a:xfrm flipV="1">
          <a:off x="14592300" y="5595887"/>
          <a:ext cx="889000" cy="1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94" name="フローチャート : 判断 493"/>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14120</xdr:rowOff>
    </xdr:from>
    <xdr:ext cx="469744" cy="259045"/>
    <xdr:sp macro="" textlink="">
      <xdr:nvSpPr>
        <xdr:cNvPr id="495" name="テキスト ボックス 494"/>
        <xdr:cNvSpPr txBox="1"/>
      </xdr:nvSpPr>
      <xdr:spPr>
        <a:xfrm>
          <a:off x="15233727"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168561</xdr:rowOff>
    </xdr:from>
    <xdr:to>
      <xdr:col>21</xdr:col>
      <xdr:colOff>161925</xdr:colOff>
      <xdr:row>33</xdr:row>
      <xdr:rowOff>77731</xdr:rowOff>
    </xdr:to>
    <xdr:cxnSp macro="">
      <xdr:nvCxnSpPr>
        <xdr:cNvPr id="496" name="直線コネクタ 495"/>
        <xdr:cNvCxnSpPr/>
      </xdr:nvCxnSpPr>
      <xdr:spPr>
        <a:xfrm>
          <a:off x="13703300" y="5654961"/>
          <a:ext cx="889000" cy="8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7" name="フローチャート : 判断 496"/>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38295</xdr:rowOff>
    </xdr:from>
    <xdr:ext cx="469744" cy="259045"/>
    <xdr:sp macro="" textlink="">
      <xdr:nvSpPr>
        <xdr:cNvPr id="498" name="テキスト ボックス 497"/>
        <xdr:cNvSpPr txBox="1"/>
      </xdr:nvSpPr>
      <xdr:spPr>
        <a:xfrm>
          <a:off x="14357427" y="67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168561</xdr:rowOff>
    </xdr:from>
    <xdr:to>
      <xdr:col>19</xdr:col>
      <xdr:colOff>644525</xdr:colOff>
      <xdr:row>34</xdr:row>
      <xdr:rowOff>13208</xdr:rowOff>
    </xdr:to>
    <xdr:cxnSp macro="">
      <xdr:nvCxnSpPr>
        <xdr:cNvPr id="499" name="直線コネクタ 498"/>
        <xdr:cNvCxnSpPr/>
      </xdr:nvCxnSpPr>
      <xdr:spPr>
        <a:xfrm flipV="1">
          <a:off x="12814300" y="5654961"/>
          <a:ext cx="889000" cy="18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114065</xdr:rowOff>
    </xdr:from>
    <xdr:to>
      <xdr:col>20</xdr:col>
      <xdr:colOff>9525</xdr:colOff>
      <xdr:row>39</xdr:row>
      <xdr:rowOff>44215</xdr:rowOff>
    </xdr:to>
    <xdr:sp macro="" textlink="">
      <xdr:nvSpPr>
        <xdr:cNvPr id="500" name="フローチャート : 判断 499"/>
        <xdr:cNvSpPr/>
      </xdr:nvSpPr>
      <xdr:spPr>
        <a:xfrm>
          <a:off x="13652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35342</xdr:rowOff>
    </xdr:from>
    <xdr:ext cx="469744" cy="259045"/>
    <xdr:sp macro="" textlink="">
      <xdr:nvSpPr>
        <xdr:cNvPr id="501" name="テキスト ボックス 500"/>
        <xdr:cNvSpPr txBox="1"/>
      </xdr:nvSpPr>
      <xdr:spPr>
        <a:xfrm>
          <a:off x="13468427" y="67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108865</xdr:rowOff>
    </xdr:from>
    <xdr:to>
      <xdr:col>18</xdr:col>
      <xdr:colOff>492125</xdr:colOff>
      <xdr:row>39</xdr:row>
      <xdr:rowOff>39015</xdr:rowOff>
    </xdr:to>
    <xdr:sp macro="" textlink="">
      <xdr:nvSpPr>
        <xdr:cNvPr id="502" name="フローチャート : 判断 501"/>
        <xdr:cNvSpPr/>
      </xdr:nvSpPr>
      <xdr:spPr>
        <a:xfrm>
          <a:off x="12763500" y="66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30142</xdr:rowOff>
    </xdr:from>
    <xdr:ext cx="469744" cy="259045"/>
    <xdr:sp macro="" textlink="">
      <xdr:nvSpPr>
        <xdr:cNvPr id="503" name="テキスト ボックス 502"/>
        <xdr:cNvSpPr txBox="1"/>
      </xdr:nvSpPr>
      <xdr:spPr>
        <a:xfrm>
          <a:off x="12579427" y="67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56667</xdr:rowOff>
    </xdr:from>
    <xdr:to>
      <xdr:col>23</xdr:col>
      <xdr:colOff>568325</xdr:colOff>
      <xdr:row>30</xdr:row>
      <xdr:rowOff>158267</xdr:rowOff>
    </xdr:to>
    <xdr:sp macro="" textlink="">
      <xdr:nvSpPr>
        <xdr:cNvPr id="509" name="円/楕円 508"/>
        <xdr:cNvSpPr/>
      </xdr:nvSpPr>
      <xdr:spPr>
        <a:xfrm>
          <a:off x="16268700" y="52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9694</xdr:rowOff>
    </xdr:from>
    <xdr:ext cx="534377" cy="259045"/>
    <xdr:sp macro="" textlink="">
      <xdr:nvSpPr>
        <xdr:cNvPr id="510" name="災害復旧事業費該当値テキスト"/>
        <xdr:cNvSpPr txBox="1"/>
      </xdr:nvSpPr>
      <xdr:spPr>
        <a:xfrm>
          <a:off x="16370300" y="51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77,692</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58687</xdr:rowOff>
    </xdr:from>
    <xdr:to>
      <xdr:col>22</xdr:col>
      <xdr:colOff>415925</xdr:colOff>
      <xdr:row>32</xdr:row>
      <xdr:rowOff>160287</xdr:rowOff>
    </xdr:to>
    <xdr:sp macro="" textlink="">
      <xdr:nvSpPr>
        <xdr:cNvPr id="511" name="円/楕円 510"/>
        <xdr:cNvSpPr/>
      </xdr:nvSpPr>
      <xdr:spPr>
        <a:xfrm>
          <a:off x="15430500" y="55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31</xdr:row>
      <xdr:rowOff>5364</xdr:rowOff>
    </xdr:from>
    <xdr:ext cx="534377" cy="259045"/>
    <xdr:sp macro="" textlink="">
      <xdr:nvSpPr>
        <xdr:cNvPr id="512" name="テキスト ボックス 511"/>
        <xdr:cNvSpPr txBox="1"/>
      </xdr:nvSpPr>
      <xdr:spPr>
        <a:xfrm>
          <a:off x="15201411" y="53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26931</xdr:rowOff>
    </xdr:from>
    <xdr:to>
      <xdr:col>21</xdr:col>
      <xdr:colOff>212725</xdr:colOff>
      <xdr:row>33</xdr:row>
      <xdr:rowOff>128531</xdr:rowOff>
    </xdr:to>
    <xdr:sp macro="" textlink="">
      <xdr:nvSpPr>
        <xdr:cNvPr id="513" name="円/楕円 512"/>
        <xdr:cNvSpPr/>
      </xdr:nvSpPr>
      <xdr:spPr>
        <a:xfrm>
          <a:off x="14541500" y="56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145058</xdr:rowOff>
    </xdr:from>
    <xdr:ext cx="534377" cy="259045"/>
    <xdr:sp macro="" textlink="">
      <xdr:nvSpPr>
        <xdr:cNvPr id="514" name="テキスト ボックス 513"/>
        <xdr:cNvSpPr txBox="1"/>
      </xdr:nvSpPr>
      <xdr:spPr>
        <a:xfrm>
          <a:off x="14325111" y="54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52,253</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117761</xdr:rowOff>
    </xdr:from>
    <xdr:to>
      <xdr:col>20</xdr:col>
      <xdr:colOff>9525</xdr:colOff>
      <xdr:row>33</xdr:row>
      <xdr:rowOff>47911</xdr:rowOff>
    </xdr:to>
    <xdr:sp macro="" textlink="">
      <xdr:nvSpPr>
        <xdr:cNvPr id="515" name="円/楕円 514"/>
        <xdr:cNvSpPr/>
      </xdr:nvSpPr>
      <xdr:spPr>
        <a:xfrm>
          <a:off x="13652500" y="56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64438</xdr:rowOff>
    </xdr:from>
    <xdr:ext cx="534377" cy="259045"/>
    <xdr:sp macro="" textlink="">
      <xdr:nvSpPr>
        <xdr:cNvPr id="516" name="テキスト ボックス 515"/>
        <xdr:cNvSpPr txBox="1"/>
      </xdr:nvSpPr>
      <xdr:spPr>
        <a:xfrm>
          <a:off x="13436111" y="53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133858</xdr:rowOff>
    </xdr:from>
    <xdr:to>
      <xdr:col>18</xdr:col>
      <xdr:colOff>492125</xdr:colOff>
      <xdr:row>34</xdr:row>
      <xdr:rowOff>64008</xdr:rowOff>
    </xdr:to>
    <xdr:sp macro="" textlink="">
      <xdr:nvSpPr>
        <xdr:cNvPr id="517" name="円/楕円 516"/>
        <xdr:cNvSpPr/>
      </xdr:nvSpPr>
      <xdr:spPr>
        <a:xfrm>
          <a:off x="12763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80535</xdr:rowOff>
    </xdr:from>
    <xdr:ext cx="534377" cy="259045"/>
    <xdr:sp macro="" textlink="">
      <xdr:nvSpPr>
        <xdr:cNvPr id="518" name="テキスト ボックス 517"/>
        <xdr:cNvSpPr txBox="1"/>
      </xdr:nvSpPr>
      <xdr:spPr>
        <a:xfrm>
          <a:off x="12547111" y="556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0" name="正方形/長方形 51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1" name="正方形/長方形 52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22" name="正方形/長方形 52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3" name="正方形/長方形 52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42" name="テキスト ボックス 541"/>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9" name="テキスト ボックス 558"/>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7" name="正方形/長方形 56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8" name="正方形/長方形 56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9" name="正方形/長方形 56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70" name="正方形/長方形 56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4" name="テキスト ボックス 57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4" name="テキスト ボックス 58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6" name="テキスト ボックス 58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49517</xdr:rowOff>
    </xdr:from>
    <xdr:to>
      <xdr:col>23</xdr:col>
      <xdr:colOff>516889</xdr:colOff>
      <xdr:row>78</xdr:row>
      <xdr:rowOff>129070</xdr:rowOff>
    </xdr:to>
    <xdr:cxnSp macro="">
      <xdr:nvCxnSpPr>
        <xdr:cNvPr id="588" name="直線コネクタ 587"/>
        <xdr:cNvCxnSpPr/>
      </xdr:nvCxnSpPr>
      <xdr:spPr>
        <a:xfrm flipV="1">
          <a:off x="16317595" y="12222467"/>
          <a:ext cx="1269" cy="127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132897</xdr:rowOff>
    </xdr:from>
    <xdr:ext cx="534377" cy="259045"/>
    <xdr:sp macro="" textlink="">
      <xdr:nvSpPr>
        <xdr:cNvPr id="589" name="公債費最小値テキスト"/>
        <xdr:cNvSpPr txBox="1"/>
      </xdr:nvSpPr>
      <xdr:spPr>
        <a:xfrm>
          <a:off x="16370300" y="13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78</xdr:row>
      <xdr:rowOff>129070</xdr:rowOff>
    </xdr:from>
    <xdr:to>
      <xdr:col>23</xdr:col>
      <xdr:colOff>606425</xdr:colOff>
      <xdr:row>78</xdr:row>
      <xdr:rowOff>129070</xdr:rowOff>
    </xdr:to>
    <xdr:cxnSp macro="">
      <xdr:nvCxnSpPr>
        <xdr:cNvPr id="590" name="直線コネクタ 589"/>
        <xdr:cNvCxnSpPr/>
      </xdr:nvCxnSpPr>
      <xdr:spPr>
        <a:xfrm>
          <a:off x="16230600" y="135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167644</xdr:rowOff>
    </xdr:from>
    <xdr:ext cx="534377" cy="259045"/>
    <xdr:sp macro="" textlink="">
      <xdr:nvSpPr>
        <xdr:cNvPr id="591" name="公債費最大値テキスト"/>
        <xdr:cNvSpPr txBox="1"/>
      </xdr:nvSpPr>
      <xdr:spPr>
        <a:xfrm>
          <a:off x="16370300" y="119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71</xdr:row>
      <xdr:rowOff>49517</xdr:rowOff>
    </xdr:from>
    <xdr:to>
      <xdr:col>23</xdr:col>
      <xdr:colOff>606425</xdr:colOff>
      <xdr:row>71</xdr:row>
      <xdr:rowOff>49517</xdr:rowOff>
    </xdr:to>
    <xdr:cxnSp macro="">
      <xdr:nvCxnSpPr>
        <xdr:cNvPr id="592" name="直線コネクタ 591"/>
        <xdr:cNvCxnSpPr/>
      </xdr:nvCxnSpPr>
      <xdr:spPr>
        <a:xfrm>
          <a:off x="16230600" y="1222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48870</xdr:rowOff>
    </xdr:from>
    <xdr:to>
      <xdr:col>23</xdr:col>
      <xdr:colOff>517525</xdr:colOff>
      <xdr:row>75</xdr:row>
      <xdr:rowOff>54890</xdr:rowOff>
    </xdr:to>
    <xdr:cxnSp macro="">
      <xdr:nvCxnSpPr>
        <xdr:cNvPr id="593" name="直線コネクタ 592"/>
        <xdr:cNvCxnSpPr/>
      </xdr:nvCxnSpPr>
      <xdr:spPr>
        <a:xfrm flipV="1">
          <a:off x="15481300" y="12907620"/>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76852</xdr:rowOff>
    </xdr:from>
    <xdr:ext cx="534377" cy="259045"/>
    <xdr:sp macro="" textlink="">
      <xdr:nvSpPr>
        <xdr:cNvPr id="594" name="公債費平均値テキスト"/>
        <xdr:cNvSpPr txBox="1"/>
      </xdr:nvSpPr>
      <xdr:spPr>
        <a:xfrm>
          <a:off x="16370300" y="12935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98425</xdr:rowOff>
    </xdr:from>
    <xdr:to>
      <xdr:col>23</xdr:col>
      <xdr:colOff>568325</xdr:colOff>
      <xdr:row>76</xdr:row>
      <xdr:rowOff>28575</xdr:rowOff>
    </xdr:to>
    <xdr:sp macro="" textlink="">
      <xdr:nvSpPr>
        <xdr:cNvPr id="595" name="フローチャート : 判断 594"/>
        <xdr:cNvSpPr/>
      </xdr:nvSpPr>
      <xdr:spPr>
        <a:xfrm>
          <a:off x="16268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54890</xdr:rowOff>
    </xdr:from>
    <xdr:to>
      <xdr:col>22</xdr:col>
      <xdr:colOff>365125</xdr:colOff>
      <xdr:row>75</xdr:row>
      <xdr:rowOff>95962</xdr:rowOff>
    </xdr:to>
    <xdr:cxnSp macro="">
      <xdr:nvCxnSpPr>
        <xdr:cNvPr id="596" name="直線コネクタ 595"/>
        <xdr:cNvCxnSpPr/>
      </xdr:nvCxnSpPr>
      <xdr:spPr>
        <a:xfrm flipV="1">
          <a:off x="14592300" y="12913640"/>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74994</xdr:rowOff>
    </xdr:from>
    <xdr:to>
      <xdr:col>22</xdr:col>
      <xdr:colOff>415925</xdr:colOff>
      <xdr:row>76</xdr:row>
      <xdr:rowOff>5144</xdr:rowOff>
    </xdr:to>
    <xdr:sp macro="" textlink="">
      <xdr:nvSpPr>
        <xdr:cNvPr id="597" name="フローチャート : 判断 596"/>
        <xdr:cNvSpPr/>
      </xdr:nvSpPr>
      <xdr:spPr>
        <a:xfrm>
          <a:off x="15430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167721</xdr:rowOff>
    </xdr:from>
    <xdr:ext cx="534377" cy="259045"/>
    <xdr:sp macro="" textlink="">
      <xdr:nvSpPr>
        <xdr:cNvPr id="598" name="テキスト ボックス 597"/>
        <xdr:cNvSpPr txBox="1"/>
      </xdr:nvSpPr>
      <xdr:spPr>
        <a:xfrm>
          <a:off x="152014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95962</xdr:rowOff>
    </xdr:from>
    <xdr:to>
      <xdr:col>21</xdr:col>
      <xdr:colOff>161925</xdr:colOff>
      <xdr:row>76</xdr:row>
      <xdr:rowOff>73140</xdr:rowOff>
    </xdr:to>
    <xdr:cxnSp macro="">
      <xdr:nvCxnSpPr>
        <xdr:cNvPr id="599" name="直線コネクタ 598"/>
        <xdr:cNvCxnSpPr/>
      </xdr:nvCxnSpPr>
      <xdr:spPr>
        <a:xfrm flipV="1">
          <a:off x="13703300" y="12954712"/>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93663</xdr:rowOff>
    </xdr:from>
    <xdr:to>
      <xdr:col>21</xdr:col>
      <xdr:colOff>212725</xdr:colOff>
      <xdr:row>76</xdr:row>
      <xdr:rowOff>23813</xdr:rowOff>
    </xdr:to>
    <xdr:sp macro="" textlink="">
      <xdr:nvSpPr>
        <xdr:cNvPr id="600" name="フローチャート : 判断 599"/>
        <xdr:cNvSpPr/>
      </xdr:nvSpPr>
      <xdr:spPr>
        <a:xfrm>
          <a:off x="14541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14940</xdr:rowOff>
    </xdr:from>
    <xdr:ext cx="534377" cy="259045"/>
    <xdr:sp macro="" textlink="">
      <xdr:nvSpPr>
        <xdr:cNvPr id="601" name="テキスト ボックス 600"/>
        <xdr:cNvSpPr txBox="1"/>
      </xdr:nvSpPr>
      <xdr:spPr>
        <a:xfrm>
          <a:off x="143251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73140</xdr:rowOff>
    </xdr:from>
    <xdr:to>
      <xdr:col>19</xdr:col>
      <xdr:colOff>644525</xdr:colOff>
      <xdr:row>76</xdr:row>
      <xdr:rowOff>169608</xdr:rowOff>
    </xdr:to>
    <xdr:cxnSp macro="">
      <xdr:nvCxnSpPr>
        <xdr:cNvPr id="602" name="直線コネクタ 601"/>
        <xdr:cNvCxnSpPr/>
      </xdr:nvCxnSpPr>
      <xdr:spPr>
        <a:xfrm flipV="1">
          <a:off x="12814300" y="13103340"/>
          <a:ext cx="889000" cy="9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121895</xdr:rowOff>
    </xdr:from>
    <xdr:to>
      <xdr:col>20</xdr:col>
      <xdr:colOff>9525</xdr:colOff>
      <xdr:row>76</xdr:row>
      <xdr:rowOff>52045</xdr:rowOff>
    </xdr:to>
    <xdr:sp macro="" textlink="">
      <xdr:nvSpPr>
        <xdr:cNvPr id="603" name="フローチャート : 判断 602"/>
        <xdr:cNvSpPr/>
      </xdr:nvSpPr>
      <xdr:spPr>
        <a:xfrm>
          <a:off x="13652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68572</xdr:rowOff>
    </xdr:from>
    <xdr:ext cx="534377" cy="259045"/>
    <xdr:sp macro="" textlink="">
      <xdr:nvSpPr>
        <xdr:cNvPr id="604" name="テキスト ボックス 603"/>
        <xdr:cNvSpPr txBox="1"/>
      </xdr:nvSpPr>
      <xdr:spPr>
        <a:xfrm>
          <a:off x="13436111" y="127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88100</xdr:rowOff>
    </xdr:from>
    <xdr:to>
      <xdr:col>18</xdr:col>
      <xdr:colOff>492125</xdr:colOff>
      <xdr:row>77</xdr:row>
      <xdr:rowOff>18250</xdr:rowOff>
    </xdr:to>
    <xdr:sp macro="" textlink="">
      <xdr:nvSpPr>
        <xdr:cNvPr id="605" name="フローチャート : 判断 604"/>
        <xdr:cNvSpPr/>
      </xdr:nvSpPr>
      <xdr:spPr>
        <a:xfrm>
          <a:off x="12763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34777</xdr:rowOff>
    </xdr:from>
    <xdr:ext cx="534377" cy="259045"/>
    <xdr:sp macro="" textlink="">
      <xdr:nvSpPr>
        <xdr:cNvPr id="606" name="テキスト ボックス 605"/>
        <xdr:cNvSpPr txBox="1"/>
      </xdr:nvSpPr>
      <xdr:spPr>
        <a:xfrm>
          <a:off x="12547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169520</xdr:rowOff>
    </xdr:from>
    <xdr:to>
      <xdr:col>23</xdr:col>
      <xdr:colOff>568325</xdr:colOff>
      <xdr:row>75</xdr:row>
      <xdr:rowOff>99670</xdr:rowOff>
    </xdr:to>
    <xdr:sp macro="" textlink="">
      <xdr:nvSpPr>
        <xdr:cNvPr id="612" name="円/楕円 611"/>
        <xdr:cNvSpPr/>
      </xdr:nvSpPr>
      <xdr:spPr>
        <a:xfrm>
          <a:off x="162687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20947</xdr:rowOff>
    </xdr:from>
    <xdr:ext cx="534377" cy="259045"/>
    <xdr:sp macro="" textlink="">
      <xdr:nvSpPr>
        <xdr:cNvPr id="613" name="公債費該当値テキスト"/>
        <xdr:cNvSpPr txBox="1"/>
      </xdr:nvSpPr>
      <xdr:spPr>
        <a:xfrm>
          <a:off x="16370300" y="127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47,884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4090</xdr:rowOff>
    </xdr:from>
    <xdr:to>
      <xdr:col>22</xdr:col>
      <xdr:colOff>415925</xdr:colOff>
      <xdr:row>75</xdr:row>
      <xdr:rowOff>105690</xdr:rowOff>
    </xdr:to>
    <xdr:sp macro="" textlink="">
      <xdr:nvSpPr>
        <xdr:cNvPr id="614" name="円/楕円 613"/>
        <xdr:cNvSpPr/>
      </xdr:nvSpPr>
      <xdr:spPr>
        <a:xfrm>
          <a:off x="15430500" y="128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122217</xdr:rowOff>
    </xdr:from>
    <xdr:ext cx="534377" cy="259045"/>
    <xdr:sp macro="" textlink="">
      <xdr:nvSpPr>
        <xdr:cNvPr id="615" name="テキスト ボックス 614"/>
        <xdr:cNvSpPr txBox="1"/>
      </xdr:nvSpPr>
      <xdr:spPr>
        <a:xfrm>
          <a:off x="15201411" y="126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45162</xdr:rowOff>
    </xdr:from>
    <xdr:to>
      <xdr:col>21</xdr:col>
      <xdr:colOff>212725</xdr:colOff>
      <xdr:row>75</xdr:row>
      <xdr:rowOff>146762</xdr:rowOff>
    </xdr:to>
    <xdr:sp macro="" textlink="">
      <xdr:nvSpPr>
        <xdr:cNvPr id="616" name="円/楕円 615"/>
        <xdr:cNvSpPr/>
      </xdr:nvSpPr>
      <xdr:spPr>
        <a:xfrm>
          <a:off x="14541500" y="129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163289</xdr:rowOff>
    </xdr:from>
    <xdr:ext cx="534377" cy="259045"/>
    <xdr:sp macro="" textlink="">
      <xdr:nvSpPr>
        <xdr:cNvPr id="617" name="テキスト ボックス 616"/>
        <xdr:cNvSpPr txBox="1"/>
      </xdr:nvSpPr>
      <xdr:spPr>
        <a:xfrm>
          <a:off x="14325111" y="126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22340</xdr:rowOff>
    </xdr:from>
    <xdr:to>
      <xdr:col>20</xdr:col>
      <xdr:colOff>9525</xdr:colOff>
      <xdr:row>76</xdr:row>
      <xdr:rowOff>123940</xdr:rowOff>
    </xdr:to>
    <xdr:sp macro="" textlink="">
      <xdr:nvSpPr>
        <xdr:cNvPr id="618" name="円/楕円 617"/>
        <xdr:cNvSpPr/>
      </xdr:nvSpPr>
      <xdr:spPr>
        <a:xfrm>
          <a:off x="13652500" y="130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115067</xdr:rowOff>
    </xdr:from>
    <xdr:ext cx="534377" cy="259045"/>
    <xdr:sp macro="" textlink="">
      <xdr:nvSpPr>
        <xdr:cNvPr id="619" name="テキスト ボックス 618"/>
        <xdr:cNvSpPr txBox="1"/>
      </xdr:nvSpPr>
      <xdr:spPr>
        <a:xfrm>
          <a:off x="13436111" y="13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118808</xdr:rowOff>
    </xdr:from>
    <xdr:to>
      <xdr:col>18</xdr:col>
      <xdr:colOff>492125</xdr:colOff>
      <xdr:row>77</xdr:row>
      <xdr:rowOff>48958</xdr:rowOff>
    </xdr:to>
    <xdr:sp macro="" textlink="">
      <xdr:nvSpPr>
        <xdr:cNvPr id="620" name="円/楕円 619"/>
        <xdr:cNvSpPr/>
      </xdr:nvSpPr>
      <xdr:spPr>
        <a:xfrm>
          <a:off x="12763500" y="131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40085</xdr:rowOff>
    </xdr:from>
    <xdr:ext cx="534377" cy="259045"/>
    <xdr:sp macro="" textlink="">
      <xdr:nvSpPr>
        <xdr:cNvPr id="621" name="テキスト ボックス 620"/>
        <xdr:cNvSpPr txBox="1"/>
      </xdr:nvSpPr>
      <xdr:spPr>
        <a:xfrm>
          <a:off x="12547111" y="132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3" name="正方形/長方形 62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4" name="正方形/長方形 62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5" name="正方形/長方形 62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6" name="正方形/長方形 62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3" name="テキスト ボックス 63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5" name="テキスト ボックス 63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7" name="テキスト ボックス 63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9" name="テキスト ボックス 63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41" name="直線コネクタ 640"/>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42"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43" name="直線コネクタ 642"/>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44"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45" name="直線コネクタ 644"/>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77823</xdr:rowOff>
    </xdr:from>
    <xdr:to>
      <xdr:col>23</xdr:col>
      <xdr:colOff>517525</xdr:colOff>
      <xdr:row>98</xdr:row>
      <xdr:rowOff>11762</xdr:rowOff>
    </xdr:to>
    <xdr:cxnSp macro="">
      <xdr:nvCxnSpPr>
        <xdr:cNvPr id="646" name="直線コネクタ 645"/>
        <xdr:cNvCxnSpPr/>
      </xdr:nvCxnSpPr>
      <xdr:spPr>
        <a:xfrm>
          <a:off x="15481300" y="16708473"/>
          <a:ext cx="838200" cy="10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18493</xdr:rowOff>
    </xdr:from>
    <xdr:ext cx="534377" cy="259045"/>
    <xdr:sp macro="" textlink="">
      <xdr:nvSpPr>
        <xdr:cNvPr id="647" name="積立金平均値テキスト"/>
        <xdr:cNvSpPr txBox="1"/>
      </xdr:nvSpPr>
      <xdr:spPr>
        <a:xfrm>
          <a:off x="16370300" y="1682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8" name="フローチャート : 判断 647"/>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77823</xdr:rowOff>
    </xdr:from>
    <xdr:to>
      <xdr:col>22</xdr:col>
      <xdr:colOff>365125</xdr:colOff>
      <xdr:row>97</xdr:row>
      <xdr:rowOff>105922</xdr:rowOff>
    </xdr:to>
    <xdr:cxnSp macro="">
      <xdr:nvCxnSpPr>
        <xdr:cNvPr id="649" name="直線コネクタ 648"/>
        <xdr:cNvCxnSpPr/>
      </xdr:nvCxnSpPr>
      <xdr:spPr>
        <a:xfrm flipV="1">
          <a:off x="14592300" y="16708473"/>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50" name="フローチャート : 判断 649"/>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130435</xdr:rowOff>
    </xdr:from>
    <xdr:ext cx="534377" cy="259045"/>
    <xdr:sp macro="" textlink="">
      <xdr:nvSpPr>
        <xdr:cNvPr id="651" name="テキスト ボックス 650"/>
        <xdr:cNvSpPr txBox="1"/>
      </xdr:nvSpPr>
      <xdr:spPr>
        <a:xfrm>
          <a:off x="152014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27302</xdr:rowOff>
    </xdr:from>
    <xdr:to>
      <xdr:col>21</xdr:col>
      <xdr:colOff>161925</xdr:colOff>
      <xdr:row>97</xdr:row>
      <xdr:rowOff>105922</xdr:rowOff>
    </xdr:to>
    <xdr:cxnSp macro="">
      <xdr:nvCxnSpPr>
        <xdr:cNvPr id="652" name="直線コネクタ 651"/>
        <xdr:cNvCxnSpPr/>
      </xdr:nvCxnSpPr>
      <xdr:spPr>
        <a:xfrm>
          <a:off x="13703300" y="16657952"/>
          <a:ext cx="889000" cy="7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53" name="フローチャート : 判断 652"/>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134700</xdr:rowOff>
    </xdr:from>
    <xdr:ext cx="534377" cy="259045"/>
    <xdr:sp macro="" textlink="">
      <xdr:nvSpPr>
        <xdr:cNvPr id="654" name="テキスト ボックス 653"/>
        <xdr:cNvSpPr txBox="1"/>
      </xdr:nvSpPr>
      <xdr:spPr>
        <a:xfrm>
          <a:off x="14325111" y="169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12379</xdr:rowOff>
    </xdr:from>
    <xdr:to>
      <xdr:col>19</xdr:col>
      <xdr:colOff>644525</xdr:colOff>
      <xdr:row>97</xdr:row>
      <xdr:rowOff>27302</xdr:rowOff>
    </xdr:to>
    <xdr:cxnSp macro="">
      <xdr:nvCxnSpPr>
        <xdr:cNvPr id="655" name="直線コネクタ 654"/>
        <xdr:cNvCxnSpPr/>
      </xdr:nvCxnSpPr>
      <xdr:spPr>
        <a:xfrm>
          <a:off x="12814300" y="16300129"/>
          <a:ext cx="889000" cy="3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38447</xdr:rowOff>
    </xdr:from>
    <xdr:to>
      <xdr:col>20</xdr:col>
      <xdr:colOff>9525</xdr:colOff>
      <xdr:row>98</xdr:row>
      <xdr:rowOff>140047</xdr:rowOff>
    </xdr:to>
    <xdr:sp macro="" textlink="">
      <xdr:nvSpPr>
        <xdr:cNvPr id="656" name="フローチャート : 判断 655"/>
        <xdr:cNvSpPr/>
      </xdr:nvSpPr>
      <xdr:spPr>
        <a:xfrm>
          <a:off x="13652500" y="168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131174</xdr:rowOff>
    </xdr:from>
    <xdr:ext cx="534377" cy="259045"/>
    <xdr:sp macro="" textlink="">
      <xdr:nvSpPr>
        <xdr:cNvPr id="657" name="テキスト ボックス 656"/>
        <xdr:cNvSpPr txBox="1"/>
      </xdr:nvSpPr>
      <xdr:spPr>
        <a:xfrm>
          <a:off x="13436111" y="169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38269</xdr:rowOff>
    </xdr:from>
    <xdr:to>
      <xdr:col>18</xdr:col>
      <xdr:colOff>492125</xdr:colOff>
      <xdr:row>98</xdr:row>
      <xdr:rowOff>139869</xdr:rowOff>
    </xdr:to>
    <xdr:sp macro="" textlink="">
      <xdr:nvSpPr>
        <xdr:cNvPr id="658" name="フローチャート : 判断 657"/>
        <xdr:cNvSpPr/>
      </xdr:nvSpPr>
      <xdr:spPr>
        <a:xfrm>
          <a:off x="12763500" y="1684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130996</xdr:rowOff>
    </xdr:from>
    <xdr:ext cx="534377" cy="259045"/>
    <xdr:sp macro="" textlink="">
      <xdr:nvSpPr>
        <xdr:cNvPr id="659" name="テキスト ボックス 658"/>
        <xdr:cNvSpPr txBox="1"/>
      </xdr:nvSpPr>
      <xdr:spPr>
        <a:xfrm>
          <a:off x="12547111" y="1693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132412</xdr:rowOff>
    </xdr:from>
    <xdr:to>
      <xdr:col>23</xdr:col>
      <xdr:colOff>568325</xdr:colOff>
      <xdr:row>98</xdr:row>
      <xdr:rowOff>62562</xdr:rowOff>
    </xdr:to>
    <xdr:sp macro="" textlink="">
      <xdr:nvSpPr>
        <xdr:cNvPr id="665" name="円/楕円 664"/>
        <xdr:cNvSpPr/>
      </xdr:nvSpPr>
      <xdr:spPr>
        <a:xfrm>
          <a:off x="16268700" y="167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91789</xdr:rowOff>
    </xdr:from>
    <xdr:ext cx="534377" cy="259045"/>
    <xdr:sp macro="" textlink="">
      <xdr:nvSpPr>
        <xdr:cNvPr id="666" name="積立金該当値テキスト"/>
        <xdr:cNvSpPr txBox="1"/>
      </xdr:nvSpPr>
      <xdr:spPr>
        <a:xfrm>
          <a:off x="16370300" y="165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27023</xdr:rowOff>
    </xdr:from>
    <xdr:to>
      <xdr:col>22</xdr:col>
      <xdr:colOff>415925</xdr:colOff>
      <xdr:row>97</xdr:row>
      <xdr:rowOff>128623</xdr:rowOff>
    </xdr:to>
    <xdr:sp macro="" textlink="">
      <xdr:nvSpPr>
        <xdr:cNvPr id="667" name="円/楕円 666"/>
        <xdr:cNvSpPr/>
      </xdr:nvSpPr>
      <xdr:spPr>
        <a:xfrm>
          <a:off x="15430500" y="166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145150</xdr:rowOff>
    </xdr:from>
    <xdr:ext cx="534377" cy="259045"/>
    <xdr:sp macro="" textlink="">
      <xdr:nvSpPr>
        <xdr:cNvPr id="668" name="テキスト ボックス 667"/>
        <xdr:cNvSpPr txBox="1"/>
      </xdr:nvSpPr>
      <xdr:spPr>
        <a:xfrm>
          <a:off x="15201411" y="164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55122</xdr:rowOff>
    </xdr:from>
    <xdr:to>
      <xdr:col>21</xdr:col>
      <xdr:colOff>212725</xdr:colOff>
      <xdr:row>97</xdr:row>
      <xdr:rowOff>156722</xdr:rowOff>
    </xdr:to>
    <xdr:sp macro="" textlink="">
      <xdr:nvSpPr>
        <xdr:cNvPr id="669" name="円/楕円 668"/>
        <xdr:cNvSpPr/>
      </xdr:nvSpPr>
      <xdr:spPr>
        <a:xfrm>
          <a:off x="14541500" y="166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1799</xdr:rowOff>
    </xdr:from>
    <xdr:ext cx="534377" cy="259045"/>
    <xdr:sp macro="" textlink="">
      <xdr:nvSpPr>
        <xdr:cNvPr id="670" name="テキスト ボックス 669"/>
        <xdr:cNvSpPr txBox="1"/>
      </xdr:nvSpPr>
      <xdr:spPr>
        <a:xfrm>
          <a:off x="14325111" y="164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147952</xdr:rowOff>
    </xdr:from>
    <xdr:to>
      <xdr:col>20</xdr:col>
      <xdr:colOff>9525</xdr:colOff>
      <xdr:row>97</xdr:row>
      <xdr:rowOff>78102</xdr:rowOff>
    </xdr:to>
    <xdr:sp macro="" textlink="">
      <xdr:nvSpPr>
        <xdr:cNvPr id="671" name="円/楕円 670"/>
        <xdr:cNvSpPr/>
      </xdr:nvSpPr>
      <xdr:spPr>
        <a:xfrm>
          <a:off x="13652500" y="166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94629</xdr:rowOff>
    </xdr:from>
    <xdr:ext cx="534377" cy="259045"/>
    <xdr:sp macro="" textlink="">
      <xdr:nvSpPr>
        <xdr:cNvPr id="672" name="テキスト ボックス 671"/>
        <xdr:cNvSpPr txBox="1"/>
      </xdr:nvSpPr>
      <xdr:spPr>
        <a:xfrm>
          <a:off x="13436111" y="163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133029</xdr:rowOff>
    </xdr:from>
    <xdr:to>
      <xdr:col>18</xdr:col>
      <xdr:colOff>492125</xdr:colOff>
      <xdr:row>95</xdr:row>
      <xdr:rowOff>63179</xdr:rowOff>
    </xdr:to>
    <xdr:sp macro="" textlink="">
      <xdr:nvSpPr>
        <xdr:cNvPr id="673" name="円/楕円 672"/>
        <xdr:cNvSpPr/>
      </xdr:nvSpPr>
      <xdr:spPr>
        <a:xfrm>
          <a:off x="12763500" y="162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79706</xdr:rowOff>
    </xdr:from>
    <xdr:ext cx="599010" cy="259045"/>
    <xdr:sp macro="" textlink="">
      <xdr:nvSpPr>
        <xdr:cNvPr id="674" name="テキスト ボックス 673"/>
        <xdr:cNvSpPr txBox="1"/>
      </xdr:nvSpPr>
      <xdr:spPr>
        <a:xfrm>
          <a:off x="12514794" y="16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6" name="正方形/長方形 67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7" name="正方形/長方形 67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8" name="正方形/長方形 67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9" name="正方形/長方形 67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0" name="正方形/長方形 67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1" name="テキスト ボックス 68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2" name="直線コネクタ 68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3" name="直線コネクタ 68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4" name="テキスト ボックス 68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5" name="直線コネクタ 68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6" name="テキスト ボックス 68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7" name="直線コネクタ 68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88" name="テキスト ボックス 68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9" name="直線コネクタ 68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690" name="テキスト ボックス 68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1" name="直線コネクタ 69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2" name="テキスト ボックス 69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4" name="テキスト ボックス 69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31750</xdr:rowOff>
    </xdr:from>
    <xdr:to>
      <xdr:col>32</xdr:col>
      <xdr:colOff>186689</xdr:colOff>
      <xdr:row>39</xdr:row>
      <xdr:rowOff>44450</xdr:rowOff>
    </xdr:to>
    <xdr:cxnSp macro="">
      <xdr:nvCxnSpPr>
        <xdr:cNvPr id="696" name="直線コネクタ 695"/>
        <xdr:cNvCxnSpPr/>
      </xdr:nvCxnSpPr>
      <xdr:spPr>
        <a:xfrm flipV="1">
          <a:off x="22159595" y="5175250"/>
          <a:ext cx="1269"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8" name="直線コネクタ 69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149877</xdr:rowOff>
    </xdr:from>
    <xdr:ext cx="469744" cy="259045"/>
    <xdr:sp macro="" textlink="">
      <xdr:nvSpPr>
        <xdr:cNvPr id="699" name="投資及び出資金最大値テキスト"/>
        <xdr:cNvSpPr txBox="1"/>
      </xdr:nvSpPr>
      <xdr:spPr>
        <a:xfrm>
          <a:off x="22212300"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30</xdr:row>
      <xdr:rowOff>31750</xdr:rowOff>
    </xdr:from>
    <xdr:to>
      <xdr:col>32</xdr:col>
      <xdr:colOff>276225</xdr:colOff>
      <xdr:row>30</xdr:row>
      <xdr:rowOff>31750</xdr:rowOff>
    </xdr:to>
    <xdr:cxnSp macro="">
      <xdr:nvCxnSpPr>
        <xdr:cNvPr id="700" name="直線コネクタ 699"/>
        <xdr:cNvCxnSpPr/>
      </xdr:nvCxnSpPr>
      <xdr:spPr>
        <a:xfrm>
          <a:off x="22072600" y="517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2540</xdr:rowOff>
    </xdr:from>
    <xdr:to>
      <xdr:col>32</xdr:col>
      <xdr:colOff>187325</xdr:colOff>
      <xdr:row>32</xdr:row>
      <xdr:rowOff>149860</xdr:rowOff>
    </xdr:to>
    <xdr:cxnSp macro="">
      <xdr:nvCxnSpPr>
        <xdr:cNvPr id="701" name="直線コネクタ 700"/>
        <xdr:cNvCxnSpPr/>
      </xdr:nvCxnSpPr>
      <xdr:spPr>
        <a:xfrm>
          <a:off x="21323300" y="5488940"/>
          <a:ext cx="8382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5097</xdr:rowOff>
    </xdr:from>
    <xdr:ext cx="378565" cy="259045"/>
    <xdr:sp macro="" textlink="">
      <xdr:nvSpPr>
        <xdr:cNvPr id="702" name="投資及び出資金平均値テキスト"/>
        <xdr:cNvSpPr txBox="1"/>
      </xdr:nvSpPr>
      <xdr:spPr>
        <a:xfrm>
          <a:off x="22212300" y="6177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26670</xdr:rowOff>
    </xdr:from>
    <xdr:to>
      <xdr:col>32</xdr:col>
      <xdr:colOff>238125</xdr:colOff>
      <xdr:row>36</xdr:row>
      <xdr:rowOff>128270</xdr:rowOff>
    </xdr:to>
    <xdr:sp macro="" textlink="">
      <xdr:nvSpPr>
        <xdr:cNvPr id="703" name="フローチャート : 判断 702"/>
        <xdr:cNvSpPr/>
      </xdr:nvSpPr>
      <xdr:spPr>
        <a:xfrm>
          <a:off x="22110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2540</xdr:rowOff>
    </xdr:from>
    <xdr:to>
      <xdr:col>31</xdr:col>
      <xdr:colOff>34925</xdr:colOff>
      <xdr:row>35</xdr:row>
      <xdr:rowOff>142240</xdr:rowOff>
    </xdr:to>
    <xdr:cxnSp macro="">
      <xdr:nvCxnSpPr>
        <xdr:cNvPr id="704" name="直線コネクタ 703"/>
        <xdr:cNvCxnSpPr/>
      </xdr:nvCxnSpPr>
      <xdr:spPr>
        <a:xfrm flipV="1">
          <a:off x="20434300" y="5488940"/>
          <a:ext cx="889000" cy="6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30480</xdr:rowOff>
    </xdr:from>
    <xdr:to>
      <xdr:col>31</xdr:col>
      <xdr:colOff>85725</xdr:colOff>
      <xdr:row>36</xdr:row>
      <xdr:rowOff>132080</xdr:rowOff>
    </xdr:to>
    <xdr:sp macro="" textlink="">
      <xdr:nvSpPr>
        <xdr:cNvPr id="705" name="フローチャート : 判断 704"/>
        <xdr:cNvSpPr/>
      </xdr:nvSpPr>
      <xdr:spPr>
        <a:xfrm>
          <a:off x="21272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123207</xdr:rowOff>
    </xdr:from>
    <xdr:ext cx="378565" cy="259045"/>
    <xdr:sp macro="" textlink="">
      <xdr:nvSpPr>
        <xdr:cNvPr id="706" name="テキスト ボックス 705"/>
        <xdr:cNvSpPr txBox="1"/>
      </xdr:nvSpPr>
      <xdr:spPr>
        <a:xfrm>
          <a:off x="21121317" y="629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86360</xdr:rowOff>
    </xdr:from>
    <xdr:to>
      <xdr:col>29</xdr:col>
      <xdr:colOff>517525</xdr:colOff>
      <xdr:row>35</xdr:row>
      <xdr:rowOff>142240</xdr:rowOff>
    </xdr:to>
    <xdr:cxnSp macro="">
      <xdr:nvCxnSpPr>
        <xdr:cNvPr id="707" name="直線コネクタ 706"/>
        <xdr:cNvCxnSpPr/>
      </xdr:nvCxnSpPr>
      <xdr:spPr>
        <a:xfrm>
          <a:off x="19545300" y="5915660"/>
          <a:ext cx="889000" cy="2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87630</xdr:rowOff>
    </xdr:from>
    <xdr:to>
      <xdr:col>29</xdr:col>
      <xdr:colOff>568325</xdr:colOff>
      <xdr:row>36</xdr:row>
      <xdr:rowOff>17780</xdr:rowOff>
    </xdr:to>
    <xdr:sp macro="" textlink="">
      <xdr:nvSpPr>
        <xdr:cNvPr id="708" name="フローチャート : 判断 707"/>
        <xdr:cNvSpPr/>
      </xdr:nvSpPr>
      <xdr:spPr>
        <a:xfrm>
          <a:off x="20383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34307</xdr:rowOff>
    </xdr:from>
    <xdr:ext cx="378565" cy="259045"/>
    <xdr:sp macro="" textlink="">
      <xdr:nvSpPr>
        <xdr:cNvPr id="709" name="テキスト ボックス 708"/>
        <xdr:cNvSpPr txBox="1"/>
      </xdr:nvSpPr>
      <xdr:spPr>
        <a:xfrm>
          <a:off x="20245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67310</xdr:rowOff>
    </xdr:from>
    <xdr:to>
      <xdr:col>28</xdr:col>
      <xdr:colOff>314325</xdr:colOff>
      <xdr:row>34</xdr:row>
      <xdr:rowOff>86360</xdr:rowOff>
    </xdr:to>
    <xdr:cxnSp macro="">
      <xdr:nvCxnSpPr>
        <xdr:cNvPr id="710" name="直線コネクタ 709"/>
        <xdr:cNvCxnSpPr/>
      </xdr:nvCxnSpPr>
      <xdr:spPr>
        <a:xfrm>
          <a:off x="18656300" y="5896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148590</xdr:rowOff>
    </xdr:from>
    <xdr:to>
      <xdr:col>28</xdr:col>
      <xdr:colOff>365125</xdr:colOff>
      <xdr:row>35</xdr:row>
      <xdr:rowOff>78740</xdr:rowOff>
    </xdr:to>
    <xdr:sp macro="" textlink="">
      <xdr:nvSpPr>
        <xdr:cNvPr id="711" name="フローチャート : 判断 710"/>
        <xdr:cNvSpPr/>
      </xdr:nvSpPr>
      <xdr:spPr>
        <a:xfrm>
          <a:off x="19494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69867</xdr:rowOff>
    </xdr:from>
    <xdr:ext cx="378565" cy="259045"/>
    <xdr:sp macro="" textlink="">
      <xdr:nvSpPr>
        <xdr:cNvPr id="712" name="テキスト ボックス 711"/>
        <xdr:cNvSpPr txBox="1"/>
      </xdr:nvSpPr>
      <xdr:spPr>
        <a:xfrm>
          <a:off x="19356017" y="607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110490</xdr:rowOff>
    </xdr:from>
    <xdr:to>
      <xdr:col>27</xdr:col>
      <xdr:colOff>161925</xdr:colOff>
      <xdr:row>35</xdr:row>
      <xdr:rowOff>40640</xdr:rowOff>
    </xdr:to>
    <xdr:sp macro="" textlink="">
      <xdr:nvSpPr>
        <xdr:cNvPr id="713" name="フローチャート : 判断 712"/>
        <xdr:cNvSpPr/>
      </xdr:nvSpPr>
      <xdr:spPr>
        <a:xfrm>
          <a:off x="18605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31767</xdr:rowOff>
    </xdr:from>
    <xdr:ext cx="378565" cy="259045"/>
    <xdr:sp macro="" textlink="">
      <xdr:nvSpPr>
        <xdr:cNvPr id="714" name="テキスト ボックス 713"/>
        <xdr:cNvSpPr txBox="1"/>
      </xdr:nvSpPr>
      <xdr:spPr>
        <a:xfrm>
          <a:off x="18467017" y="603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99060</xdr:rowOff>
    </xdr:from>
    <xdr:to>
      <xdr:col>32</xdr:col>
      <xdr:colOff>238125</xdr:colOff>
      <xdr:row>33</xdr:row>
      <xdr:rowOff>29210</xdr:rowOff>
    </xdr:to>
    <xdr:sp macro="" textlink="">
      <xdr:nvSpPr>
        <xdr:cNvPr id="720" name="円/楕円 719"/>
        <xdr:cNvSpPr/>
      </xdr:nvSpPr>
      <xdr:spPr>
        <a:xfrm>
          <a:off x="221107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121937</xdr:rowOff>
    </xdr:from>
    <xdr:ext cx="378565" cy="259045"/>
    <xdr:sp macro="" textlink="">
      <xdr:nvSpPr>
        <xdr:cNvPr id="721" name="投資及び出資金該当値テキスト"/>
        <xdr:cNvSpPr txBox="1"/>
      </xdr:nvSpPr>
      <xdr:spPr>
        <a:xfrm>
          <a:off x="22212300" y="543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123190</xdr:rowOff>
    </xdr:from>
    <xdr:to>
      <xdr:col>31</xdr:col>
      <xdr:colOff>85725</xdr:colOff>
      <xdr:row>32</xdr:row>
      <xdr:rowOff>53340</xdr:rowOff>
    </xdr:to>
    <xdr:sp macro="" textlink="">
      <xdr:nvSpPr>
        <xdr:cNvPr id="722" name="円/楕円 721"/>
        <xdr:cNvSpPr/>
      </xdr:nvSpPr>
      <xdr:spPr>
        <a:xfrm>
          <a:off x="21272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30</xdr:row>
      <xdr:rowOff>69867</xdr:rowOff>
    </xdr:from>
    <xdr:ext cx="378565" cy="259045"/>
    <xdr:sp macro="" textlink="">
      <xdr:nvSpPr>
        <xdr:cNvPr id="723" name="テキスト ボックス 722"/>
        <xdr:cNvSpPr txBox="1"/>
      </xdr:nvSpPr>
      <xdr:spPr>
        <a:xfrm>
          <a:off x="21121317" y="521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91440</xdr:rowOff>
    </xdr:from>
    <xdr:to>
      <xdr:col>29</xdr:col>
      <xdr:colOff>568325</xdr:colOff>
      <xdr:row>36</xdr:row>
      <xdr:rowOff>21590</xdr:rowOff>
    </xdr:to>
    <xdr:sp macro="" textlink="">
      <xdr:nvSpPr>
        <xdr:cNvPr id="724" name="円/楕円 723"/>
        <xdr:cNvSpPr/>
      </xdr:nvSpPr>
      <xdr:spPr>
        <a:xfrm>
          <a:off x="20383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12717</xdr:rowOff>
    </xdr:from>
    <xdr:ext cx="378565" cy="259045"/>
    <xdr:sp macro="" textlink="">
      <xdr:nvSpPr>
        <xdr:cNvPr id="725" name="テキスト ボックス 724"/>
        <xdr:cNvSpPr txBox="1"/>
      </xdr:nvSpPr>
      <xdr:spPr>
        <a:xfrm>
          <a:off x="20245017"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35560</xdr:rowOff>
    </xdr:from>
    <xdr:to>
      <xdr:col>28</xdr:col>
      <xdr:colOff>365125</xdr:colOff>
      <xdr:row>34</xdr:row>
      <xdr:rowOff>137160</xdr:rowOff>
    </xdr:to>
    <xdr:sp macro="" textlink="">
      <xdr:nvSpPr>
        <xdr:cNvPr id="726" name="円/楕円 725"/>
        <xdr:cNvSpPr/>
      </xdr:nvSpPr>
      <xdr:spPr>
        <a:xfrm>
          <a:off x="19494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32</xdr:row>
      <xdr:rowOff>153687</xdr:rowOff>
    </xdr:from>
    <xdr:ext cx="378565" cy="259045"/>
    <xdr:sp macro="" textlink="">
      <xdr:nvSpPr>
        <xdr:cNvPr id="727" name="テキスト ボックス 726"/>
        <xdr:cNvSpPr txBox="1"/>
      </xdr:nvSpPr>
      <xdr:spPr>
        <a:xfrm>
          <a:off x="19356017" y="5640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16510</xdr:rowOff>
    </xdr:from>
    <xdr:to>
      <xdr:col>27</xdr:col>
      <xdr:colOff>161925</xdr:colOff>
      <xdr:row>34</xdr:row>
      <xdr:rowOff>118110</xdr:rowOff>
    </xdr:to>
    <xdr:sp macro="" textlink="">
      <xdr:nvSpPr>
        <xdr:cNvPr id="728" name="円/楕円 727"/>
        <xdr:cNvSpPr/>
      </xdr:nvSpPr>
      <xdr:spPr>
        <a:xfrm>
          <a:off x="18605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134637</xdr:rowOff>
    </xdr:from>
    <xdr:ext cx="378565" cy="259045"/>
    <xdr:sp macro="" textlink="">
      <xdr:nvSpPr>
        <xdr:cNvPr id="729" name="テキスト ボックス 728"/>
        <xdr:cNvSpPr txBox="1"/>
      </xdr:nvSpPr>
      <xdr:spPr>
        <a:xfrm>
          <a:off x="18467017" y="562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1" name="正方形/長方形 73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2" name="正方形/長方形 73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3" name="正方形/長方形 73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4" name="正方形/長方形 73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5" name="正方形/長方形 73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6" name="テキスト ボックス 73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7" name="直線コネクタ 73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8" name="直線コネクタ 73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9" name="テキスト ボックス 73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0" name="直線コネクタ 73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1" name="テキスト ボックス 74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2" name="直線コネクタ 74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3" name="テキスト ボックス 74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4" name="直線コネクタ 74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5" name="テキスト ボックス 74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6" name="直線コネクタ 74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7" name="テキスト ボックス 74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8" name="直線コネクタ 74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49" name="テキスト ボックス 748"/>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1" name="テキスト ボックス 75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55</xdr:row>
      <xdr:rowOff>10623</xdr:rowOff>
    </xdr:from>
    <xdr:to>
      <xdr:col>32</xdr:col>
      <xdr:colOff>186689</xdr:colOff>
      <xdr:row>59</xdr:row>
      <xdr:rowOff>85277</xdr:rowOff>
    </xdr:to>
    <xdr:cxnSp macro="">
      <xdr:nvCxnSpPr>
        <xdr:cNvPr id="753" name="直線コネクタ 752"/>
        <xdr:cNvCxnSpPr/>
      </xdr:nvCxnSpPr>
      <xdr:spPr>
        <a:xfrm flipV="1">
          <a:off x="22159595" y="9440373"/>
          <a:ext cx="1269" cy="76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89104</xdr:rowOff>
    </xdr:from>
    <xdr:ext cx="378565" cy="259045"/>
    <xdr:sp macro="" textlink="">
      <xdr:nvSpPr>
        <xdr:cNvPr id="754" name="貸付金最小値テキスト"/>
        <xdr:cNvSpPr txBox="1"/>
      </xdr:nvSpPr>
      <xdr:spPr>
        <a:xfrm>
          <a:off x="22212300" y="1020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85277</xdr:rowOff>
    </xdr:from>
    <xdr:to>
      <xdr:col>32</xdr:col>
      <xdr:colOff>276225</xdr:colOff>
      <xdr:row>59</xdr:row>
      <xdr:rowOff>85277</xdr:rowOff>
    </xdr:to>
    <xdr:cxnSp macro="">
      <xdr:nvCxnSpPr>
        <xdr:cNvPr id="755" name="直線コネクタ 754"/>
        <xdr:cNvCxnSpPr/>
      </xdr:nvCxnSpPr>
      <xdr:spPr>
        <a:xfrm>
          <a:off x="22072600" y="10200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128750</xdr:rowOff>
    </xdr:from>
    <xdr:ext cx="534377" cy="259045"/>
    <xdr:sp macro="" textlink="">
      <xdr:nvSpPr>
        <xdr:cNvPr id="756" name="貸付金最大値テキスト"/>
        <xdr:cNvSpPr txBox="1"/>
      </xdr:nvSpPr>
      <xdr:spPr>
        <a:xfrm>
          <a:off x="22212300" y="92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55</xdr:row>
      <xdr:rowOff>10623</xdr:rowOff>
    </xdr:from>
    <xdr:to>
      <xdr:col>32</xdr:col>
      <xdr:colOff>276225</xdr:colOff>
      <xdr:row>55</xdr:row>
      <xdr:rowOff>10623</xdr:rowOff>
    </xdr:to>
    <xdr:cxnSp macro="">
      <xdr:nvCxnSpPr>
        <xdr:cNvPr id="757" name="直線コネクタ 756"/>
        <xdr:cNvCxnSpPr/>
      </xdr:nvCxnSpPr>
      <xdr:spPr>
        <a:xfrm>
          <a:off x="22072600" y="944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100201</xdr:rowOff>
    </xdr:from>
    <xdr:to>
      <xdr:col>32</xdr:col>
      <xdr:colOff>187325</xdr:colOff>
      <xdr:row>56</xdr:row>
      <xdr:rowOff>8908</xdr:rowOff>
    </xdr:to>
    <xdr:cxnSp macro="">
      <xdr:nvCxnSpPr>
        <xdr:cNvPr id="758" name="直線コネクタ 757"/>
        <xdr:cNvCxnSpPr/>
      </xdr:nvCxnSpPr>
      <xdr:spPr>
        <a:xfrm>
          <a:off x="21323300" y="9529951"/>
          <a:ext cx="838200" cy="8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27975</xdr:rowOff>
    </xdr:from>
    <xdr:ext cx="534377" cy="259045"/>
    <xdr:sp macro="" textlink="">
      <xdr:nvSpPr>
        <xdr:cNvPr id="759" name="貸付金平均値テキスト"/>
        <xdr:cNvSpPr txBox="1"/>
      </xdr:nvSpPr>
      <xdr:spPr>
        <a:xfrm>
          <a:off x="22212300" y="9800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49548</xdr:rowOff>
    </xdr:from>
    <xdr:to>
      <xdr:col>32</xdr:col>
      <xdr:colOff>238125</xdr:colOff>
      <xdr:row>57</xdr:row>
      <xdr:rowOff>151148</xdr:rowOff>
    </xdr:to>
    <xdr:sp macro="" textlink="">
      <xdr:nvSpPr>
        <xdr:cNvPr id="760" name="フローチャート : 判断 759"/>
        <xdr:cNvSpPr/>
      </xdr:nvSpPr>
      <xdr:spPr>
        <a:xfrm>
          <a:off x="22110700" y="982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27996</xdr:rowOff>
    </xdr:from>
    <xdr:to>
      <xdr:col>31</xdr:col>
      <xdr:colOff>34925</xdr:colOff>
      <xdr:row>55</xdr:row>
      <xdr:rowOff>100201</xdr:rowOff>
    </xdr:to>
    <xdr:cxnSp macro="">
      <xdr:nvCxnSpPr>
        <xdr:cNvPr id="761" name="直線コネクタ 760"/>
        <xdr:cNvCxnSpPr/>
      </xdr:nvCxnSpPr>
      <xdr:spPr>
        <a:xfrm>
          <a:off x="20434300" y="9457746"/>
          <a:ext cx="8890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9168</xdr:rowOff>
    </xdr:from>
    <xdr:to>
      <xdr:col>31</xdr:col>
      <xdr:colOff>85725</xdr:colOff>
      <xdr:row>57</xdr:row>
      <xdr:rowOff>110768</xdr:rowOff>
    </xdr:to>
    <xdr:sp macro="" textlink="">
      <xdr:nvSpPr>
        <xdr:cNvPr id="762" name="フローチャート : 判断 761"/>
        <xdr:cNvSpPr/>
      </xdr:nvSpPr>
      <xdr:spPr>
        <a:xfrm>
          <a:off x="21272500" y="978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101895</xdr:rowOff>
    </xdr:from>
    <xdr:ext cx="534377" cy="259045"/>
    <xdr:sp macro="" textlink="">
      <xdr:nvSpPr>
        <xdr:cNvPr id="763" name="テキスト ボックス 762"/>
        <xdr:cNvSpPr txBox="1"/>
      </xdr:nvSpPr>
      <xdr:spPr>
        <a:xfrm>
          <a:off x="21043411" y="98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114097</xdr:rowOff>
    </xdr:from>
    <xdr:to>
      <xdr:col>29</xdr:col>
      <xdr:colOff>517525</xdr:colOff>
      <xdr:row>55</xdr:row>
      <xdr:rowOff>27996</xdr:rowOff>
    </xdr:to>
    <xdr:cxnSp macro="">
      <xdr:nvCxnSpPr>
        <xdr:cNvPr id="764" name="直線コネクタ 763"/>
        <xdr:cNvCxnSpPr/>
      </xdr:nvCxnSpPr>
      <xdr:spPr>
        <a:xfrm>
          <a:off x="19545300" y="9200947"/>
          <a:ext cx="889000" cy="25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8090</xdr:rowOff>
    </xdr:from>
    <xdr:to>
      <xdr:col>29</xdr:col>
      <xdr:colOff>568325</xdr:colOff>
      <xdr:row>57</xdr:row>
      <xdr:rowOff>109690</xdr:rowOff>
    </xdr:to>
    <xdr:sp macro="" textlink="">
      <xdr:nvSpPr>
        <xdr:cNvPr id="765" name="フローチャート : 判断 764"/>
        <xdr:cNvSpPr/>
      </xdr:nvSpPr>
      <xdr:spPr>
        <a:xfrm>
          <a:off x="20383500" y="97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100817</xdr:rowOff>
    </xdr:from>
    <xdr:ext cx="534377" cy="259045"/>
    <xdr:sp macro="" textlink="">
      <xdr:nvSpPr>
        <xdr:cNvPr id="766" name="テキスト ボックス 765"/>
        <xdr:cNvSpPr txBox="1"/>
      </xdr:nvSpPr>
      <xdr:spPr>
        <a:xfrm>
          <a:off x="20167111" y="98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56147</xdr:rowOff>
    </xdr:from>
    <xdr:to>
      <xdr:col>28</xdr:col>
      <xdr:colOff>314325</xdr:colOff>
      <xdr:row>53</xdr:row>
      <xdr:rowOff>114097</xdr:rowOff>
    </xdr:to>
    <xdr:cxnSp macro="">
      <xdr:nvCxnSpPr>
        <xdr:cNvPr id="767" name="直線コネクタ 766"/>
        <xdr:cNvCxnSpPr/>
      </xdr:nvCxnSpPr>
      <xdr:spPr>
        <a:xfrm>
          <a:off x="18656300" y="8800097"/>
          <a:ext cx="889000" cy="4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131910</xdr:rowOff>
    </xdr:from>
    <xdr:to>
      <xdr:col>28</xdr:col>
      <xdr:colOff>365125</xdr:colOff>
      <xdr:row>57</xdr:row>
      <xdr:rowOff>62060</xdr:rowOff>
    </xdr:to>
    <xdr:sp macro="" textlink="">
      <xdr:nvSpPr>
        <xdr:cNvPr id="768" name="フローチャート : 判断 767"/>
        <xdr:cNvSpPr/>
      </xdr:nvSpPr>
      <xdr:spPr>
        <a:xfrm>
          <a:off x="19494500" y="973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53187</xdr:rowOff>
    </xdr:from>
    <xdr:ext cx="534377" cy="259045"/>
    <xdr:sp macro="" textlink="">
      <xdr:nvSpPr>
        <xdr:cNvPr id="769" name="テキスト ボックス 768"/>
        <xdr:cNvSpPr txBox="1"/>
      </xdr:nvSpPr>
      <xdr:spPr>
        <a:xfrm>
          <a:off x="19278111" y="98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86843</xdr:rowOff>
    </xdr:from>
    <xdr:to>
      <xdr:col>27</xdr:col>
      <xdr:colOff>161925</xdr:colOff>
      <xdr:row>57</xdr:row>
      <xdr:rowOff>16993</xdr:rowOff>
    </xdr:to>
    <xdr:sp macro="" textlink="">
      <xdr:nvSpPr>
        <xdr:cNvPr id="770" name="フローチャート : 判断 769"/>
        <xdr:cNvSpPr/>
      </xdr:nvSpPr>
      <xdr:spPr>
        <a:xfrm>
          <a:off x="18605500" y="96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8120</xdr:rowOff>
    </xdr:from>
    <xdr:ext cx="534377" cy="259045"/>
    <xdr:sp macro="" textlink="">
      <xdr:nvSpPr>
        <xdr:cNvPr id="771" name="テキスト ボックス 770"/>
        <xdr:cNvSpPr txBox="1"/>
      </xdr:nvSpPr>
      <xdr:spPr>
        <a:xfrm>
          <a:off x="18389111" y="97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129558</xdr:rowOff>
    </xdr:from>
    <xdr:to>
      <xdr:col>32</xdr:col>
      <xdr:colOff>238125</xdr:colOff>
      <xdr:row>56</xdr:row>
      <xdr:rowOff>59708</xdr:rowOff>
    </xdr:to>
    <xdr:sp macro="" textlink="">
      <xdr:nvSpPr>
        <xdr:cNvPr id="777" name="円/楕円 776"/>
        <xdr:cNvSpPr/>
      </xdr:nvSpPr>
      <xdr:spPr>
        <a:xfrm>
          <a:off x="22110700" y="95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152435</xdr:rowOff>
    </xdr:from>
    <xdr:ext cx="534377" cy="259045"/>
    <xdr:sp macro="" textlink="">
      <xdr:nvSpPr>
        <xdr:cNvPr id="778" name="貸付金該当値テキスト"/>
        <xdr:cNvSpPr txBox="1"/>
      </xdr:nvSpPr>
      <xdr:spPr>
        <a:xfrm>
          <a:off x="22212300" y="94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37,010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49401</xdr:rowOff>
    </xdr:from>
    <xdr:to>
      <xdr:col>31</xdr:col>
      <xdr:colOff>85725</xdr:colOff>
      <xdr:row>55</xdr:row>
      <xdr:rowOff>151001</xdr:rowOff>
    </xdr:to>
    <xdr:sp macro="" textlink="">
      <xdr:nvSpPr>
        <xdr:cNvPr id="779" name="円/楕円 778"/>
        <xdr:cNvSpPr/>
      </xdr:nvSpPr>
      <xdr:spPr>
        <a:xfrm>
          <a:off x="21272500" y="94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167528</xdr:rowOff>
    </xdr:from>
    <xdr:ext cx="534377" cy="259045"/>
    <xdr:sp macro="" textlink="">
      <xdr:nvSpPr>
        <xdr:cNvPr id="780" name="テキスト ボックス 779"/>
        <xdr:cNvSpPr txBox="1"/>
      </xdr:nvSpPr>
      <xdr:spPr>
        <a:xfrm>
          <a:off x="21043411" y="92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41,919</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148646</xdr:rowOff>
    </xdr:from>
    <xdr:to>
      <xdr:col>29</xdr:col>
      <xdr:colOff>568325</xdr:colOff>
      <xdr:row>55</xdr:row>
      <xdr:rowOff>78796</xdr:rowOff>
    </xdr:to>
    <xdr:sp macro="" textlink="">
      <xdr:nvSpPr>
        <xdr:cNvPr id="781" name="円/楕円 780"/>
        <xdr:cNvSpPr/>
      </xdr:nvSpPr>
      <xdr:spPr>
        <a:xfrm>
          <a:off x="20383500" y="94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95323</xdr:rowOff>
    </xdr:from>
    <xdr:ext cx="534377" cy="259045"/>
    <xdr:sp macro="" textlink="">
      <xdr:nvSpPr>
        <xdr:cNvPr id="782" name="テキスト ボックス 781"/>
        <xdr:cNvSpPr txBox="1"/>
      </xdr:nvSpPr>
      <xdr:spPr>
        <a:xfrm>
          <a:off x="20167111" y="91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63297</xdr:rowOff>
    </xdr:from>
    <xdr:to>
      <xdr:col>28</xdr:col>
      <xdr:colOff>365125</xdr:colOff>
      <xdr:row>53</xdr:row>
      <xdr:rowOff>164897</xdr:rowOff>
    </xdr:to>
    <xdr:sp macro="" textlink="">
      <xdr:nvSpPr>
        <xdr:cNvPr id="783" name="円/楕円 782"/>
        <xdr:cNvSpPr/>
      </xdr:nvSpPr>
      <xdr:spPr>
        <a:xfrm>
          <a:off x="19494500" y="91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9974</xdr:rowOff>
    </xdr:from>
    <xdr:ext cx="534377" cy="259045"/>
    <xdr:sp macro="" textlink="">
      <xdr:nvSpPr>
        <xdr:cNvPr id="784" name="テキスト ボックス 783"/>
        <xdr:cNvSpPr txBox="1"/>
      </xdr:nvSpPr>
      <xdr:spPr>
        <a:xfrm>
          <a:off x="19278111" y="89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62,068</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5347</xdr:rowOff>
    </xdr:from>
    <xdr:to>
      <xdr:col>27</xdr:col>
      <xdr:colOff>161925</xdr:colOff>
      <xdr:row>51</xdr:row>
      <xdr:rowOff>106947</xdr:rowOff>
    </xdr:to>
    <xdr:sp macro="" textlink="">
      <xdr:nvSpPr>
        <xdr:cNvPr id="785" name="円/楕円 784"/>
        <xdr:cNvSpPr/>
      </xdr:nvSpPr>
      <xdr:spPr>
        <a:xfrm>
          <a:off x="18605500" y="87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123474</xdr:rowOff>
    </xdr:from>
    <xdr:ext cx="534377" cy="259045"/>
    <xdr:sp macro="" textlink="">
      <xdr:nvSpPr>
        <xdr:cNvPr id="786" name="テキスト ボックス 785"/>
        <xdr:cNvSpPr txBox="1"/>
      </xdr:nvSpPr>
      <xdr:spPr>
        <a:xfrm>
          <a:off x="18389111" y="852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8" name="正方形/長方形 78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9" name="正方形/長方形 78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90" name="正方形/長方形 78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91" name="正方形/長方形 79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2" name="正方形/長方形 79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3" name="テキスト ボックス 79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4" name="直線コネクタ 79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6" name="テキスト ボックス 79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8" name="テキスト ボックス 797"/>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800" name="テキスト ボックス 799"/>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802" name="テキスト ボックス 801"/>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4" name="テキスト ボックス 803"/>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6" name="直線コネクタ 805"/>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7"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8" name="直線コネクタ 807"/>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9"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10" name="直線コネクタ 809"/>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166446</xdr:rowOff>
    </xdr:from>
    <xdr:to>
      <xdr:col>32</xdr:col>
      <xdr:colOff>187325</xdr:colOff>
      <xdr:row>73</xdr:row>
      <xdr:rowOff>4826</xdr:rowOff>
    </xdr:to>
    <xdr:cxnSp macro="">
      <xdr:nvCxnSpPr>
        <xdr:cNvPr id="811" name="直線コネクタ 810"/>
        <xdr:cNvCxnSpPr/>
      </xdr:nvCxnSpPr>
      <xdr:spPr>
        <a:xfrm flipV="1">
          <a:off x="21323300" y="12339396"/>
          <a:ext cx="838200" cy="1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117848</xdr:rowOff>
    </xdr:from>
    <xdr:ext cx="469744" cy="259045"/>
    <xdr:sp macro="" textlink="">
      <xdr:nvSpPr>
        <xdr:cNvPr id="812" name="繰出金平均値テキスト"/>
        <xdr:cNvSpPr txBox="1"/>
      </xdr:nvSpPr>
      <xdr:spPr>
        <a:xfrm>
          <a:off x="22212300" y="13148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13" name="フローチャート : 判断 812"/>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104039</xdr:rowOff>
    </xdr:from>
    <xdr:to>
      <xdr:col>31</xdr:col>
      <xdr:colOff>34925</xdr:colOff>
      <xdr:row>73</xdr:row>
      <xdr:rowOff>4826</xdr:rowOff>
    </xdr:to>
    <xdr:cxnSp macro="">
      <xdr:nvCxnSpPr>
        <xdr:cNvPr id="814" name="直線コネクタ 813"/>
        <xdr:cNvCxnSpPr/>
      </xdr:nvCxnSpPr>
      <xdr:spPr>
        <a:xfrm>
          <a:off x="20434300" y="12448439"/>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15" name="フローチャート : 判断 814"/>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36237</xdr:rowOff>
    </xdr:from>
    <xdr:ext cx="469744" cy="259045"/>
    <xdr:sp macro="" textlink="">
      <xdr:nvSpPr>
        <xdr:cNvPr id="816" name="テキスト ボックス 815"/>
        <xdr:cNvSpPr txBox="1"/>
      </xdr:nvSpPr>
      <xdr:spPr>
        <a:xfrm>
          <a:off x="21075727" y="1323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31115</xdr:rowOff>
    </xdr:from>
    <xdr:to>
      <xdr:col>29</xdr:col>
      <xdr:colOff>517525</xdr:colOff>
      <xdr:row>72</xdr:row>
      <xdr:rowOff>104039</xdr:rowOff>
    </xdr:to>
    <xdr:cxnSp macro="">
      <xdr:nvCxnSpPr>
        <xdr:cNvPr id="817" name="直線コネクタ 816"/>
        <xdr:cNvCxnSpPr/>
      </xdr:nvCxnSpPr>
      <xdr:spPr>
        <a:xfrm>
          <a:off x="19545300" y="12375515"/>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8" name="フローチャート : 判断 817"/>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103218</xdr:rowOff>
    </xdr:from>
    <xdr:ext cx="469744" cy="259045"/>
    <xdr:sp macro="" textlink="">
      <xdr:nvSpPr>
        <xdr:cNvPr id="819" name="テキスト ボックス 818"/>
        <xdr:cNvSpPr txBox="1"/>
      </xdr:nvSpPr>
      <xdr:spPr>
        <a:xfrm>
          <a:off x="20199427" y="131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119812</xdr:rowOff>
    </xdr:from>
    <xdr:to>
      <xdr:col>28</xdr:col>
      <xdr:colOff>314325</xdr:colOff>
      <xdr:row>72</xdr:row>
      <xdr:rowOff>31115</xdr:rowOff>
    </xdr:to>
    <xdr:cxnSp macro="">
      <xdr:nvCxnSpPr>
        <xdr:cNvPr id="820" name="直線コネクタ 819"/>
        <xdr:cNvCxnSpPr/>
      </xdr:nvCxnSpPr>
      <xdr:spPr>
        <a:xfrm>
          <a:off x="18656300" y="12121312"/>
          <a:ext cx="889000" cy="2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67411</xdr:rowOff>
    </xdr:from>
    <xdr:to>
      <xdr:col>28</xdr:col>
      <xdr:colOff>365125</xdr:colOff>
      <xdr:row>76</xdr:row>
      <xdr:rowOff>169011</xdr:rowOff>
    </xdr:to>
    <xdr:sp macro="" textlink="">
      <xdr:nvSpPr>
        <xdr:cNvPr id="821" name="フローチャート : 判断 820"/>
        <xdr:cNvSpPr/>
      </xdr:nvSpPr>
      <xdr:spPr>
        <a:xfrm>
          <a:off x="19494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160138</xdr:rowOff>
    </xdr:from>
    <xdr:ext cx="469744" cy="259045"/>
    <xdr:sp macro="" textlink="">
      <xdr:nvSpPr>
        <xdr:cNvPr id="822" name="テキスト ボックス 821"/>
        <xdr:cNvSpPr txBox="1"/>
      </xdr:nvSpPr>
      <xdr:spPr>
        <a:xfrm>
          <a:off x="19310427" y="1319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29921</xdr:rowOff>
    </xdr:from>
    <xdr:to>
      <xdr:col>27</xdr:col>
      <xdr:colOff>161925</xdr:colOff>
      <xdr:row>76</xdr:row>
      <xdr:rowOff>131521</xdr:rowOff>
    </xdr:to>
    <xdr:sp macro="" textlink="">
      <xdr:nvSpPr>
        <xdr:cNvPr id="823" name="フローチャート : 判断 822"/>
        <xdr:cNvSpPr/>
      </xdr:nvSpPr>
      <xdr:spPr>
        <a:xfrm>
          <a:off x="18605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76</xdr:row>
      <xdr:rowOff>122648</xdr:rowOff>
    </xdr:from>
    <xdr:ext cx="469744" cy="259045"/>
    <xdr:sp macro="" textlink="">
      <xdr:nvSpPr>
        <xdr:cNvPr id="824" name="テキスト ボックス 823"/>
        <xdr:cNvSpPr txBox="1"/>
      </xdr:nvSpPr>
      <xdr:spPr>
        <a:xfrm>
          <a:off x="18421427" y="131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115646</xdr:rowOff>
    </xdr:from>
    <xdr:to>
      <xdr:col>32</xdr:col>
      <xdr:colOff>238125</xdr:colOff>
      <xdr:row>72</xdr:row>
      <xdr:rowOff>45796</xdr:rowOff>
    </xdr:to>
    <xdr:sp macro="" textlink="">
      <xdr:nvSpPr>
        <xdr:cNvPr id="830" name="円/楕円 829"/>
        <xdr:cNvSpPr/>
      </xdr:nvSpPr>
      <xdr:spPr>
        <a:xfrm>
          <a:off x="22110700" y="122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30573</xdr:rowOff>
    </xdr:from>
    <xdr:ext cx="469744" cy="259045"/>
    <xdr:sp macro="" textlink="">
      <xdr:nvSpPr>
        <xdr:cNvPr id="831" name="繰出金該当値テキスト"/>
        <xdr:cNvSpPr txBox="1"/>
      </xdr:nvSpPr>
      <xdr:spPr>
        <a:xfrm>
          <a:off x="22212300" y="1220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125476</xdr:rowOff>
    </xdr:from>
    <xdr:to>
      <xdr:col>31</xdr:col>
      <xdr:colOff>85725</xdr:colOff>
      <xdr:row>73</xdr:row>
      <xdr:rowOff>55626</xdr:rowOff>
    </xdr:to>
    <xdr:sp macro="" textlink="">
      <xdr:nvSpPr>
        <xdr:cNvPr id="832" name="円/楕円 831"/>
        <xdr:cNvSpPr/>
      </xdr:nvSpPr>
      <xdr:spPr>
        <a:xfrm>
          <a:off x="21272500" y="124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72153</xdr:rowOff>
    </xdr:from>
    <xdr:ext cx="469744" cy="259045"/>
    <xdr:sp macro="" textlink="">
      <xdr:nvSpPr>
        <xdr:cNvPr id="833" name="テキスト ボックス 832"/>
        <xdr:cNvSpPr txBox="1"/>
      </xdr:nvSpPr>
      <xdr:spPr>
        <a:xfrm>
          <a:off x="21075727" y="1224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53239</xdr:rowOff>
    </xdr:from>
    <xdr:to>
      <xdr:col>29</xdr:col>
      <xdr:colOff>568325</xdr:colOff>
      <xdr:row>72</xdr:row>
      <xdr:rowOff>154839</xdr:rowOff>
    </xdr:to>
    <xdr:sp macro="" textlink="">
      <xdr:nvSpPr>
        <xdr:cNvPr id="834" name="円/楕円 833"/>
        <xdr:cNvSpPr/>
      </xdr:nvSpPr>
      <xdr:spPr>
        <a:xfrm>
          <a:off x="20383500" y="123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70</xdr:row>
      <xdr:rowOff>171366</xdr:rowOff>
    </xdr:from>
    <xdr:ext cx="469744" cy="259045"/>
    <xdr:sp macro="" textlink="">
      <xdr:nvSpPr>
        <xdr:cNvPr id="835" name="テキスト ボックス 834"/>
        <xdr:cNvSpPr txBox="1"/>
      </xdr:nvSpPr>
      <xdr:spPr>
        <a:xfrm>
          <a:off x="20199427" y="121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151765</xdr:rowOff>
    </xdr:from>
    <xdr:to>
      <xdr:col>28</xdr:col>
      <xdr:colOff>365125</xdr:colOff>
      <xdr:row>72</xdr:row>
      <xdr:rowOff>81915</xdr:rowOff>
    </xdr:to>
    <xdr:sp macro="" textlink="">
      <xdr:nvSpPr>
        <xdr:cNvPr id="836" name="円/楕円 835"/>
        <xdr:cNvSpPr/>
      </xdr:nvSpPr>
      <xdr:spPr>
        <a:xfrm>
          <a:off x="19494500" y="123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70</xdr:row>
      <xdr:rowOff>98442</xdr:rowOff>
    </xdr:from>
    <xdr:ext cx="469744" cy="259045"/>
    <xdr:sp macro="" textlink="">
      <xdr:nvSpPr>
        <xdr:cNvPr id="837" name="テキスト ボックス 836"/>
        <xdr:cNvSpPr txBox="1"/>
      </xdr:nvSpPr>
      <xdr:spPr>
        <a:xfrm>
          <a:off x="19310427" y="120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69012</xdr:rowOff>
    </xdr:from>
    <xdr:to>
      <xdr:col>27</xdr:col>
      <xdr:colOff>161925</xdr:colOff>
      <xdr:row>70</xdr:row>
      <xdr:rowOff>170612</xdr:rowOff>
    </xdr:to>
    <xdr:sp macro="" textlink="">
      <xdr:nvSpPr>
        <xdr:cNvPr id="838" name="円/楕円 837"/>
        <xdr:cNvSpPr/>
      </xdr:nvSpPr>
      <xdr:spPr>
        <a:xfrm>
          <a:off x="18605500" y="120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69</xdr:row>
      <xdr:rowOff>15689</xdr:rowOff>
    </xdr:from>
    <xdr:ext cx="469744" cy="259045"/>
    <xdr:sp macro="" textlink="">
      <xdr:nvSpPr>
        <xdr:cNvPr id="839" name="テキスト ボックス 838"/>
        <xdr:cNvSpPr txBox="1"/>
      </xdr:nvSpPr>
      <xdr:spPr>
        <a:xfrm>
          <a:off x="18421427" y="1184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41" name="正方形/長方形 84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2" name="正方形/長方形 84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3" name="正方形/長方形 84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4" name="正方形/長方形 84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3" name="テキスト ボックス 86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80" name="テキスト ボックス 87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年度以降、東日本大震災からの復旧・復興事業の影響により、扶助費や公債費等を除く大半の費目で大幅に事業費が増加しており、住民一人当たりのコストはグループ内平均を大きく上回って推移している。</a:t>
          </a:r>
        </a:p>
        <a:p>
          <a:r>
            <a:rPr kumimoji="1" lang="ja-JP" altLang="en-US" sz="1300">
              <a:latin typeface="ＭＳ Ｐゴシック"/>
            </a:rPr>
            <a:t>　特に、投資的経費はグループ内平均との乖離が大きく、復旧・復興事業の今後の進捗状況次第ではあるが、当分の間は高い水準で推移していくと見込まれる。</a:t>
          </a:r>
        </a:p>
        <a:p>
          <a:r>
            <a:rPr kumimoji="1" lang="ja-JP" altLang="en-US" sz="1300">
              <a:latin typeface="ＭＳ Ｐゴシック"/>
            </a:rPr>
            <a:t>　一方、復旧・復興の進展の表れとして、がれき処理に要する経費である災害廃棄物処理事業費が平成</a:t>
          </a:r>
          <a:r>
            <a:rPr kumimoji="1" lang="en-US" altLang="ja-JP" sz="1300">
              <a:latin typeface="ＭＳ Ｐゴシック"/>
            </a:rPr>
            <a:t>25</a:t>
          </a:r>
          <a:r>
            <a:rPr kumimoji="1" lang="ja-JP" altLang="en-US" sz="1300">
              <a:latin typeface="ＭＳ Ｐゴシック"/>
            </a:rPr>
            <a:t>年度をピークに減少に転じた影響で、物件費が大幅に減少しているほか、中小企業等復旧・復興支援費や緊急雇用創出事業費等の減により、補助費等も大きく減少している。</a:t>
          </a:r>
        </a:p>
        <a:p>
          <a:r>
            <a:rPr kumimoji="1" lang="ja-JP" altLang="en-US" sz="1300">
              <a:latin typeface="ＭＳ Ｐゴシック"/>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2,319,438
2,300,472
7,282.22
1,383,490,525
1,262,330,324
15,281,880
501,638,579
1,569,898,617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78740</xdr:rowOff>
    </xdr:from>
    <xdr:to>
      <xdr:col>6</xdr:col>
      <xdr:colOff>511175</xdr:colOff>
      <xdr:row>33</xdr:row>
      <xdr:rowOff>97790</xdr:rowOff>
    </xdr:to>
    <xdr:cxnSp macro="">
      <xdr:nvCxnSpPr>
        <xdr:cNvPr id="61" name="直線コネクタ 60"/>
        <xdr:cNvCxnSpPr/>
      </xdr:nvCxnSpPr>
      <xdr:spPr>
        <a:xfrm>
          <a:off x="3797300" y="57365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73042</xdr:rowOff>
    </xdr:from>
    <xdr:ext cx="378565" cy="259045"/>
    <xdr:sp macro="" textlink="">
      <xdr:nvSpPr>
        <xdr:cNvPr id="62" name="議会費平均値テキスト"/>
        <xdr:cNvSpPr txBox="1"/>
      </xdr:nvSpPr>
      <xdr:spPr>
        <a:xfrm>
          <a:off x="4686300" y="6073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78740</xdr:rowOff>
    </xdr:from>
    <xdr:to>
      <xdr:col>5</xdr:col>
      <xdr:colOff>358775</xdr:colOff>
      <xdr:row>33</xdr:row>
      <xdr:rowOff>97790</xdr:rowOff>
    </xdr:to>
    <xdr:cxnSp macro="">
      <xdr:nvCxnSpPr>
        <xdr:cNvPr id="64" name="直線コネクタ 63"/>
        <xdr:cNvCxnSpPr/>
      </xdr:nvCxnSpPr>
      <xdr:spPr>
        <a:xfrm flipV="1">
          <a:off x="2908300" y="5736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25417</xdr:rowOff>
    </xdr:from>
    <xdr:ext cx="378565" cy="259045"/>
    <xdr:sp macro="" textlink="">
      <xdr:nvSpPr>
        <xdr:cNvPr id="66" name="テキスト ボックス 65"/>
        <xdr:cNvSpPr txBox="1"/>
      </xdr:nvSpPr>
      <xdr:spPr>
        <a:xfrm>
          <a:off x="35953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97790</xdr:rowOff>
    </xdr:from>
    <xdr:to>
      <xdr:col>4</xdr:col>
      <xdr:colOff>155575</xdr:colOff>
      <xdr:row>33</xdr:row>
      <xdr:rowOff>130175</xdr:rowOff>
    </xdr:to>
    <xdr:cxnSp macro="">
      <xdr:nvCxnSpPr>
        <xdr:cNvPr id="67" name="直線コネクタ 66"/>
        <xdr:cNvCxnSpPr/>
      </xdr:nvCxnSpPr>
      <xdr:spPr>
        <a:xfrm flipV="1">
          <a:off x="2019300" y="5755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53992</xdr:rowOff>
    </xdr:from>
    <xdr:ext cx="378565" cy="259045"/>
    <xdr:sp macro="" textlink="">
      <xdr:nvSpPr>
        <xdr:cNvPr id="69" name="テキスト ボックス 68"/>
        <xdr:cNvSpPr txBox="1"/>
      </xdr:nvSpPr>
      <xdr:spPr>
        <a:xfrm>
          <a:off x="2719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86360</xdr:rowOff>
    </xdr:from>
    <xdr:to>
      <xdr:col>2</xdr:col>
      <xdr:colOff>638175</xdr:colOff>
      <xdr:row>33</xdr:row>
      <xdr:rowOff>130175</xdr:rowOff>
    </xdr:to>
    <xdr:cxnSp macro="">
      <xdr:nvCxnSpPr>
        <xdr:cNvPr id="70" name="直線コネクタ 69"/>
        <xdr:cNvCxnSpPr/>
      </xdr:nvCxnSpPr>
      <xdr:spPr>
        <a:xfrm>
          <a:off x="1130300" y="5744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157480</xdr:rowOff>
    </xdr:from>
    <xdr:to>
      <xdr:col>3</xdr:col>
      <xdr:colOff>3175</xdr:colOff>
      <xdr:row>36</xdr:row>
      <xdr:rowOff>87630</xdr:rowOff>
    </xdr:to>
    <xdr:sp macro="" textlink="">
      <xdr:nvSpPr>
        <xdr:cNvPr id="71" name="フローチャート :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78757</xdr:rowOff>
    </xdr:from>
    <xdr:ext cx="378565" cy="259045"/>
    <xdr:sp macro="" textlink="">
      <xdr:nvSpPr>
        <xdr:cNvPr id="72" name="テキスト ボックス 71"/>
        <xdr:cNvSpPr txBox="1"/>
      </xdr:nvSpPr>
      <xdr:spPr>
        <a:xfrm>
          <a:off x="1830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121285</xdr:rowOff>
    </xdr:from>
    <xdr:to>
      <xdr:col>1</xdr:col>
      <xdr:colOff>485775</xdr:colOff>
      <xdr:row>36</xdr:row>
      <xdr:rowOff>51435</xdr:rowOff>
    </xdr:to>
    <xdr:sp macro="" textlink="">
      <xdr:nvSpPr>
        <xdr:cNvPr id="73" name="フローチャート :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42562</xdr:rowOff>
    </xdr:from>
    <xdr:ext cx="378565" cy="259045"/>
    <xdr:sp macro="" textlink="">
      <xdr:nvSpPr>
        <xdr:cNvPr id="74" name="テキスト ボックス 73"/>
        <xdr:cNvSpPr txBox="1"/>
      </xdr:nvSpPr>
      <xdr:spPr>
        <a:xfrm>
          <a:off x="941017" y="621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46990</xdr:rowOff>
    </xdr:from>
    <xdr:to>
      <xdr:col>6</xdr:col>
      <xdr:colOff>561975</xdr:colOff>
      <xdr:row>33</xdr:row>
      <xdr:rowOff>148590</xdr:rowOff>
    </xdr:to>
    <xdr:sp macro="" textlink="">
      <xdr:nvSpPr>
        <xdr:cNvPr id="80" name="円/楕円 79"/>
        <xdr:cNvSpPr/>
      </xdr:nvSpPr>
      <xdr:spPr>
        <a:xfrm>
          <a:off x="45847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69867</xdr:rowOff>
    </xdr:from>
    <xdr:ext cx="378565" cy="259045"/>
    <xdr:sp macro="" textlink="">
      <xdr:nvSpPr>
        <xdr:cNvPr id="81" name="議会費該当値テキスト"/>
        <xdr:cNvSpPr txBox="1"/>
      </xdr:nvSpPr>
      <xdr:spPr>
        <a:xfrm>
          <a:off x="4686300" y="555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27940</xdr:rowOff>
    </xdr:from>
    <xdr:to>
      <xdr:col>5</xdr:col>
      <xdr:colOff>409575</xdr:colOff>
      <xdr:row>33</xdr:row>
      <xdr:rowOff>129540</xdr:rowOff>
    </xdr:to>
    <xdr:sp macro="" textlink="">
      <xdr:nvSpPr>
        <xdr:cNvPr id="82" name="円/楕円 81"/>
        <xdr:cNvSpPr/>
      </xdr:nvSpPr>
      <xdr:spPr>
        <a:xfrm>
          <a:off x="3746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31</xdr:row>
      <xdr:rowOff>146067</xdr:rowOff>
    </xdr:from>
    <xdr:ext cx="378565" cy="259045"/>
    <xdr:sp macro="" textlink="">
      <xdr:nvSpPr>
        <xdr:cNvPr id="83" name="テキスト ボックス 82"/>
        <xdr:cNvSpPr txBox="1"/>
      </xdr:nvSpPr>
      <xdr:spPr>
        <a:xfrm>
          <a:off x="3595317" y="546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46990</xdr:rowOff>
    </xdr:from>
    <xdr:to>
      <xdr:col>4</xdr:col>
      <xdr:colOff>206375</xdr:colOff>
      <xdr:row>33</xdr:row>
      <xdr:rowOff>148590</xdr:rowOff>
    </xdr:to>
    <xdr:sp macro="" textlink="">
      <xdr:nvSpPr>
        <xdr:cNvPr id="84" name="円/楕円 83"/>
        <xdr:cNvSpPr/>
      </xdr:nvSpPr>
      <xdr:spPr>
        <a:xfrm>
          <a:off x="2857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31</xdr:row>
      <xdr:rowOff>165117</xdr:rowOff>
    </xdr:from>
    <xdr:ext cx="378565" cy="259045"/>
    <xdr:sp macro="" textlink="">
      <xdr:nvSpPr>
        <xdr:cNvPr id="85" name="テキスト ボックス 84"/>
        <xdr:cNvSpPr txBox="1"/>
      </xdr:nvSpPr>
      <xdr:spPr>
        <a:xfrm>
          <a:off x="2719017" y="548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79375</xdr:rowOff>
    </xdr:from>
    <xdr:to>
      <xdr:col>3</xdr:col>
      <xdr:colOff>3175</xdr:colOff>
      <xdr:row>34</xdr:row>
      <xdr:rowOff>9525</xdr:rowOff>
    </xdr:to>
    <xdr:sp macro="" textlink="">
      <xdr:nvSpPr>
        <xdr:cNvPr id="86" name="円/楕円 85"/>
        <xdr:cNvSpPr/>
      </xdr:nvSpPr>
      <xdr:spPr>
        <a:xfrm>
          <a:off x="1968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32</xdr:row>
      <xdr:rowOff>26052</xdr:rowOff>
    </xdr:from>
    <xdr:ext cx="378565" cy="259045"/>
    <xdr:sp macro="" textlink="">
      <xdr:nvSpPr>
        <xdr:cNvPr id="87" name="テキスト ボックス 86"/>
        <xdr:cNvSpPr txBox="1"/>
      </xdr:nvSpPr>
      <xdr:spPr>
        <a:xfrm>
          <a:off x="1830017" y="5512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35560</xdr:rowOff>
    </xdr:from>
    <xdr:to>
      <xdr:col>1</xdr:col>
      <xdr:colOff>485775</xdr:colOff>
      <xdr:row>33</xdr:row>
      <xdr:rowOff>137160</xdr:rowOff>
    </xdr:to>
    <xdr:sp macro="" textlink="">
      <xdr:nvSpPr>
        <xdr:cNvPr id="88" name="円/楕円 87"/>
        <xdr:cNvSpPr/>
      </xdr:nvSpPr>
      <xdr:spPr>
        <a:xfrm>
          <a:off x="1079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153687</xdr:rowOff>
    </xdr:from>
    <xdr:ext cx="378565" cy="259045"/>
    <xdr:sp macro="" textlink="">
      <xdr:nvSpPr>
        <xdr:cNvPr id="89" name="テキスト ボックス 88"/>
        <xdr:cNvSpPr txBox="1"/>
      </xdr:nvSpPr>
      <xdr:spPr>
        <a:xfrm>
          <a:off x="941017" y="546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143564</xdr:rowOff>
    </xdr:from>
    <xdr:to>
      <xdr:col>6</xdr:col>
      <xdr:colOff>510540</xdr:colOff>
      <xdr:row>59</xdr:row>
      <xdr:rowOff>494</xdr:rowOff>
    </xdr:to>
    <xdr:cxnSp macro="">
      <xdr:nvCxnSpPr>
        <xdr:cNvPr id="113" name="直線コネクタ 112"/>
        <xdr:cNvCxnSpPr/>
      </xdr:nvCxnSpPr>
      <xdr:spPr>
        <a:xfrm flipV="1">
          <a:off x="4633595" y="9573314"/>
          <a:ext cx="1270" cy="54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4321</xdr:rowOff>
    </xdr:from>
    <xdr:ext cx="469744" cy="259045"/>
    <xdr:sp macro="" textlink="">
      <xdr:nvSpPr>
        <xdr:cNvPr id="114" name="総務費最小値テキスト"/>
        <xdr:cNvSpPr txBox="1"/>
      </xdr:nvSpPr>
      <xdr:spPr>
        <a:xfrm>
          <a:off x="4686300" y="1011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494</xdr:rowOff>
    </xdr:from>
    <xdr:to>
      <xdr:col>6</xdr:col>
      <xdr:colOff>600075</xdr:colOff>
      <xdr:row>59</xdr:row>
      <xdr:rowOff>494</xdr:rowOff>
    </xdr:to>
    <xdr:cxnSp macro="">
      <xdr:nvCxnSpPr>
        <xdr:cNvPr id="115" name="直線コネクタ 114"/>
        <xdr:cNvCxnSpPr/>
      </xdr:nvCxnSpPr>
      <xdr:spPr>
        <a:xfrm>
          <a:off x="4546600" y="10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90241</xdr:rowOff>
    </xdr:from>
    <xdr:ext cx="534377" cy="259045"/>
    <xdr:sp macro="" textlink="">
      <xdr:nvSpPr>
        <xdr:cNvPr id="116" name="総務費最大値テキスト"/>
        <xdr:cNvSpPr txBox="1"/>
      </xdr:nvSpPr>
      <xdr:spPr>
        <a:xfrm>
          <a:off x="4686300" y="93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55</xdr:row>
      <xdr:rowOff>143564</xdr:rowOff>
    </xdr:from>
    <xdr:to>
      <xdr:col>6</xdr:col>
      <xdr:colOff>600075</xdr:colOff>
      <xdr:row>55</xdr:row>
      <xdr:rowOff>143564</xdr:rowOff>
    </xdr:to>
    <xdr:cxnSp macro="">
      <xdr:nvCxnSpPr>
        <xdr:cNvPr id="117" name="直線コネクタ 116"/>
        <xdr:cNvCxnSpPr/>
      </xdr:nvCxnSpPr>
      <xdr:spPr>
        <a:xfrm>
          <a:off x="4546600" y="9573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53246</xdr:rowOff>
    </xdr:from>
    <xdr:to>
      <xdr:col>6</xdr:col>
      <xdr:colOff>511175</xdr:colOff>
      <xdr:row>57</xdr:row>
      <xdr:rowOff>19478</xdr:rowOff>
    </xdr:to>
    <xdr:cxnSp macro="">
      <xdr:nvCxnSpPr>
        <xdr:cNvPr id="118" name="直線コネクタ 117"/>
        <xdr:cNvCxnSpPr/>
      </xdr:nvCxnSpPr>
      <xdr:spPr>
        <a:xfrm>
          <a:off x="3797300" y="9654446"/>
          <a:ext cx="838200" cy="1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33397</xdr:rowOff>
    </xdr:from>
    <xdr:ext cx="534377" cy="259045"/>
    <xdr:sp macro="" textlink="">
      <xdr:nvSpPr>
        <xdr:cNvPr id="119" name="総務費平均値テキスト"/>
        <xdr:cNvSpPr txBox="1"/>
      </xdr:nvSpPr>
      <xdr:spPr>
        <a:xfrm>
          <a:off x="4686300" y="9977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54970</xdr:rowOff>
    </xdr:from>
    <xdr:to>
      <xdr:col>6</xdr:col>
      <xdr:colOff>561975</xdr:colOff>
      <xdr:row>58</xdr:row>
      <xdr:rowOff>156570</xdr:rowOff>
    </xdr:to>
    <xdr:sp macro="" textlink="">
      <xdr:nvSpPr>
        <xdr:cNvPr id="120" name="フローチャート : 判断 119"/>
        <xdr:cNvSpPr/>
      </xdr:nvSpPr>
      <xdr:spPr>
        <a:xfrm>
          <a:off x="4584700" y="999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11880</xdr:rowOff>
    </xdr:from>
    <xdr:to>
      <xdr:col>5</xdr:col>
      <xdr:colOff>358775</xdr:colOff>
      <xdr:row>56</xdr:row>
      <xdr:rowOff>53246</xdr:rowOff>
    </xdr:to>
    <xdr:cxnSp macro="">
      <xdr:nvCxnSpPr>
        <xdr:cNvPr id="121" name="直線コネクタ 120"/>
        <xdr:cNvCxnSpPr/>
      </xdr:nvCxnSpPr>
      <xdr:spPr>
        <a:xfrm>
          <a:off x="2908300" y="96130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38782</xdr:rowOff>
    </xdr:from>
    <xdr:to>
      <xdr:col>5</xdr:col>
      <xdr:colOff>409575</xdr:colOff>
      <xdr:row>58</xdr:row>
      <xdr:rowOff>140382</xdr:rowOff>
    </xdr:to>
    <xdr:sp macro="" textlink="">
      <xdr:nvSpPr>
        <xdr:cNvPr id="122" name="フローチャート : 判断 121"/>
        <xdr:cNvSpPr/>
      </xdr:nvSpPr>
      <xdr:spPr>
        <a:xfrm>
          <a:off x="3746500" y="998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131509</xdr:rowOff>
    </xdr:from>
    <xdr:ext cx="534377" cy="259045"/>
    <xdr:sp macro="" textlink="">
      <xdr:nvSpPr>
        <xdr:cNvPr id="123" name="テキスト ボックス 122"/>
        <xdr:cNvSpPr txBox="1"/>
      </xdr:nvSpPr>
      <xdr:spPr>
        <a:xfrm>
          <a:off x="3517411" y="100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69226</xdr:rowOff>
    </xdr:from>
    <xdr:to>
      <xdr:col>4</xdr:col>
      <xdr:colOff>155575</xdr:colOff>
      <xdr:row>56</xdr:row>
      <xdr:rowOff>11880</xdr:rowOff>
    </xdr:to>
    <xdr:cxnSp macro="">
      <xdr:nvCxnSpPr>
        <xdr:cNvPr id="124" name="直線コネクタ 123"/>
        <xdr:cNvCxnSpPr/>
      </xdr:nvCxnSpPr>
      <xdr:spPr>
        <a:xfrm>
          <a:off x="2019300" y="9498976"/>
          <a:ext cx="889000" cy="1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23847</xdr:rowOff>
    </xdr:from>
    <xdr:to>
      <xdr:col>4</xdr:col>
      <xdr:colOff>206375</xdr:colOff>
      <xdr:row>58</xdr:row>
      <xdr:rowOff>125447</xdr:rowOff>
    </xdr:to>
    <xdr:sp macro="" textlink="">
      <xdr:nvSpPr>
        <xdr:cNvPr id="125" name="フローチャート : 判断 124"/>
        <xdr:cNvSpPr/>
      </xdr:nvSpPr>
      <xdr:spPr>
        <a:xfrm>
          <a:off x="2857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116574</xdr:rowOff>
    </xdr:from>
    <xdr:ext cx="534377" cy="259045"/>
    <xdr:sp macro="" textlink="">
      <xdr:nvSpPr>
        <xdr:cNvPr id="126" name="テキスト ボックス 125"/>
        <xdr:cNvSpPr txBox="1"/>
      </xdr:nvSpPr>
      <xdr:spPr>
        <a:xfrm>
          <a:off x="2641111" y="1006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115577</xdr:rowOff>
    </xdr:from>
    <xdr:to>
      <xdr:col>2</xdr:col>
      <xdr:colOff>638175</xdr:colOff>
      <xdr:row>55</xdr:row>
      <xdr:rowOff>69226</xdr:rowOff>
    </xdr:to>
    <xdr:cxnSp macro="">
      <xdr:nvCxnSpPr>
        <xdr:cNvPr id="127" name="直線コネクタ 126"/>
        <xdr:cNvCxnSpPr/>
      </xdr:nvCxnSpPr>
      <xdr:spPr>
        <a:xfrm>
          <a:off x="1130300" y="8516627"/>
          <a:ext cx="889000" cy="98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21115</xdr:rowOff>
    </xdr:from>
    <xdr:to>
      <xdr:col>3</xdr:col>
      <xdr:colOff>3175</xdr:colOff>
      <xdr:row>58</xdr:row>
      <xdr:rowOff>122715</xdr:rowOff>
    </xdr:to>
    <xdr:sp macro="" textlink="">
      <xdr:nvSpPr>
        <xdr:cNvPr id="128" name="フローチャート : 判断 127"/>
        <xdr:cNvSpPr/>
      </xdr:nvSpPr>
      <xdr:spPr>
        <a:xfrm>
          <a:off x="1968500" y="99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113842</xdr:rowOff>
    </xdr:from>
    <xdr:ext cx="534377" cy="259045"/>
    <xdr:sp macro="" textlink="">
      <xdr:nvSpPr>
        <xdr:cNvPr id="129" name="テキスト ボックス 128"/>
        <xdr:cNvSpPr txBox="1"/>
      </xdr:nvSpPr>
      <xdr:spPr>
        <a:xfrm>
          <a:off x="1752111" y="100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22715</xdr:rowOff>
    </xdr:from>
    <xdr:to>
      <xdr:col>1</xdr:col>
      <xdr:colOff>485775</xdr:colOff>
      <xdr:row>58</xdr:row>
      <xdr:rowOff>124315</xdr:rowOff>
    </xdr:to>
    <xdr:sp macro="" textlink="">
      <xdr:nvSpPr>
        <xdr:cNvPr id="130" name="フローチャート : 判断 129"/>
        <xdr:cNvSpPr/>
      </xdr:nvSpPr>
      <xdr:spPr>
        <a:xfrm>
          <a:off x="1079500" y="99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115442</xdr:rowOff>
    </xdr:from>
    <xdr:ext cx="534377" cy="259045"/>
    <xdr:sp macro="" textlink="">
      <xdr:nvSpPr>
        <xdr:cNvPr id="131" name="テキスト ボックス 130"/>
        <xdr:cNvSpPr txBox="1"/>
      </xdr:nvSpPr>
      <xdr:spPr>
        <a:xfrm>
          <a:off x="863111" y="100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140128</xdr:rowOff>
    </xdr:from>
    <xdr:to>
      <xdr:col>6</xdr:col>
      <xdr:colOff>561975</xdr:colOff>
      <xdr:row>57</xdr:row>
      <xdr:rowOff>70278</xdr:rowOff>
    </xdr:to>
    <xdr:sp macro="" textlink="">
      <xdr:nvSpPr>
        <xdr:cNvPr id="137" name="円/楕円 136"/>
        <xdr:cNvSpPr/>
      </xdr:nvSpPr>
      <xdr:spPr>
        <a:xfrm>
          <a:off x="4584700" y="97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163005</xdr:rowOff>
    </xdr:from>
    <xdr:ext cx="534377" cy="259045"/>
    <xdr:sp macro="" textlink="">
      <xdr:nvSpPr>
        <xdr:cNvPr id="138" name="総務費該当値テキスト"/>
        <xdr:cNvSpPr txBox="1"/>
      </xdr:nvSpPr>
      <xdr:spPr>
        <a:xfrm>
          <a:off x="4686300" y="95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2446</xdr:rowOff>
    </xdr:from>
    <xdr:to>
      <xdr:col>5</xdr:col>
      <xdr:colOff>409575</xdr:colOff>
      <xdr:row>56</xdr:row>
      <xdr:rowOff>104046</xdr:rowOff>
    </xdr:to>
    <xdr:sp macro="" textlink="">
      <xdr:nvSpPr>
        <xdr:cNvPr id="139" name="円/楕円 138"/>
        <xdr:cNvSpPr/>
      </xdr:nvSpPr>
      <xdr:spPr>
        <a:xfrm>
          <a:off x="3746500" y="9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120573</xdr:rowOff>
    </xdr:from>
    <xdr:ext cx="534377" cy="259045"/>
    <xdr:sp macro="" textlink="">
      <xdr:nvSpPr>
        <xdr:cNvPr id="140" name="テキスト ボックス 139"/>
        <xdr:cNvSpPr txBox="1"/>
      </xdr:nvSpPr>
      <xdr:spPr>
        <a:xfrm>
          <a:off x="3517411" y="93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132530</xdr:rowOff>
    </xdr:from>
    <xdr:to>
      <xdr:col>4</xdr:col>
      <xdr:colOff>206375</xdr:colOff>
      <xdr:row>56</xdr:row>
      <xdr:rowOff>62680</xdr:rowOff>
    </xdr:to>
    <xdr:sp macro="" textlink="">
      <xdr:nvSpPr>
        <xdr:cNvPr id="141" name="円/楕円 140"/>
        <xdr:cNvSpPr/>
      </xdr:nvSpPr>
      <xdr:spPr>
        <a:xfrm>
          <a:off x="2857500" y="95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79207</xdr:rowOff>
    </xdr:from>
    <xdr:ext cx="534377" cy="259045"/>
    <xdr:sp macro="" textlink="">
      <xdr:nvSpPr>
        <xdr:cNvPr id="142" name="テキスト ボックス 141"/>
        <xdr:cNvSpPr txBox="1"/>
      </xdr:nvSpPr>
      <xdr:spPr>
        <a:xfrm>
          <a:off x="2641111" y="93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18426</xdr:rowOff>
    </xdr:from>
    <xdr:to>
      <xdr:col>3</xdr:col>
      <xdr:colOff>3175</xdr:colOff>
      <xdr:row>55</xdr:row>
      <xdr:rowOff>120026</xdr:rowOff>
    </xdr:to>
    <xdr:sp macro="" textlink="">
      <xdr:nvSpPr>
        <xdr:cNvPr id="143" name="円/楕円 142"/>
        <xdr:cNvSpPr/>
      </xdr:nvSpPr>
      <xdr:spPr>
        <a:xfrm>
          <a:off x="1968500" y="94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136553</xdr:rowOff>
    </xdr:from>
    <xdr:ext cx="534377" cy="259045"/>
    <xdr:sp macro="" textlink="">
      <xdr:nvSpPr>
        <xdr:cNvPr id="144" name="テキスト ボックス 143"/>
        <xdr:cNvSpPr txBox="1"/>
      </xdr:nvSpPr>
      <xdr:spPr>
        <a:xfrm>
          <a:off x="1752111" y="92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65,724</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64777</xdr:rowOff>
    </xdr:from>
    <xdr:to>
      <xdr:col>1</xdr:col>
      <xdr:colOff>485775</xdr:colOff>
      <xdr:row>49</xdr:row>
      <xdr:rowOff>166377</xdr:rowOff>
    </xdr:to>
    <xdr:sp macro="" textlink="">
      <xdr:nvSpPr>
        <xdr:cNvPr id="145" name="円/楕円 144"/>
        <xdr:cNvSpPr/>
      </xdr:nvSpPr>
      <xdr:spPr>
        <a:xfrm>
          <a:off x="1079500" y="84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11454</xdr:rowOff>
    </xdr:from>
    <xdr:ext cx="599010" cy="259045"/>
    <xdr:sp macro="" textlink="">
      <xdr:nvSpPr>
        <xdr:cNvPr id="146" name="テキスト ボックス 145"/>
        <xdr:cNvSpPr txBox="1"/>
      </xdr:nvSpPr>
      <xdr:spPr>
        <a:xfrm>
          <a:off x="830794" y="824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8" name="正方形/長方形 147"/>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9" name="正方形/長方形 148"/>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0" name="正方形/長方形 149"/>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1" name="正方形/長方形 150"/>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0" name="直線コネクタ 169"/>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1"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2" name="直線コネクタ 171"/>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3"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4" name="直線コネクタ 173"/>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65627</xdr:rowOff>
    </xdr:from>
    <xdr:to>
      <xdr:col>6</xdr:col>
      <xdr:colOff>511175</xdr:colOff>
      <xdr:row>78</xdr:row>
      <xdr:rowOff>68366</xdr:rowOff>
    </xdr:to>
    <xdr:cxnSp macro="">
      <xdr:nvCxnSpPr>
        <xdr:cNvPr id="175" name="直線コネクタ 174"/>
        <xdr:cNvCxnSpPr/>
      </xdr:nvCxnSpPr>
      <xdr:spPr>
        <a:xfrm flipV="1">
          <a:off x="3797300" y="13438727"/>
          <a:ext cx="8382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166986</xdr:rowOff>
    </xdr:from>
    <xdr:ext cx="534377" cy="259045"/>
    <xdr:sp macro="" textlink="">
      <xdr:nvSpPr>
        <xdr:cNvPr id="176" name="民生費平均値テキスト"/>
        <xdr:cNvSpPr txBox="1"/>
      </xdr:nvSpPr>
      <xdr:spPr>
        <a:xfrm>
          <a:off x="4686300" y="13368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7" name="フローチャート : 判断 176"/>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37807</xdr:rowOff>
    </xdr:from>
    <xdr:to>
      <xdr:col>5</xdr:col>
      <xdr:colOff>358775</xdr:colOff>
      <xdr:row>78</xdr:row>
      <xdr:rowOff>68366</xdr:rowOff>
    </xdr:to>
    <xdr:cxnSp macro="">
      <xdr:nvCxnSpPr>
        <xdr:cNvPr id="178" name="直線コネクタ 177"/>
        <xdr:cNvCxnSpPr/>
      </xdr:nvCxnSpPr>
      <xdr:spPr>
        <a:xfrm>
          <a:off x="2908300" y="13410907"/>
          <a:ext cx="889000" cy="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79" name="フローチャート : 判断 178"/>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118530</xdr:rowOff>
    </xdr:from>
    <xdr:ext cx="534377" cy="259045"/>
    <xdr:sp macro="" textlink="">
      <xdr:nvSpPr>
        <xdr:cNvPr id="180" name="テキスト ボックス 179"/>
        <xdr:cNvSpPr txBox="1"/>
      </xdr:nvSpPr>
      <xdr:spPr>
        <a:xfrm>
          <a:off x="35174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135317</xdr:rowOff>
    </xdr:from>
    <xdr:to>
      <xdr:col>4</xdr:col>
      <xdr:colOff>155575</xdr:colOff>
      <xdr:row>78</xdr:row>
      <xdr:rowOff>37807</xdr:rowOff>
    </xdr:to>
    <xdr:cxnSp macro="">
      <xdr:nvCxnSpPr>
        <xdr:cNvPr id="181" name="直線コネクタ 180"/>
        <xdr:cNvCxnSpPr/>
      </xdr:nvCxnSpPr>
      <xdr:spPr>
        <a:xfrm>
          <a:off x="2019300" y="13165517"/>
          <a:ext cx="889000" cy="2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2" name="フローチャート : 判断 181"/>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150972</xdr:rowOff>
    </xdr:from>
    <xdr:ext cx="534377" cy="259045"/>
    <xdr:sp macro="" textlink="">
      <xdr:nvSpPr>
        <xdr:cNvPr id="183" name="テキスト ボックス 182"/>
        <xdr:cNvSpPr txBox="1"/>
      </xdr:nvSpPr>
      <xdr:spPr>
        <a:xfrm>
          <a:off x="2641111" y="135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99881</xdr:rowOff>
    </xdr:from>
    <xdr:to>
      <xdr:col>2</xdr:col>
      <xdr:colOff>638175</xdr:colOff>
      <xdr:row>76</xdr:row>
      <xdr:rowOff>135317</xdr:rowOff>
    </xdr:to>
    <xdr:cxnSp macro="">
      <xdr:nvCxnSpPr>
        <xdr:cNvPr id="184" name="直線コネクタ 183"/>
        <xdr:cNvCxnSpPr/>
      </xdr:nvCxnSpPr>
      <xdr:spPr>
        <a:xfrm>
          <a:off x="1130300" y="13130081"/>
          <a:ext cx="889000" cy="3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59702</xdr:rowOff>
    </xdr:from>
    <xdr:to>
      <xdr:col>3</xdr:col>
      <xdr:colOff>3175</xdr:colOff>
      <xdr:row>78</xdr:row>
      <xdr:rowOff>161302</xdr:rowOff>
    </xdr:to>
    <xdr:sp macro="" textlink="">
      <xdr:nvSpPr>
        <xdr:cNvPr id="185" name="フローチャート : 判断 184"/>
        <xdr:cNvSpPr/>
      </xdr:nvSpPr>
      <xdr:spPr>
        <a:xfrm>
          <a:off x="1968500" y="134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152429</xdr:rowOff>
    </xdr:from>
    <xdr:ext cx="534377" cy="259045"/>
    <xdr:sp macro="" textlink="">
      <xdr:nvSpPr>
        <xdr:cNvPr id="186" name="テキスト ボックス 185"/>
        <xdr:cNvSpPr txBox="1"/>
      </xdr:nvSpPr>
      <xdr:spPr>
        <a:xfrm>
          <a:off x="1752111" y="135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54597</xdr:rowOff>
    </xdr:from>
    <xdr:to>
      <xdr:col>1</xdr:col>
      <xdr:colOff>485775</xdr:colOff>
      <xdr:row>78</xdr:row>
      <xdr:rowOff>156197</xdr:rowOff>
    </xdr:to>
    <xdr:sp macro="" textlink="">
      <xdr:nvSpPr>
        <xdr:cNvPr id="187" name="フローチャート : 判断 186"/>
        <xdr:cNvSpPr/>
      </xdr:nvSpPr>
      <xdr:spPr>
        <a:xfrm>
          <a:off x="1079500" y="134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147324</xdr:rowOff>
    </xdr:from>
    <xdr:ext cx="534377" cy="259045"/>
    <xdr:sp macro="" textlink="">
      <xdr:nvSpPr>
        <xdr:cNvPr id="188" name="テキスト ボックス 187"/>
        <xdr:cNvSpPr txBox="1"/>
      </xdr:nvSpPr>
      <xdr:spPr>
        <a:xfrm>
          <a:off x="863111" y="135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14827</xdr:rowOff>
    </xdr:from>
    <xdr:to>
      <xdr:col>6</xdr:col>
      <xdr:colOff>561975</xdr:colOff>
      <xdr:row>78</xdr:row>
      <xdr:rowOff>116427</xdr:rowOff>
    </xdr:to>
    <xdr:sp macro="" textlink="">
      <xdr:nvSpPr>
        <xdr:cNvPr id="194" name="円/楕円 193"/>
        <xdr:cNvSpPr/>
      </xdr:nvSpPr>
      <xdr:spPr>
        <a:xfrm>
          <a:off x="4584700" y="133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145654</xdr:rowOff>
    </xdr:from>
    <xdr:ext cx="534377" cy="259045"/>
    <xdr:sp macro="" textlink="">
      <xdr:nvSpPr>
        <xdr:cNvPr id="195" name="民生費該当値テキスト"/>
        <xdr:cNvSpPr txBox="1"/>
      </xdr:nvSpPr>
      <xdr:spPr>
        <a:xfrm>
          <a:off x="4686300" y="131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17566</xdr:rowOff>
    </xdr:from>
    <xdr:to>
      <xdr:col>5</xdr:col>
      <xdr:colOff>409575</xdr:colOff>
      <xdr:row>78</xdr:row>
      <xdr:rowOff>119166</xdr:rowOff>
    </xdr:to>
    <xdr:sp macro="" textlink="">
      <xdr:nvSpPr>
        <xdr:cNvPr id="196" name="円/楕円 195"/>
        <xdr:cNvSpPr/>
      </xdr:nvSpPr>
      <xdr:spPr>
        <a:xfrm>
          <a:off x="3746500" y="133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135693</xdr:rowOff>
    </xdr:from>
    <xdr:ext cx="534377" cy="259045"/>
    <xdr:sp macro="" textlink="">
      <xdr:nvSpPr>
        <xdr:cNvPr id="197" name="テキスト ボックス 196"/>
        <xdr:cNvSpPr txBox="1"/>
      </xdr:nvSpPr>
      <xdr:spPr>
        <a:xfrm>
          <a:off x="3517411" y="131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158457</xdr:rowOff>
    </xdr:from>
    <xdr:to>
      <xdr:col>4</xdr:col>
      <xdr:colOff>206375</xdr:colOff>
      <xdr:row>78</xdr:row>
      <xdr:rowOff>88607</xdr:rowOff>
    </xdr:to>
    <xdr:sp macro="" textlink="">
      <xdr:nvSpPr>
        <xdr:cNvPr id="198" name="円/楕円 197"/>
        <xdr:cNvSpPr/>
      </xdr:nvSpPr>
      <xdr:spPr>
        <a:xfrm>
          <a:off x="2857500" y="133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105134</xdr:rowOff>
    </xdr:from>
    <xdr:ext cx="534377" cy="259045"/>
    <xdr:sp macro="" textlink="">
      <xdr:nvSpPr>
        <xdr:cNvPr id="199" name="テキスト ボックス 198"/>
        <xdr:cNvSpPr txBox="1"/>
      </xdr:nvSpPr>
      <xdr:spPr>
        <a:xfrm>
          <a:off x="2641111" y="131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84517</xdr:rowOff>
    </xdr:from>
    <xdr:to>
      <xdr:col>3</xdr:col>
      <xdr:colOff>3175</xdr:colOff>
      <xdr:row>77</xdr:row>
      <xdr:rowOff>14667</xdr:rowOff>
    </xdr:to>
    <xdr:sp macro="" textlink="">
      <xdr:nvSpPr>
        <xdr:cNvPr id="200" name="円/楕円 199"/>
        <xdr:cNvSpPr/>
      </xdr:nvSpPr>
      <xdr:spPr>
        <a:xfrm>
          <a:off x="1968500" y="131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31194</xdr:rowOff>
    </xdr:from>
    <xdr:ext cx="599010" cy="259045"/>
    <xdr:sp macro="" textlink="">
      <xdr:nvSpPr>
        <xdr:cNvPr id="201" name="テキスト ボックス 200"/>
        <xdr:cNvSpPr txBox="1"/>
      </xdr:nvSpPr>
      <xdr:spPr>
        <a:xfrm>
          <a:off x="1719794" y="1288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49081</xdr:rowOff>
    </xdr:from>
    <xdr:to>
      <xdr:col>1</xdr:col>
      <xdr:colOff>485775</xdr:colOff>
      <xdr:row>76</xdr:row>
      <xdr:rowOff>150681</xdr:rowOff>
    </xdr:to>
    <xdr:sp macro="" textlink="">
      <xdr:nvSpPr>
        <xdr:cNvPr id="202" name="円/楕円 201"/>
        <xdr:cNvSpPr/>
      </xdr:nvSpPr>
      <xdr:spPr>
        <a:xfrm>
          <a:off x="1079500" y="130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167209</xdr:rowOff>
    </xdr:from>
    <xdr:ext cx="599010" cy="259045"/>
    <xdr:sp macro="" textlink="">
      <xdr:nvSpPr>
        <xdr:cNvPr id="203" name="テキスト ボックス 202"/>
        <xdr:cNvSpPr txBox="1"/>
      </xdr:nvSpPr>
      <xdr:spPr>
        <a:xfrm>
          <a:off x="830794" y="1285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6426</xdr:rowOff>
    </xdr:from>
    <xdr:to>
      <xdr:col>6</xdr:col>
      <xdr:colOff>510540</xdr:colOff>
      <xdr:row>97</xdr:row>
      <xdr:rowOff>24257</xdr:rowOff>
    </xdr:to>
    <xdr:cxnSp macro="">
      <xdr:nvCxnSpPr>
        <xdr:cNvPr id="223" name="直線コネクタ 222"/>
        <xdr:cNvCxnSpPr/>
      </xdr:nvCxnSpPr>
      <xdr:spPr>
        <a:xfrm flipV="1">
          <a:off x="4633595" y="15436926"/>
          <a:ext cx="1270" cy="12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28084</xdr:rowOff>
    </xdr:from>
    <xdr:ext cx="469744" cy="259045"/>
    <xdr:sp macro="" textlink="">
      <xdr:nvSpPr>
        <xdr:cNvPr id="224" name="衛生費最小値テキスト"/>
        <xdr:cNvSpPr txBox="1"/>
      </xdr:nvSpPr>
      <xdr:spPr>
        <a:xfrm>
          <a:off x="4686300" y="166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24257</xdr:rowOff>
    </xdr:from>
    <xdr:to>
      <xdr:col>6</xdr:col>
      <xdr:colOff>600075</xdr:colOff>
      <xdr:row>97</xdr:row>
      <xdr:rowOff>24257</xdr:rowOff>
    </xdr:to>
    <xdr:cxnSp macro="">
      <xdr:nvCxnSpPr>
        <xdr:cNvPr id="225" name="直線コネクタ 224"/>
        <xdr:cNvCxnSpPr/>
      </xdr:nvCxnSpPr>
      <xdr:spPr>
        <a:xfrm>
          <a:off x="4546600" y="1665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124553</xdr:rowOff>
    </xdr:from>
    <xdr:ext cx="534377" cy="259045"/>
    <xdr:sp macro="" textlink="">
      <xdr:nvSpPr>
        <xdr:cNvPr id="226" name="衛生費最大値テキスト"/>
        <xdr:cNvSpPr txBox="1"/>
      </xdr:nvSpPr>
      <xdr:spPr>
        <a:xfrm>
          <a:off x="4686300" y="15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90</xdr:row>
      <xdr:rowOff>6426</xdr:rowOff>
    </xdr:from>
    <xdr:to>
      <xdr:col>6</xdr:col>
      <xdr:colOff>600075</xdr:colOff>
      <xdr:row>90</xdr:row>
      <xdr:rowOff>6426</xdr:rowOff>
    </xdr:to>
    <xdr:cxnSp macro="">
      <xdr:nvCxnSpPr>
        <xdr:cNvPr id="227" name="直線コネクタ 226"/>
        <xdr:cNvCxnSpPr/>
      </xdr:nvCxnSpPr>
      <xdr:spPr>
        <a:xfrm>
          <a:off x="4546600" y="1543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151358</xdr:rowOff>
    </xdr:from>
    <xdr:to>
      <xdr:col>6</xdr:col>
      <xdr:colOff>511175</xdr:colOff>
      <xdr:row>92</xdr:row>
      <xdr:rowOff>144318</xdr:rowOff>
    </xdr:to>
    <xdr:cxnSp macro="">
      <xdr:nvCxnSpPr>
        <xdr:cNvPr id="228" name="直線コネクタ 227"/>
        <xdr:cNvCxnSpPr/>
      </xdr:nvCxnSpPr>
      <xdr:spPr>
        <a:xfrm>
          <a:off x="3797300" y="15581858"/>
          <a:ext cx="838200" cy="33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97823</xdr:rowOff>
    </xdr:from>
    <xdr:ext cx="534377" cy="259045"/>
    <xdr:sp macro="" textlink="">
      <xdr:nvSpPr>
        <xdr:cNvPr id="229" name="衛生費平均値テキスト"/>
        <xdr:cNvSpPr txBox="1"/>
      </xdr:nvSpPr>
      <xdr:spPr>
        <a:xfrm>
          <a:off x="4686300" y="1638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119396</xdr:rowOff>
    </xdr:from>
    <xdr:to>
      <xdr:col>6</xdr:col>
      <xdr:colOff>561975</xdr:colOff>
      <xdr:row>96</xdr:row>
      <xdr:rowOff>49546</xdr:rowOff>
    </xdr:to>
    <xdr:sp macro="" textlink="">
      <xdr:nvSpPr>
        <xdr:cNvPr id="230" name="フローチャート : 判断 229"/>
        <xdr:cNvSpPr/>
      </xdr:nvSpPr>
      <xdr:spPr>
        <a:xfrm>
          <a:off x="45847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151358</xdr:rowOff>
    </xdr:from>
    <xdr:to>
      <xdr:col>5</xdr:col>
      <xdr:colOff>358775</xdr:colOff>
      <xdr:row>93</xdr:row>
      <xdr:rowOff>69748</xdr:rowOff>
    </xdr:to>
    <xdr:cxnSp macro="">
      <xdr:nvCxnSpPr>
        <xdr:cNvPr id="231" name="直線コネクタ 230"/>
        <xdr:cNvCxnSpPr/>
      </xdr:nvCxnSpPr>
      <xdr:spPr>
        <a:xfrm flipV="1">
          <a:off x="2908300" y="15581858"/>
          <a:ext cx="889000" cy="4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107691</xdr:rowOff>
    </xdr:from>
    <xdr:to>
      <xdr:col>5</xdr:col>
      <xdr:colOff>409575</xdr:colOff>
      <xdr:row>96</xdr:row>
      <xdr:rowOff>37841</xdr:rowOff>
    </xdr:to>
    <xdr:sp macro="" textlink="">
      <xdr:nvSpPr>
        <xdr:cNvPr id="232" name="フローチャート : 判断 231"/>
        <xdr:cNvSpPr/>
      </xdr:nvSpPr>
      <xdr:spPr>
        <a:xfrm>
          <a:off x="3746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28968</xdr:rowOff>
    </xdr:from>
    <xdr:ext cx="534377" cy="259045"/>
    <xdr:sp macro="" textlink="">
      <xdr:nvSpPr>
        <xdr:cNvPr id="233" name="テキスト ボックス 232"/>
        <xdr:cNvSpPr txBox="1"/>
      </xdr:nvSpPr>
      <xdr:spPr>
        <a:xfrm>
          <a:off x="35174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91923</xdr:rowOff>
    </xdr:from>
    <xdr:to>
      <xdr:col>4</xdr:col>
      <xdr:colOff>155575</xdr:colOff>
      <xdr:row>93</xdr:row>
      <xdr:rowOff>69748</xdr:rowOff>
    </xdr:to>
    <xdr:cxnSp macro="">
      <xdr:nvCxnSpPr>
        <xdr:cNvPr id="234" name="直線コネクタ 233"/>
        <xdr:cNvCxnSpPr/>
      </xdr:nvCxnSpPr>
      <xdr:spPr>
        <a:xfrm>
          <a:off x="2019300" y="15865323"/>
          <a:ext cx="889000" cy="14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10674</xdr:rowOff>
    </xdr:from>
    <xdr:to>
      <xdr:col>4</xdr:col>
      <xdr:colOff>206375</xdr:colOff>
      <xdr:row>96</xdr:row>
      <xdr:rowOff>112274</xdr:rowOff>
    </xdr:to>
    <xdr:sp macro="" textlink="">
      <xdr:nvSpPr>
        <xdr:cNvPr id="235" name="フローチャート : 判断 234"/>
        <xdr:cNvSpPr/>
      </xdr:nvSpPr>
      <xdr:spPr>
        <a:xfrm>
          <a:off x="2857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103401</xdr:rowOff>
    </xdr:from>
    <xdr:ext cx="469744" cy="259045"/>
    <xdr:sp macro="" textlink="">
      <xdr:nvSpPr>
        <xdr:cNvPr id="236" name="テキスト ボックス 235"/>
        <xdr:cNvSpPr txBox="1"/>
      </xdr:nvSpPr>
      <xdr:spPr>
        <a:xfrm>
          <a:off x="2673427"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119949</xdr:rowOff>
    </xdr:from>
    <xdr:to>
      <xdr:col>2</xdr:col>
      <xdr:colOff>638175</xdr:colOff>
      <xdr:row>92</xdr:row>
      <xdr:rowOff>91923</xdr:rowOff>
    </xdr:to>
    <xdr:cxnSp macro="">
      <xdr:nvCxnSpPr>
        <xdr:cNvPr id="237" name="直線コネクタ 236"/>
        <xdr:cNvCxnSpPr/>
      </xdr:nvCxnSpPr>
      <xdr:spPr>
        <a:xfrm>
          <a:off x="1130300" y="15721899"/>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161137</xdr:rowOff>
    </xdr:from>
    <xdr:to>
      <xdr:col>3</xdr:col>
      <xdr:colOff>3175</xdr:colOff>
      <xdr:row>96</xdr:row>
      <xdr:rowOff>91287</xdr:rowOff>
    </xdr:to>
    <xdr:sp macro="" textlink="">
      <xdr:nvSpPr>
        <xdr:cNvPr id="238" name="フローチャート : 判断 237"/>
        <xdr:cNvSpPr/>
      </xdr:nvSpPr>
      <xdr:spPr>
        <a:xfrm>
          <a:off x="1968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82414</xdr:rowOff>
    </xdr:from>
    <xdr:ext cx="469744" cy="259045"/>
    <xdr:sp macro="" textlink="">
      <xdr:nvSpPr>
        <xdr:cNvPr id="239" name="テキスト ボックス 238"/>
        <xdr:cNvSpPr txBox="1"/>
      </xdr:nvSpPr>
      <xdr:spPr>
        <a:xfrm>
          <a:off x="1784427" y="1654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158852</xdr:rowOff>
    </xdr:from>
    <xdr:to>
      <xdr:col>1</xdr:col>
      <xdr:colOff>485775</xdr:colOff>
      <xdr:row>96</xdr:row>
      <xdr:rowOff>89002</xdr:rowOff>
    </xdr:to>
    <xdr:sp macro="" textlink="">
      <xdr:nvSpPr>
        <xdr:cNvPr id="240" name="フローチャート : 判断 239"/>
        <xdr:cNvSpPr/>
      </xdr:nvSpPr>
      <xdr:spPr>
        <a:xfrm>
          <a:off x="1079500" y="164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80129</xdr:rowOff>
    </xdr:from>
    <xdr:ext cx="469744" cy="259045"/>
    <xdr:sp macro="" textlink="">
      <xdr:nvSpPr>
        <xdr:cNvPr id="241" name="テキスト ボックス 240"/>
        <xdr:cNvSpPr txBox="1"/>
      </xdr:nvSpPr>
      <xdr:spPr>
        <a:xfrm>
          <a:off x="895427" y="165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93518</xdr:rowOff>
    </xdr:from>
    <xdr:to>
      <xdr:col>6</xdr:col>
      <xdr:colOff>561975</xdr:colOff>
      <xdr:row>93</xdr:row>
      <xdr:rowOff>23668</xdr:rowOff>
    </xdr:to>
    <xdr:sp macro="" textlink="">
      <xdr:nvSpPr>
        <xdr:cNvPr id="247" name="円/楕円 246"/>
        <xdr:cNvSpPr/>
      </xdr:nvSpPr>
      <xdr:spPr>
        <a:xfrm>
          <a:off x="4584700" y="158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116395</xdr:rowOff>
    </xdr:from>
    <xdr:ext cx="534377" cy="259045"/>
    <xdr:sp macro="" textlink="">
      <xdr:nvSpPr>
        <xdr:cNvPr id="248" name="衛生費該当値テキスト"/>
        <xdr:cNvSpPr txBox="1"/>
      </xdr:nvSpPr>
      <xdr:spPr>
        <a:xfrm>
          <a:off x="4686300" y="157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22,399</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100558</xdr:rowOff>
    </xdr:from>
    <xdr:to>
      <xdr:col>5</xdr:col>
      <xdr:colOff>409575</xdr:colOff>
      <xdr:row>91</xdr:row>
      <xdr:rowOff>30708</xdr:rowOff>
    </xdr:to>
    <xdr:sp macro="" textlink="">
      <xdr:nvSpPr>
        <xdr:cNvPr id="249" name="円/楕円 248"/>
        <xdr:cNvSpPr/>
      </xdr:nvSpPr>
      <xdr:spPr>
        <a:xfrm>
          <a:off x="3746500" y="155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47235</xdr:rowOff>
    </xdr:from>
    <xdr:ext cx="534377" cy="259045"/>
    <xdr:sp macro="" textlink="">
      <xdr:nvSpPr>
        <xdr:cNvPr id="250" name="テキスト ボックス 249"/>
        <xdr:cNvSpPr txBox="1"/>
      </xdr:nvSpPr>
      <xdr:spPr>
        <a:xfrm>
          <a:off x="3517411" y="153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18948</xdr:rowOff>
    </xdr:from>
    <xdr:to>
      <xdr:col>4</xdr:col>
      <xdr:colOff>206375</xdr:colOff>
      <xdr:row>93</xdr:row>
      <xdr:rowOff>120548</xdr:rowOff>
    </xdr:to>
    <xdr:sp macro="" textlink="">
      <xdr:nvSpPr>
        <xdr:cNvPr id="251" name="円/楕円 250"/>
        <xdr:cNvSpPr/>
      </xdr:nvSpPr>
      <xdr:spPr>
        <a:xfrm>
          <a:off x="2857500" y="159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137075</xdr:rowOff>
    </xdr:from>
    <xdr:ext cx="534377" cy="259045"/>
    <xdr:sp macro="" textlink="">
      <xdr:nvSpPr>
        <xdr:cNvPr id="252" name="テキスト ボックス 251"/>
        <xdr:cNvSpPr txBox="1"/>
      </xdr:nvSpPr>
      <xdr:spPr>
        <a:xfrm>
          <a:off x="2641111" y="157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41123</xdr:rowOff>
    </xdr:from>
    <xdr:to>
      <xdr:col>3</xdr:col>
      <xdr:colOff>3175</xdr:colOff>
      <xdr:row>92</xdr:row>
      <xdr:rowOff>142723</xdr:rowOff>
    </xdr:to>
    <xdr:sp macro="" textlink="">
      <xdr:nvSpPr>
        <xdr:cNvPr id="253" name="円/楕円 252"/>
        <xdr:cNvSpPr/>
      </xdr:nvSpPr>
      <xdr:spPr>
        <a:xfrm>
          <a:off x="1968500" y="158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159250</xdr:rowOff>
    </xdr:from>
    <xdr:ext cx="534377" cy="259045"/>
    <xdr:sp macro="" textlink="">
      <xdr:nvSpPr>
        <xdr:cNvPr id="254" name="テキスト ボックス 253"/>
        <xdr:cNvSpPr txBox="1"/>
      </xdr:nvSpPr>
      <xdr:spPr>
        <a:xfrm>
          <a:off x="1752111" y="1558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23,545</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69149</xdr:rowOff>
    </xdr:from>
    <xdr:to>
      <xdr:col>1</xdr:col>
      <xdr:colOff>485775</xdr:colOff>
      <xdr:row>91</xdr:row>
      <xdr:rowOff>170749</xdr:rowOff>
    </xdr:to>
    <xdr:sp macro="" textlink="">
      <xdr:nvSpPr>
        <xdr:cNvPr id="255" name="円/楕円 254"/>
        <xdr:cNvSpPr/>
      </xdr:nvSpPr>
      <xdr:spPr>
        <a:xfrm>
          <a:off x="1079500" y="156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15826</xdr:rowOff>
    </xdr:from>
    <xdr:ext cx="534377" cy="259045"/>
    <xdr:sp macro="" textlink="">
      <xdr:nvSpPr>
        <xdr:cNvPr id="256" name="テキスト ボックス 255"/>
        <xdr:cNvSpPr txBox="1"/>
      </xdr:nvSpPr>
      <xdr:spPr>
        <a:xfrm>
          <a:off x="863111" y="154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65" name="直線コネクタ 26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66" name="テキスト ボックス 265"/>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7" name="直線コネクタ 26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68" name="テキスト ボックス 26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69" name="直線コネクタ 26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70" name="テキスト ボックス 269"/>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2" name="テキスト ボックス 27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119012</xdr:rowOff>
    </xdr:from>
    <xdr:to>
      <xdr:col>15</xdr:col>
      <xdr:colOff>180340</xdr:colOff>
      <xdr:row>37</xdr:row>
      <xdr:rowOff>170732</xdr:rowOff>
    </xdr:to>
    <xdr:cxnSp macro="">
      <xdr:nvCxnSpPr>
        <xdr:cNvPr id="274" name="直線コネクタ 273"/>
        <xdr:cNvCxnSpPr/>
      </xdr:nvCxnSpPr>
      <xdr:spPr>
        <a:xfrm flipV="1">
          <a:off x="10475595" y="6119762"/>
          <a:ext cx="1270" cy="39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12075</xdr:rowOff>
    </xdr:from>
    <xdr:ext cx="378565" cy="259045"/>
    <xdr:sp macro="" textlink="">
      <xdr:nvSpPr>
        <xdr:cNvPr id="275" name="労働費最小値テキスト"/>
        <xdr:cNvSpPr txBox="1"/>
      </xdr:nvSpPr>
      <xdr:spPr>
        <a:xfrm>
          <a:off x="10528300" y="6527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37</xdr:row>
      <xdr:rowOff>170732</xdr:rowOff>
    </xdr:from>
    <xdr:to>
      <xdr:col>15</xdr:col>
      <xdr:colOff>269875</xdr:colOff>
      <xdr:row>37</xdr:row>
      <xdr:rowOff>170732</xdr:rowOff>
    </xdr:to>
    <xdr:cxnSp macro="">
      <xdr:nvCxnSpPr>
        <xdr:cNvPr id="276" name="直線コネクタ 275"/>
        <xdr:cNvCxnSpPr/>
      </xdr:nvCxnSpPr>
      <xdr:spPr>
        <a:xfrm>
          <a:off x="10388600" y="651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65689</xdr:rowOff>
    </xdr:from>
    <xdr:ext cx="469744" cy="259045"/>
    <xdr:sp macro="" textlink="">
      <xdr:nvSpPr>
        <xdr:cNvPr id="277" name="労働費最大値テキスト"/>
        <xdr:cNvSpPr txBox="1"/>
      </xdr:nvSpPr>
      <xdr:spPr>
        <a:xfrm>
          <a:off x="10528300" y="589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35</xdr:row>
      <xdr:rowOff>119012</xdr:rowOff>
    </xdr:from>
    <xdr:to>
      <xdr:col>15</xdr:col>
      <xdr:colOff>269875</xdr:colOff>
      <xdr:row>35</xdr:row>
      <xdr:rowOff>119012</xdr:rowOff>
    </xdr:to>
    <xdr:cxnSp macro="">
      <xdr:nvCxnSpPr>
        <xdr:cNvPr id="278" name="直線コネクタ 277"/>
        <xdr:cNvCxnSpPr/>
      </xdr:nvCxnSpPr>
      <xdr:spPr>
        <a:xfrm>
          <a:off x="10388600" y="6119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151359</xdr:rowOff>
    </xdr:from>
    <xdr:to>
      <xdr:col>15</xdr:col>
      <xdr:colOff>180975</xdr:colOff>
      <xdr:row>36</xdr:row>
      <xdr:rowOff>127698</xdr:rowOff>
    </xdr:to>
    <xdr:cxnSp macro="">
      <xdr:nvCxnSpPr>
        <xdr:cNvPr id="279" name="直線コネクタ 278"/>
        <xdr:cNvCxnSpPr/>
      </xdr:nvCxnSpPr>
      <xdr:spPr>
        <a:xfrm>
          <a:off x="9639300" y="5809209"/>
          <a:ext cx="838200" cy="49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56526</xdr:rowOff>
    </xdr:from>
    <xdr:ext cx="469744" cy="259045"/>
    <xdr:sp macro="" textlink="">
      <xdr:nvSpPr>
        <xdr:cNvPr id="280" name="労働費平均値テキスト"/>
        <xdr:cNvSpPr txBox="1"/>
      </xdr:nvSpPr>
      <xdr:spPr>
        <a:xfrm>
          <a:off x="10528300" y="6400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78099</xdr:rowOff>
    </xdr:from>
    <xdr:to>
      <xdr:col>15</xdr:col>
      <xdr:colOff>231775</xdr:colOff>
      <xdr:row>38</xdr:row>
      <xdr:rowOff>8249</xdr:rowOff>
    </xdr:to>
    <xdr:sp macro="" textlink="">
      <xdr:nvSpPr>
        <xdr:cNvPr id="281" name="フローチャート : 判断 280"/>
        <xdr:cNvSpPr/>
      </xdr:nvSpPr>
      <xdr:spPr>
        <a:xfrm>
          <a:off x="10426700" y="6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162960</xdr:rowOff>
    </xdr:from>
    <xdr:to>
      <xdr:col>14</xdr:col>
      <xdr:colOff>28575</xdr:colOff>
      <xdr:row>33</xdr:row>
      <xdr:rowOff>151359</xdr:rowOff>
    </xdr:to>
    <xdr:cxnSp macro="">
      <xdr:nvCxnSpPr>
        <xdr:cNvPr id="282" name="直線コネクタ 281"/>
        <xdr:cNvCxnSpPr/>
      </xdr:nvCxnSpPr>
      <xdr:spPr>
        <a:xfrm>
          <a:off x="8750300" y="5649360"/>
          <a:ext cx="889000" cy="1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27064</xdr:rowOff>
    </xdr:from>
    <xdr:to>
      <xdr:col>14</xdr:col>
      <xdr:colOff>79375</xdr:colOff>
      <xdr:row>37</xdr:row>
      <xdr:rowOff>128664</xdr:rowOff>
    </xdr:to>
    <xdr:sp macro="" textlink="">
      <xdr:nvSpPr>
        <xdr:cNvPr id="283" name="フローチャート : 判断 282"/>
        <xdr:cNvSpPr/>
      </xdr:nvSpPr>
      <xdr:spPr>
        <a:xfrm>
          <a:off x="9588500" y="637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119791</xdr:rowOff>
    </xdr:from>
    <xdr:ext cx="469744" cy="259045"/>
    <xdr:sp macro="" textlink="">
      <xdr:nvSpPr>
        <xdr:cNvPr id="284" name="テキスト ボックス 283"/>
        <xdr:cNvSpPr txBox="1"/>
      </xdr:nvSpPr>
      <xdr:spPr>
        <a:xfrm>
          <a:off x="9391727" y="64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24714</xdr:rowOff>
    </xdr:from>
    <xdr:to>
      <xdr:col>12</xdr:col>
      <xdr:colOff>511175</xdr:colOff>
      <xdr:row>32</xdr:row>
      <xdr:rowOff>162960</xdr:rowOff>
    </xdr:to>
    <xdr:cxnSp macro="">
      <xdr:nvCxnSpPr>
        <xdr:cNvPr id="285" name="直線コネクタ 284"/>
        <xdr:cNvCxnSpPr/>
      </xdr:nvCxnSpPr>
      <xdr:spPr>
        <a:xfrm>
          <a:off x="7861300" y="5339664"/>
          <a:ext cx="889000" cy="30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26149</xdr:rowOff>
    </xdr:from>
    <xdr:to>
      <xdr:col>12</xdr:col>
      <xdr:colOff>561975</xdr:colOff>
      <xdr:row>37</xdr:row>
      <xdr:rowOff>127749</xdr:rowOff>
    </xdr:to>
    <xdr:sp macro="" textlink="">
      <xdr:nvSpPr>
        <xdr:cNvPr id="286" name="フローチャート : 判断 285"/>
        <xdr:cNvSpPr/>
      </xdr:nvSpPr>
      <xdr:spPr>
        <a:xfrm>
          <a:off x="8699500" y="636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118876</xdr:rowOff>
    </xdr:from>
    <xdr:ext cx="469744" cy="259045"/>
    <xdr:sp macro="" textlink="">
      <xdr:nvSpPr>
        <xdr:cNvPr id="287" name="テキスト ボックス 286"/>
        <xdr:cNvSpPr txBox="1"/>
      </xdr:nvSpPr>
      <xdr:spPr>
        <a:xfrm>
          <a:off x="8515427" y="64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24714</xdr:rowOff>
    </xdr:from>
    <xdr:to>
      <xdr:col>11</xdr:col>
      <xdr:colOff>307975</xdr:colOff>
      <xdr:row>31</xdr:row>
      <xdr:rowOff>156159</xdr:rowOff>
    </xdr:to>
    <xdr:cxnSp macro="">
      <xdr:nvCxnSpPr>
        <xdr:cNvPr id="288" name="直線コネクタ 287"/>
        <xdr:cNvCxnSpPr/>
      </xdr:nvCxnSpPr>
      <xdr:spPr>
        <a:xfrm flipV="1">
          <a:off x="6972300" y="5339664"/>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137878</xdr:rowOff>
    </xdr:from>
    <xdr:to>
      <xdr:col>11</xdr:col>
      <xdr:colOff>358775</xdr:colOff>
      <xdr:row>37</xdr:row>
      <xdr:rowOff>68028</xdr:rowOff>
    </xdr:to>
    <xdr:sp macro="" textlink="">
      <xdr:nvSpPr>
        <xdr:cNvPr id="289" name="フローチャート : 判断 288"/>
        <xdr:cNvSpPr/>
      </xdr:nvSpPr>
      <xdr:spPr>
        <a:xfrm>
          <a:off x="7810500" y="63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59155</xdr:rowOff>
    </xdr:from>
    <xdr:ext cx="469744" cy="259045"/>
    <xdr:sp macro="" textlink="">
      <xdr:nvSpPr>
        <xdr:cNvPr id="290" name="テキスト ボックス 289"/>
        <xdr:cNvSpPr txBox="1"/>
      </xdr:nvSpPr>
      <xdr:spPr>
        <a:xfrm>
          <a:off x="7626427" y="640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84271</xdr:rowOff>
    </xdr:from>
    <xdr:to>
      <xdr:col>10</xdr:col>
      <xdr:colOff>155575</xdr:colOff>
      <xdr:row>37</xdr:row>
      <xdr:rowOff>14421</xdr:rowOff>
    </xdr:to>
    <xdr:sp macro="" textlink="">
      <xdr:nvSpPr>
        <xdr:cNvPr id="291" name="フローチャート : 判断 290"/>
        <xdr:cNvSpPr/>
      </xdr:nvSpPr>
      <xdr:spPr>
        <a:xfrm>
          <a:off x="6921500" y="625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5548</xdr:rowOff>
    </xdr:from>
    <xdr:ext cx="469744" cy="259045"/>
    <xdr:sp macro="" textlink="">
      <xdr:nvSpPr>
        <xdr:cNvPr id="292" name="テキスト ボックス 291"/>
        <xdr:cNvSpPr txBox="1"/>
      </xdr:nvSpPr>
      <xdr:spPr>
        <a:xfrm>
          <a:off x="6737427" y="634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76898</xdr:rowOff>
    </xdr:from>
    <xdr:to>
      <xdr:col>15</xdr:col>
      <xdr:colOff>231775</xdr:colOff>
      <xdr:row>37</xdr:row>
      <xdr:rowOff>7048</xdr:rowOff>
    </xdr:to>
    <xdr:sp macro="" textlink="">
      <xdr:nvSpPr>
        <xdr:cNvPr id="298" name="円/楕円 297"/>
        <xdr:cNvSpPr/>
      </xdr:nvSpPr>
      <xdr:spPr>
        <a:xfrm>
          <a:off x="104267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99775</xdr:rowOff>
    </xdr:from>
    <xdr:ext cx="469744" cy="259045"/>
    <xdr:sp macro="" textlink="">
      <xdr:nvSpPr>
        <xdr:cNvPr id="299" name="労働費該当値テキスト"/>
        <xdr:cNvSpPr txBox="1"/>
      </xdr:nvSpPr>
      <xdr:spPr>
        <a:xfrm>
          <a:off x="10528300" y="610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100559</xdr:rowOff>
    </xdr:from>
    <xdr:to>
      <xdr:col>14</xdr:col>
      <xdr:colOff>79375</xdr:colOff>
      <xdr:row>34</xdr:row>
      <xdr:rowOff>30709</xdr:rowOff>
    </xdr:to>
    <xdr:sp macro="" textlink="">
      <xdr:nvSpPr>
        <xdr:cNvPr id="300" name="円/楕円 299"/>
        <xdr:cNvSpPr/>
      </xdr:nvSpPr>
      <xdr:spPr>
        <a:xfrm>
          <a:off x="9588500" y="57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32</xdr:row>
      <xdr:rowOff>47236</xdr:rowOff>
    </xdr:from>
    <xdr:ext cx="534377" cy="259045"/>
    <xdr:sp macro="" textlink="">
      <xdr:nvSpPr>
        <xdr:cNvPr id="301" name="テキスト ボックス 300"/>
        <xdr:cNvSpPr txBox="1"/>
      </xdr:nvSpPr>
      <xdr:spPr>
        <a:xfrm>
          <a:off x="9359411" y="55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12,796</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112160</xdr:rowOff>
    </xdr:from>
    <xdr:to>
      <xdr:col>12</xdr:col>
      <xdr:colOff>561975</xdr:colOff>
      <xdr:row>33</xdr:row>
      <xdr:rowOff>42310</xdr:rowOff>
    </xdr:to>
    <xdr:sp macro="" textlink="">
      <xdr:nvSpPr>
        <xdr:cNvPr id="302" name="円/楕円 301"/>
        <xdr:cNvSpPr/>
      </xdr:nvSpPr>
      <xdr:spPr>
        <a:xfrm>
          <a:off x="8699500" y="55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58837</xdr:rowOff>
    </xdr:from>
    <xdr:ext cx="534377" cy="259045"/>
    <xdr:sp macro="" textlink="">
      <xdr:nvSpPr>
        <xdr:cNvPr id="303" name="テキスト ボックス 302"/>
        <xdr:cNvSpPr txBox="1"/>
      </xdr:nvSpPr>
      <xdr:spPr>
        <a:xfrm>
          <a:off x="8483111" y="53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145364</xdr:rowOff>
    </xdr:from>
    <xdr:to>
      <xdr:col>11</xdr:col>
      <xdr:colOff>358775</xdr:colOff>
      <xdr:row>31</xdr:row>
      <xdr:rowOff>75514</xdr:rowOff>
    </xdr:to>
    <xdr:sp macro="" textlink="">
      <xdr:nvSpPr>
        <xdr:cNvPr id="304" name="円/楕円 303"/>
        <xdr:cNvSpPr/>
      </xdr:nvSpPr>
      <xdr:spPr>
        <a:xfrm>
          <a:off x="7810500" y="52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92041</xdr:rowOff>
    </xdr:from>
    <xdr:ext cx="534377" cy="259045"/>
    <xdr:sp macro="" textlink="">
      <xdr:nvSpPr>
        <xdr:cNvPr id="305" name="テキスト ボックス 304"/>
        <xdr:cNvSpPr txBox="1"/>
      </xdr:nvSpPr>
      <xdr:spPr>
        <a:xfrm>
          <a:off x="7594111" y="50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105359</xdr:rowOff>
    </xdr:from>
    <xdr:to>
      <xdr:col>10</xdr:col>
      <xdr:colOff>155575</xdr:colOff>
      <xdr:row>32</xdr:row>
      <xdr:rowOff>35509</xdr:rowOff>
    </xdr:to>
    <xdr:sp macro="" textlink="">
      <xdr:nvSpPr>
        <xdr:cNvPr id="306" name="円/楕円 305"/>
        <xdr:cNvSpPr/>
      </xdr:nvSpPr>
      <xdr:spPr>
        <a:xfrm>
          <a:off x="6921500" y="542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52036</xdr:rowOff>
    </xdr:from>
    <xdr:ext cx="534377" cy="259045"/>
    <xdr:sp macro="" textlink="">
      <xdr:nvSpPr>
        <xdr:cNvPr id="307" name="テキスト ボックス 306"/>
        <xdr:cNvSpPr txBox="1"/>
      </xdr:nvSpPr>
      <xdr:spPr>
        <a:xfrm>
          <a:off x="6705111" y="51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9" name="正方形/長方形 30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0" name="正方形/長方形 30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1" name="正方形/長方形 31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2" name="正方形/長方形 31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3" name="正方形/長方形 31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4" name="テキスト ボックス 31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5" name="直線コネクタ 31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16" name="直線コネクタ 31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17" name="テキスト ボックス 31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18" name="直線コネクタ 31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19" name="テキスト ボックス 31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0" name="直線コネクタ 31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1" name="テキスト ボックス 32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2" name="直線コネクタ 32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3" name="テキスト ボックス 32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4" name="直線コネクタ 32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5" name="テキスト ボックス 32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27" name="直線コネクタ 326"/>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28"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29" name="直線コネクタ 328"/>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0"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1" name="直線コネクタ 330"/>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4689</xdr:rowOff>
    </xdr:from>
    <xdr:to>
      <xdr:col>15</xdr:col>
      <xdr:colOff>180975</xdr:colOff>
      <xdr:row>53</xdr:row>
      <xdr:rowOff>94848</xdr:rowOff>
    </xdr:to>
    <xdr:cxnSp macro="">
      <xdr:nvCxnSpPr>
        <xdr:cNvPr id="332" name="直線コネクタ 331"/>
        <xdr:cNvCxnSpPr/>
      </xdr:nvCxnSpPr>
      <xdr:spPr>
        <a:xfrm>
          <a:off x="9639300" y="9091539"/>
          <a:ext cx="838200" cy="9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145485</xdr:rowOff>
    </xdr:from>
    <xdr:ext cx="534377" cy="259045"/>
    <xdr:sp macro="" textlink="">
      <xdr:nvSpPr>
        <xdr:cNvPr id="333" name="農林水産業費平均値テキスト"/>
        <xdr:cNvSpPr txBox="1"/>
      </xdr:nvSpPr>
      <xdr:spPr>
        <a:xfrm>
          <a:off x="10528300" y="974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4" name="フローチャート : 判断 333"/>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4689</xdr:rowOff>
    </xdr:from>
    <xdr:to>
      <xdr:col>14</xdr:col>
      <xdr:colOff>28575</xdr:colOff>
      <xdr:row>53</xdr:row>
      <xdr:rowOff>107810</xdr:rowOff>
    </xdr:to>
    <xdr:cxnSp macro="">
      <xdr:nvCxnSpPr>
        <xdr:cNvPr id="335" name="直線コネクタ 334"/>
        <xdr:cNvCxnSpPr/>
      </xdr:nvCxnSpPr>
      <xdr:spPr>
        <a:xfrm flipV="1">
          <a:off x="8750300" y="9091539"/>
          <a:ext cx="8890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36" name="フローチャート : 判断 335"/>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78071</xdr:rowOff>
    </xdr:from>
    <xdr:ext cx="534377" cy="259045"/>
    <xdr:sp macro="" textlink="">
      <xdr:nvSpPr>
        <xdr:cNvPr id="337" name="テキスト ボックス 336"/>
        <xdr:cNvSpPr txBox="1"/>
      </xdr:nvSpPr>
      <xdr:spPr>
        <a:xfrm>
          <a:off x="93594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47574</xdr:rowOff>
    </xdr:from>
    <xdr:to>
      <xdr:col>12</xdr:col>
      <xdr:colOff>511175</xdr:colOff>
      <xdr:row>53</xdr:row>
      <xdr:rowOff>107810</xdr:rowOff>
    </xdr:to>
    <xdr:cxnSp macro="">
      <xdr:nvCxnSpPr>
        <xdr:cNvPr id="338" name="直線コネクタ 337"/>
        <xdr:cNvCxnSpPr/>
      </xdr:nvCxnSpPr>
      <xdr:spPr>
        <a:xfrm>
          <a:off x="7861300" y="9134424"/>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39" name="フローチャート : 判断 338"/>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110715</xdr:rowOff>
    </xdr:from>
    <xdr:ext cx="534377" cy="259045"/>
    <xdr:sp macro="" textlink="">
      <xdr:nvSpPr>
        <xdr:cNvPr id="340" name="テキスト ボックス 339"/>
        <xdr:cNvSpPr txBox="1"/>
      </xdr:nvSpPr>
      <xdr:spPr>
        <a:xfrm>
          <a:off x="8483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131653</xdr:rowOff>
    </xdr:from>
    <xdr:to>
      <xdr:col>11</xdr:col>
      <xdr:colOff>307975</xdr:colOff>
      <xdr:row>53</xdr:row>
      <xdr:rowOff>47574</xdr:rowOff>
    </xdr:to>
    <xdr:cxnSp macro="">
      <xdr:nvCxnSpPr>
        <xdr:cNvPr id="341" name="直線コネクタ 340"/>
        <xdr:cNvCxnSpPr/>
      </xdr:nvCxnSpPr>
      <xdr:spPr>
        <a:xfrm>
          <a:off x="6972300" y="8875603"/>
          <a:ext cx="889000" cy="25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10307</xdr:rowOff>
    </xdr:from>
    <xdr:to>
      <xdr:col>11</xdr:col>
      <xdr:colOff>358775</xdr:colOff>
      <xdr:row>57</xdr:row>
      <xdr:rowOff>111907</xdr:rowOff>
    </xdr:to>
    <xdr:sp macro="" textlink="">
      <xdr:nvSpPr>
        <xdr:cNvPr id="342" name="フローチャート : 判断 341"/>
        <xdr:cNvSpPr/>
      </xdr:nvSpPr>
      <xdr:spPr>
        <a:xfrm>
          <a:off x="7810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103034</xdr:rowOff>
    </xdr:from>
    <xdr:ext cx="534377" cy="259045"/>
    <xdr:sp macro="" textlink="">
      <xdr:nvSpPr>
        <xdr:cNvPr id="343" name="テキスト ボックス 342"/>
        <xdr:cNvSpPr txBox="1"/>
      </xdr:nvSpPr>
      <xdr:spPr>
        <a:xfrm>
          <a:off x="7594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31384</xdr:rowOff>
    </xdr:from>
    <xdr:to>
      <xdr:col>10</xdr:col>
      <xdr:colOff>155575</xdr:colOff>
      <xdr:row>57</xdr:row>
      <xdr:rowOff>132984</xdr:rowOff>
    </xdr:to>
    <xdr:sp macro="" textlink="">
      <xdr:nvSpPr>
        <xdr:cNvPr id="344" name="フローチャート : 判断 343"/>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124111</xdr:rowOff>
    </xdr:from>
    <xdr:ext cx="534377" cy="259045"/>
    <xdr:sp macro="" textlink="">
      <xdr:nvSpPr>
        <xdr:cNvPr id="345" name="テキスト ボックス 344"/>
        <xdr:cNvSpPr txBox="1"/>
      </xdr:nvSpPr>
      <xdr:spPr>
        <a:xfrm>
          <a:off x="6705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6" name="テキスト ボックス 34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7" name="テキスト ボックス 34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48" name="テキスト ボックス 34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49" name="テキスト ボックス 34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0" name="テキスト ボックス 34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44048</xdr:rowOff>
    </xdr:from>
    <xdr:to>
      <xdr:col>15</xdr:col>
      <xdr:colOff>231775</xdr:colOff>
      <xdr:row>53</xdr:row>
      <xdr:rowOff>145648</xdr:rowOff>
    </xdr:to>
    <xdr:sp macro="" textlink="">
      <xdr:nvSpPr>
        <xdr:cNvPr id="351" name="円/楕円 350"/>
        <xdr:cNvSpPr/>
      </xdr:nvSpPr>
      <xdr:spPr>
        <a:xfrm>
          <a:off x="10426700" y="91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66925</xdr:rowOff>
    </xdr:from>
    <xdr:ext cx="534377" cy="259045"/>
    <xdr:sp macro="" textlink="">
      <xdr:nvSpPr>
        <xdr:cNvPr id="352" name="農林水産業費該当値テキスト"/>
        <xdr:cNvSpPr txBox="1"/>
      </xdr:nvSpPr>
      <xdr:spPr>
        <a:xfrm>
          <a:off x="10528300" y="89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125339</xdr:rowOff>
    </xdr:from>
    <xdr:to>
      <xdr:col>14</xdr:col>
      <xdr:colOff>79375</xdr:colOff>
      <xdr:row>53</xdr:row>
      <xdr:rowOff>55489</xdr:rowOff>
    </xdr:to>
    <xdr:sp macro="" textlink="">
      <xdr:nvSpPr>
        <xdr:cNvPr id="353" name="円/楕円 352"/>
        <xdr:cNvSpPr/>
      </xdr:nvSpPr>
      <xdr:spPr>
        <a:xfrm>
          <a:off x="9588500" y="90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72016</xdr:rowOff>
    </xdr:from>
    <xdr:ext cx="534377" cy="259045"/>
    <xdr:sp macro="" textlink="">
      <xdr:nvSpPr>
        <xdr:cNvPr id="354" name="テキスト ボックス 353"/>
        <xdr:cNvSpPr txBox="1"/>
      </xdr:nvSpPr>
      <xdr:spPr>
        <a:xfrm>
          <a:off x="9359411" y="88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57010</xdr:rowOff>
    </xdr:from>
    <xdr:to>
      <xdr:col>12</xdr:col>
      <xdr:colOff>561975</xdr:colOff>
      <xdr:row>53</xdr:row>
      <xdr:rowOff>158610</xdr:rowOff>
    </xdr:to>
    <xdr:sp macro="" textlink="">
      <xdr:nvSpPr>
        <xdr:cNvPr id="355" name="円/楕円 354"/>
        <xdr:cNvSpPr/>
      </xdr:nvSpPr>
      <xdr:spPr>
        <a:xfrm>
          <a:off x="8699500" y="91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3687</xdr:rowOff>
    </xdr:from>
    <xdr:ext cx="534377" cy="259045"/>
    <xdr:sp macro="" textlink="">
      <xdr:nvSpPr>
        <xdr:cNvPr id="356" name="テキスト ボックス 355"/>
        <xdr:cNvSpPr txBox="1"/>
      </xdr:nvSpPr>
      <xdr:spPr>
        <a:xfrm>
          <a:off x="8483111" y="89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168224</xdr:rowOff>
    </xdr:from>
    <xdr:to>
      <xdr:col>11</xdr:col>
      <xdr:colOff>358775</xdr:colOff>
      <xdr:row>53</xdr:row>
      <xdr:rowOff>98374</xdr:rowOff>
    </xdr:to>
    <xdr:sp macro="" textlink="">
      <xdr:nvSpPr>
        <xdr:cNvPr id="357" name="円/楕円 356"/>
        <xdr:cNvSpPr/>
      </xdr:nvSpPr>
      <xdr:spPr>
        <a:xfrm>
          <a:off x="7810500" y="90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114901</xdr:rowOff>
    </xdr:from>
    <xdr:ext cx="534377" cy="259045"/>
    <xdr:sp macro="" textlink="">
      <xdr:nvSpPr>
        <xdr:cNvPr id="358" name="テキスト ボックス 357"/>
        <xdr:cNvSpPr txBox="1"/>
      </xdr:nvSpPr>
      <xdr:spPr>
        <a:xfrm>
          <a:off x="7594111" y="88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41,530</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80853</xdr:rowOff>
    </xdr:from>
    <xdr:to>
      <xdr:col>10</xdr:col>
      <xdr:colOff>155575</xdr:colOff>
      <xdr:row>52</xdr:row>
      <xdr:rowOff>11003</xdr:rowOff>
    </xdr:to>
    <xdr:sp macro="" textlink="">
      <xdr:nvSpPr>
        <xdr:cNvPr id="359" name="円/楕円 358"/>
        <xdr:cNvSpPr/>
      </xdr:nvSpPr>
      <xdr:spPr>
        <a:xfrm>
          <a:off x="6921500" y="88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27530</xdr:rowOff>
    </xdr:from>
    <xdr:ext cx="534377" cy="259045"/>
    <xdr:sp macro="" textlink="">
      <xdr:nvSpPr>
        <xdr:cNvPr id="360" name="テキスト ボックス 359"/>
        <xdr:cNvSpPr txBox="1"/>
      </xdr:nvSpPr>
      <xdr:spPr>
        <a:xfrm>
          <a:off x="6705111" y="860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1" name="正方形/長方形 36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2" name="正方形/長方形 36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3" name="正方形/長方形 36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4" name="正方形/長方形 36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5" name="正方形/長方形 36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6" name="正方形/長方形 36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7" name="テキスト ボックス 36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68" name="直線コネクタ 36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69" name="直線コネクタ 36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0" name="テキスト ボックス 36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1" name="直線コネクタ 37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2" name="テキスト ボックス 37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3" name="直線コネクタ 37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4" name="テキスト ボックス 37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5" name="直線コネクタ 37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76" name="テキスト ボックス 37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77" name="直線コネクタ 37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78" name="テキスト ボックス 37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79" name="直線コネクタ 37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0" name="テキスト ボックス 37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166103</xdr:rowOff>
    </xdr:from>
    <xdr:to>
      <xdr:col>15</xdr:col>
      <xdr:colOff>180340</xdr:colOff>
      <xdr:row>79</xdr:row>
      <xdr:rowOff>15990</xdr:rowOff>
    </xdr:to>
    <xdr:cxnSp macro="">
      <xdr:nvCxnSpPr>
        <xdr:cNvPr id="382" name="直線コネクタ 381"/>
        <xdr:cNvCxnSpPr/>
      </xdr:nvCxnSpPr>
      <xdr:spPr>
        <a:xfrm flipV="1">
          <a:off x="10475595" y="12681953"/>
          <a:ext cx="1270" cy="878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19817</xdr:rowOff>
    </xdr:from>
    <xdr:ext cx="469744" cy="259045"/>
    <xdr:sp macro="" textlink="">
      <xdr:nvSpPr>
        <xdr:cNvPr id="383" name="商工費最小値テキスト"/>
        <xdr:cNvSpPr txBox="1"/>
      </xdr:nvSpPr>
      <xdr:spPr>
        <a:xfrm>
          <a:off x="10528300" y="135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15990</xdr:rowOff>
    </xdr:from>
    <xdr:to>
      <xdr:col>15</xdr:col>
      <xdr:colOff>269875</xdr:colOff>
      <xdr:row>79</xdr:row>
      <xdr:rowOff>15990</xdr:rowOff>
    </xdr:to>
    <xdr:cxnSp macro="">
      <xdr:nvCxnSpPr>
        <xdr:cNvPr id="384" name="直線コネクタ 383"/>
        <xdr:cNvCxnSpPr/>
      </xdr:nvCxnSpPr>
      <xdr:spPr>
        <a:xfrm>
          <a:off x="10388600" y="1356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112780</xdr:rowOff>
    </xdr:from>
    <xdr:ext cx="534377" cy="259045"/>
    <xdr:sp macro="" textlink="">
      <xdr:nvSpPr>
        <xdr:cNvPr id="385" name="商工費最大値テキスト"/>
        <xdr:cNvSpPr txBox="1"/>
      </xdr:nvSpPr>
      <xdr:spPr>
        <a:xfrm>
          <a:off x="10528300" y="124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73</xdr:row>
      <xdr:rowOff>166103</xdr:rowOff>
    </xdr:from>
    <xdr:to>
      <xdr:col>15</xdr:col>
      <xdr:colOff>269875</xdr:colOff>
      <xdr:row>73</xdr:row>
      <xdr:rowOff>166103</xdr:rowOff>
    </xdr:to>
    <xdr:cxnSp macro="">
      <xdr:nvCxnSpPr>
        <xdr:cNvPr id="386" name="直線コネクタ 385"/>
        <xdr:cNvCxnSpPr/>
      </xdr:nvCxnSpPr>
      <xdr:spPr>
        <a:xfrm>
          <a:off x="10388600" y="12681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74320</xdr:rowOff>
    </xdr:from>
    <xdr:to>
      <xdr:col>15</xdr:col>
      <xdr:colOff>180975</xdr:colOff>
      <xdr:row>75</xdr:row>
      <xdr:rowOff>115989</xdr:rowOff>
    </xdr:to>
    <xdr:cxnSp macro="">
      <xdr:nvCxnSpPr>
        <xdr:cNvPr id="387" name="直線コネクタ 386"/>
        <xdr:cNvCxnSpPr/>
      </xdr:nvCxnSpPr>
      <xdr:spPr>
        <a:xfrm>
          <a:off x="9639300" y="12933070"/>
          <a:ext cx="838200" cy="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28515</xdr:rowOff>
    </xdr:from>
    <xdr:ext cx="534377" cy="259045"/>
    <xdr:sp macro="" textlink="">
      <xdr:nvSpPr>
        <xdr:cNvPr id="388" name="商工費平均値テキスト"/>
        <xdr:cNvSpPr txBox="1"/>
      </xdr:nvSpPr>
      <xdr:spPr>
        <a:xfrm>
          <a:off x="10528300" y="132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50088</xdr:rowOff>
    </xdr:from>
    <xdr:to>
      <xdr:col>15</xdr:col>
      <xdr:colOff>231775</xdr:colOff>
      <xdr:row>77</xdr:row>
      <xdr:rowOff>151688</xdr:rowOff>
    </xdr:to>
    <xdr:sp macro="" textlink="">
      <xdr:nvSpPr>
        <xdr:cNvPr id="389" name="フローチャート : 判断 388"/>
        <xdr:cNvSpPr/>
      </xdr:nvSpPr>
      <xdr:spPr>
        <a:xfrm>
          <a:off x="104267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108674</xdr:rowOff>
    </xdr:from>
    <xdr:to>
      <xdr:col>14</xdr:col>
      <xdr:colOff>28575</xdr:colOff>
      <xdr:row>75</xdr:row>
      <xdr:rowOff>74320</xdr:rowOff>
    </xdr:to>
    <xdr:cxnSp macro="">
      <xdr:nvCxnSpPr>
        <xdr:cNvPr id="390" name="直線コネクタ 389"/>
        <xdr:cNvCxnSpPr/>
      </xdr:nvCxnSpPr>
      <xdr:spPr>
        <a:xfrm>
          <a:off x="8750300" y="12795974"/>
          <a:ext cx="8890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16027</xdr:rowOff>
    </xdr:from>
    <xdr:to>
      <xdr:col>14</xdr:col>
      <xdr:colOff>79375</xdr:colOff>
      <xdr:row>77</xdr:row>
      <xdr:rowOff>117627</xdr:rowOff>
    </xdr:to>
    <xdr:sp macro="" textlink="">
      <xdr:nvSpPr>
        <xdr:cNvPr id="391" name="フローチャート : 判断 390"/>
        <xdr:cNvSpPr/>
      </xdr:nvSpPr>
      <xdr:spPr>
        <a:xfrm>
          <a:off x="9588500" y="132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108754</xdr:rowOff>
    </xdr:from>
    <xdr:ext cx="534377" cy="259045"/>
    <xdr:sp macro="" textlink="">
      <xdr:nvSpPr>
        <xdr:cNvPr id="392" name="テキスト ボックス 391"/>
        <xdr:cNvSpPr txBox="1"/>
      </xdr:nvSpPr>
      <xdr:spPr>
        <a:xfrm>
          <a:off x="9359411" y="133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94869</xdr:rowOff>
    </xdr:from>
    <xdr:to>
      <xdr:col>12</xdr:col>
      <xdr:colOff>511175</xdr:colOff>
      <xdr:row>74</xdr:row>
      <xdr:rowOff>108674</xdr:rowOff>
    </xdr:to>
    <xdr:cxnSp macro="">
      <xdr:nvCxnSpPr>
        <xdr:cNvPr id="393" name="直線コネクタ 392"/>
        <xdr:cNvCxnSpPr/>
      </xdr:nvCxnSpPr>
      <xdr:spPr>
        <a:xfrm>
          <a:off x="7861300" y="12439269"/>
          <a:ext cx="889000" cy="3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19622</xdr:rowOff>
    </xdr:from>
    <xdr:to>
      <xdr:col>12</xdr:col>
      <xdr:colOff>561975</xdr:colOff>
      <xdr:row>77</xdr:row>
      <xdr:rowOff>121222</xdr:rowOff>
    </xdr:to>
    <xdr:sp macro="" textlink="">
      <xdr:nvSpPr>
        <xdr:cNvPr id="394" name="フローチャート : 判断 393"/>
        <xdr:cNvSpPr/>
      </xdr:nvSpPr>
      <xdr:spPr>
        <a:xfrm>
          <a:off x="8699500" y="1322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112349</xdr:rowOff>
    </xdr:from>
    <xdr:ext cx="534377" cy="259045"/>
    <xdr:sp macro="" textlink="">
      <xdr:nvSpPr>
        <xdr:cNvPr id="395" name="テキスト ボックス 394"/>
        <xdr:cNvSpPr txBox="1"/>
      </xdr:nvSpPr>
      <xdr:spPr>
        <a:xfrm>
          <a:off x="8483111" y="133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81966</xdr:rowOff>
    </xdr:from>
    <xdr:to>
      <xdr:col>11</xdr:col>
      <xdr:colOff>307975</xdr:colOff>
      <xdr:row>72</xdr:row>
      <xdr:rowOff>94869</xdr:rowOff>
    </xdr:to>
    <xdr:cxnSp macro="">
      <xdr:nvCxnSpPr>
        <xdr:cNvPr id="396" name="直線コネクタ 395"/>
        <xdr:cNvCxnSpPr/>
      </xdr:nvCxnSpPr>
      <xdr:spPr>
        <a:xfrm>
          <a:off x="6972300" y="12083466"/>
          <a:ext cx="889000" cy="3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151752</xdr:rowOff>
    </xdr:from>
    <xdr:to>
      <xdr:col>11</xdr:col>
      <xdr:colOff>358775</xdr:colOff>
      <xdr:row>77</xdr:row>
      <xdr:rowOff>81902</xdr:rowOff>
    </xdr:to>
    <xdr:sp macro="" textlink="">
      <xdr:nvSpPr>
        <xdr:cNvPr id="397" name="フローチャート : 判断 396"/>
        <xdr:cNvSpPr/>
      </xdr:nvSpPr>
      <xdr:spPr>
        <a:xfrm>
          <a:off x="7810500" y="131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73029</xdr:rowOff>
    </xdr:from>
    <xdr:ext cx="534377" cy="259045"/>
    <xdr:sp macro="" textlink="">
      <xdr:nvSpPr>
        <xdr:cNvPr id="398" name="テキスト ボックス 397"/>
        <xdr:cNvSpPr txBox="1"/>
      </xdr:nvSpPr>
      <xdr:spPr>
        <a:xfrm>
          <a:off x="7594111" y="132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118884</xdr:rowOff>
    </xdr:from>
    <xdr:to>
      <xdr:col>10</xdr:col>
      <xdr:colOff>155575</xdr:colOff>
      <xdr:row>77</xdr:row>
      <xdr:rowOff>49034</xdr:rowOff>
    </xdr:to>
    <xdr:sp macro="" textlink="">
      <xdr:nvSpPr>
        <xdr:cNvPr id="399" name="フローチャート : 判断 398"/>
        <xdr:cNvSpPr/>
      </xdr:nvSpPr>
      <xdr:spPr>
        <a:xfrm>
          <a:off x="6921500" y="1314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40161</xdr:rowOff>
    </xdr:from>
    <xdr:ext cx="534377" cy="259045"/>
    <xdr:sp macro="" textlink="">
      <xdr:nvSpPr>
        <xdr:cNvPr id="400" name="テキスト ボックス 399"/>
        <xdr:cNvSpPr txBox="1"/>
      </xdr:nvSpPr>
      <xdr:spPr>
        <a:xfrm>
          <a:off x="6705111" y="132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65189</xdr:rowOff>
    </xdr:from>
    <xdr:to>
      <xdr:col>15</xdr:col>
      <xdr:colOff>231775</xdr:colOff>
      <xdr:row>75</xdr:row>
      <xdr:rowOff>166790</xdr:rowOff>
    </xdr:to>
    <xdr:sp macro="" textlink="">
      <xdr:nvSpPr>
        <xdr:cNvPr id="406" name="円/楕円 405"/>
        <xdr:cNvSpPr/>
      </xdr:nvSpPr>
      <xdr:spPr>
        <a:xfrm>
          <a:off x="10426700" y="1292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88066</xdr:rowOff>
    </xdr:from>
    <xdr:ext cx="534377" cy="259045"/>
    <xdr:sp macro="" textlink="">
      <xdr:nvSpPr>
        <xdr:cNvPr id="407" name="商工費該当値テキスト"/>
        <xdr:cNvSpPr txBox="1"/>
      </xdr:nvSpPr>
      <xdr:spPr>
        <a:xfrm>
          <a:off x="10528300" y="127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48,367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23520</xdr:rowOff>
    </xdr:from>
    <xdr:to>
      <xdr:col>14</xdr:col>
      <xdr:colOff>79375</xdr:colOff>
      <xdr:row>75</xdr:row>
      <xdr:rowOff>125120</xdr:rowOff>
    </xdr:to>
    <xdr:sp macro="" textlink="">
      <xdr:nvSpPr>
        <xdr:cNvPr id="408" name="円/楕円 407"/>
        <xdr:cNvSpPr/>
      </xdr:nvSpPr>
      <xdr:spPr>
        <a:xfrm>
          <a:off x="9588500" y="128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141647</xdr:rowOff>
    </xdr:from>
    <xdr:ext cx="534377" cy="259045"/>
    <xdr:sp macro="" textlink="">
      <xdr:nvSpPr>
        <xdr:cNvPr id="409" name="テキスト ボックス 408"/>
        <xdr:cNvSpPr txBox="1"/>
      </xdr:nvSpPr>
      <xdr:spPr>
        <a:xfrm>
          <a:off x="9359411" y="126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57874</xdr:rowOff>
    </xdr:from>
    <xdr:to>
      <xdr:col>12</xdr:col>
      <xdr:colOff>561975</xdr:colOff>
      <xdr:row>74</xdr:row>
      <xdr:rowOff>159474</xdr:rowOff>
    </xdr:to>
    <xdr:sp macro="" textlink="">
      <xdr:nvSpPr>
        <xdr:cNvPr id="410" name="円/楕円 409"/>
        <xdr:cNvSpPr/>
      </xdr:nvSpPr>
      <xdr:spPr>
        <a:xfrm>
          <a:off x="8699500" y="127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4551</xdr:rowOff>
    </xdr:from>
    <xdr:ext cx="534377" cy="259045"/>
    <xdr:sp macro="" textlink="">
      <xdr:nvSpPr>
        <xdr:cNvPr id="411" name="テキスト ボックス 410"/>
        <xdr:cNvSpPr txBox="1"/>
      </xdr:nvSpPr>
      <xdr:spPr>
        <a:xfrm>
          <a:off x="8483111" y="125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62,443</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44069</xdr:rowOff>
    </xdr:from>
    <xdr:to>
      <xdr:col>11</xdr:col>
      <xdr:colOff>358775</xdr:colOff>
      <xdr:row>72</xdr:row>
      <xdr:rowOff>145669</xdr:rowOff>
    </xdr:to>
    <xdr:sp macro="" textlink="">
      <xdr:nvSpPr>
        <xdr:cNvPr id="412" name="円/楕円 411"/>
        <xdr:cNvSpPr/>
      </xdr:nvSpPr>
      <xdr:spPr>
        <a:xfrm>
          <a:off x="7810500" y="123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162196</xdr:rowOff>
    </xdr:from>
    <xdr:ext cx="534377" cy="259045"/>
    <xdr:sp macro="" textlink="">
      <xdr:nvSpPr>
        <xdr:cNvPr id="413" name="テキスト ボックス 412"/>
        <xdr:cNvSpPr txBox="1"/>
      </xdr:nvSpPr>
      <xdr:spPr>
        <a:xfrm>
          <a:off x="7594111" y="121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90,530</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31166</xdr:rowOff>
    </xdr:from>
    <xdr:to>
      <xdr:col>10</xdr:col>
      <xdr:colOff>155575</xdr:colOff>
      <xdr:row>70</xdr:row>
      <xdr:rowOff>132766</xdr:rowOff>
    </xdr:to>
    <xdr:sp macro="" textlink="">
      <xdr:nvSpPr>
        <xdr:cNvPr id="414" name="円/楕円 413"/>
        <xdr:cNvSpPr/>
      </xdr:nvSpPr>
      <xdr:spPr>
        <a:xfrm>
          <a:off x="6921500" y="120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68</xdr:row>
      <xdr:rowOff>149293</xdr:rowOff>
    </xdr:from>
    <xdr:ext cx="599010" cy="259045"/>
    <xdr:sp macro="" textlink="">
      <xdr:nvSpPr>
        <xdr:cNvPr id="415" name="テキスト ボックス 414"/>
        <xdr:cNvSpPr txBox="1"/>
      </xdr:nvSpPr>
      <xdr:spPr>
        <a:xfrm>
          <a:off x="6672794" y="1180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7" name="正方形/長方形 41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8" name="正方形/長方形 41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9" name="正方形/長方形 41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0" name="正方形/長方形 41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4" name="直線コネクタ 42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5" name="テキスト ボックス 42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6" name="直線コネクタ 42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7" name="テキスト ボックス 42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8" name="直線コネクタ 42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9" name="テキスト ボックス 42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0" name="直線コネクタ 42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1" name="テキスト ボックス 43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2" name="直線コネクタ 43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3" name="テキスト ボックス 43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37" name="直線コネクタ 436"/>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38"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39" name="直線コネクタ 438"/>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0"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1" name="直線コネクタ 440"/>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91173</xdr:rowOff>
    </xdr:from>
    <xdr:to>
      <xdr:col>15</xdr:col>
      <xdr:colOff>180975</xdr:colOff>
      <xdr:row>95</xdr:row>
      <xdr:rowOff>10655</xdr:rowOff>
    </xdr:to>
    <xdr:cxnSp macro="">
      <xdr:nvCxnSpPr>
        <xdr:cNvPr id="442" name="直線コネクタ 441"/>
        <xdr:cNvCxnSpPr/>
      </xdr:nvCxnSpPr>
      <xdr:spPr>
        <a:xfrm flipV="1">
          <a:off x="9639300" y="16207473"/>
          <a:ext cx="8382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109148</xdr:rowOff>
    </xdr:from>
    <xdr:ext cx="534377" cy="259045"/>
    <xdr:sp macro="" textlink="">
      <xdr:nvSpPr>
        <xdr:cNvPr id="443" name="土木費平均値テキスト"/>
        <xdr:cNvSpPr txBox="1"/>
      </xdr:nvSpPr>
      <xdr:spPr>
        <a:xfrm>
          <a:off x="10528300" y="16568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4" name="フローチャート : 判断 443"/>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156223</xdr:rowOff>
    </xdr:from>
    <xdr:to>
      <xdr:col>14</xdr:col>
      <xdr:colOff>28575</xdr:colOff>
      <xdr:row>95</xdr:row>
      <xdr:rowOff>10655</xdr:rowOff>
    </xdr:to>
    <xdr:cxnSp macro="">
      <xdr:nvCxnSpPr>
        <xdr:cNvPr id="445" name="直線コネクタ 444"/>
        <xdr:cNvCxnSpPr/>
      </xdr:nvCxnSpPr>
      <xdr:spPr>
        <a:xfrm>
          <a:off x="8750300" y="16272523"/>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46" name="フローチャート : 判断 445"/>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74147</xdr:rowOff>
    </xdr:from>
    <xdr:ext cx="534377" cy="259045"/>
    <xdr:sp macro="" textlink="">
      <xdr:nvSpPr>
        <xdr:cNvPr id="447" name="テキスト ボックス 446"/>
        <xdr:cNvSpPr txBox="1"/>
      </xdr:nvSpPr>
      <xdr:spPr>
        <a:xfrm>
          <a:off x="93594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156223</xdr:rowOff>
    </xdr:from>
    <xdr:to>
      <xdr:col>12</xdr:col>
      <xdr:colOff>511175</xdr:colOff>
      <xdr:row>96</xdr:row>
      <xdr:rowOff>22085</xdr:rowOff>
    </xdr:to>
    <xdr:cxnSp macro="">
      <xdr:nvCxnSpPr>
        <xdr:cNvPr id="448" name="直線コネクタ 447"/>
        <xdr:cNvCxnSpPr/>
      </xdr:nvCxnSpPr>
      <xdr:spPr>
        <a:xfrm flipV="1">
          <a:off x="7861300" y="16272523"/>
          <a:ext cx="889000" cy="20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49" name="フローチャート : 判断 448"/>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64343</xdr:rowOff>
    </xdr:from>
    <xdr:ext cx="534377" cy="259045"/>
    <xdr:sp macro="" textlink="">
      <xdr:nvSpPr>
        <xdr:cNvPr id="450" name="テキスト ボックス 449"/>
        <xdr:cNvSpPr txBox="1"/>
      </xdr:nvSpPr>
      <xdr:spPr>
        <a:xfrm>
          <a:off x="8483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22085</xdr:rowOff>
    </xdr:from>
    <xdr:to>
      <xdr:col>11</xdr:col>
      <xdr:colOff>307975</xdr:colOff>
      <xdr:row>96</xdr:row>
      <xdr:rowOff>52375</xdr:rowOff>
    </xdr:to>
    <xdr:cxnSp macro="">
      <xdr:nvCxnSpPr>
        <xdr:cNvPr id="451" name="直線コネクタ 450"/>
        <xdr:cNvCxnSpPr/>
      </xdr:nvCxnSpPr>
      <xdr:spPr>
        <a:xfrm flipV="1">
          <a:off x="6972300" y="16481285"/>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147613</xdr:rowOff>
    </xdr:from>
    <xdr:to>
      <xdr:col>11</xdr:col>
      <xdr:colOff>358775</xdr:colOff>
      <xdr:row>97</xdr:row>
      <xdr:rowOff>77763</xdr:rowOff>
    </xdr:to>
    <xdr:sp macro="" textlink="">
      <xdr:nvSpPr>
        <xdr:cNvPr id="452" name="フローチャート : 判断 451"/>
        <xdr:cNvSpPr/>
      </xdr:nvSpPr>
      <xdr:spPr>
        <a:xfrm>
          <a:off x="7810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68890</xdr:rowOff>
    </xdr:from>
    <xdr:ext cx="534377" cy="259045"/>
    <xdr:sp macro="" textlink="">
      <xdr:nvSpPr>
        <xdr:cNvPr id="453" name="テキスト ボックス 452"/>
        <xdr:cNvSpPr txBox="1"/>
      </xdr:nvSpPr>
      <xdr:spPr>
        <a:xfrm>
          <a:off x="7594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161886</xdr:rowOff>
    </xdr:from>
    <xdr:to>
      <xdr:col>10</xdr:col>
      <xdr:colOff>155575</xdr:colOff>
      <xdr:row>97</xdr:row>
      <xdr:rowOff>92036</xdr:rowOff>
    </xdr:to>
    <xdr:sp macro="" textlink="">
      <xdr:nvSpPr>
        <xdr:cNvPr id="454" name="フローチャート : 判断 453"/>
        <xdr:cNvSpPr/>
      </xdr:nvSpPr>
      <xdr:spPr>
        <a:xfrm>
          <a:off x="6921500" y="1662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83163</xdr:rowOff>
    </xdr:from>
    <xdr:ext cx="534377" cy="259045"/>
    <xdr:sp macro="" textlink="">
      <xdr:nvSpPr>
        <xdr:cNvPr id="455" name="テキスト ボックス 454"/>
        <xdr:cNvSpPr txBox="1"/>
      </xdr:nvSpPr>
      <xdr:spPr>
        <a:xfrm>
          <a:off x="6705111" y="167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40373</xdr:rowOff>
    </xdr:from>
    <xdr:to>
      <xdr:col>15</xdr:col>
      <xdr:colOff>231775</xdr:colOff>
      <xdr:row>94</xdr:row>
      <xdr:rowOff>141973</xdr:rowOff>
    </xdr:to>
    <xdr:sp macro="" textlink="">
      <xdr:nvSpPr>
        <xdr:cNvPr id="461" name="円/楕円 460"/>
        <xdr:cNvSpPr/>
      </xdr:nvSpPr>
      <xdr:spPr>
        <a:xfrm>
          <a:off x="10426700" y="161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63250</xdr:rowOff>
    </xdr:from>
    <xdr:ext cx="534377" cy="259045"/>
    <xdr:sp macro="" textlink="">
      <xdr:nvSpPr>
        <xdr:cNvPr id="462" name="土木費該当値テキスト"/>
        <xdr:cNvSpPr txBox="1"/>
      </xdr:nvSpPr>
      <xdr:spPr>
        <a:xfrm>
          <a:off x="10528300" y="160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63,821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131305</xdr:rowOff>
    </xdr:from>
    <xdr:to>
      <xdr:col>14</xdr:col>
      <xdr:colOff>79375</xdr:colOff>
      <xdr:row>95</xdr:row>
      <xdr:rowOff>61455</xdr:rowOff>
    </xdr:to>
    <xdr:sp macro="" textlink="">
      <xdr:nvSpPr>
        <xdr:cNvPr id="463" name="円/楕円 462"/>
        <xdr:cNvSpPr/>
      </xdr:nvSpPr>
      <xdr:spPr>
        <a:xfrm>
          <a:off x="9588500" y="16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77982</xdr:rowOff>
    </xdr:from>
    <xdr:ext cx="534377" cy="259045"/>
    <xdr:sp macro="" textlink="">
      <xdr:nvSpPr>
        <xdr:cNvPr id="464" name="テキスト ボックス 463"/>
        <xdr:cNvSpPr txBox="1"/>
      </xdr:nvSpPr>
      <xdr:spPr>
        <a:xfrm>
          <a:off x="9359411" y="160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105423</xdr:rowOff>
    </xdr:from>
    <xdr:to>
      <xdr:col>12</xdr:col>
      <xdr:colOff>561975</xdr:colOff>
      <xdr:row>95</xdr:row>
      <xdr:rowOff>35573</xdr:rowOff>
    </xdr:to>
    <xdr:sp macro="" textlink="">
      <xdr:nvSpPr>
        <xdr:cNvPr id="465" name="円/楕円 464"/>
        <xdr:cNvSpPr/>
      </xdr:nvSpPr>
      <xdr:spPr>
        <a:xfrm>
          <a:off x="86995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52100</xdr:rowOff>
    </xdr:from>
    <xdr:ext cx="534377" cy="259045"/>
    <xdr:sp macro="" textlink="">
      <xdr:nvSpPr>
        <xdr:cNvPr id="466" name="テキスト ボックス 465"/>
        <xdr:cNvSpPr txBox="1"/>
      </xdr:nvSpPr>
      <xdr:spPr>
        <a:xfrm>
          <a:off x="8483111" y="159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142735</xdr:rowOff>
    </xdr:from>
    <xdr:to>
      <xdr:col>11</xdr:col>
      <xdr:colOff>358775</xdr:colOff>
      <xdr:row>96</xdr:row>
      <xdr:rowOff>72885</xdr:rowOff>
    </xdr:to>
    <xdr:sp macro="" textlink="">
      <xdr:nvSpPr>
        <xdr:cNvPr id="467" name="円/楕円 466"/>
        <xdr:cNvSpPr/>
      </xdr:nvSpPr>
      <xdr:spPr>
        <a:xfrm>
          <a:off x="7810500" y="164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89412</xdr:rowOff>
    </xdr:from>
    <xdr:ext cx="534377" cy="259045"/>
    <xdr:sp macro="" textlink="">
      <xdr:nvSpPr>
        <xdr:cNvPr id="468" name="テキスト ボックス 467"/>
        <xdr:cNvSpPr txBox="1"/>
      </xdr:nvSpPr>
      <xdr:spPr>
        <a:xfrm>
          <a:off x="7594111" y="162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1575</xdr:rowOff>
    </xdr:from>
    <xdr:to>
      <xdr:col>10</xdr:col>
      <xdr:colOff>155575</xdr:colOff>
      <xdr:row>96</xdr:row>
      <xdr:rowOff>103175</xdr:rowOff>
    </xdr:to>
    <xdr:sp macro="" textlink="">
      <xdr:nvSpPr>
        <xdr:cNvPr id="469" name="円/楕円 468"/>
        <xdr:cNvSpPr/>
      </xdr:nvSpPr>
      <xdr:spPr>
        <a:xfrm>
          <a:off x="6921500" y="1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119702</xdr:rowOff>
    </xdr:from>
    <xdr:ext cx="534377" cy="259045"/>
    <xdr:sp macro="" textlink="">
      <xdr:nvSpPr>
        <xdr:cNvPr id="470" name="テキスト ボックス 469"/>
        <xdr:cNvSpPr txBox="1"/>
      </xdr:nvSpPr>
      <xdr:spPr>
        <a:xfrm>
          <a:off x="6705111" y="162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2" name="正方形/長方形 47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3" name="正方形/長方形 47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4" name="正方形/長方形 47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5" name="正方形/長方形 47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79" name="テキスト ボックス 47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1" name="テキスト ボックス 48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3" name="直線コネクタ 492"/>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4"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495" name="直線コネクタ 494"/>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496"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497" name="直線コネクタ 496"/>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64643</xdr:rowOff>
    </xdr:from>
    <xdr:to>
      <xdr:col>23</xdr:col>
      <xdr:colOff>517525</xdr:colOff>
      <xdr:row>36</xdr:row>
      <xdr:rowOff>123571</xdr:rowOff>
    </xdr:to>
    <xdr:cxnSp macro="">
      <xdr:nvCxnSpPr>
        <xdr:cNvPr id="498" name="直線コネクタ 497"/>
        <xdr:cNvCxnSpPr/>
      </xdr:nvCxnSpPr>
      <xdr:spPr>
        <a:xfrm flipV="1">
          <a:off x="15481300" y="6236843"/>
          <a:ext cx="8382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93235</xdr:rowOff>
    </xdr:from>
    <xdr:ext cx="534377" cy="259045"/>
    <xdr:sp macro="" textlink="">
      <xdr:nvSpPr>
        <xdr:cNvPr id="499" name="警察費平均値テキスト"/>
        <xdr:cNvSpPr txBox="1"/>
      </xdr:nvSpPr>
      <xdr:spPr>
        <a:xfrm>
          <a:off x="16370300" y="5922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0" name="フローチャート : 判断 499"/>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123571</xdr:rowOff>
    </xdr:from>
    <xdr:to>
      <xdr:col>22</xdr:col>
      <xdr:colOff>365125</xdr:colOff>
      <xdr:row>36</xdr:row>
      <xdr:rowOff>163830</xdr:rowOff>
    </xdr:to>
    <xdr:cxnSp macro="">
      <xdr:nvCxnSpPr>
        <xdr:cNvPr id="501" name="直線コネクタ 500"/>
        <xdr:cNvCxnSpPr/>
      </xdr:nvCxnSpPr>
      <xdr:spPr>
        <a:xfrm flipV="1">
          <a:off x="14592300" y="6295771"/>
          <a:ext cx="8890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2" name="フローチャート : 判断 501"/>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31640</xdr:rowOff>
    </xdr:from>
    <xdr:ext cx="534377" cy="259045"/>
    <xdr:sp macro="" textlink="">
      <xdr:nvSpPr>
        <xdr:cNvPr id="503" name="テキスト ボックス 502"/>
        <xdr:cNvSpPr txBox="1"/>
      </xdr:nvSpPr>
      <xdr:spPr>
        <a:xfrm>
          <a:off x="152014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163830</xdr:rowOff>
    </xdr:from>
    <xdr:to>
      <xdr:col>21</xdr:col>
      <xdr:colOff>161925</xdr:colOff>
      <xdr:row>37</xdr:row>
      <xdr:rowOff>152527</xdr:rowOff>
    </xdr:to>
    <xdr:cxnSp macro="">
      <xdr:nvCxnSpPr>
        <xdr:cNvPr id="504" name="直線コネクタ 503"/>
        <xdr:cNvCxnSpPr/>
      </xdr:nvCxnSpPr>
      <xdr:spPr>
        <a:xfrm flipV="1">
          <a:off x="13703300" y="6336030"/>
          <a:ext cx="8890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05" name="フローチャート : 判断 504"/>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71645</xdr:rowOff>
    </xdr:from>
    <xdr:ext cx="534377" cy="259045"/>
    <xdr:sp macro="" textlink="">
      <xdr:nvSpPr>
        <xdr:cNvPr id="506" name="テキスト ボックス 505"/>
        <xdr:cNvSpPr txBox="1"/>
      </xdr:nvSpPr>
      <xdr:spPr>
        <a:xfrm>
          <a:off x="14325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117602</xdr:rowOff>
    </xdr:from>
    <xdr:to>
      <xdr:col>19</xdr:col>
      <xdr:colOff>644525</xdr:colOff>
      <xdr:row>37</xdr:row>
      <xdr:rowOff>152527</xdr:rowOff>
    </xdr:to>
    <xdr:cxnSp macro="">
      <xdr:nvCxnSpPr>
        <xdr:cNvPr id="507" name="直線コネクタ 506"/>
        <xdr:cNvCxnSpPr/>
      </xdr:nvCxnSpPr>
      <xdr:spPr>
        <a:xfrm>
          <a:off x="12814300" y="6289802"/>
          <a:ext cx="889000" cy="2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65786</xdr:rowOff>
    </xdr:from>
    <xdr:to>
      <xdr:col>20</xdr:col>
      <xdr:colOff>9525</xdr:colOff>
      <xdr:row>36</xdr:row>
      <xdr:rowOff>167386</xdr:rowOff>
    </xdr:to>
    <xdr:sp macro="" textlink="">
      <xdr:nvSpPr>
        <xdr:cNvPr id="508" name="フローチャート : 判断 507"/>
        <xdr:cNvSpPr/>
      </xdr:nvSpPr>
      <xdr:spPr>
        <a:xfrm>
          <a:off x="13652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12463</xdr:rowOff>
    </xdr:from>
    <xdr:ext cx="534377" cy="259045"/>
    <xdr:sp macro="" textlink="">
      <xdr:nvSpPr>
        <xdr:cNvPr id="509" name="テキスト ボックス 508"/>
        <xdr:cNvSpPr txBox="1"/>
      </xdr:nvSpPr>
      <xdr:spPr>
        <a:xfrm>
          <a:off x="13436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132842</xdr:rowOff>
    </xdr:from>
    <xdr:to>
      <xdr:col>18</xdr:col>
      <xdr:colOff>492125</xdr:colOff>
      <xdr:row>36</xdr:row>
      <xdr:rowOff>62992</xdr:rowOff>
    </xdr:to>
    <xdr:sp macro="" textlink="">
      <xdr:nvSpPr>
        <xdr:cNvPr id="510" name="フローチャート : 判断 509"/>
        <xdr:cNvSpPr/>
      </xdr:nvSpPr>
      <xdr:spPr>
        <a:xfrm>
          <a:off x="12763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79519</xdr:rowOff>
    </xdr:from>
    <xdr:ext cx="534377" cy="259045"/>
    <xdr:sp macro="" textlink="">
      <xdr:nvSpPr>
        <xdr:cNvPr id="511" name="テキスト ボックス 510"/>
        <xdr:cNvSpPr txBox="1"/>
      </xdr:nvSpPr>
      <xdr:spPr>
        <a:xfrm>
          <a:off x="12547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13843</xdr:rowOff>
    </xdr:from>
    <xdr:to>
      <xdr:col>23</xdr:col>
      <xdr:colOff>568325</xdr:colOff>
      <xdr:row>36</xdr:row>
      <xdr:rowOff>115443</xdr:rowOff>
    </xdr:to>
    <xdr:sp macro="" textlink="">
      <xdr:nvSpPr>
        <xdr:cNvPr id="517" name="円/楕円 516"/>
        <xdr:cNvSpPr/>
      </xdr:nvSpPr>
      <xdr:spPr>
        <a:xfrm>
          <a:off x="162687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163720</xdr:rowOff>
    </xdr:from>
    <xdr:ext cx="534377" cy="259045"/>
    <xdr:sp macro="" textlink="">
      <xdr:nvSpPr>
        <xdr:cNvPr id="518" name="警察費該当値テキスト"/>
        <xdr:cNvSpPr txBox="1"/>
      </xdr:nvSpPr>
      <xdr:spPr>
        <a:xfrm>
          <a:off x="16370300" y="616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72771</xdr:rowOff>
    </xdr:from>
    <xdr:to>
      <xdr:col>22</xdr:col>
      <xdr:colOff>415925</xdr:colOff>
      <xdr:row>37</xdr:row>
      <xdr:rowOff>2921</xdr:rowOff>
    </xdr:to>
    <xdr:sp macro="" textlink="">
      <xdr:nvSpPr>
        <xdr:cNvPr id="519" name="円/楕円 518"/>
        <xdr:cNvSpPr/>
      </xdr:nvSpPr>
      <xdr:spPr>
        <a:xfrm>
          <a:off x="154305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165498</xdr:rowOff>
    </xdr:from>
    <xdr:ext cx="534377" cy="259045"/>
    <xdr:sp macro="" textlink="">
      <xdr:nvSpPr>
        <xdr:cNvPr id="520" name="テキスト ボックス 519"/>
        <xdr:cNvSpPr txBox="1"/>
      </xdr:nvSpPr>
      <xdr:spPr>
        <a:xfrm>
          <a:off x="15201411" y="63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113030</xdr:rowOff>
    </xdr:from>
    <xdr:to>
      <xdr:col>21</xdr:col>
      <xdr:colOff>212725</xdr:colOff>
      <xdr:row>37</xdr:row>
      <xdr:rowOff>43180</xdr:rowOff>
    </xdr:to>
    <xdr:sp macro="" textlink="">
      <xdr:nvSpPr>
        <xdr:cNvPr id="521" name="円/楕円 520"/>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34307</xdr:rowOff>
    </xdr:from>
    <xdr:ext cx="534377" cy="259045"/>
    <xdr:sp macro="" textlink="">
      <xdr:nvSpPr>
        <xdr:cNvPr id="522" name="テキスト ボックス 521"/>
        <xdr:cNvSpPr txBox="1"/>
      </xdr:nvSpPr>
      <xdr:spPr>
        <a:xfrm>
          <a:off x="14325111" y="63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101727</xdr:rowOff>
    </xdr:from>
    <xdr:to>
      <xdr:col>20</xdr:col>
      <xdr:colOff>9525</xdr:colOff>
      <xdr:row>38</xdr:row>
      <xdr:rowOff>31877</xdr:rowOff>
    </xdr:to>
    <xdr:sp macro="" textlink="">
      <xdr:nvSpPr>
        <xdr:cNvPr id="523" name="円/楕円 522"/>
        <xdr:cNvSpPr/>
      </xdr:nvSpPr>
      <xdr:spPr>
        <a:xfrm>
          <a:off x="13652500" y="64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23004</xdr:rowOff>
    </xdr:from>
    <xdr:ext cx="534377" cy="259045"/>
    <xdr:sp macro="" textlink="">
      <xdr:nvSpPr>
        <xdr:cNvPr id="524" name="テキスト ボックス 523"/>
        <xdr:cNvSpPr txBox="1"/>
      </xdr:nvSpPr>
      <xdr:spPr>
        <a:xfrm>
          <a:off x="13436111" y="65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66802</xdr:rowOff>
    </xdr:from>
    <xdr:to>
      <xdr:col>18</xdr:col>
      <xdr:colOff>492125</xdr:colOff>
      <xdr:row>36</xdr:row>
      <xdr:rowOff>168402</xdr:rowOff>
    </xdr:to>
    <xdr:sp macro="" textlink="">
      <xdr:nvSpPr>
        <xdr:cNvPr id="525" name="円/楕円 524"/>
        <xdr:cNvSpPr/>
      </xdr:nvSpPr>
      <xdr:spPr>
        <a:xfrm>
          <a:off x="12763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159529</xdr:rowOff>
    </xdr:from>
    <xdr:ext cx="534377" cy="259045"/>
    <xdr:sp macro="" textlink="">
      <xdr:nvSpPr>
        <xdr:cNvPr id="526" name="テキスト ボックス 525"/>
        <xdr:cNvSpPr txBox="1"/>
      </xdr:nvSpPr>
      <xdr:spPr>
        <a:xfrm>
          <a:off x="12547111" y="63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8" name="正方形/長方形 52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29" name="正方形/長方形 52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0" name="正方形/長方形 52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1" name="正方形/長方形 53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5" name="テキスト ボックス 53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36" name="直線コネクタ 53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37" name="テキスト ボックス 53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38" name="直線コネクタ 53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39" name="テキスト ボックス 53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0" name="直線コネクタ 53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1" name="テキスト ボックス 54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3" name="テキスト ボックス 54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44" name="直線コネクタ 54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45" name="テキスト ボックス 54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6" name="直線コネクタ 54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47" name="テキスト ボックス 54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48" name="直線コネクタ 54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49" name="テキスト ボックス 54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53" name="直線コネクタ 552"/>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54"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55" name="直線コネクタ 554"/>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56"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57" name="直線コネクタ 556"/>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165732</xdr:rowOff>
    </xdr:from>
    <xdr:to>
      <xdr:col>23</xdr:col>
      <xdr:colOff>517525</xdr:colOff>
      <xdr:row>54</xdr:row>
      <xdr:rowOff>35973</xdr:rowOff>
    </xdr:to>
    <xdr:cxnSp macro="">
      <xdr:nvCxnSpPr>
        <xdr:cNvPr id="558" name="直線コネクタ 557"/>
        <xdr:cNvCxnSpPr/>
      </xdr:nvCxnSpPr>
      <xdr:spPr>
        <a:xfrm>
          <a:off x="15481300" y="9252582"/>
          <a:ext cx="838200" cy="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1290</xdr:rowOff>
    </xdr:from>
    <xdr:ext cx="534377" cy="259045"/>
    <xdr:sp macro="" textlink="">
      <xdr:nvSpPr>
        <xdr:cNvPr id="559" name="教育費平均値テキスト"/>
        <xdr:cNvSpPr txBox="1"/>
      </xdr:nvSpPr>
      <xdr:spPr>
        <a:xfrm>
          <a:off x="16370300" y="9602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0" name="フローチャート : 判断 559"/>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154559</xdr:rowOff>
    </xdr:from>
    <xdr:to>
      <xdr:col>22</xdr:col>
      <xdr:colOff>365125</xdr:colOff>
      <xdr:row>53</xdr:row>
      <xdr:rowOff>165732</xdr:rowOff>
    </xdr:to>
    <xdr:cxnSp macro="">
      <xdr:nvCxnSpPr>
        <xdr:cNvPr id="561" name="直線コネクタ 560"/>
        <xdr:cNvCxnSpPr/>
      </xdr:nvCxnSpPr>
      <xdr:spPr>
        <a:xfrm>
          <a:off x="14592300" y="9241409"/>
          <a:ext cx="8890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2" name="フローチャート : 判断 561"/>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118105</xdr:rowOff>
    </xdr:from>
    <xdr:ext cx="534377" cy="259045"/>
    <xdr:sp macro="" textlink="">
      <xdr:nvSpPr>
        <xdr:cNvPr id="563" name="テキスト ボックス 562"/>
        <xdr:cNvSpPr txBox="1"/>
      </xdr:nvSpPr>
      <xdr:spPr>
        <a:xfrm>
          <a:off x="152014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154559</xdr:rowOff>
    </xdr:from>
    <xdr:to>
      <xdr:col>21</xdr:col>
      <xdr:colOff>161925</xdr:colOff>
      <xdr:row>54</xdr:row>
      <xdr:rowOff>124841</xdr:rowOff>
    </xdr:to>
    <xdr:cxnSp macro="">
      <xdr:nvCxnSpPr>
        <xdr:cNvPr id="564" name="直線コネクタ 563"/>
        <xdr:cNvCxnSpPr/>
      </xdr:nvCxnSpPr>
      <xdr:spPr>
        <a:xfrm flipV="1">
          <a:off x="13703300" y="9241409"/>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77527</xdr:rowOff>
    </xdr:from>
    <xdr:to>
      <xdr:col>21</xdr:col>
      <xdr:colOff>212725</xdr:colOff>
      <xdr:row>57</xdr:row>
      <xdr:rowOff>7677</xdr:rowOff>
    </xdr:to>
    <xdr:sp macro="" textlink="">
      <xdr:nvSpPr>
        <xdr:cNvPr id="565" name="フローチャート : 判断 564"/>
        <xdr:cNvSpPr/>
      </xdr:nvSpPr>
      <xdr:spPr>
        <a:xfrm>
          <a:off x="14541500" y="96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170254</xdr:rowOff>
    </xdr:from>
    <xdr:ext cx="534377" cy="259045"/>
    <xdr:sp macro="" textlink="">
      <xdr:nvSpPr>
        <xdr:cNvPr id="566" name="テキスト ボックス 565"/>
        <xdr:cNvSpPr txBox="1"/>
      </xdr:nvSpPr>
      <xdr:spPr>
        <a:xfrm>
          <a:off x="14325111" y="97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29972</xdr:rowOff>
    </xdr:from>
    <xdr:to>
      <xdr:col>19</xdr:col>
      <xdr:colOff>644525</xdr:colOff>
      <xdr:row>54</xdr:row>
      <xdr:rowOff>124841</xdr:rowOff>
    </xdr:to>
    <xdr:cxnSp macro="">
      <xdr:nvCxnSpPr>
        <xdr:cNvPr id="567" name="直線コネクタ 566"/>
        <xdr:cNvCxnSpPr/>
      </xdr:nvCxnSpPr>
      <xdr:spPr>
        <a:xfrm>
          <a:off x="12814300" y="9288272"/>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153936</xdr:rowOff>
    </xdr:from>
    <xdr:to>
      <xdr:col>20</xdr:col>
      <xdr:colOff>9525</xdr:colOff>
      <xdr:row>57</xdr:row>
      <xdr:rowOff>84086</xdr:rowOff>
    </xdr:to>
    <xdr:sp macro="" textlink="">
      <xdr:nvSpPr>
        <xdr:cNvPr id="568" name="フローチャート : 判断 567"/>
        <xdr:cNvSpPr/>
      </xdr:nvSpPr>
      <xdr:spPr>
        <a:xfrm>
          <a:off x="13652500" y="97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75213</xdr:rowOff>
    </xdr:from>
    <xdr:ext cx="534377" cy="259045"/>
    <xdr:sp macro="" textlink="">
      <xdr:nvSpPr>
        <xdr:cNvPr id="569" name="テキスト ボックス 568"/>
        <xdr:cNvSpPr txBox="1"/>
      </xdr:nvSpPr>
      <xdr:spPr>
        <a:xfrm>
          <a:off x="13436111" y="98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92987</xdr:rowOff>
    </xdr:from>
    <xdr:to>
      <xdr:col>18</xdr:col>
      <xdr:colOff>492125</xdr:colOff>
      <xdr:row>57</xdr:row>
      <xdr:rowOff>23137</xdr:rowOff>
    </xdr:to>
    <xdr:sp macro="" textlink="">
      <xdr:nvSpPr>
        <xdr:cNvPr id="570" name="フローチャート : 判断 569"/>
        <xdr:cNvSpPr/>
      </xdr:nvSpPr>
      <xdr:spPr>
        <a:xfrm>
          <a:off x="12763500" y="969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14264</xdr:rowOff>
    </xdr:from>
    <xdr:ext cx="534377" cy="259045"/>
    <xdr:sp macro="" textlink="">
      <xdr:nvSpPr>
        <xdr:cNvPr id="571" name="テキスト ボックス 570"/>
        <xdr:cNvSpPr txBox="1"/>
      </xdr:nvSpPr>
      <xdr:spPr>
        <a:xfrm>
          <a:off x="12547111" y="97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156623</xdr:rowOff>
    </xdr:from>
    <xdr:to>
      <xdr:col>23</xdr:col>
      <xdr:colOff>568325</xdr:colOff>
      <xdr:row>54</xdr:row>
      <xdr:rowOff>86773</xdr:rowOff>
    </xdr:to>
    <xdr:sp macro="" textlink="">
      <xdr:nvSpPr>
        <xdr:cNvPr id="577" name="円/楕円 576"/>
        <xdr:cNvSpPr/>
      </xdr:nvSpPr>
      <xdr:spPr>
        <a:xfrm>
          <a:off x="16268700" y="92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8050</xdr:rowOff>
    </xdr:from>
    <xdr:ext cx="534377" cy="259045"/>
    <xdr:sp macro="" textlink="">
      <xdr:nvSpPr>
        <xdr:cNvPr id="578" name="教育費該当値テキスト"/>
        <xdr:cNvSpPr txBox="1"/>
      </xdr:nvSpPr>
      <xdr:spPr>
        <a:xfrm>
          <a:off x="16370300" y="90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93,630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114932</xdr:rowOff>
    </xdr:from>
    <xdr:to>
      <xdr:col>22</xdr:col>
      <xdr:colOff>415925</xdr:colOff>
      <xdr:row>54</xdr:row>
      <xdr:rowOff>45082</xdr:rowOff>
    </xdr:to>
    <xdr:sp macro="" textlink="">
      <xdr:nvSpPr>
        <xdr:cNvPr id="579" name="円/楕円 578"/>
        <xdr:cNvSpPr/>
      </xdr:nvSpPr>
      <xdr:spPr>
        <a:xfrm>
          <a:off x="15430500" y="92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61609</xdr:rowOff>
    </xdr:from>
    <xdr:ext cx="534377" cy="259045"/>
    <xdr:sp macro="" textlink="">
      <xdr:nvSpPr>
        <xdr:cNvPr id="580" name="テキスト ボックス 579"/>
        <xdr:cNvSpPr txBox="1"/>
      </xdr:nvSpPr>
      <xdr:spPr>
        <a:xfrm>
          <a:off x="15201411" y="897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95,089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103759</xdr:rowOff>
    </xdr:from>
    <xdr:to>
      <xdr:col>21</xdr:col>
      <xdr:colOff>212725</xdr:colOff>
      <xdr:row>54</xdr:row>
      <xdr:rowOff>33909</xdr:rowOff>
    </xdr:to>
    <xdr:sp macro="" textlink="">
      <xdr:nvSpPr>
        <xdr:cNvPr id="581" name="円/楕円 580"/>
        <xdr:cNvSpPr/>
      </xdr:nvSpPr>
      <xdr:spPr>
        <a:xfrm>
          <a:off x="14541500" y="919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50436</xdr:rowOff>
    </xdr:from>
    <xdr:ext cx="534377" cy="259045"/>
    <xdr:sp macro="" textlink="">
      <xdr:nvSpPr>
        <xdr:cNvPr id="582" name="テキスト ボックス 581"/>
        <xdr:cNvSpPr txBox="1"/>
      </xdr:nvSpPr>
      <xdr:spPr>
        <a:xfrm>
          <a:off x="14325111" y="896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74041</xdr:rowOff>
    </xdr:from>
    <xdr:to>
      <xdr:col>20</xdr:col>
      <xdr:colOff>9525</xdr:colOff>
      <xdr:row>55</xdr:row>
      <xdr:rowOff>4191</xdr:rowOff>
    </xdr:to>
    <xdr:sp macro="" textlink="">
      <xdr:nvSpPr>
        <xdr:cNvPr id="583" name="円/楕円 582"/>
        <xdr:cNvSpPr/>
      </xdr:nvSpPr>
      <xdr:spPr>
        <a:xfrm>
          <a:off x="13652500" y="93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20718</xdr:rowOff>
    </xdr:from>
    <xdr:ext cx="534377" cy="259045"/>
    <xdr:sp macro="" textlink="">
      <xdr:nvSpPr>
        <xdr:cNvPr id="584" name="テキスト ボックス 583"/>
        <xdr:cNvSpPr txBox="1"/>
      </xdr:nvSpPr>
      <xdr:spPr>
        <a:xfrm>
          <a:off x="13436111" y="91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90,520</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150622</xdr:rowOff>
    </xdr:from>
    <xdr:to>
      <xdr:col>18</xdr:col>
      <xdr:colOff>492125</xdr:colOff>
      <xdr:row>54</xdr:row>
      <xdr:rowOff>80772</xdr:rowOff>
    </xdr:to>
    <xdr:sp macro="" textlink="">
      <xdr:nvSpPr>
        <xdr:cNvPr id="585" name="円/楕円 584"/>
        <xdr:cNvSpPr/>
      </xdr:nvSpPr>
      <xdr:spPr>
        <a:xfrm>
          <a:off x="12763500" y="92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97299</xdr:rowOff>
    </xdr:from>
    <xdr:ext cx="534377" cy="259045"/>
    <xdr:sp macro="" textlink="">
      <xdr:nvSpPr>
        <xdr:cNvPr id="586" name="テキスト ボックス 585"/>
        <xdr:cNvSpPr txBox="1"/>
      </xdr:nvSpPr>
      <xdr:spPr>
        <a:xfrm>
          <a:off x="12547111" y="901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4" name="テキスト ボックス 60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08" name="直線コネクタ 607"/>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09"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0" name="直線コネクタ 609"/>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1"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2" name="直線コネクタ 611"/>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107467</xdr:rowOff>
    </xdr:from>
    <xdr:to>
      <xdr:col>23</xdr:col>
      <xdr:colOff>517525</xdr:colOff>
      <xdr:row>72</xdr:row>
      <xdr:rowOff>109486</xdr:rowOff>
    </xdr:to>
    <xdr:cxnSp macro="">
      <xdr:nvCxnSpPr>
        <xdr:cNvPr id="613" name="直線コネクタ 612"/>
        <xdr:cNvCxnSpPr/>
      </xdr:nvCxnSpPr>
      <xdr:spPr>
        <a:xfrm flipV="1">
          <a:off x="15481300" y="12108967"/>
          <a:ext cx="838200" cy="3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68794</xdr:rowOff>
    </xdr:from>
    <xdr:ext cx="469744" cy="259045"/>
    <xdr:sp macro="" textlink="">
      <xdr:nvSpPr>
        <xdr:cNvPr id="614" name="災害復旧費平均値テキスト"/>
        <xdr:cNvSpPr txBox="1"/>
      </xdr:nvSpPr>
      <xdr:spPr>
        <a:xfrm>
          <a:off x="16370300" y="1344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15" name="フローチャート : 判断 614"/>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109486</xdr:rowOff>
    </xdr:from>
    <xdr:to>
      <xdr:col>22</xdr:col>
      <xdr:colOff>365125</xdr:colOff>
      <xdr:row>73</xdr:row>
      <xdr:rowOff>77635</xdr:rowOff>
    </xdr:to>
    <xdr:cxnSp macro="">
      <xdr:nvCxnSpPr>
        <xdr:cNvPr id="616" name="直線コネクタ 615"/>
        <xdr:cNvCxnSpPr/>
      </xdr:nvCxnSpPr>
      <xdr:spPr>
        <a:xfrm flipV="1">
          <a:off x="14592300" y="12453886"/>
          <a:ext cx="889000" cy="1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17" name="フローチャート : 判断 616"/>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14121</xdr:rowOff>
    </xdr:from>
    <xdr:ext cx="469744" cy="259045"/>
    <xdr:sp macro="" textlink="">
      <xdr:nvSpPr>
        <xdr:cNvPr id="618" name="テキスト ボックス 617"/>
        <xdr:cNvSpPr txBox="1"/>
      </xdr:nvSpPr>
      <xdr:spPr>
        <a:xfrm>
          <a:off x="15233727"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168561</xdr:rowOff>
    </xdr:from>
    <xdr:to>
      <xdr:col>21</xdr:col>
      <xdr:colOff>161925</xdr:colOff>
      <xdr:row>73</xdr:row>
      <xdr:rowOff>77635</xdr:rowOff>
    </xdr:to>
    <xdr:cxnSp macro="">
      <xdr:nvCxnSpPr>
        <xdr:cNvPr id="619" name="直線コネクタ 618"/>
        <xdr:cNvCxnSpPr/>
      </xdr:nvCxnSpPr>
      <xdr:spPr>
        <a:xfrm>
          <a:off x="13703300" y="12512961"/>
          <a:ext cx="889000" cy="8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20" name="フローチャート : 判断 619"/>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38276</xdr:rowOff>
    </xdr:from>
    <xdr:ext cx="469744" cy="259045"/>
    <xdr:sp macro="" textlink="">
      <xdr:nvSpPr>
        <xdr:cNvPr id="621" name="テキスト ボックス 620"/>
        <xdr:cNvSpPr txBox="1"/>
      </xdr:nvSpPr>
      <xdr:spPr>
        <a:xfrm>
          <a:off x="14357427" y="1358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168561</xdr:rowOff>
    </xdr:from>
    <xdr:to>
      <xdr:col>19</xdr:col>
      <xdr:colOff>644525</xdr:colOff>
      <xdr:row>74</xdr:row>
      <xdr:rowOff>13208</xdr:rowOff>
    </xdr:to>
    <xdr:cxnSp macro="">
      <xdr:nvCxnSpPr>
        <xdr:cNvPr id="622" name="直線コネクタ 621"/>
        <xdr:cNvCxnSpPr/>
      </xdr:nvCxnSpPr>
      <xdr:spPr>
        <a:xfrm flipV="1">
          <a:off x="12814300" y="12512961"/>
          <a:ext cx="889000" cy="18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114046</xdr:rowOff>
    </xdr:from>
    <xdr:to>
      <xdr:col>20</xdr:col>
      <xdr:colOff>9525</xdr:colOff>
      <xdr:row>79</xdr:row>
      <xdr:rowOff>44196</xdr:rowOff>
    </xdr:to>
    <xdr:sp macro="" textlink="">
      <xdr:nvSpPr>
        <xdr:cNvPr id="623" name="フローチャート : 判断 622"/>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35323</xdr:rowOff>
    </xdr:from>
    <xdr:ext cx="469744" cy="259045"/>
    <xdr:sp macro="" textlink="">
      <xdr:nvSpPr>
        <xdr:cNvPr id="624" name="テキスト ボックス 623"/>
        <xdr:cNvSpPr txBox="1"/>
      </xdr:nvSpPr>
      <xdr:spPr>
        <a:xfrm>
          <a:off x="13468427"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108865</xdr:rowOff>
    </xdr:from>
    <xdr:to>
      <xdr:col>18</xdr:col>
      <xdr:colOff>492125</xdr:colOff>
      <xdr:row>79</xdr:row>
      <xdr:rowOff>39015</xdr:rowOff>
    </xdr:to>
    <xdr:sp macro="" textlink="">
      <xdr:nvSpPr>
        <xdr:cNvPr id="625" name="フローチャート : 判断 624"/>
        <xdr:cNvSpPr/>
      </xdr:nvSpPr>
      <xdr:spPr>
        <a:xfrm>
          <a:off x="12763500" y="134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30142</xdr:rowOff>
    </xdr:from>
    <xdr:ext cx="469744" cy="259045"/>
    <xdr:sp macro="" textlink="">
      <xdr:nvSpPr>
        <xdr:cNvPr id="626" name="テキスト ボックス 625"/>
        <xdr:cNvSpPr txBox="1"/>
      </xdr:nvSpPr>
      <xdr:spPr>
        <a:xfrm>
          <a:off x="12579427" y="135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56667</xdr:rowOff>
    </xdr:from>
    <xdr:to>
      <xdr:col>23</xdr:col>
      <xdr:colOff>568325</xdr:colOff>
      <xdr:row>70</xdr:row>
      <xdr:rowOff>158267</xdr:rowOff>
    </xdr:to>
    <xdr:sp macro="" textlink="">
      <xdr:nvSpPr>
        <xdr:cNvPr id="632" name="円/楕円 631"/>
        <xdr:cNvSpPr/>
      </xdr:nvSpPr>
      <xdr:spPr>
        <a:xfrm>
          <a:off x="16268700" y="120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9694</xdr:rowOff>
    </xdr:from>
    <xdr:ext cx="534377" cy="259045"/>
    <xdr:sp macro="" textlink="">
      <xdr:nvSpPr>
        <xdr:cNvPr id="633" name="災害復旧費該当値テキスト"/>
        <xdr:cNvSpPr txBox="1"/>
      </xdr:nvSpPr>
      <xdr:spPr>
        <a:xfrm>
          <a:off x="16370300" y="120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77,692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58686</xdr:rowOff>
    </xdr:from>
    <xdr:to>
      <xdr:col>22</xdr:col>
      <xdr:colOff>415925</xdr:colOff>
      <xdr:row>72</xdr:row>
      <xdr:rowOff>160286</xdr:rowOff>
    </xdr:to>
    <xdr:sp macro="" textlink="">
      <xdr:nvSpPr>
        <xdr:cNvPr id="634" name="円/楕円 633"/>
        <xdr:cNvSpPr/>
      </xdr:nvSpPr>
      <xdr:spPr>
        <a:xfrm>
          <a:off x="15430500" y="12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5363</xdr:rowOff>
    </xdr:from>
    <xdr:ext cx="534377" cy="259045"/>
    <xdr:sp macro="" textlink="">
      <xdr:nvSpPr>
        <xdr:cNvPr id="635" name="テキスト ボックス 634"/>
        <xdr:cNvSpPr txBox="1"/>
      </xdr:nvSpPr>
      <xdr:spPr>
        <a:xfrm>
          <a:off x="15201411" y="121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26835</xdr:rowOff>
    </xdr:from>
    <xdr:to>
      <xdr:col>21</xdr:col>
      <xdr:colOff>212725</xdr:colOff>
      <xdr:row>73</xdr:row>
      <xdr:rowOff>128435</xdr:rowOff>
    </xdr:to>
    <xdr:sp macro="" textlink="">
      <xdr:nvSpPr>
        <xdr:cNvPr id="636" name="円/楕円 635"/>
        <xdr:cNvSpPr/>
      </xdr:nvSpPr>
      <xdr:spPr>
        <a:xfrm>
          <a:off x="14541500" y="125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144962</xdr:rowOff>
    </xdr:from>
    <xdr:ext cx="534377" cy="259045"/>
    <xdr:sp macro="" textlink="">
      <xdr:nvSpPr>
        <xdr:cNvPr id="637" name="テキスト ボックス 636"/>
        <xdr:cNvSpPr txBox="1"/>
      </xdr:nvSpPr>
      <xdr:spPr>
        <a:xfrm>
          <a:off x="14325111" y="123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117761</xdr:rowOff>
    </xdr:from>
    <xdr:to>
      <xdr:col>20</xdr:col>
      <xdr:colOff>9525</xdr:colOff>
      <xdr:row>73</xdr:row>
      <xdr:rowOff>47911</xdr:rowOff>
    </xdr:to>
    <xdr:sp macro="" textlink="">
      <xdr:nvSpPr>
        <xdr:cNvPr id="638" name="円/楕円 637"/>
        <xdr:cNvSpPr/>
      </xdr:nvSpPr>
      <xdr:spPr>
        <a:xfrm>
          <a:off x="13652500" y="124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64438</xdr:rowOff>
    </xdr:from>
    <xdr:ext cx="534377" cy="259045"/>
    <xdr:sp macro="" textlink="">
      <xdr:nvSpPr>
        <xdr:cNvPr id="639" name="テキスト ボックス 638"/>
        <xdr:cNvSpPr txBox="1"/>
      </xdr:nvSpPr>
      <xdr:spPr>
        <a:xfrm>
          <a:off x="13436111" y="122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133858</xdr:rowOff>
    </xdr:from>
    <xdr:to>
      <xdr:col>18</xdr:col>
      <xdr:colOff>492125</xdr:colOff>
      <xdr:row>74</xdr:row>
      <xdr:rowOff>64008</xdr:rowOff>
    </xdr:to>
    <xdr:sp macro="" textlink="">
      <xdr:nvSpPr>
        <xdr:cNvPr id="640" name="円/楕円 639"/>
        <xdr:cNvSpPr/>
      </xdr:nvSpPr>
      <xdr:spPr>
        <a:xfrm>
          <a:off x="12763500" y="1264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80535</xdr:rowOff>
    </xdr:from>
    <xdr:ext cx="534377" cy="259045"/>
    <xdr:sp macro="" textlink="">
      <xdr:nvSpPr>
        <xdr:cNvPr id="641" name="テキスト ボックス 640"/>
        <xdr:cNvSpPr txBox="1"/>
      </xdr:nvSpPr>
      <xdr:spPr>
        <a:xfrm>
          <a:off x="12547111" y="124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0" name="テキスト ボックス 64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44945</xdr:rowOff>
    </xdr:from>
    <xdr:to>
      <xdr:col>23</xdr:col>
      <xdr:colOff>516889</xdr:colOff>
      <xdr:row>98</xdr:row>
      <xdr:rowOff>123241</xdr:rowOff>
    </xdr:to>
    <xdr:cxnSp macro="">
      <xdr:nvCxnSpPr>
        <xdr:cNvPr id="664" name="直線コネクタ 663"/>
        <xdr:cNvCxnSpPr/>
      </xdr:nvCxnSpPr>
      <xdr:spPr>
        <a:xfrm flipV="1">
          <a:off x="16317595" y="15646895"/>
          <a:ext cx="1269"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127068</xdr:rowOff>
    </xdr:from>
    <xdr:ext cx="534377" cy="259045"/>
    <xdr:sp macro="" textlink="">
      <xdr:nvSpPr>
        <xdr:cNvPr id="665" name="公債費最小値テキスト"/>
        <xdr:cNvSpPr txBox="1"/>
      </xdr:nvSpPr>
      <xdr:spPr>
        <a:xfrm>
          <a:off x="16370300" y="16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98</xdr:row>
      <xdr:rowOff>123241</xdr:rowOff>
    </xdr:from>
    <xdr:to>
      <xdr:col>23</xdr:col>
      <xdr:colOff>606425</xdr:colOff>
      <xdr:row>98</xdr:row>
      <xdr:rowOff>123241</xdr:rowOff>
    </xdr:to>
    <xdr:cxnSp macro="">
      <xdr:nvCxnSpPr>
        <xdr:cNvPr id="666" name="直線コネクタ 665"/>
        <xdr:cNvCxnSpPr/>
      </xdr:nvCxnSpPr>
      <xdr:spPr>
        <a:xfrm>
          <a:off x="16230600" y="1692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163072</xdr:rowOff>
    </xdr:from>
    <xdr:ext cx="534377" cy="259045"/>
    <xdr:sp macro="" textlink="">
      <xdr:nvSpPr>
        <xdr:cNvPr id="667" name="公債費最大値テキスト"/>
        <xdr:cNvSpPr txBox="1"/>
      </xdr:nvSpPr>
      <xdr:spPr>
        <a:xfrm>
          <a:off x="16370300" y="15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91</xdr:row>
      <xdr:rowOff>44945</xdr:rowOff>
    </xdr:from>
    <xdr:to>
      <xdr:col>23</xdr:col>
      <xdr:colOff>606425</xdr:colOff>
      <xdr:row>91</xdr:row>
      <xdr:rowOff>44945</xdr:rowOff>
    </xdr:to>
    <xdr:cxnSp macro="">
      <xdr:nvCxnSpPr>
        <xdr:cNvPr id="668" name="直線コネクタ 667"/>
        <xdr:cNvCxnSpPr/>
      </xdr:nvCxnSpPr>
      <xdr:spPr>
        <a:xfrm>
          <a:off x="16230600" y="156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42126</xdr:rowOff>
    </xdr:from>
    <xdr:to>
      <xdr:col>23</xdr:col>
      <xdr:colOff>517525</xdr:colOff>
      <xdr:row>95</xdr:row>
      <xdr:rowOff>47650</xdr:rowOff>
    </xdr:to>
    <xdr:cxnSp macro="">
      <xdr:nvCxnSpPr>
        <xdr:cNvPr id="669" name="直線コネクタ 668"/>
        <xdr:cNvCxnSpPr/>
      </xdr:nvCxnSpPr>
      <xdr:spPr>
        <a:xfrm flipV="1">
          <a:off x="15481300" y="16329876"/>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69727</xdr:rowOff>
    </xdr:from>
    <xdr:ext cx="534377" cy="259045"/>
    <xdr:sp macro="" textlink="">
      <xdr:nvSpPr>
        <xdr:cNvPr id="670" name="公債費平均値テキスト"/>
        <xdr:cNvSpPr txBox="1"/>
      </xdr:nvSpPr>
      <xdr:spPr>
        <a:xfrm>
          <a:off x="16370300" y="1635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91300</xdr:rowOff>
    </xdr:from>
    <xdr:to>
      <xdr:col>23</xdr:col>
      <xdr:colOff>568325</xdr:colOff>
      <xdr:row>96</xdr:row>
      <xdr:rowOff>21450</xdr:rowOff>
    </xdr:to>
    <xdr:sp macro="" textlink="">
      <xdr:nvSpPr>
        <xdr:cNvPr id="671" name="フローチャート : 判断 670"/>
        <xdr:cNvSpPr/>
      </xdr:nvSpPr>
      <xdr:spPr>
        <a:xfrm>
          <a:off x="16268700" y="163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47650</xdr:rowOff>
    </xdr:from>
    <xdr:to>
      <xdr:col>22</xdr:col>
      <xdr:colOff>365125</xdr:colOff>
      <xdr:row>95</xdr:row>
      <xdr:rowOff>95199</xdr:rowOff>
    </xdr:to>
    <xdr:cxnSp macro="">
      <xdr:nvCxnSpPr>
        <xdr:cNvPr id="672" name="直線コネクタ 671"/>
        <xdr:cNvCxnSpPr/>
      </xdr:nvCxnSpPr>
      <xdr:spPr>
        <a:xfrm flipV="1">
          <a:off x="14592300" y="1633540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67641</xdr:rowOff>
    </xdr:from>
    <xdr:to>
      <xdr:col>22</xdr:col>
      <xdr:colOff>415925</xdr:colOff>
      <xdr:row>95</xdr:row>
      <xdr:rowOff>169241</xdr:rowOff>
    </xdr:to>
    <xdr:sp macro="" textlink="">
      <xdr:nvSpPr>
        <xdr:cNvPr id="673" name="フローチャート : 判断 672"/>
        <xdr:cNvSpPr/>
      </xdr:nvSpPr>
      <xdr:spPr>
        <a:xfrm>
          <a:off x="154305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160368</xdr:rowOff>
    </xdr:from>
    <xdr:ext cx="534377" cy="259045"/>
    <xdr:sp macro="" textlink="">
      <xdr:nvSpPr>
        <xdr:cNvPr id="674" name="テキスト ボックス 673"/>
        <xdr:cNvSpPr txBox="1"/>
      </xdr:nvSpPr>
      <xdr:spPr>
        <a:xfrm>
          <a:off x="15201411"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95199</xdr:rowOff>
    </xdr:from>
    <xdr:to>
      <xdr:col>21</xdr:col>
      <xdr:colOff>161925</xdr:colOff>
      <xdr:row>96</xdr:row>
      <xdr:rowOff>68414</xdr:rowOff>
    </xdr:to>
    <xdr:cxnSp macro="">
      <xdr:nvCxnSpPr>
        <xdr:cNvPr id="675" name="直線コネクタ 674"/>
        <xdr:cNvCxnSpPr/>
      </xdr:nvCxnSpPr>
      <xdr:spPr>
        <a:xfrm flipV="1">
          <a:off x="13703300" y="16382949"/>
          <a:ext cx="889000" cy="1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85889</xdr:rowOff>
    </xdr:from>
    <xdr:to>
      <xdr:col>21</xdr:col>
      <xdr:colOff>212725</xdr:colOff>
      <xdr:row>96</xdr:row>
      <xdr:rowOff>16039</xdr:rowOff>
    </xdr:to>
    <xdr:sp macro="" textlink="">
      <xdr:nvSpPr>
        <xdr:cNvPr id="676" name="フローチャート : 判断 675"/>
        <xdr:cNvSpPr/>
      </xdr:nvSpPr>
      <xdr:spPr>
        <a:xfrm>
          <a:off x="14541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7166</xdr:rowOff>
    </xdr:from>
    <xdr:ext cx="534377" cy="259045"/>
    <xdr:sp macro="" textlink="">
      <xdr:nvSpPr>
        <xdr:cNvPr id="677" name="テキスト ボックス 676"/>
        <xdr:cNvSpPr txBox="1"/>
      </xdr:nvSpPr>
      <xdr:spPr>
        <a:xfrm>
          <a:off x="143251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68414</xdr:rowOff>
    </xdr:from>
    <xdr:to>
      <xdr:col>19</xdr:col>
      <xdr:colOff>644525</xdr:colOff>
      <xdr:row>96</xdr:row>
      <xdr:rowOff>164427</xdr:rowOff>
    </xdr:to>
    <xdr:cxnSp macro="">
      <xdr:nvCxnSpPr>
        <xdr:cNvPr id="678" name="直線コネクタ 677"/>
        <xdr:cNvCxnSpPr/>
      </xdr:nvCxnSpPr>
      <xdr:spPr>
        <a:xfrm flipV="1">
          <a:off x="12814300" y="1652761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114046</xdr:rowOff>
    </xdr:from>
    <xdr:to>
      <xdr:col>20</xdr:col>
      <xdr:colOff>9525</xdr:colOff>
      <xdr:row>96</xdr:row>
      <xdr:rowOff>44196</xdr:rowOff>
    </xdr:to>
    <xdr:sp macro="" textlink="">
      <xdr:nvSpPr>
        <xdr:cNvPr id="679" name="フローチャート : 判断 678"/>
        <xdr:cNvSpPr/>
      </xdr:nvSpPr>
      <xdr:spPr>
        <a:xfrm>
          <a:off x="13652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60723</xdr:rowOff>
    </xdr:from>
    <xdr:ext cx="534377" cy="259045"/>
    <xdr:sp macro="" textlink="">
      <xdr:nvSpPr>
        <xdr:cNvPr id="680" name="テキスト ボックス 679"/>
        <xdr:cNvSpPr txBox="1"/>
      </xdr:nvSpPr>
      <xdr:spPr>
        <a:xfrm>
          <a:off x="13436111" y="161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81242</xdr:rowOff>
    </xdr:from>
    <xdr:to>
      <xdr:col>18</xdr:col>
      <xdr:colOff>492125</xdr:colOff>
      <xdr:row>97</xdr:row>
      <xdr:rowOff>11392</xdr:rowOff>
    </xdr:to>
    <xdr:sp macro="" textlink="">
      <xdr:nvSpPr>
        <xdr:cNvPr id="681" name="フローチャート : 判断 680"/>
        <xdr:cNvSpPr/>
      </xdr:nvSpPr>
      <xdr:spPr>
        <a:xfrm>
          <a:off x="12763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27919</xdr:rowOff>
    </xdr:from>
    <xdr:ext cx="534377" cy="259045"/>
    <xdr:sp macro="" textlink="">
      <xdr:nvSpPr>
        <xdr:cNvPr id="682" name="テキスト ボックス 681"/>
        <xdr:cNvSpPr txBox="1"/>
      </xdr:nvSpPr>
      <xdr:spPr>
        <a:xfrm>
          <a:off x="12547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162776</xdr:rowOff>
    </xdr:from>
    <xdr:to>
      <xdr:col>23</xdr:col>
      <xdr:colOff>568325</xdr:colOff>
      <xdr:row>95</xdr:row>
      <xdr:rowOff>92926</xdr:rowOff>
    </xdr:to>
    <xdr:sp macro="" textlink="">
      <xdr:nvSpPr>
        <xdr:cNvPr id="688" name="円/楕円 687"/>
        <xdr:cNvSpPr/>
      </xdr:nvSpPr>
      <xdr:spPr>
        <a:xfrm>
          <a:off x="16268700" y="16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14203</xdr:rowOff>
    </xdr:from>
    <xdr:ext cx="534377" cy="259045"/>
    <xdr:sp macro="" textlink="">
      <xdr:nvSpPr>
        <xdr:cNvPr id="689" name="公債費該当値テキスト"/>
        <xdr:cNvSpPr txBox="1"/>
      </xdr:nvSpPr>
      <xdr:spPr>
        <a:xfrm>
          <a:off x="16370300" y="161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48,061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168300</xdr:rowOff>
    </xdr:from>
    <xdr:to>
      <xdr:col>22</xdr:col>
      <xdr:colOff>415925</xdr:colOff>
      <xdr:row>95</xdr:row>
      <xdr:rowOff>98450</xdr:rowOff>
    </xdr:to>
    <xdr:sp macro="" textlink="">
      <xdr:nvSpPr>
        <xdr:cNvPr id="690" name="円/楕円 689"/>
        <xdr:cNvSpPr/>
      </xdr:nvSpPr>
      <xdr:spPr>
        <a:xfrm>
          <a:off x="15430500" y="1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114977</xdr:rowOff>
    </xdr:from>
    <xdr:ext cx="534377" cy="259045"/>
    <xdr:sp macro="" textlink="">
      <xdr:nvSpPr>
        <xdr:cNvPr id="691" name="テキスト ボックス 690"/>
        <xdr:cNvSpPr txBox="1"/>
      </xdr:nvSpPr>
      <xdr:spPr>
        <a:xfrm>
          <a:off x="15201411" y="16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44399</xdr:rowOff>
    </xdr:from>
    <xdr:to>
      <xdr:col>21</xdr:col>
      <xdr:colOff>212725</xdr:colOff>
      <xdr:row>95</xdr:row>
      <xdr:rowOff>145999</xdr:rowOff>
    </xdr:to>
    <xdr:sp macro="" textlink="">
      <xdr:nvSpPr>
        <xdr:cNvPr id="692" name="円/楕円 691"/>
        <xdr:cNvSpPr/>
      </xdr:nvSpPr>
      <xdr:spPr>
        <a:xfrm>
          <a:off x="14541500" y="163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162526</xdr:rowOff>
    </xdr:from>
    <xdr:ext cx="534377" cy="259045"/>
    <xdr:sp macro="" textlink="">
      <xdr:nvSpPr>
        <xdr:cNvPr id="693" name="テキスト ボックス 692"/>
        <xdr:cNvSpPr txBox="1"/>
      </xdr:nvSpPr>
      <xdr:spPr>
        <a:xfrm>
          <a:off x="14325111" y="161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17614</xdr:rowOff>
    </xdr:from>
    <xdr:to>
      <xdr:col>20</xdr:col>
      <xdr:colOff>9525</xdr:colOff>
      <xdr:row>96</xdr:row>
      <xdr:rowOff>119214</xdr:rowOff>
    </xdr:to>
    <xdr:sp macro="" textlink="">
      <xdr:nvSpPr>
        <xdr:cNvPr id="694" name="円/楕円 693"/>
        <xdr:cNvSpPr/>
      </xdr:nvSpPr>
      <xdr:spPr>
        <a:xfrm>
          <a:off x="13652500" y="164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110341</xdr:rowOff>
    </xdr:from>
    <xdr:ext cx="534377" cy="259045"/>
    <xdr:sp macro="" textlink="">
      <xdr:nvSpPr>
        <xdr:cNvPr id="695" name="テキスト ボックス 694"/>
        <xdr:cNvSpPr txBox="1"/>
      </xdr:nvSpPr>
      <xdr:spPr>
        <a:xfrm>
          <a:off x="13436111" y="1656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113627</xdr:rowOff>
    </xdr:from>
    <xdr:to>
      <xdr:col>18</xdr:col>
      <xdr:colOff>492125</xdr:colOff>
      <xdr:row>97</xdr:row>
      <xdr:rowOff>43777</xdr:rowOff>
    </xdr:to>
    <xdr:sp macro="" textlink="">
      <xdr:nvSpPr>
        <xdr:cNvPr id="696" name="円/楕円 695"/>
        <xdr:cNvSpPr/>
      </xdr:nvSpPr>
      <xdr:spPr>
        <a:xfrm>
          <a:off x="12763500" y="165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34904</xdr:rowOff>
    </xdr:from>
    <xdr:ext cx="534377" cy="259045"/>
    <xdr:sp macro="" textlink="">
      <xdr:nvSpPr>
        <xdr:cNvPr id="697" name="テキスト ボックス 696"/>
        <xdr:cNvSpPr txBox="1"/>
      </xdr:nvSpPr>
      <xdr:spPr>
        <a:xfrm>
          <a:off x="12547111" y="166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06" name="直線コネクタ 70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07" name="テキスト ボックス 70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8" name="直線コネクタ 70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09" name="テキスト ボックス 70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0" name="直線コネクタ 70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30</xdr:row>
      <xdr:rowOff>111777</xdr:rowOff>
    </xdr:from>
    <xdr:ext cx="312906" cy="259045"/>
    <xdr:sp macro="" textlink="">
      <xdr:nvSpPr>
        <xdr:cNvPr id="711" name="テキスト ボックス 710"/>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139700</xdr:rowOff>
    </xdr:from>
    <xdr:to>
      <xdr:col>32</xdr:col>
      <xdr:colOff>186689</xdr:colOff>
      <xdr:row>38</xdr:row>
      <xdr:rowOff>25400</xdr:rowOff>
    </xdr:to>
    <xdr:cxnSp macro="">
      <xdr:nvCxnSpPr>
        <xdr:cNvPr id="715" name="直線コネクタ 714"/>
        <xdr:cNvCxnSpPr/>
      </xdr:nvCxnSpPr>
      <xdr:spPr>
        <a:xfrm flipV="1">
          <a:off x="22159595" y="6483350"/>
          <a:ext cx="1269"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124477</xdr:rowOff>
    </xdr:from>
    <xdr:ext cx="249299" cy="259045"/>
    <xdr:sp macro="" textlink="">
      <xdr:nvSpPr>
        <xdr:cNvPr id="716" name="諸支出金最小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17" name="直線コネクタ 71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86377</xdr:rowOff>
    </xdr:from>
    <xdr:ext cx="249299" cy="259045"/>
    <xdr:sp macro="" textlink="">
      <xdr:nvSpPr>
        <xdr:cNvPr id="718" name="諸支出金最大値テキスト"/>
        <xdr:cNvSpPr txBox="1"/>
      </xdr:nvSpPr>
      <xdr:spPr>
        <a:xfrm>
          <a:off x="22212300"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37</xdr:row>
      <xdr:rowOff>139700</xdr:rowOff>
    </xdr:from>
    <xdr:to>
      <xdr:col>32</xdr:col>
      <xdr:colOff>276225</xdr:colOff>
      <xdr:row>37</xdr:row>
      <xdr:rowOff>139700</xdr:rowOff>
    </xdr:to>
    <xdr:cxnSp macro="">
      <xdr:nvCxnSpPr>
        <xdr:cNvPr id="719" name="直線コネクタ 718"/>
        <xdr:cNvCxnSpPr/>
      </xdr:nvCxnSpPr>
      <xdr:spPr>
        <a:xfrm>
          <a:off x="22072600" y="648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0" name="直線コネクタ 71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41927</xdr:rowOff>
    </xdr:from>
    <xdr:ext cx="249299" cy="259045"/>
    <xdr:sp macro="" textlink="">
      <xdr:nvSpPr>
        <xdr:cNvPr id="721" name="諸支出金平均値テキスト"/>
        <xdr:cNvSpPr txBox="1"/>
      </xdr:nvSpPr>
      <xdr:spPr>
        <a:xfrm>
          <a:off x="22212300" y="6385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フローチャート : 判断 721"/>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3" name="直線コネクタ 72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24" name="フローチャート : 判断 723"/>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67327</xdr:rowOff>
    </xdr:from>
    <xdr:ext cx="249299" cy="259045"/>
    <xdr:sp macro="" textlink="">
      <xdr:nvSpPr>
        <xdr:cNvPr id="725" name="テキスト ボックス 724"/>
        <xdr:cNvSpPr txBox="1"/>
      </xdr:nvSpPr>
      <xdr:spPr>
        <a:xfrm>
          <a:off x="211859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26" name="直線コネクタ 72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27" name="フローチャート : 判断 72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8" name="テキスト ボックス 727"/>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29" name="直線コネクタ 72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146050</xdr:rowOff>
    </xdr:from>
    <xdr:to>
      <xdr:col>28</xdr:col>
      <xdr:colOff>365125</xdr:colOff>
      <xdr:row>31</xdr:row>
      <xdr:rowOff>76200</xdr:rowOff>
    </xdr:to>
    <xdr:sp macro="" textlink="">
      <xdr:nvSpPr>
        <xdr:cNvPr id="730" name="フローチャート : 判断 729"/>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29</xdr:row>
      <xdr:rowOff>92727</xdr:rowOff>
    </xdr:from>
    <xdr:ext cx="313932" cy="259045"/>
    <xdr:sp macro="" textlink="">
      <xdr:nvSpPr>
        <xdr:cNvPr id="731" name="テキスト ボックス 730"/>
        <xdr:cNvSpPr txBox="1"/>
      </xdr:nvSpPr>
      <xdr:spPr>
        <a:xfrm>
          <a:off x="19388333" y="506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2" name="フローチャート : 判断 731"/>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3" name="テキスト ボックス 73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9" name="円/楕円 73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168927</xdr:rowOff>
    </xdr:from>
    <xdr:ext cx="249299" cy="259045"/>
    <xdr:sp macro="" textlink="">
      <xdr:nvSpPr>
        <xdr:cNvPr id="740" name="諸支出金該当値テキスト"/>
        <xdr:cNvSpPr txBox="1"/>
      </xdr:nvSpPr>
      <xdr:spPr>
        <a:xfrm>
          <a:off x="22212300" y="651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1" name="円/楕円 74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92727</xdr:rowOff>
    </xdr:from>
    <xdr:ext cx="249299" cy="259045"/>
    <xdr:sp macro="" textlink="">
      <xdr:nvSpPr>
        <xdr:cNvPr id="742" name="テキスト ボックス 741"/>
        <xdr:cNvSpPr txBox="1"/>
      </xdr:nvSpPr>
      <xdr:spPr>
        <a:xfrm>
          <a:off x="211859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3" name="円/楕円 74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44" name="テキスト ボックス 743"/>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45" name="円/楕円 74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46" name="テキスト ボックス 745"/>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7" name="円/楕円 74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8" name="テキスト ボックス 747"/>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年度以降、東日本大震災からの復旧・復興事業の影響により、警察費、公債費を除く費目において、住民一人当たりのコストはグループ内平均を大きく上回って推移している。</a:t>
          </a:r>
        </a:p>
        <a:p>
          <a:r>
            <a:rPr kumimoji="1" lang="ja-JP" altLang="en-US" sz="1300">
              <a:latin typeface="ＭＳ Ｐゴシック"/>
            </a:rPr>
            <a:t>　復旧・復興事業の進展に伴い、緊急雇用創出事業費等の減少により大きく減少している労働費をはじめ、多くの費目において事業費が減少傾向にあるが、インフラ整備などのハード事業が大宗を占める農林水産業費、土木費、災害復旧費は、未だ高い水準で推移している。</a:t>
          </a:r>
        </a:p>
        <a:p>
          <a:r>
            <a:rPr kumimoji="1" lang="ja-JP" altLang="en-US" sz="1300">
              <a:latin typeface="ＭＳ Ｐゴシック"/>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200">
              <a:latin typeface="ＭＳ ゴシック" pitchFamily="49" charset="-128"/>
              <a:ea typeface="ＭＳ ゴシック" pitchFamily="49" charset="-128"/>
            </a:rPr>
            <a:t>　財政調整基金残高は、震災からの復旧・復興に対応するため、積み増してきたが、事業の進捗や社会保障関係経費の増加等に伴い、平成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年度をピークに減少傾向にある。</a:t>
          </a:r>
        </a:p>
        <a:p>
          <a:r>
            <a:rPr kumimoji="1" lang="ja-JP" altLang="en-US" sz="1200">
              <a:latin typeface="ＭＳ ゴシック" pitchFamily="49" charset="-128"/>
              <a:ea typeface="ＭＳ ゴシック" pitchFamily="49" charset="-128"/>
            </a:rPr>
            <a:t>　実質収支額は、震災対応事業に多額の歳出不用が生じている影響で肥大しており、その傾向は今後も続くと見込まれる。なお、この歳出不用の大部分は翌年度以降国庫返還しなければならないものである。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年度への繰越事業が例年より大きく縮小した影響で実質収支額が縮小し、結果として実質単年度収支が赤字となったが、平成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年度の実質単年度収支は例年並みとなった。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本県の連結実質赤字比率について、各年度を通じて全会計とも赤字は生じていない。</a:t>
          </a:r>
        </a:p>
        <a:p>
          <a:r>
            <a:rPr kumimoji="1" lang="ja-JP" altLang="en-US" sz="1400">
              <a:latin typeface="ＭＳ ゴシック" pitchFamily="49" charset="-128"/>
              <a:ea typeface="ＭＳ ゴシック" pitchFamily="49" charset="-128"/>
            </a:rPr>
            <a:t>　一般会計の実質収支額は、震災の発生以後、国庫支出金や震災復興特別交付税などを財源とした震災対応に要する経費の歳出不用額が多額に生じている影響で肥大しており、その傾向は今後も続くと見込まれる。なお、歳出不用額の大部分が翌年度以降国庫返還しなければならない性格のもの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年度への繰越事業費の規模が例年より大きく縮小した影響で実質収支額の規模も縮小している。</a:t>
          </a:r>
        </a:p>
        <a:p>
          <a:r>
            <a:rPr kumimoji="1" lang="ja-JP" altLang="en-US" sz="1400">
              <a:latin typeface="ＭＳ ゴシック" pitchFamily="49" charset="-128"/>
              <a:ea typeface="ＭＳ ゴシック" pitchFamily="49" charset="-128"/>
            </a:rPr>
            <a:t>　公営事業会計では、水道用水供給事業会計が企業債の償還額の逓減により、地域整備事業会計が平成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年度に仙台港背後地を取得したことの反動により平成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年度は増加した。</a:t>
          </a:r>
        </a:p>
        <a:p>
          <a:r>
            <a:rPr kumimoji="1" lang="ja-JP" altLang="en-US" sz="1400">
              <a:latin typeface="ＭＳ ゴシック" pitchFamily="49" charset="-128"/>
              <a:ea typeface="ＭＳ ゴシック" pitchFamily="49" charset="-128"/>
            </a:rPr>
            <a:t>　準公営企業会計では、港湾整備事業特別会計が宅地造成に係る地方債残高が減少したことなどにより平成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年度以降増加している。</a:t>
          </a:r>
        </a:p>
        <a:p>
          <a:r>
            <a:rPr kumimoji="1" lang="ja-JP" altLang="en-US" sz="1400">
              <a:latin typeface="ＭＳ ゴシック" pitchFamily="49" charset="-128"/>
              <a:ea typeface="ＭＳ ゴシック" pitchFamily="49" charset="-128"/>
            </a:rPr>
            <a:t>　上記以外の会計については、ほぼ横ばいで推移している。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61</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62</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63</v>
      </c>
      <c r="C3" s="558"/>
      <c r="D3" s="559"/>
      <c r="E3" s="559"/>
      <c r="F3" s="559"/>
      <c r="G3" s="559"/>
      <c r="H3" s="559"/>
      <c r="I3" s="559"/>
      <c r="J3" s="559"/>
      <c r="K3" s="559"/>
      <c r="L3" s="559" t="s">
        <v>64</v>
      </c>
      <c r="M3" s="559"/>
      <c r="N3" s="559"/>
      <c r="O3" s="559"/>
      <c r="P3" s="559"/>
      <c r="Q3" s="559"/>
      <c r="R3" s="560"/>
      <c r="S3" s="560"/>
      <c r="T3" s="560"/>
      <c r="U3" s="560"/>
      <c r="V3" s="561"/>
      <c r="W3" s="589" t="s">
        <v>65</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66</v>
      </c>
      <c r="BO3" s="557"/>
      <c r="BP3" s="557"/>
      <c r="BQ3" s="557"/>
      <c r="BR3" s="557"/>
      <c r="BS3" s="557"/>
      <c r="BT3" s="557"/>
      <c r="BU3" s="593"/>
      <c r="BV3" s="556" t="s">
        <v>67</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68</v>
      </c>
      <c r="CU3" s="557"/>
      <c r="CV3" s="557"/>
      <c r="CW3" s="557"/>
      <c r="CX3" s="557"/>
      <c r="CY3" s="557"/>
      <c r="CZ3" s="557"/>
      <c r="DA3" s="593"/>
      <c r="DB3" s="556" t="s">
        <v>69</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70</v>
      </c>
      <c r="X4" s="509"/>
      <c r="Y4" s="510"/>
      <c r="Z4" s="517" t="s">
        <v>1</v>
      </c>
      <c r="AA4" s="518"/>
      <c r="AB4" s="518"/>
      <c r="AC4" s="518"/>
      <c r="AD4" s="518"/>
      <c r="AE4" s="518"/>
      <c r="AF4" s="518"/>
      <c r="AG4" s="518"/>
      <c r="AH4" s="519"/>
      <c r="AI4" s="517" t="s">
        <v>71</v>
      </c>
      <c r="AJ4" s="567"/>
      <c r="AK4" s="567"/>
      <c r="AL4" s="567"/>
      <c r="AM4" s="567"/>
      <c r="AN4" s="567"/>
      <c r="AO4" s="567"/>
      <c r="AP4" s="568"/>
      <c r="AQ4" s="523" t="s">
        <v>72</v>
      </c>
      <c r="AR4" s="524"/>
      <c r="AS4" s="567"/>
      <c r="AT4" s="567"/>
      <c r="AU4" s="567"/>
      <c r="AV4" s="567"/>
      <c r="AW4" s="567"/>
      <c r="AX4" s="567"/>
      <c r="AY4" s="572"/>
      <c r="AZ4" s="429" t="s">
        <v>73</v>
      </c>
      <c r="BA4" s="430"/>
      <c r="BB4" s="430"/>
      <c r="BC4" s="430"/>
      <c r="BD4" s="430"/>
      <c r="BE4" s="430"/>
      <c r="BF4" s="430"/>
      <c r="BG4" s="430"/>
      <c r="BH4" s="430"/>
      <c r="BI4" s="430"/>
      <c r="BJ4" s="430"/>
      <c r="BK4" s="430"/>
      <c r="BL4" s="430"/>
      <c r="BM4" s="431"/>
      <c r="BN4" s="432">
        <v>1383490525</v>
      </c>
      <c r="BO4" s="433"/>
      <c r="BP4" s="433"/>
      <c r="BQ4" s="433"/>
      <c r="BR4" s="433"/>
      <c r="BS4" s="433"/>
      <c r="BT4" s="433"/>
      <c r="BU4" s="434"/>
      <c r="BV4" s="432">
        <v>1429771387</v>
      </c>
      <c r="BW4" s="433"/>
      <c r="BX4" s="433"/>
      <c r="BY4" s="433"/>
      <c r="BZ4" s="433"/>
      <c r="CA4" s="433"/>
      <c r="CB4" s="433"/>
      <c r="CC4" s="434"/>
      <c r="CD4" s="541" t="s">
        <v>74</v>
      </c>
      <c r="CE4" s="542"/>
      <c r="CF4" s="542"/>
      <c r="CG4" s="542"/>
      <c r="CH4" s="542"/>
      <c r="CI4" s="542"/>
      <c r="CJ4" s="542"/>
      <c r="CK4" s="542"/>
      <c r="CL4" s="542"/>
      <c r="CM4" s="542"/>
      <c r="CN4" s="542"/>
      <c r="CO4" s="542"/>
      <c r="CP4" s="542"/>
      <c r="CQ4" s="542"/>
      <c r="CR4" s="542"/>
      <c r="CS4" s="543"/>
      <c r="CT4" s="594">
        <v>3</v>
      </c>
      <c r="CU4" s="595"/>
      <c r="CV4" s="595"/>
      <c r="CW4" s="595"/>
      <c r="CX4" s="595"/>
      <c r="CY4" s="595"/>
      <c r="CZ4" s="595"/>
      <c r="DA4" s="596"/>
      <c r="DB4" s="594">
        <v>3.5</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75</v>
      </c>
      <c r="BA5" s="436"/>
      <c r="BB5" s="436"/>
      <c r="BC5" s="436"/>
      <c r="BD5" s="436"/>
      <c r="BE5" s="436"/>
      <c r="BF5" s="436"/>
      <c r="BG5" s="436"/>
      <c r="BH5" s="436"/>
      <c r="BI5" s="436"/>
      <c r="BJ5" s="436"/>
      <c r="BK5" s="436"/>
      <c r="BL5" s="436"/>
      <c r="BM5" s="437"/>
      <c r="BN5" s="438">
        <v>1262330324</v>
      </c>
      <c r="BO5" s="439"/>
      <c r="BP5" s="439"/>
      <c r="BQ5" s="439"/>
      <c r="BR5" s="439"/>
      <c r="BS5" s="439"/>
      <c r="BT5" s="439"/>
      <c r="BU5" s="440"/>
      <c r="BV5" s="438">
        <v>1295318558</v>
      </c>
      <c r="BW5" s="439"/>
      <c r="BX5" s="439"/>
      <c r="BY5" s="439"/>
      <c r="BZ5" s="439"/>
      <c r="CA5" s="439"/>
      <c r="CB5" s="439"/>
      <c r="CC5" s="440"/>
      <c r="CD5" s="485" t="s">
        <v>76</v>
      </c>
      <c r="CE5" s="486"/>
      <c r="CF5" s="486"/>
      <c r="CG5" s="486"/>
      <c r="CH5" s="486"/>
      <c r="CI5" s="486"/>
      <c r="CJ5" s="486"/>
      <c r="CK5" s="486"/>
      <c r="CL5" s="486"/>
      <c r="CM5" s="486"/>
      <c r="CN5" s="486"/>
      <c r="CO5" s="486"/>
      <c r="CP5" s="486"/>
      <c r="CQ5" s="486"/>
      <c r="CR5" s="486"/>
      <c r="CS5" s="487"/>
      <c r="CT5" s="417">
        <v>96</v>
      </c>
      <c r="CU5" s="418"/>
      <c r="CV5" s="418"/>
      <c r="CW5" s="418"/>
      <c r="CX5" s="418"/>
      <c r="CY5" s="418"/>
      <c r="CZ5" s="418"/>
      <c r="DA5" s="419"/>
      <c r="DB5" s="417">
        <v>96.3</v>
      </c>
      <c r="DC5" s="418"/>
      <c r="DD5" s="418"/>
      <c r="DE5" s="418"/>
      <c r="DF5" s="418"/>
      <c r="DG5" s="418"/>
      <c r="DH5" s="418"/>
      <c r="DI5" s="419"/>
      <c r="DJ5" s="114"/>
      <c r="DK5" s="114"/>
      <c r="DL5" s="114"/>
      <c r="DM5" s="114"/>
      <c r="DN5" s="114"/>
      <c r="DO5" s="114"/>
    </row>
    <row r="6" spans="1:119" ht="18.75" customHeight="1">
      <c r="A6" s="115"/>
      <c r="B6" s="556" t="s">
        <v>77</v>
      </c>
      <c r="C6" s="557"/>
      <c r="D6" s="557"/>
      <c r="E6" s="557"/>
      <c r="F6" s="557"/>
      <c r="G6" s="557"/>
      <c r="H6" s="557"/>
      <c r="I6" s="557"/>
      <c r="J6" s="557"/>
      <c r="K6" s="558"/>
      <c r="L6" s="559" t="s">
        <v>78</v>
      </c>
      <c r="M6" s="559"/>
      <c r="N6" s="559"/>
      <c r="O6" s="559"/>
      <c r="P6" s="559"/>
      <c r="Q6" s="559"/>
      <c r="R6" s="560"/>
      <c r="S6" s="560"/>
      <c r="T6" s="560"/>
      <c r="U6" s="560"/>
      <c r="V6" s="561"/>
      <c r="W6" s="511"/>
      <c r="X6" s="512"/>
      <c r="Y6" s="513"/>
      <c r="Z6" s="538" t="s">
        <v>79</v>
      </c>
      <c r="AA6" s="539"/>
      <c r="AB6" s="539"/>
      <c r="AC6" s="539"/>
      <c r="AD6" s="539"/>
      <c r="AE6" s="539"/>
      <c r="AF6" s="539"/>
      <c r="AG6" s="539"/>
      <c r="AH6" s="540"/>
      <c r="AI6" s="463">
        <v>1</v>
      </c>
      <c r="AJ6" s="464"/>
      <c r="AK6" s="464"/>
      <c r="AL6" s="464"/>
      <c r="AM6" s="464"/>
      <c r="AN6" s="464"/>
      <c r="AO6" s="464"/>
      <c r="AP6" s="465"/>
      <c r="AQ6" s="463">
        <v>12445</v>
      </c>
      <c r="AR6" s="464"/>
      <c r="AS6" s="464"/>
      <c r="AT6" s="464"/>
      <c r="AU6" s="464"/>
      <c r="AV6" s="464"/>
      <c r="AW6" s="464"/>
      <c r="AX6" s="464"/>
      <c r="AY6" s="466"/>
      <c r="AZ6" s="435" t="s">
        <v>80</v>
      </c>
      <c r="BA6" s="436"/>
      <c r="BB6" s="436"/>
      <c r="BC6" s="436"/>
      <c r="BD6" s="436"/>
      <c r="BE6" s="436"/>
      <c r="BF6" s="436"/>
      <c r="BG6" s="436"/>
      <c r="BH6" s="436"/>
      <c r="BI6" s="436"/>
      <c r="BJ6" s="436"/>
      <c r="BK6" s="436"/>
      <c r="BL6" s="436"/>
      <c r="BM6" s="437"/>
      <c r="BN6" s="438">
        <v>121160201</v>
      </c>
      <c r="BO6" s="439"/>
      <c r="BP6" s="439"/>
      <c r="BQ6" s="439"/>
      <c r="BR6" s="439"/>
      <c r="BS6" s="439"/>
      <c r="BT6" s="439"/>
      <c r="BU6" s="440"/>
      <c r="BV6" s="438">
        <v>134452829</v>
      </c>
      <c r="BW6" s="439"/>
      <c r="BX6" s="439"/>
      <c r="BY6" s="439"/>
      <c r="BZ6" s="439"/>
      <c r="CA6" s="439"/>
      <c r="CB6" s="439"/>
      <c r="CC6" s="440"/>
      <c r="CD6" s="485" t="s">
        <v>81</v>
      </c>
      <c r="CE6" s="486"/>
      <c r="CF6" s="486"/>
      <c r="CG6" s="486"/>
      <c r="CH6" s="486"/>
      <c r="CI6" s="486"/>
      <c r="CJ6" s="486"/>
      <c r="CK6" s="486"/>
      <c r="CL6" s="486"/>
      <c r="CM6" s="486"/>
      <c r="CN6" s="486"/>
      <c r="CO6" s="486"/>
      <c r="CP6" s="486"/>
      <c r="CQ6" s="486"/>
      <c r="CR6" s="486"/>
      <c r="CS6" s="487"/>
      <c r="CT6" s="583">
        <v>105.3</v>
      </c>
      <c r="CU6" s="584"/>
      <c r="CV6" s="584"/>
      <c r="CW6" s="584"/>
      <c r="CX6" s="584"/>
      <c r="CY6" s="584"/>
      <c r="CZ6" s="584"/>
      <c r="DA6" s="585"/>
      <c r="DB6" s="583">
        <v>107.7</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82</v>
      </c>
      <c r="AA7" s="539"/>
      <c r="AB7" s="539"/>
      <c r="AC7" s="539"/>
      <c r="AD7" s="539"/>
      <c r="AE7" s="539"/>
      <c r="AF7" s="539"/>
      <c r="AG7" s="539"/>
      <c r="AH7" s="540"/>
      <c r="AI7" s="463">
        <v>2</v>
      </c>
      <c r="AJ7" s="464"/>
      <c r="AK7" s="464"/>
      <c r="AL7" s="464"/>
      <c r="AM7" s="464"/>
      <c r="AN7" s="464"/>
      <c r="AO7" s="464"/>
      <c r="AP7" s="465"/>
      <c r="AQ7" s="463">
        <v>9792</v>
      </c>
      <c r="AR7" s="464"/>
      <c r="AS7" s="464"/>
      <c r="AT7" s="464"/>
      <c r="AU7" s="464"/>
      <c r="AV7" s="464"/>
      <c r="AW7" s="464"/>
      <c r="AX7" s="464"/>
      <c r="AY7" s="466"/>
      <c r="AZ7" s="435" t="s">
        <v>83</v>
      </c>
      <c r="BA7" s="436"/>
      <c r="BB7" s="436"/>
      <c r="BC7" s="436"/>
      <c r="BD7" s="436"/>
      <c r="BE7" s="436"/>
      <c r="BF7" s="436"/>
      <c r="BG7" s="436"/>
      <c r="BH7" s="436"/>
      <c r="BI7" s="436"/>
      <c r="BJ7" s="436"/>
      <c r="BK7" s="436"/>
      <c r="BL7" s="436"/>
      <c r="BM7" s="437"/>
      <c r="BN7" s="438">
        <v>105878321</v>
      </c>
      <c r="BO7" s="439"/>
      <c r="BP7" s="439"/>
      <c r="BQ7" s="439"/>
      <c r="BR7" s="439"/>
      <c r="BS7" s="439"/>
      <c r="BT7" s="439"/>
      <c r="BU7" s="440"/>
      <c r="BV7" s="438">
        <v>116558640</v>
      </c>
      <c r="BW7" s="439"/>
      <c r="BX7" s="439"/>
      <c r="BY7" s="439"/>
      <c r="BZ7" s="439"/>
      <c r="CA7" s="439"/>
      <c r="CB7" s="439"/>
      <c r="CC7" s="440"/>
      <c r="CD7" s="485" t="s">
        <v>84</v>
      </c>
      <c r="CE7" s="486"/>
      <c r="CF7" s="486"/>
      <c r="CG7" s="486"/>
      <c r="CH7" s="486"/>
      <c r="CI7" s="486"/>
      <c r="CJ7" s="486"/>
      <c r="CK7" s="486"/>
      <c r="CL7" s="486"/>
      <c r="CM7" s="486"/>
      <c r="CN7" s="486"/>
      <c r="CO7" s="486"/>
      <c r="CP7" s="486"/>
      <c r="CQ7" s="486"/>
      <c r="CR7" s="486"/>
      <c r="CS7" s="487"/>
      <c r="CT7" s="438">
        <v>501638579</v>
      </c>
      <c r="CU7" s="439"/>
      <c r="CV7" s="439"/>
      <c r="CW7" s="439"/>
      <c r="CX7" s="439"/>
      <c r="CY7" s="439"/>
      <c r="CZ7" s="439"/>
      <c r="DA7" s="440"/>
      <c r="DB7" s="438">
        <v>507145379</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85</v>
      </c>
      <c r="AA8" s="539"/>
      <c r="AB8" s="539"/>
      <c r="AC8" s="539"/>
      <c r="AD8" s="539"/>
      <c r="AE8" s="539"/>
      <c r="AF8" s="539"/>
      <c r="AG8" s="539"/>
      <c r="AH8" s="540"/>
      <c r="AI8" s="463">
        <v>1</v>
      </c>
      <c r="AJ8" s="464"/>
      <c r="AK8" s="464"/>
      <c r="AL8" s="464"/>
      <c r="AM8" s="464"/>
      <c r="AN8" s="464"/>
      <c r="AO8" s="464"/>
      <c r="AP8" s="465"/>
      <c r="AQ8" s="463">
        <v>8730</v>
      </c>
      <c r="AR8" s="464"/>
      <c r="AS8" s="464"/>
      <c r="AT8" s="464"/>
      <c r="AU8" s="464"/>
      <c r="AV8" s="464"/>
      <c r="AW8" s="464"/>
      <c r="AX8" s="464"/>
      <c r="AY8" s="466"/>
      <c r="AZ8" s="435" t="s">
        <v>86</v>
      </c>
      <c r="BA8" s="436"/>
      <c r="BB8" s="436"/>
      <c r="BC8" s="436"/>
      <c r="BD8" s="436"/>
      <c r="BE8" s="436"/>
      <c r="BF8" s="436"/>
      <c r="BG8" s="436"/>
      <c r="BH8" s="436"/>
      <c r="BI8" s="436"/>
      <c r="BJ8" s="436"/>
      <c r="BK8" s="436"/>
      <c r="BL8" s="436"/>
      <c r="BM8" s="437"/>
      <c r="BN8" s="438">
        <v>15281880</v>
      </c>
      <c r="BO8" s="439"/>
      <c r="BP8" s="439"/>
      <c r="BQ8" s="439"/>
      <c r="BR8" s="439"/>
      <c r="BS8" s="439"/>
      <c r="BT8" s="439"/>
      <c r="BU8" s="440"/>
      <c r="BV8" s="438">
        <v>17894189</v>
      </c>
      <c r="BW8" s="439"/>
      <c r="BX8" s="439"/>
      <c r="BY8" s="439"/>
      <c r="BZ8" s="439"/>
      <c r="CA8" s="439"/>
      <c r="CB8" s="439"/>
      <c r="CC8" s="440"/>
      <c r="CD8" s="485" t="s">
        <v>87</v>
      </c>
      <c r="CE8" s="486"/>
      <c r="CF8" s="486"/>
      <c r="CG8" s="486"/>
      <c r="CH8" s="486"/>
      <c r="CI8" s="486"/>
      <c r="CJ8" s="486"/>
      <c r="CK8" s="486"/>
      <c r="CL8" s="486"/>
      <c r="CM8" s="486"/>
      <c r="CN8" s="486"/>
      <c r="CO8" s="486"/>
      <c r="CP8" s="486"/>
      <c r="CQ8" s="486"/>
      <c r="CR8" s="486"/>
      <c r="CS8" s="487"/>
      <c r="CT8" s="580">
        <v>0.61443000000000003</v>
      </c>
      <c r="CU8" s="581"/>
      <c r="CV8" s="581"/>
      <c r="CW8" s="581"/>
      <c r="CX8" s="581"/>
      <c r="CY8" s="581"/>
      <c r="CZ8" s="581"/>
      <c r="DA8" s="582"/>
      <c r="DB8" s="580">
        <v>0.59597</v>
      </c>
      <c r="DC8" s="581"/>
      <c r="DD8" s="581"/>
      <c r="DE8" s="581"/>
      <c r="DF8" s="581"/>
      <c r="DG8" s="581"/>
      <c r="DH8" s="581"/>
      <c r="DI8" s="582"/>
      <c r="DJ8" s="114"/>
      <c r="DK8" s="114"/>
      <c r="DL8" s="114"/>
      <c r="DM8" s="114"/>
      <c r="DN8" s="114"/>
      <c r="DO8" s="114"/>
    </row>
    <row r="9" spans="1:119" ht="18.75" customHeight="1" thickBot="1">
      <c r="A9" s="115"/>
      <c r="B9" s="544" t="s">
        <v>88</v>
      </c>
      <c r="C9" s="518"/>
      <c r="D9" s="518"/>
      <c r="E9" s="518"/>
      <c r="F9" s="518"/>
      <c r="G9" s="518"/>
      <c r="H9" s="518"/>
      <c r="I9" s="518"/>
      <c r="J9" s="518"/>
      <c r="K9" s="519"/>
      <c r="L9" s="550" t="s">
        <v>89</v>
      </c>
      <c r="M9" s="551"/>
      <c r="N9" s="551"/>
      <c r="O9" s="551"/>
      <c r="P9" s="551"/>
      <c r="Q9" s="552"/>
      <c r="R9" s="553">
        <v>2333899</v>
      </c>
      <c r="S9" s="554"/>
      <c r="T9" s="554"/>
      <c r="U9" s="554"/>
      <c r="V9" s="555"/>
      <c r="W9" s="511"/>
      <c r="X9" s="512"/>
      <c r="Y9" s="513"/>
      <c r="Z9" s="538" t="s">
        <v>90</v>
      </c>
      <c r="AA9" s="539"/>
      <c r="AB9" s="539"/>
      <c r="AC9" s="539"/>
      <c r="AD9" s="539"/>
      <c r="AE9" s="539"/>
      <c r="AF9" s="539"/>
      <c r="AG9" s="539"/>
      <c r="AH9" s="540"/>
      <c r="AI9" s="463">
        <v>1</v>
      </c>
      <c r="AJ9" s="464"/>
      <c r="AK9" s="464"/>
      <c r="AL9" s="464"/>
      <c r="AM9" s="464"/>
      <c r="AN9" s="464"/>
      <c r="AO9" s="464"/>
      <c r="AP9" s="465"/>
      <c r="AQ9" s="463">
        <v>10200</v>
      </c>
      <c r="AR9" s="464"/>
      <c r="AS9" s="464"/>
      <c r="AT9" s="464"/>
      <c r="AU9" s="464"/>
      <c r="AV9" s="464"/>
      <c r="AW9" s="464"/>
      <c r="AX9" s="464"/>
      <c r="AY9" s="466"/>
      <c r="AZ9" s="435" t="s">
        <v>91</v>
      </c>
      <c r="BA9" s="436"/>
      <c r="BB9" s="436"/>
      <c r="BC9" s="436"/>
      <c r="BD9" s="436"/>
      <c r="BE9" s="436"/>
      <c r="BF9" s="436"/>
      <c r="BG9" s="436"/>
      <c r="BH9" s="436"/>
      <c r="BI9" s="436"/>
      <c r="BJ9" s="436"/>
      <c r="BK9" s="436"/>
      <c r="BL9" s="436"/>
      <c r="BM9" s="437"/>
      <c r="BN9" s="438">
        <v>-2612309</v>
      </c>
      <c r="BO9" s="439"/>
      <c r="BP9" s="439"/>
      <c r="BQ9" s="439"/>
      <c r="BR9" s="439"/>
      <c r="BS9" s="439"/>
      <c r="BT9" s="439"/>
      <c r="BU9" s="440"/>
      <c r="BV9" s="438">
        <v>-21385873</v>
      </c>
      <c r="BW9" s="439"/>
      <c r="BX9" s="439"/>
      <c r="BY9" s="439"/>
      <c r="BZ9" s="439"/>
      <c r="CA9" s="439"/>
      <c r="CB9" s="439"/>
      <c r="CC9" s="440"/>
      <c r="CD9" s="409" t="s">
        <v>92</v>
      </c>
      <c r="CE9" s="410"/>
      <c r="CF9" s="410"/>
      <c r="CG9" s="410"/>
      <c r="CH9" s="410"/>
      <c r="CI9" s="410"/>
      <c r="CJ9" s="410"/>
      <c r="CK9" s="410"/>
      <c r="CL9" s="410"/>
      <c r="CM9" s="410"/>
      <c r="CN9" s="410"/>
      <c r="CO9" s="410"/>
      <c r="CP9" s="410"/>
      <c r="CQ9" s="410"/>
      <c r="CR9" s="410"/>
      <c r="CS9" s="411"/>
      <c r="CT9" s="417">
        <v>15</v>
      </c>
      <c r="CU9" s="418"/>
      <c r="CV9" s="418"/>
      <c r="CW9" s="418"/>
      <c r="CX9" s="418"/>
      <c r="CY9" s="418"/>
      <c r="CZ9" s="418"/>
      <c r="DA9" s="419"/>
      <c r="DB9" s="417">
        <v>14.1</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93</v>
      </c>
      <c r="M10" s="461"/>
      <c r="N10" s="461"/>
      <c r="O10" s="461"/>
      <c r="P10" s="461"/>
      <c r="Q10" s="462"/>
      <c r="R10" s="463">
        <v>2348165</v>
      </c>
      <c r="S10" s="464"/>
      <c r="T10" s="464"/>
      <c r="U10" s="464"/>
      <c r="V10" s="466"/>
      <c r="W10" s="511"/>
      <c r="X10" s="512"/>
      <c r="Y10" s="513"/>
      <c r="Z10" s="538" t="s">
        <v>94</v>
      </c>
      <c r="AA10" s="539"/>
      <c r="AB10" s="539"/>
      <c r="AC10" s="539"/>
      <c r="AD10" s="539"/>
      <c r="AE10" s="539"/>
      <c r="AF10" s="539"/>
      <c r="AG10" s="539"/>
      <c r="AH10" s="540"/>
      <c r="AI10" s="463">
        <v>1</v>
      </c>
      <c r="AJ10" s="464"/>
      <c r="AK10" s="464"/>
      <c r="AL10" s="464"/>
      <c r="AM10" s="464"/>
      <c r="AN10" s="464"/>
      <c r="AO10" s="464"/>
      <c r="AP10" s="465"/>
      <c r="AQ10" s="463">
        <v>9100</v>
      </c>
      <c r="AR10" s="464"/>
      <c r="AS10" s="464"/>
      <c r="AT10" s="464"/>
      <c r="AU10" s="464"/>
      <c r="AV10" s="464"/>
      <c r="AW10" s="464"/>
      <c r="AX10" s="464"/>
      <c r="AY10" s="466"/>
      <c r="AZ10" s="435" t="s">
        <v>95</v>
      </c>
      <c r="BA10" s="436"/>
      <c r="BB10" s="436"/>
      <c r="BC10" s="436"/>
      <c r="BD10" s="436"/>
      <c r="BE10" s="436"/>
      <c r="BF10" s="436"/>
      <c r="BG10" s="436"/>
      <c r="BH10" s="436"/>
      <c r="BI10" s="436"/>
      <c r="BJ10" s="436"/>
      <c r="BK10" s="436"/>
      <c r="BL10" s="436"/>
      <c r="BM10" s="437"/>
      <c r="BN10" s="438">
        <v>8949748</v>
      </c>
      <c r="BO10" s="439"/>
      <c r="BP10" s="439"/>
      <c r="BQ10" s="439"/>
      <c r="BR10" s="439"/>
      <c r="BS10" s="439"/>
      <c r="BT10" s="439"/>
      <c r="BU10" s="440"/>
      <c r="BV10" s="438">
        <v>19656433</v>
      </c>
      <c r="BW10" s="439"/>
      <c r="BX10" s="439"/>
      <c r="BY10" s="439"/>
      <c r="BZ10" s="439"/>
      <c r="CA10" s="439"/>
      <c r="CB10" s="439"/>
      <c r="CC10" s="440"/>
      <c r="CD10" s="541" t="s">
        <v>96</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97</v>
      </c>
      <c r="M11" s="575"/>
      <c r="N11" s="575"/>
      <c r="O11" s="575"/>
      <c r="P11" s="575"/>
      <c r="Q11" s="576"/>
      <c r="R11" s="577" t="s">
        <v>98</v>
      </c>
      <c r="S11" s="578"/>
      <c r="T11" s="578"/>
      <c r="U11" s="578"/>
      <c r="V11" s="579"/>
      <c r="W11" s="514"/>
      <c r="X11" s="515"/>
      <c r="Y11" s="516"/>
      <c r="Z11" s="538" t="s">
        <v>99</v>
      </c>
      <c r="AA11" s="539"/>
      <c r="AB11" s="539"/>
      <c r="AC11" s="539"/>
      <c r="AD11" s="539"/>
      <c r="AE11" s="539"/>
      <c r="AF11" s="539"/>
      <c r="AG11" s="539"/>
      <c r="AH11" s="540"/>
      <c r="AI11" s="463">
        <v>57</v>
      </c>
      <c r="AJ11" s="464"/>
      <c r="AK11" s="464"/>
      <c r="AL11" s="464"/>
      <c r="AM11" s="464"/>
      <c r="AN11" s="464"/>
      <c r="AO11" s="464"/>
      <c r="AP11" s="465"/>
      <c r="AQ11" s="463">
        <v>8400</v>
      </c>
      <c r="AR11" s="464"/>
      <c r="AS11" s="464"/>
      <c r="AT11" s="464"/>
      <c r="AU11" s="464"/>
      <c r="AV11" s="464"/>
      <c r="AW11" s="464"/>
      <c r="AX11" s="464"/>
      <c r="AY11" s="466"/>
      <c r="AZ11" s="435" t="s">
        <v>100</v>
      </c>
      <c r="BA11" s="436"/>
      <c r="BB11" s="436"/>
      <c r="BC11" s="436"/>
      <c r="BD11" s="436"/>
      <c r="BE11" s="436"/>
      <c r="BF11" s="436"/>
      <c r="BG11" s="436"/>
      <c r="BH11" s="436"/>
      <c r="BI11" s="436"/>
      <c r="BJ11" s="436"/>
      <c r="BK11" s="436"/>
      <c r="BL11" s="436"/>
      <c r="BM11" s="437"/>
      <c r="BN11" s="438">
        <v>10422005</v>
      </c>
      <c r="BO11" s="439"/>
      <c r="BP11" s="439"/>
      <c r="BQ11" s="439"/>
      <c r="BR11" s="439"/>
      <c r="BS11" s="439"/>
      <c r="BT11" s="439"/>
      <c r="BU11" s="440"/>
      <c r="BV11" s="438">
        <v>5401433</v>
      </c>
      <c r="BW11" s="439"/>
      <c r="BX11" s="439"/>
      <c r="BY11" s="439"/>
      <c r="BZ11" s="439"/>
      <c r="CA11" s="439"/>
      <c r="CB11" s="439"/>
      <c r="CC11" s="440"/>
      <c r="CD11" s="485" t="s">
        <v>101</v>
      </c>
      <c r="CE11" s="486"/>
      <c r="CF11" s="486"/>
      <c r="CG11" s="486"/>
      <c r="CH11" s="486"/>
      <c r="CI11" s="486"/>
      <c r="CJ11" s="486"/>
      <c r="CK11" s="486"/>
      <c r="CL11" s="486"/>
      <c r="CM11" s="486"/>
      <c r="CN11" s="486"/>
      <c r="CO11" s="486"/>
      <c r="CP11" s="486"/>
      <c r="CQ11" s="486"/>
      <c r="CR11" s="486"/>
      <c r="CS11" s="487"/>
      <c r="CT11" s="488" t="s">
        <v>102</v>
      </c>
      <c r="CU11" s="489"/>
      <c r="CV11" s="489"/>
      <c r="CW11" s="489"/>
      <c r="CX11" s="489"/>
      <c r="CY11" s="489"/>
      <c r="CZ11" s="489"/>
      <c r="DA11" s="490"/>
      <c r="DB11" s="488" t="s">
        <v>102</v>
      </c>
      <c r="DC11" s="489"/>
      <c r="DD11" s="489"/>
      <c r="DE11" s="489"/>
      <c r="DF11" s="489"/>
      <c r="DG11" s="489"/>
      <c r="DH11" s="489"/>
      <c r="DI11" s="490"/>
      <c r="DJ11" s="114"/>
      <c r="DK11" s="114"/>
      <c r="DL11" s="114"/>
      <c r="DM11" s="114"/>
      <c r="DN11" s="114"/>
      <c r="DO11" s="114"/>
    </row>
    <row r="12" spans="1:119" ht="18.75" customHeight="1">
      <c r="A12" s="115"/>
      <c r="B12" s="493" t="s">
        <v>103</v>
      </c>
      <c r="C12" s="494"/>
      <c r="D12" s="494"/>
      <c r="E12" s="494"/>
      <c r="F12" s="494"/>
      <c r="G12" s="494"/>
      <c r="H12" s="494"/>
      <c r="I12" s="494"/>
      <c r="J12" s="494"/>
      <c r="K12" s="495"/>
      <c r="L12" s="502" t="s">
        <v>104</v>
      </c>
      <c r="M12" s="503"/>
      <c r="N12" s="503"/>
      <c r="O12" s="503"/>
      <c r="P12" s="503"/>
      <c r="Q12" s="504"/>
      <c r="R12" s="505">
        <v>2319438</v>
      </c>
      <c r="S12" s="506"/>
      <c r="T12" s="506"/>
      <c r="U12" s="506"/>
      <c r="V12" s="507"/>
      <c r="W12" s="508" t="s">
        <v>105</v>
      </c>
      <c r="X12" s="509"/>
      <c r="Y12" s="510"/>
      <c r="Z12" s="517" t="s">
        <v>1</v>
      </c>
      <c r="AA12" s="518"/>
      <c r="AB12" s="518"/>
      <c r="AC12" s="518"/>
      <c r="AD12" s="518"/>
      <c r="AE12" s="518"/>
      <c r="AF12" s="518"/>
      <c r="AG12" s="518"/>
      <c r="AH12" s="519"/>
      <c r="AI12" s="523" t="s">
        <v>106</v>
      </c>
      <c r="AJ12" s="518"/>
      <c r="AK12" s="518"/>
      <c r="AL12" s="518"/>
      <c r="AM12" s="519"/>
      <c r="AN12" s="523" t="s">
        <v>107</v>
      </c>
      <c r="AO12" s="524"/>
      <c r="AP12" s="524"/>
      <c r="AQ12" s="524"/>
      <c r="AR12" s="524"/>
      <c r="AS12" s="525"/>
      <c r="AT12" s="532" t="s">
        <v>108</v>
      </c>
      <c r="AU12" s="533"/>
      <c r="AV12" s="533"/>
      <c r="AW12" s="533"/>
      <c r="AX12" s="533"/>
      <c r="AY12" s="534"/>
      <c r="AZ12" s="435" t="s">
        <v>109</v>
      </c>
      <c r="BA12" s="436"/>
      <c r="BB12" s="436"/>
      <c r="BC12" s="436"/>
      <c r="BD12" s="436"/>
      <c r="BE12" s="436"/>
      <c r="BF12" s="436"/>
      <c r="BG12" s="436"/>
      <c r="BH12" s="436"/>
      <c r="BI12" s="436"/>
      <c r="BJ12" s="436"/>
      <c r="BK12" s="436"/>
      <c r="BL12" s="436"/>
      <c r="BM12" s="437"/>
      <c r="BN12" s="438">
        <v>10803727</v>
      </c>
      <c r="BO12" s="439"/>
      <c r="BP12" s="439"/>
      <c r="BQ12" s="439"/>
      <c r="BR12" s="439"/>
      <c r="BS12" s="439"/>
      <c r="BT12" s="439"/>
      <c r="BU12" s="440"/>
      <c r="BV12" s="438">
        <v>27351998</v>
      </c>
      <c r="BW12" s="439"/>
      <c r="BX12" s="439"/>
      <c r="BY12" s="439"/>
      <c r="BZ12" s="439"/>
      <c r="CA12" s="439"/>
      <c r="CB12" s="439"/>
      <c r="CC12" s="440"/>
      <c r="CD12" s="485" t="s">
        <v>110</v>
      </c>
      <c r="CE12" s="486"/>
      <c r="CF12" s="486"/>
      <c r="CG12" s="486"/>
      <c r="CH12" s="486"/>
      <c r="CI12" s="486"/>
      <c r="CJ12" s="486"/>
      <c r="CK12" s="486"/>
      <c r="CL12" s="486"/>
      <c r="CM12" s="486"/>
      <c r="CN12" s="486"/>
      <c r="CO12" s="486"/>
      <c r="CP12" s="486"/>
      <c r="CQ12" s="486"/>
      <c r="CR12" s="486"/>
      <c r="CS12" s="487"/>
      <c r="CT12" s="488" t="s">
        <v>111</v>
      </c>
      <c r="CU12" s="489"/>
      <c r="CV12" s="489"/>
      <c r="CW12" s="489"/>
      <c r="CX12" s="489"/>
      <c r="CY12" s="489"/>
      <c r="CZ12" s="489"/>
      <c r="DA12" s="490"/>
      <c r="DB12" s="488" t="s">
        <v>111</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112</v>
      </c>
      <c r="N13" s="480"/>
      <c r="O13" s="480"/>
      <c r="P13" s="480"/>
      <c r="Q13" s="481"/>
      <c r="R13" s="529">
        <v>2300472</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113</v>
      </c>
      <c r="BA13" s="447"/>
      <c r="BB13" s="447"/>
      <c r="BC13" s="447"/>
      <c r="BD13" s="447"/>
      <c r="BE13" s="447"/>
      <c r="BF13" s="447"/>
      <c r="BG13" s="447"/>
      <c r="BH13" s="447"/>
      <c r="BI13" s="447"/>
      <c r="BJ13" s="447"/>
      <c r="BK13" s="447"/>
      <c r="BL13" s="447"/>
      <c r="BM13" s="448"/>
      <c r="BN13" s="438">
        <v>5955717</v>
      </c>
      <c r="BO13" s="439"/>
      <c r="BP13" s="439"/>
      <c r="BQ13" s="439"/>
      <c r="BR13" s="439"/>
      <c r="BS13" s="439"/>
      <c r="BT13" s="439"/>
      <c r="BU13" s="440"/>
      <c r="BV13" s="438">
        <v>-23680005</v>
      </c>
      <c r="BW13" s="439"/>
      <c r="BX13" s="439"/>
      <c r="BY13" s="439"/>
      <c r="BZ13" s="439"/>
      <c r="CA13" s="439"/>
      <c r="CB13" s="439"/>
      <c r="CC13" s="440"/>
      <c r="CD13" s="485" t="s">
        <v>114</v>
      </c>
      <c r="CE13" s="486"/>
      <c r="CF13" s="486"/>
      <c r="CG13" s="486"/>
      <c r="CH13" s="486"/>
      <c r="CI13" s="486"/>
      <c r="CJ13" s="486"/>
      <c r="CK13" s="486"/>
      <c r="CL13" s="486"/>
      <c r="CM13" s="486"/>
      <c r="CN13" s="486"/>
      <c r="CO13" s="486"/>
      <c r="CP13" s="486"/>
      <c r="CQ13" s="486"/>
      <c r="CR13" s="486"/>
      <c r="CS13" s="487"/>
      <c r="CT13" s="417">
        <v>14.9</v>
      </c>
      <c r="CU13" s="418"/>
      <c r="CV13" s="418"/>
      <c r="CW13" s="418"/>
      <c r="CX13" s="418"/>
      <c r="CY13" s="418"/>
      <c r="CZ13" s="418"/>
      <c r="DA13" s="419"/>
      <c r="DB13" s="417">
        <v>14.5</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115</v>
      </c>
      <c r="M14" s="491"/>
      <c r="N14" s="491"/>
      <c r="O14" s="491"/>
      <c r="P14" s="491"/>
      <c r="Q14" s="492"/>
      <c r="R14" s="482">
        <v>2324466</v>
      </c>
      <c r="S14" s="483"/>
      <c r="T14" s="483"/>
      <c r="U14" s="483"/>
      <c r="V14" s="484"/>
      <c r="W14" s="511"/>
      <c r="X14" s="512"/>
      <c r="Y14" s="513"/>
      <c r="Z14" s="460" t="s">
        <v>116</v>
      </c>
      <c r="AA14" s="461"/>
      <c r="AB14" s="461"/>
      <c r="AC14" s="461"/>
      <c r="AD14" s="461"/>
      <c r="AE14" s="461"/>
      <c r="AF14" s="461"/>
      <c r="AG14" s="461"/>
      <c r="AH14" s="462"/>
      <c r="AI14" s="463">
        <v>7029</v>
      </c>
      <c r="AJ14" s="464"/>
      <c r="AK14" s="464"/>
      <c r="AL14" s="464"/>
      <c r="AM14" s="465"/>
      <c r="AN14" s="463">
        <v>22612293</v>
      </c>
      <c r="AO14" s="464"/>
      <c r="AP14" s="464"/>
      <c r="AQ14" s="464"/>
      <c r="AR14" s="464"/>
      <c r="AS14" s="465"/>
      <c r="AT14" s="463">
        <v>3217</v>
      </c>
      <c r="AU14" s="464"/>
      <c r="AV14" s="464"/>
      <c r="AW14" s="464"/>
      <c r="AX14" s="464"/>
      <c r="AY14" s="466"/>
      <c r="AZ14" s="429" t="s">
        <v>117</v>
      </c>
      <c r="BA14" s="430"/>
      <c r="BB14" s="430"/>
      <c r="BC14" s="430"/>
      <c r="BD14" s="430"/>
      <c r="BE14" s="430"/>
      <c r="BF14" s="430"/>
      <c r="BG14" s="430"/>
      <c r="BH14" s="430"/>
      <c r="BI14" s="430"/>
      <c r="BJ14" s="430"/>
      <c r="BK14" s="430"/>
      <c r="BL14" s="430"/>
      <c r="BM14" s="431"/>
      <c r="BN14" s="432">
        <v>245206571</v>
      </c>
      <c r="BO14" s="433"/>
      <c r="BP14" s="433"/>
      <c r="BQ14" s="433"/>
      <c r="BR14" s="433"/>
      <c r="BS14" s="433"/>
      <c r="BT14" s="433"/>
      <c r="BU14" s="434"/>
      <c r="BV14" s="432">
        <v>245707144</v>
      </c>
      <c r="BW14" s="433"/>
      <c r="BX14" s="433"/>
      <c r="BY14" s="433"/>
      <c r="BZ14" s="433"/>
      <c r="CA14" s="433"/>
      <c r="CB14" s="433"/>
      <c r="CC14" s="434"/>
      <c r="CD14" s="409" t="s">
        <v>118</v>
      </c>
      <c r="CE14" s="410"/>
      <c r="CF14" s="410"/>
      <c r="CG14" s="410"/>
      <c r="CH14" s="410"/>
      <c r="CI14" s="410"/>
      <c r="CJ14" s="410"/>
      <c r="CK14" s="410"/>
      <c r="CL14" s="410"/>
      <c r="CM14" s="410"/>
      <c r="CN14" s="410"/>
      <c r="CO14" s="410"/>
      <c r="CP14" s="410"/>
      <c r="CQ14" s="410"/>
      <c r="CR14" s="410"/>
      <c r="CS14" s="411"/>
      <c r="CT14" s="443">
        <v>169.9</v>
      </c>
      <c r="CU14" s="444"/>
      <c r="CV14" s="444"/>
      <c r="CW14" s="444"/>
      <c r="CX14" s="444"/>
      <c r="CY14" s="444"/>
      <c r="CZ14" s="444"/>
      <c r="DA14" s="445"/>
      <c r="DB14" s="443">
        <v>171.8</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112</v>
      </c>
      <c r="N15" s="480"/>
      <c r="O15" s="480"/>
      <c r="P15" s="480"/>
      <c r="Q15" s="481"/>
      <c r="R15" s="482">
        <v>2307087</v>
      </c>
      <c r="S15" s="483"/>
      <c r="T15" s="483"/>
      <c r="U15" s="483"/>
      <c r="V15" s="484"/>
      <c r="W15" s="511"/>
      <c r="X15" s="512"/>
      <c r="Y15" s="513"/>
      <c r="Z15" s="460" t="s">
        <v>119</v>
      </c>
      <c r="AA15" s="461"/>
      <c r="AB15" s="461"/>
      <c r="AC15" s="461"/>
      <c r="AD15" s="461"/>
      <c r="AE15" s="461"/>
      <c r="AF15" s="461"/>
      <c r="AG15" s="461"/>
      <c r="AH15" s="462"/>
      <c r="AI15" s="463" t="s">
        <v>111</v>
      </c>
      <c r="AJ15" s="464"/>
      <c r="AK15" s="464"/>
      <c r="AL15" s="464"/>
      <c r="AM15" s="465"/>
      <c r="AN15" s="463" t="s">
        <v>111</v>
      </c>
      <c r="AO15" s="464"/>
      <c r="AP15" s="464"/>
      <c r="AQ15" s="464"/>
      <c r="AR15" s="464"/>
      <c r="AS15" s="465"/>
      <c r="AT15" s="463" t="s">
        <v>111</v>
      </c>
      <c r="AU15" s="464"/>
      <c r="AV15" s="464"/>
      <c r="AW15" s="464"/>
      <c r="AX15" s="464"/>
      <c r="AY15" s="466"/>
      <c r="AZ15" s="435" t="s">
        <v>120</v>
      </c>
      <c r="BA15" s="436"/>
      <c r="BB15" s="436"/>
      <c r="BC15" s="436"/>
      <c r="BD15" s="436"/>
      <c r="BE15" s="436"/>
      <c r="BF15" s="436"/>
      <c r="BG15" s="436"/>
      <c r="BH15" s="436"/>
      <c r="BI15" s="436"/>
      <c r="BJ15" s="436"/>
      <c r="BK15" s="436"/>
      <c r="BL15" s="436"/>
      <c r="BM15" s="437"/>
      <c r="BN15" s="438">
        <v>394077018</v>
      </c>
      <c r="BO15" s="439"/>
      <c r="BP15" s="439"/>
      <c r="BQ15" s="439"/>
      <c r="BR15" s="439"/>
      <c r="BS15" s="439"/>
      <c r="BT15" s="439"/>
      <c r="BU15" s="440"/>
      <c r="BV15" s="438">
        <v>390524469</v>
      </c>
      <c r="BW15" s="439"/>
      <c r="BX15" s="439"/>
      <c r="BY15" s="439"/>
      <c r="BZ15" s="439"/>
      <c r="CA15" s="439"/>
      <c r="CB15" s="439"/>
      <c r="CC15" s="440"/>
      <c r="CD15" s="476" t="s">
        <v>121</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122</v>
      </c>
      <c r="M16" s="474"/>
      <c r="N16" s="474"/>
      <c r="O16" s="474"/>
      <c r="P16" s="474"/>
      <c r="Q16" s="475"/>
      <c r="R16" s="470" t="s">
        <v>123</v>
      </c>
      <c r="S16" s="471"/>
      <c r="T16" s="471"/>
      <c r="U16" s="471"/>
      <c r="V16" s="472"/>
      <c r="W16" s="511"/>
      <c r="X16" s="512"/>
      <c r="Y16" s="513"/>
      <c r="Z16" s="460" t="s">
        <v>124</v>
      </c>
      <c r="AA16" s="461"/>
      <c r="AB16" s="461"/>
      <c r="AC16" s="461"/>
      <c r="AD16" s="461"/>
      <c r="AE16" s="461"/>
      <c r="AF16" s="461"/>
      <c r="AG16" s="461"/>
      <c r="AH16" s="462"/>
      <c r="AI16" s="463">
        <v>187</v>
      </c>
      <c r="AJ16" s="464"/>
      <c r="AK16" s="464"/>
      <c r="AL16" s="464"/>
      <c r="AM16" s="465"/>
      <c r="AN16" s="463">
        <v>590172</v>
      </c>
      <c r="AO16" s="464"/>
      <c r="AP16" s="464"/>
      <c r="AQ16" s="464"/>
      <c r="AR16" s="464"/>
      <c r="AS16" s="465"/>
      <c r="AT16" s="463">
        <v>3156</v>
      </c>
      <c r="AU16" s="464"/>
      <c r="AV16" s="464"/>
      <c r="AW16" s="464"/>
      <c r="AX16" s="464"/>
      <c r="AY16" s="466"/>
      <c r="AZ16" s="435" t="s">
        <v>125</v>
      </c>
      <c r="BA16" s="436"/>
      <c r="BB16" s="436"/>
      <c r="BC16" s="436"/>
      <c r="BD16" s="436"/>
      <c r="BE16" s="436"/>
      <c r="BF16" s="436"/>
      <c r="BG16" s="436"/>
      <c r="BH16" s="436"/>
      <c r="BI16" s="436"/>
      <c r="BJ16" s="436"/>
      <c r="BK16" s="436"/>
      <c r="BL16" s="436"/>
      <c r="BM16" s="437"/>
      <c r="BN16" s="438">
        <v>308636211</v>
      </c>
      <c r="BO16" s="439"/>
      <c r="BP16" s="439"/>
      <c r="BQ16" s="439"/>
      <c r="BR16" s="439"/>
      <c r="BS16" s="439"/>
      <c r="BT16" s="439"/>
      <c r="BU16" s="440"/>
      <c r="BV16" s="438">
        <v>309429289</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126</v>
      </c>
      <c r="N17" s="468"/>
      <c r="O17" s="468"/>
      <c r="P17" s="468"/>
      <c r="Q17" s="469"/>
      <c r="R17" s="470" t="s">
        <v>127</v>
      </c>
      <c r="S17" s="471"/>
      <c r="T17" s="471"/>
      <c r="U17" s="471"/>
      <c r="V17" s="472"/>
      <c r="W17" s="511"/>
      <c r="X17" s="512"/>
      <c r="Y17" s="513"/>
      <c r="Z17" s="460" t="s">
        <v>128</v>
      </c>
      <c r="AA17" s="461"/>
      <c r="AB17" s="461"/>
      <c r="AC17" s="461"/>
      <c r="AD17" s="461"/>
      <c r="AE17" s="461"/>
      <c r="AF17" s="461"/>
      <c r="AG17" s="461"/>
      <c r="AH17" s="462"/>
      <c r="AI17" s="463">
        <v>3800</v>
      </c>
      <c r="AJ17" s="464"/>
      <c r="AK17" s="464"/>
      <c r="AL17" s="464"/>
      <c r="AM17" s="465"/>
      <c r="AN17" s="463">
        <v>12144800</v>
      </c>
      <c r="AO17" s="464"/>
      <c r="AP17" s="464"/>
      <c r="AQ17" s="464"/>
      <c r="AR17" s="464"/>
      <c r="AS17" s="465"/>
      <c r="AT17" s="463">
        <v>3196</v>
      </c>
      <c r="AU17" s="464"/>
      <c r="AV17" s="464"/>
      <c r="AW17" s="464"/>
      <c r="AX17" s="464"/>
      <c r="AY17" s="466"/>
      <c r="AZ17" s="435" t="s">
        <v>129</v>
      </c>
      <c r="BA17" s="436"/>
      <c r="BB17" s="436"/>
      <c r="BC17" s="436"/>
      <c r="BD17" s="436"/>
      <c r="BE17" s="436"/>
      <c r="BF17" s="436"/>
      <c r="BG17" s="436"/>
      <c r="BH17" s="436"/>
      <c r="BI17" s="436"/>
      <c r="BJ17" s="436"/>
      <c r="BK17" s="436"/>
      <c r="BL17" s="436"/>
      <c r="BM17" s="437"/>
      <c r="BN17" s="438">
        <v>480264907</v>
      </c>
      <c r="BO17" s="439"/>
      <c r="BP17" s="439"/>
      <c r="BQ17" s="439"/>
      <c r="BR17" s="439"/>
      <c r="BS17" s="439"/>
      <c r="BT17" s="439"/>
      <c r="BU17" s="440"/>
      <c r="BV17" s="438">
        <v>482055073</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130</v>
      </c>
      <c r="C18" s="456"/>
      <c r="D18" s="456"/>
      <c r="E18" s="456"/>
      <c r="F18" s="456"/>
      <c r="G18" s="456"/>
      <c r="H18" s="456"/>
      <c r="I18" s="456"/>
      <c r="J18" s="456"/>
      <c r="K18" s="457"/>
      <c r="L18" s="458">
        <v>7282</v>
      </c>
      <c r="M18" s="459"/>
      <c r="N18" s="459"/>
      <c r="O18" s="459"/>
      <c r="P18" s="459"/>
      <c r="Q18" s="459"/>
      <c r="R18" s="459"/>
      <c r="S18" s="459"/>
      <c r="T18" s="459"/>
      <c r="U18" s="459"/>
      <c r="V18" s="459"/>
      <c r="W18" s="511"/>
      <c r="X18" s="512"/>
      <c r="Y18" s="513"/>
      <c r="Z18" s="460" t="s">
        <v>131</v>
      </c>
      <c r="AA18" s="461"/>
      <c r="AB18" s="461"/>
      <c r="AC18" s="461"/>
      <c r="AD18" s="461"/>
      <c r="AE18" s="461"/>
      <c r="AF18" s="461"/>
      <c r="AG18" s="461"/>
      <c r="AH18" s="462"/>
      <c r="AI18" s="463">
        <v>11756</v>
      </c>
      <c r="AJ18" s="464"/>
      <c r="AK18" s="464"/>
      <c r="AL18" s="464"/>
      <c r="AM18" s="465"/>
      <c r="AN18" s="463">
        <v>45081554</v>
      </c>
      <c r="AO18" s="464"/>
      <c r="AP18" s="464"/>
      <c r="AQ18" s="464"/>
      <c r="AR18" s="464"/>
      <c r="AS18" s="465"/>
      <c r="AT18" s="463">
        <v>3835</v>
      </c>
      <c r="AU18" s="464"/>
      <c r="AV18" s="464"/>
      <c r="AW18" s="464"/>
      <c r="AX18" s="464"/>
      <c r="AY18" s="466"/>
      <c r="AZ18" s="446" t="s">
        <v>132</v>
      </c>
      <c r="BA18" s="447"/>
      <c r="BB18" s="447"/>
      <c r="BC18" s="447"/>
      <c r="BD18" s="447"/>
      <c r="BE18" s="447"/>
      <c r="BF18" s="447"/>
      <c r="BG18" s="447"/>
      <c r="BH18" s="447"/>
      <c r="BI18" s="447"/>
      <c r="BJ18" s="447"/>
      <c r="BK18" s="447"/>
      <c r="BL18" s="447"/>
      <c r="BM18" s="448"/>
      <c r="BN18" s="412">
        <v>727038415</v>
      </c>
      <c r="BO18" s="413"/>
      <c r="BP18" s="413"/>
      <c r="BQ18" s="413"/>
      <c r="BR18" s="413"/>
      <c r="BS18" s="413"/>
      <c r="BT18" s="413"/>
      <c r="BU18" s="414"/>
      <c r="BV18" s="412">
        <v>778148384</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133</v>
      </c>
      <c r="C19" s="456"/>
      <c r="D19" s="456"/>
      <c r="E19" s="456"/>
      <c r="F19" s="456"/>
      <c r="G19" s="456"/>
      <c r="H19" s="456"/>
      <c r="I19" s="456"/>
      <c r="J19" s="456"/>
      <c r="K19" s="457"/>
      <c r="L19" s="458">
        <v>319</v>
      </c>
      <c r="M19" s="459"/>
      <c r="N19" s="459"/>
      <c r="O19" s="459"/>
      <c r="P19" s="459"/>
      <c r="Q19" s="459"/>
      <c r="R19" s="459"/>
      <c r="S19" s="459"/>
      <c r="T19" s="459"/>
      <c r="U19" s="459"/>
      <c r="V19" s="459"/>
      <c r="W19" s="511"/>
      <c r="X19" s="512"/>
      <c r="Y19" s="513"/>
      <c r="Z19" s="460" t="s">
        <v>134</v>
      </c>
      <c r="AA19" s="461"/>
      <c r="AB19" s="461"/>
      <c r="AC19" s="461"/>
      <c r="AD19" s="461"/>
      <c r="AE19" s="461"/>
      <c r="AF19" s="461"/>
      <c r="AG19" s="461"/>
      <c r="AH19" s="462"/>
      <c r="AI19" s="463" t="s">
        <v>102</v>
      </c>
      <c r="AJ19" s="464"/>
      <c r="AK19" s="464"/>
      <c r="AL19" s="464"/>
      <c r="AM19" s="465"/>
      <c r="AN19" s="463" t="s">
        <v>102</v>
      </c>
      <c r="AO19" s="464"/>
      <c r="AP19" s="464"/>
      <c r="AQ19" s="464"/>
      <c r="AR19" s="464"/>
      <c r="AS19" s="465"/>
      <c r="AT19" s="463" t="s">
        <v>102</v>
      </c>
      <c r="AU19" s="464"/>
      <c r="AV19" s="464"/>
      <c r="AW19" s="464"/>
      <c r="AX19" s="464"/>
      <c r="AY19" s="466"/>
      <c r="AZ19" s="429" t="s">
        <v>135</v>
      </c>
      <c r="BA19" s="430"/>
      <c r="BB19" s="430"/>
      <c r="BC19" s="430"/>
      <c r="BD19" s="430"/>
      <c r="BE19" s="430"/>
      <c r="BF19" s="430"/>
      <c r="BG19" s="430"/>
      <c r="BH19" s="430"/>
      <c r="BI19" s="430"/>
      <c r="BJ19" s="430"/>
      <c r="BK19" s="430"/>
      <c r="BL19" s="430"/>
      <c r="BM19" s="431"/>
      <c r="BN19" s="432">
        <v>1569898617</v>
      </c>
      <c r="BO19" s="433"/>
      <c r="BP19" s="433"/>
      <c r="BQ19" s="433"/>
      <c r="BR19" s="433"/>
      <c r="BS19" s="433"/>
      <c r="BT19" s="433"/>
      <c r="BU19" s="434"/>
      <c r="BV19" s="432">
        <v>1594749375</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136</v>
      </c>
      <c r="C20" s="456"/>
      <c r="D20" s="456"/>
      <c r="E20" s="456"/>
      <c r="F20" s="456"/>
      <c r="G20" s="456"/>
      <c r="H20" s="456"/>
      <c r="I20" s="456"/>
      <c r="J20" s="456"/>
      <c r="K20" s="457"/>
      <c r="L20" s="458">
        <v>944720</v>
      </c>
      <c r="M20" s="459"/>
      <c r="N20" s="459"/>
      <c r="O20" s="459"/>
      <c r="P20" s="459"/>
      <c r="Q20" s="459"/>
      <c r="R20" s="459"/>
      <c r="S20" s="459"/>
      <c r="T20" s="459"/>
      <c r="U20" s="459"/>
      <c r="V20" s="459"/>
      <c r="W20" s="514"/>
      <c r="X20" s="515"/>
      <c r="Y20" s="516"/>
      <c r="Z20" s="460" t="s">
        <v>137</v>
      </c>
      <c r="AA20" s="461"/>
      <c r="AB20" s="461"/>
      <c r="AC20" s="461"/>
      <c r="AD20" s="461"/>
      <c r="AE20" s="461"/>
      <c r="AF20" s="461"/>
      <c r="AG20" s="461"/>
      <c r="AH20" s="462"/>
      <c r="AI20" s="463">
        <v>22585</v>
      </c>
      <c r="AJ20" s="464"/>
      <c r="AK20" s="464"/>
      <c r="AL20" s="464"/>
      <c r="AM20" s="465"/>
      <c r="AN20" s="463">
        <v>79838647</v>
      </c>
      <c r="AO20" s="464"/>
      <c r="AP20" s="464"/>
      <c r="AQ20" s="464"/>
      <c r="AR20" s="464"/>
      <c r="AS20" s="465"/>
      <c r="AT20" s="463">
        <v>3535</v>
      </c>
      <c r="AU20" s="464"/>
      <c r="AV20" s="464"/>
      <c r="AW20" s="464"/>
      <c r="AX20" s="464"/>
      <c r="AY20" s="466"/>
      <c r="AZ20" s="446" t="s">
        <v>138</v>
      </c>
      <c r="BA20" s="447"/>
      <c r="BB20" s="447"/>
      <c r="BC20" s="447"/>
      <c r="BD20" s="447"/>
      <c r="BE20" s="447"/>
      <c r="BF20" s="447"/>
      <c r="BG20" s="447"/>
      <c r="BH20" s="447"/>
      <c r="BI20" s="447"/>
      <c r="BJ20" s="447"/>
      <c r="BK20" s="447"/>
      <c r="BL20" s="447"/>
      <c r="BM20" s="448"/>
      <c r="BN20" s="412">
        <v>381772664</v>
      </c>
      <c r="BO20" s="413"/>
      <c r="BP20" s="413"/>
      <c r="BQ20" s="413"/>
      <c r="BR20" s="413"/>
      <c r="BS20" s="413"/>
      <c r="BT20" s="413"/>
      <c r="BU20" s="414"/>
      <c r="BV20" s="412">
        <v>401656865</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139</v>
      </c>
      <c r="X21" s="450"/>
      <c r="Y21" s="450"/>
      <c r="Z21" s="450"/>
      <c r="AA21" s="450"/>
      <c r="AB21" s="450"/>
      <c r="AC21" s="450"/>
      <c r="AD21" s="450"/>
      <c r="AE21" s="450"/>
      <c r="AF21" s="450"/>
      <c r="AG21" s="450"/>
      <c r="AH21" s="451"/>
      <c r="AI21" s="452">
        <v>100.1</v>
      </c>
      <c r="AJ21" s="453"/>
      <c r="AK21" s="453"/>
      <c r="AL21" s="453"/>
      <c r="AM21" s="453"/>
      <c r="AN21" s="453"/>
      <c r="AO21" s="453"/>
      <c r="AP21" s="453"/>
      <c r="AQ21" s="453"/>
      <c r="AR21" s="453"/>
      <c r="AS21" s="453"/>
      <c r="AT21" s="453"/>
      <c r="AU21" s="453"/>
      <c r="AV21" s="453"/>
      <c r="AW21" s="453"/>
      <c r="AX21" s="453"/>
      <c r="AY21" s="454"/>
      <c r="AZ21" s="429" t="s">
        <v>140</v>
      </c>
      <c r="BA21" s="430"/>
      <c r="BB21" s="430"/>
      <c r="BC21" s="430"/>
      <c r="BD21" s="430"/>
      <c r="BE21" s="430"/>
      <c r="BF21" s="430"/>
      <c r="BG21" s="430"/>
      <c r="BH21" s="430"/>
      <c r="BI21" s="430"/>
      <c r="BJ21" s="430"/>
      <c r="BK21" s="430"/>
      <c r="BL21" s="430"/>
      <c r="BM21" s="431"/>
      <c r="BN21" s="432">
        <v>428251242</v>
      </c>
      <c r="BO21" s="433"/>
      <c r="BP21" s="433"/>
      <c r="BQ21" s="433"/>
      <c r="BR21" s="433"/>
      <c r="BS21" s="433"/>
      <c r="BT21" s="433"/>
      <c r="BU21" s="434"/>
      <c r="BV21" s="432">
        <v>464842170</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141</v>
      </c>
      <c r="BA22" s="436"/>
      <c r="BB22" s="436"/>
      <c r="BC22" s="436"/>
      <c r="BD22" s="436"/>
      <c r="BE22" s="436"/>
      <c r="BF22" s="436"/>
      <c r="BG22" s="436"/>
      <c r="BH22" s="436"/>
      <c r="BI22" s="436"/>
      <c r="BJ22" s="436"/>
      <c r="BK22" s="436"/>
      <c r="BL22" s="436"/>
      <c r="BM22" s="437"/>
      <c r="BN22" s="438">
        <v>3284102</v>
      </c>
      <c r="BO22" s="439"/>
      <c r="BP22" s="439"/>
      <c r="BQ22" s="439"/>
      <c r="BR22" s="439"/>
      <c r="BS22" s="439"/>
      <c r="BT22" s="439"/>
      <c r="BU22" s="440"/>
      <c r="BV22" s="438">
        <v>3608796</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142</v>
      </c>
      <c r="BA23" s="436"/>
      <c r="BB23" s="436"/>
      <c r="BC23" s="436"/>
      <c r="BD23" s="436"/>
      <c r="BE23" s="436"/>
      <c r="BF23" s="436"/>
      <c r="BG23" s="436"/>
      <c r="BH23" s="436"/>
      <c r="BI23" s="436"/>
      <c r="BJ23" s="436"/>
      <c r="BK23" s="436"/>
      <c r="BL23" s="436"/>
      <c r="BM23" s="437"/>
      <c r="BN23" s="438">
        <v>21375609</v>
      </c>
      <c r="BO23" s="439"/>
      <c r="BP23" s="439"/>
      <c r="BQ23" s="439"/>
      <c r="BR23" s="439"/>
      <c r="BS23" s="439"/>
      <c r="BT23" s="439"/>
      <c r="BU23" s="440"/>
      <c r="BV23" s="438">
        <v>20242634</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143</v>
      </c>
      <c r="BA24" s="410"/>
      <c r="BB24" s="410"/>
      <c r="BC24" s="410"/>
      <c r="BD24" s="410"/>
      <c r="BE24" s="410"/>
      <c r="BF24" s="410"/>
      <c r="BG24" s="410"/>
      <c r="BH24" s="410"/>
      <c r="BI24" s="410"/>
      <c r="BJ24" s="410"/>
      <c r="BK24" s="410"/>
      <c r="BL24" s="410"/>
      <c r="BM24" s="411"/>
      <c r="BN24" s="412">
        <v>10505666</v>
      </c>
      <c r="BO24" s="413"/>
      <c r="BP24" s="413"/>
      <c r="BQ24" s="413"/>
      <c r="BR24" s="413"/>
      <c r="BS24" s="413"/>
      <c r="BT24" s="413"/>
      <c r="BU24" s="414"/>
      <c r="BV24" s="412">
        <v>10503598</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144</v>
      </c>
      <c r="BA25" s="421"/>
      <c r="BB25" s="421"/>
      <c r="BC25" s="422"/>
      <c r="BD25" s="429" t="s">
        <v>570</v>
      </c>
      <c r="BE25" s="430"/>
      <c r="BF25" s="430"/>
      <c r="BG25" s="430"/>
      <c r="BH25" s="430"/>
      <c r="BI25" s="430"/>
      <c r="BJ25" s="430"/>
      <c r="BK25" s="430"/>
      <c r="BL25" s="430"/>
      <c r="BM25" s="431"/>
      <c r="BN25" s="432">
        <v>20422723</v>
      </c>
      <c r="BO25" s="433"/>
      <c r="BP25" s="433"/>
      <c r="BQ25" s="433"/>
      <c r="BR25" s="433"/>
      <c r="BS25" s="433"/>
      <c r="BT25" s="433"/>
      <c r="BU25" s="434"/>
      <c r="BV25" s="432">
        <v>22276702</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145</v>
      </c>
      <c r="BE26" s="436"/>
      <c r="BF26" s="436"/>
      <c r="BG26" s="436"/>
      <c r="BH26" s="436"/>
      <c r="BI26" s="436"/>
      <c r="BJ26" s="436"/>
      <c r="BK26" s="436"/>
      <c r="BL26" s="436"/>
      <c r="BM26" s="437"/>
      <c r="BN26" s="438">
        <v>19735488</v>
      </c>
      <c r="BO26" s="439"/>
      <c r="BP26" s="439"/>
      <c r="BQ26" s="439"/>
      <c r="BR26" s="439"/>
      <c r="BS26" s="439"/>
      <c r="BT26" s="439"/>
      <c r="BU26" s="440"/>
      <c r="BV26" s="438">
        <v>19730796</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146</v>
      </c>
      <c r="BE27" s="447"/>
      <c r="BF27" s="447"/>
      <c r="BG27" s="447"/>
      <c r="BH27" s="447"/>
      <c r="BI27" s="447"/>
      <c r="BJ27" s="447"/>
      <c r="BK27" s="447"/>
      <c r="BL27" s="447"/>
      <c r="BM27" s="448"/>
      <c r="BN27" s="412">
        <v>255095123</v>
      </c>
      <c r="BO27" s="413"/>
      <c r="BP27" s="413"/>
      <c r="BQ27" s="413"/>
      <c r="BR27" s="413"/>
      <c r="BS27" s="413"/>
      <c r="BT27" s="413"/>
      <c r="BU27" s="414"/>
      <c r="BV27" s="412">
        <v>302743658</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147</v>
      </c>
      <c r="D29" s="156"/>
      <c r="E29" s="148"/>
      <c r="F29" s="148"/>
      <c r="G29" s="148"/>
      <c r="H29" s="148"/>
      <c r="I29" s="148"/>
      <c r="J29" s="148"/>
      <c r="K29" s="148"/>
      <c r="L29" s="148"/>
      <c r="M29" s="148"/>
      <c r="N29" s="148"/>
      <c r="O29" s="148"/>
      <c r="P29" s="148"/>
      <c r="Q29" s="148"/>
      <c r="R29" s="148"/>
      <c r="S29" s="148"/>
      <c r="T29" s="148"/>
      <c r="U29" s="148" t="s">
        <v>148</v>
      </c>
      <c r="V29" s="148"/>
      <c r="W29" s="148"/>
      <c r="X29" s="148"/>
      <c r="Y29" s="148"/>
      <c r="Z29" s="148"/>
      <c r="AA29" s="148"/>
      <c r="AB29" s="148"/>
      <c r="AC29" s="148"/>
      <c r="AD29" s="148"/>
      <c r="AE29" s="148"/>
      <c r="AF29" s="148"/>
      <c r="AG29" s="148"/>
      <c r="AH29" s="148"/>
      <c r="AI29" s="148"/>
      <c r="AJ29" s="148"/>
      <c r="AK29" s="148"/>
      <c r="AL29" s="148"/>
      <c r="AM29" s="138" t="s">
        <v>149</v>
      </c>
      <c r="AN29" s="148"/>
      <c r="AO29" s="148"/>
      <c r="AP29" s="148"/>
      <c r="AQ29" s="148"/>
      <c r="AR29" s="138"/>
      <c r="AS29" s="138"/>
      <c r="AT29" s="138"/>
      <c r="AU29" s="138"/>
      <c r="AV29" s="138"/>
      <c r="AW29" s="138"/>
      <c r="AX29" s="138"/>
      <c r="AY29" s="138"/>
      <c r="AZ29" s="138"/>
      <c r="BA29" s="138"/>
      <c r="BB29" s="148"/>
      <c r="BC29" s="138"/>
      <c r="BD29" s="138"/>
      <c r="BE29" s="138" t="s">
        <v>150</v>
      </c>
      <c r="BF29" s="148"/>
      <c r="BG29" s="148"/>
      <c r="BH29" s="148"/>
      <c r="BI29" s="148"/>
      <c r="BJ29" s="138"/>
      <c r="BK29" s="138"/>
      <c r="BL29" s="138"/>
      <c r="BM29" s="138"/>
      <c r="BN29" s="138"/>
      <c r="BO29" s="138"/>
      <c r="BP29" s="138"/>
      <c r="BQ29" s="138"/>
      <c r="BR29" s="148"/>
      <c r="BS29" s="148"/>
      <c r="BT29" s="148"/>
      <c r="BU29" s="148"/>
      <c r="BV29" s="148"/>
      <c r="BW29" s="148" t="s">
        <v>151</v>
      </c>
      <c r="BX29" s="148"/>
      <c r="BY29" s="148"/>
      <c r="BZ29" s="148"/>
      <c r="CA29" s="148"/>
      <c r="CB29" s="138"/>
      <c r="CC29" s="138"/>
      <c r="CD29" s="138"/>
      <c r="CE29" s="138"/>
      <c r="CF29" s="138"/>
      <c r="CG29" s="138"/>
      <c r="CH29" s="138"/>
      <c r="CI29" s="138"/>
      <c r="CJ29" s="138"/>
      <c r="CK29" s="138"/>
      <c r="CL29" s="138"/>
      <c r="CM29" s="138"/>
      <c r="CN29" s="138"/>
      <c r="CO29" s="138" t="s">
        <v>152</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153</v>
      </c>
      <c r="D30" s="408"/>
      <c r="E30" s="407" t="s">
        <v>154</v>
      </c>
      <c r="F30" s="407"/>
      <c r="G30" s="407"/>
      <c r="H30" s="407"/>
      <c r="I30" s="407"/>
      <c r="J30" s="407"/>
      <c r="K30" s="407"/>
      <c r="L30" s="407"/>
      <c r="M30" s="407"/>
      <c r="N30" s="407"/>
      <c r="O30" s="407"/>
      <c r="P30" s="407"/>
      <c r="Q30" s="407"/>
      <c r="R30" s="407"/>
      <c r="S30" s="407"/>
      <c r="T30" s="132"/>
      <c r="U30" s="408" t="s">
        <v>153</v>
      </c>
      <c r="V30" s="408"/>
      <c r="W30" s="407" t="s">
        <v>154</v>
      </c>
      <c r="X30" s="407"/>
      <c r="Y30" s="407"/>
      <c r="Z30" s="407"/>
      <c r="AA30" s="407"/>
      <c r="AB30" s="407"/>
      <c r="AC30" s="407"/>
      <c r="AD30" s="407"/>
      <c r="AE30" s="407"/>
      <c r="AF30" s="407"/>
      <c r="AG30" s="407"/>
      <c r="AH30" s="407"/>
      <c r="AI30" s="407"/>
      <c r="AJ30" s="407"/>
      <c r="AK30" s="407"/>
      <c r="AL30" s="132"/>
      <c r="AM30" s="408" t="s">
        <v>153</v>
      </c>
      <c r="AN30" s="408"/>
      <c r="AO30" s="407" t="s">
        <v>154</v>
      </c>
      <c r="AP30" s="407"/>
      <c r="AQ30" s="407"/>
      <c r="AR30" s="407"/>
      <c r="AS30" s="407"/>
      <c r="AT30" s="407"/>
      <c r="AU30" s="407"/>
      <c r="AV30" s="407"/>
      <c r="AW30" s="407"/>
      <c r="AX30" s="407"/>
      <c r="AY30" s="407"/>
      <c r="AZ30" s="407"/>
      <c r="BA30" s="407"/>
      <c r="BB30" s="407"/>
      <c r="BC30" s="407"/>
      <c r="BD30" s="157"/>
      <c r="BE30" s="408" t="s">
        <v>153</v>
      </c>
      <c r="BF30" s="408"/>
      <c r="BG30" s="407" t="s">
        <v>154</v>
      </c>
      <c r="BH30" s="407"/>
      <c r="BI30" s="407"/>
      <c r="BJ30" s="407"/>
      <c r="BK30" s="407"/>
      <c r="BL30" s="407"/>
      <c r="BM30" s="407"/>
      <c r="BN30" s="407"/>
      <c r="BO30" s="407"/>
      <c r="BP30" s="407"/>
      <c r="BQ30" s="407"/>
      <c r="BR30" s="407"/>
      <c r="BS30" s="407"/>
      <c r="BT30" s="407"/>
      <c r="BU30" s="407"/>
      <c r="BV30" s="158"/>
      <c r="BW30" s="408" t="s">
        <v>153</v>
      </c>
      <c r="BX30" s="408"/>
      <c r="BY30" s="407" t="s">
        <v>155</v>
      </c>
      <c r="BZ30" s="407"/>
      <c r="CA30" s="407"/>
      <c r="CB30" s="407"/>
      <c r="CC30" s="407"/>
      <c r="CD30" s="407"/>
      <c r="CE30" s="407"/>
      <c r="CF30" s="407"/>
      <c r="CG30" s="407"/>
      <c r="CH30" s="407"/>
      <c r="CI30" s="407"/>
      <c r="CJ30" s="407"/>
      <c r="CK30" s="407"/>
      <c r="CL30" s="407"/>
      <c r="CM30" s="407"/>
      <c r="CN30" s="132"/>
      <c r="CO30" s="408" t="s">
        <v>153</v>
      </c>
      <c r="CP30" s="408"/>
      <c r="CQ30" s="407" t="s">
        <v>156</v>
      </c>
      <c r="CR30" s="407"/>
      <c r="CS30" s="407"/>
      <c r="CT30" s="407"/>
      <c r="CU30" s="407"/>
      <c r="CV30" s="407"/>
      <c r="CW30" s="407"/>
      <c r="CX30" s="407"/>
      <c r="CY30" s="407"/>
      <c r="CZ30" s="407"/>
      <c r="DA30" s="407"/>
      <c r="DB30" s="407"/>
      <c r="DC30" s="407"/>
      <c r="DD30" s="407"/>
      <c r="DE30" s="407"/>
      <c r="DF30" s="132"/>
      <c r="DG30" s="407" t="s">
        <v>157</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11</v>
      </c>
      <c r="AN31" s="405"/>
      <c r="AO31" s="404" t="str">
        <f>IF('各会計、関係団体の財政状況及び健全化判断比率'!B28="","",'各会計、関係団体の財政状況及び健全化判断比率'!B28)</f>
        <v>水道用水供給事業会計</v>
      </c>
      <c r="AP31" s="404"/>
      <c r="AQ31" s="404"/>
      <c r="AR31" s="404"/>
      <c r="AS31" s="404"/>
      <c r="AT31" s="404"/>
      <c r="AU31" s="404"/>
      <c r="AV31" s="404"/>
      <c r="AW31" s="404"/>
      <c r="AX31" s="404"/>
      <c r="AY31" s="404"/>
      <c r="AZ31" s="404"/>
      <c r="BA31" s="404"/>
      <c r="BB31" s="404"/>
      <c r="BC31" s="404"/>
      <c r="BD31" s="156"/>
      <c r="BE31" s="405">
        <f>IF(BG31="","",MAX(C31:D40,U31:V40,AM31:AN40)+1)</f>
        <v>14</v>
      </c>
      <c r="BF31" s="405"/>
      <c r="BG31" s="404" t="str">
        <f>IF('各会計、関係団体の財政状況及び健全化判断比率'!B31="","",'各会計、関係団体の財政状況及び健全化判断比率'!B31)</f>
        <v>流域下水道事業特別会計</v>
      </c>
      <c r="BH31" s="404"/>
      <c r="BI31" s="404"/>
      <c r="BJ31" s="404"/>
      <c r="BK31" s="404"/>
      <c r="BL31" s="404"/>
      <c r="BM31" s="404"/>
      <c r="BN31" s="404"/>
      <c r="BO31" s="404"/>
      <c r="BP31" s="404"/>
      <c r="BQ31" s="404"/>
      <c r="BR31" s="404"/>
      <c r="BS31" s="404"/>
      <c r="BT31" s="404"/>
      <c r="BU31" s="404"/>
      <c r="BV31" s="156"/>
      <c r="BW31" s="405" t="str">
        <f>IF(BY31="","",MAX(C31:D40,U31:V40,AM31:AN40,BE31:BF40)+1)</f>
        <v/>
      </c>
      <c r="BX31" s="405"/>
      <c r="BY31" s="404" t="str">
        <f>IF('各会計、関係団体の財政状況及び健全化判断比率'!B68="","",'各会計、関係団体の財政状況及び健全化判断比率'!B68)</f>
        <v/>
      </c>
      <c r="BZ31" s="404"/>
      <c r="CA31" s="404"/>
      <c r="CB31" s="404"/>
      <c r="CC31" s="404"/>
      <c r="CD31" s="404"/>
      <c r="CE31" s="404"/>
      <c r="CF31" s="404"/>
      <c r="CG31" s="404"/>
      <c r="CH31" s="404"/>
      <c r="CI31" s="404"/>
      <c r="CJ31" s="404"/>
      <c r="CK31" s="404"/>
      <c r="CL31" s="404"/>
      <c r="CM31" s="404"/>
      <c r="CN31" s="156"/>
      <c r="CO31" s="405">
        <f>IF(CQ31="","",MAX(C31:D40,U31:V40,AM31:AN40,BE31:BF40,BW31:BX40)+1)</f>
        <v>16</v>
      </c>
      <c r="CP31" s="405"/>
      <c r="CQ31" s="404" t="str">
        <f>IF('各会計、関係団体の財政状況及び健全化判断比率'!BS7="","",'各会計、関係団体の財政状況及び健全化判断比率'!BS7)</f>
        <v>（公社）みやぎ農業振興公社</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公債費特別会計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12</v>
      </c>
      <c r="AN32" s="405"/>
      <c r="AO32" s="404" t="str">
        <f>IF('各会計、関係団体の財政状況及び健全化判断比率'!B29="","",'各会計、関係団体の財政状況及び健全化判断比率'!B29)</f>
        <v>工業用水道事業会計</v>
      </c>
      <c r="AP32" s="404"/>
      <c r="AQ32" s="404"/>
      <c r="AR32" s="404"/>
      <c r="AS32" s="404"/>
      <c r="AT32" s="404"/>
      <c r="AU32" s="404"/>
      <c r="AV32" s="404"/>
      <c r="AW32" s="404"/>
      <c r="AX32" s="404"/>
      <c r="AY32" s="404"/>
      <c r="AZ32" s="404"/>
      <c r="BA32" s="404"/>
      <c r="BB32" s="404"/>
      <c r="BC32" s="404"/>
      <c r="BD32" s="156"/>
      <c r="BE32" s="405">
        <f t="shared" ref="BE32:BE40" si="2">IF(BG32="","",BE31+1)</f>
        <v>15</v>
      </c>
      <c r="BF32" s="405"/>
      <c r="BG32" s="404" t="str">
        <f>IF('各会計、関係団体の財政状況及び健全化判断比率'!B32="","",'各会計、関係団体の財政状況及び健全化判断比率'!B32)</f>
        <v>港湾整備事業特別会計</v>
      </c>
      <c r="BH32" s="404"/>
      <c r="BI32" s="404"/>
      <c r="BJ32" s="404"/>
      <c r="BK32" s="404"/>
      <c r="BL32" s="404"/>
      <c r="BM32" s="404"/>
      <c r="BN32" s="404"/>
      <c r="BO32" s="404"/>
      <c r="BP32" s="404"/>
      <c r="BQ32" s="404"/>
      <c r="BR32" s="404"/>
      <c r="BS32" s="404"/>
      <c r="BT32" s="404"/>
      <c r="BU32" s="404"/>
      <c r="BV32" s="156"/>
      <c r="BW32" s="405" t="str">
        <f t="shared" ref="BW32:BW40" si="3">IF(BY32="","",BW31+1)</f>
        <v/>
      </c>
      <c r="BX32" s="405"/>
      <c r="BY32" s="404" t="str">
        <f>IF('各会計、関係団体の財政状況及び健全化判断比率'!B69="","",'各会計、関係団体の財政状況及び健全化判断比率'!B69)</f>
        <v/>
      </c>
      <c r="BZ32" s="404"/>
      <c r="CA32" s="404"/>
      <c r="CB32" s="404"/>
      <c r="CC32" s="404"/>
      <c r="CD32" s="404"/>
      <c r="CE32" s="404"/>
      <c r="CF32" s="404"/>
      <c r="CG32" s="404"/>
      <c r="CH32" s="404"/>
      <c r="CI32" s="404"/>
      <c r="CJ32" s="404"/>
      <c r="CK32" s="404"/>
      <c r="CL32" s="404"/>
      <c r="CM32" s="404"/>
      <c r="CN32" s="156"/>
      <c r="CO32" s="405">
        <f t="shared" ref="CO32:CO40" si="4">IF(CQ32="","",CO31+1)</f>
        <v>17</v>
      </c>
      <c r="CP32" s="405"/>
      <c r="CQ32" s="404" t="str">
        <f>IF('各会計、関係団体の財政状況及び健全化判断比率'!BS8="","",'各会計、関係団体の財政状況及び健全化判断比率'!BS8)</f>
        <v>（一社）宮城県畜産協会</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母子父子寡婦福祉資金特別会計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f t="shared" si="1"/>
        <v>13</v>
      </c>
      <c r="AN33" s="405"/>
      <c r="AO33" s="404" t="str">
        <f>IF('各会計、関係団体の財政状況及び健全化判断比率'!B30="","",'各会計、関係団体の財政状況及び健全化判断比率'!B30)</f>
        <v>地域整備事業会計</v>
      </c>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18</v>
      </c>
      <c r="CP33" s="405"/>
      <c r="CQ33" s="404" t="str">
        <f>IF('各会計、関係団体の財政状況及び健全化判断比率'!BS9="","",'各会計、関係団体の財政状況及び健全化判断比率'!BS9)</f>
        <v>（一社）宮城県林業公社</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中小企業高度化資金特別会計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t="str">
        <f t="shared" si="1"/>
        <v/>
      </c>
      <c r="AN34" s="405"/>
      <c r="AO34" s="404"/>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19</v>
      </c>
      <c r="CP34" s="405"/>
      <c r="CQ34" s="404" t="str">
        <f>IF('各会計、関係団体の財政状況及び健全化判断比率'!BS10="","",'各会計、関係団体の財政状況及び健全化判断比率'!BS10)</f>
        <v>（公社）宮城県青果物価格安定相互補償協会</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農業改良資金特別会計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20</v>
      </c>
      <c r="CP35" s="405"/>
      <c r="CQ35" s="404" t="str">
        <f>IF('各会計、関係団体の財政状況及び健全化判断比率'!BS11="","",'各会計、関係団体の財政状況及び健全化判断比率'!BS11)</f>
        <v>（一財）みやぎ建設総合センター</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沿岸漁業改善資金特別会計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21</v>
      </c>
      <c r="CP36" s="405"/>
      <c r="CQ36" s="404" t="str">
        <f>IF('各会計、関係団体の財政状況及び健全化判断比率'!BS12="","",'各会計、関係団体の財政状況及び健全化判断比率'!BS12)</f>
        <v>（公財）宮城県水産振興協会</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林業・木材産業改善資金特別会計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22</v>
      </c>
      <c r="CP37" s="405"/>
      <c r="CQ37" s="404" t="str">
        <f>IF('各会計、関係団体の財政状況及び健全化判断比率'!BS13="","",'各会計、関係団体の財政状況及び健全化判断比率'!BS13)</f>
        <v>（一財）かき研究所</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県有林特別会計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23</v>
      </c>
      <c r="CP38" s="405"/>
      <c r="CQ38" s="404" t="str">
        <f>IF('各会計、関係団体の財政状況及び健全化判断比率'!BS14="","",'各会計、関係団体の財政状況及び健全化判断比率'!BS14)</f>
        <v>（公財）みやぎ林業活性化基金</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25" customHeight="1">
      <c r="A39" s="115"/>
      <c r="B39" s="155"/>
      <c r="C39" s="405">
        <f t="shared" si="5"/>
        <v>9</v>
      </c>
      <c r="D39" s="405"/>
      <c r="E39" s="404" t="str">
        <f>IF('各会計、関係団体の財政状況及び健全化判断比率'!B15="","",'各会計、関係団体の財政状況及び健全化判断比率'!B15)</f>
        <v>土地取得特別会計</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24</v>
      </c>
      <c r="CP39" s="405"/>
      <c r="CQ39" s="404" t="str">
        <f>IF('各会計、関係団体の財政状況及び健全化判断比率'!BS15="","",'各会計、関係団体の財政状況及び健全化判断比率'!BS15)</f>
        <v>（公財）翠生農学振興会</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
      </c>
      <c r="DH39" s="406"/>
      <c r="DI39" s="159"/>
      <c r="DJ39" s="114"/>
      <c r="DK39" s="114"/>
      <c r="DL39" s="114"/>
      <c r="DM39" s="114"/>
      <c r="DN39" s="114"/>
      <c r="DO39" s="114"/>
    </row>
    <row r="40" spans="1:119" ht="32.25" customHeight="1">
      <c r="A40" s="115"/>
      <c r="B40" s="155"/>
      <c r="C40" s="405">
        <f t="shared" si="5"/>
        <v>10</v>
      </c>
      <c r="D40" s="405"/>
      <c r="E40" s="404" t="str">
        <f>IF('各会計、関係団体の財政状況及び健全化判断比率'!B16="","",'各会計、関係団体の財政状況及び健全化判断比率'!B16)</f>
        <v>土地区画整理事業特別会計</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25</v>
      </c>
      <c r="CP40" s="405"/>
      <c r="CQ40" s="404" t="str">
        <f>IF('各会計、関係団体の財政状況及び健全化判断比率'!BS16="","",'各会計、関係団体の財政状況及び健全化判断比率'!BS16)</f>
        <v>（公財）みやぎ産業振興機構</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158</v>
      </c>
      <c r="C43" s="114"/>
      <c r="D43" s="114"/>
      <c r="E43" s="114" t="s">
        <v>159</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160</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161</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162</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163</v>
      </c>
    </row>
    <row r="48" spans="1:119">
      <c r="E48" s="116" t="s">
        <v>164</v>
      </c>
    </row>
    <row r="49"/>
    <row r="50"/>
    <row r="51"/>
    <row r="52"/>
    <row r="53"/>
    <row r="54"/>
    <row r="55"/>
    <row r="56"/>
    <row r="57" hidden="1"/>
    <row r="58" hidden="1"/>
    <row r="59" hidden="1"/>
  </sheetData>
  <sheetProtection algorithmName="SHA-512" hashValue="B128EO7ttyFjQtqhlp7jzX3cVPdnT2/KIfrLLyBSjfhk4Tt7goKaGE4YapkK5tdSAuI5dxU3gQ6MVKkb1jRhJQ==" saltValue="9891nzoZhxjcSqiFbYMAJ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491</v>
      </c>
      <c r="G33" s="17" t="s">
        <v>492</v>
      </c>
      <c r="H33" s="17" t="s">
        <v>493</v>
      </c>
      <c r="I33" s="17" t="s">
        <v>494</v>
      </c>
      <c r="J33" s="18" t="s">
        <v>495</v>
      </c>
      <c r="K33" s="10"/>
      <c r="L33" s="10"/>
      <c r="M33" s="10"/>
      <c r="N33" s="10"/>
      <c r="O33" s="10"/>
      <c r="P33" s="10"/>
    </row>
    <row r="34" spans="1:16" ht="39" customHeight="1">
      <c r="A34" s="10"/>
      <c r="B34" s="19"/>
      <c r="C34" s="1155" t="s">
        <v>497</v>
      </c>
      <c r="D34" s="1155"/>
      <c r="E34" s="1156"/>
      <c r="F34" s="20">
        <v>6.31</v>
      </c>
      <c r="G34" s="21">
        <v>5.82</v>
      </c>
      <c r="H34" s="21">
        <v>7.94</v>
      </c>
      <c r="I34" s="21">
        <v>3.52</v>
      </c>
      <c r="J34" s="22">
        <v>3.03</v>
      </c>
      <c r="K34" s="10"/>
      <c r="L34" s="10"/>
      <c r="M34" s="10"/>
      <c r="N34" s="10"/>
      <c r="O34" s="10"/>
      <c r="P34" s="10"/>
    </row>
    <row r="35" spans="1:16" ht="39" customHeight="1">
      <c r="A35" s="10"/>
      <c r="B35" s="23"/>
      <c r="C35" s="1149" t="s">
        <v>498</v>
      </c>
      <c r="D35" s="1150"/>
      <c r="E35" s="1151"/>
      <c r="F35" s="24">
        <v>1.44</v>
      </c>
      <c r="G35" s="25">
        <v>1.62</v>
      </c>
      <c r="H35" s="25">
        <v>0.19</v>
      </c>
      <c r="I35" s="25">
        <v>2.14</v>
      </c>
      <c r="J35" s="26">
        <v>2.54</v>
      </c>
      <c r="K35" s="10"/>
      <c r="L35" s="10"/>
      <c r="M35" s="10"/>
      <c r="N35" s="10"/>
      <c r="O35" s="10"/>
      <c r="P35" s="10"/>
    </row>
    <row r="36" spans="1:16" ht="39" customHeight="1">
      <c r="A36" s="10"/>
      <c r="B36" s="23"/>
      <c r="C36" s="1149" t="s">
        <v>499</v>
      </c>
      <c r="D36" s="1150"/>
      <c r="E36" s="1151"/>
      <c r="F36" s="24">
        <v>0.8</v>
      </c>
      <c r="G36" s="25">
        <v>0.91</v>
      </c>
      <c r="H36" s="25">
        <v>1.01</v>
      </c>
      <c r="I36" s="25">
        <v>0.75</v>
      </c>
      <c r="J36" s="26">
        <v>0.87</v>
      </c>
      <c r="K36" s="10"/>
      <c r="L36" s="10"/>
      <c r="M36" s="10"/>
      <c r="N36" s="10"/>
      <c r="O36" s="10"/>
      <c r="P36" s="10"/>
    </row>
    <row r="37" spans="1:16" ht="39" customHeight="1">
      <c r="A37" s="10"/>
      <c r="B37" s="23"/>
      <c r="C37" s="1149" t="s">
        <v>500</v>
      </c>
      <c r="D37" s="1150"/>
      <c r="E37" s="1151"/>
      <c r="F37" s="24">
        <v>0.23</v>
      </c>
      <c r="G37" s="25">
        <v>0.27</v>
      </c>
      <c r="H37" s="25">
        <v>0.23</v>
      </c>
      <c r="I37" s="25">
        <v>0.35</v>
      </c>
      <c r="J37" s="26">
        <v>0.44</v>
      </c>
      <c r="K37" s="10"/>
      <c r="L37" s="10"/>
      <c r="M37" s="10"/>
      <c r="N37" s="10"/>
      <c r="O37" s="10"/>
      <c r="P37" s="10"/>
    </row>
    <row r="38" spans="1:16" ht="39" customHeight="1">
      <c r="A38" s="10"/>
      <c r="B38" s="23"/>
      <c r="C38" s="1149" t="s">
        <v>501</v>
      </c>
      <c r="D38" s="1150"/>
      <c r="E38" s="1151"/>
      <c r="F38" s="24">
        <v>0</v>
      </c>
      <c r="G38" s="25">
        <v>0</v>
      </c>
      <c r="H38" s="25">
        <v>0.28000000000000003</v>
      </c>
      <c r="I38" s="25">
        <v>0.38</v>
      </c>
      <c r="J38" s="26">
        <v>0.33</v>
      </c>
      <c r="K38" s="10"/>
      <c r="L38" s="10"/>
      <c r="M38" s="10"/>
      <c r="N38" s="10"/>
      <c r="O38" s="10"/>
      <c r="P38" s="10"/>
    </row>
    <row r="39" spans="1:16" ht="39" customHeight="1">
      <c r="A39" s="10"/>
      <c r="B39" s="23"/>
      <c r="C39" s="1149" t="s">
        <v>502</v>
      </c>
      <c r="D39" s="1150"/>
      <c r="E39" s="1151"/>
      <c r="F39" s="24">
        <v>7.0000000000000007E-2</v>
      </c>
      <c r="G39" s="25">
        <v>0.05</v>
      </c>
      <c r="H39" s="25">
        <v>0.02</v>
      </c>
      <c r="I39" s="25">
        <v>0.01</v>
      </c>
      <c r="J39" s="26">
        <v>0.03</v>
      </c>
      <c r="K39" s="10"/>
      <c r="L39" s="10"/>
      <c r="M39" s="10"/>
      <c r="N39" s="10"/>
      <c r="O39" s="10"/>
      <c r="P39" s="10"/>
    </row>
    <row r="40" spans="1:16" ht="39" customHeight="1">
      <c r="A40" s="10"/>
      <c r="B40" s="23"/>
      <c r="C40" s="1149" t="s">
        <v>503</v>
      </c>
      <c r="D40" s="1150"/>
      <c r="E40" s="1151"/>
      <c r="F40" s="24">
        <v>0</v>
      </c>
      <c r="G40" s="25">
        <v>0</v>
      </c>
      <c r="H40" s="25">
        <v>0</v>
      </c>
      <c r="I40" s="25">
        <v>0</v>
      </c>
      <c r="J40" s="26">
        <v>0.01</v>
      </c>
      <c r="K40" s="10"/>
      <c r="L40" s="10"/>
      <c r="M40" s="10"/>
      <c r="N40" s="10"/>
      <c r="O40" s="10"/>
      <c r="P40" s="10"/>
    </row>
    <row r="41" spans="1:16" ht="39" customHeight="1">
      <c r="A41" s="10"/>
      <c r="B41" s="23"/>
      <c r="C41" s="1149" t="s">
        <v>504</v>
      </c>
      <c r="D41" s="1150"/>
      <c r="E41" s="1151"/>
      <c r="F41" s="24">
        <v>0</v>
      </c>
      <c r="G41" s="25">
        <v>0</v>
      </c>
      <c r="H41" s="25">
        <v>0</v>
      </c>
      <c r="I41" s="25">
        <v>0</v>
      </c>
      <c r="J41" s="26">
        <v>0</v>
      </c>
      <c r="K41" s="10"/>
      <c r="L41" s="10"/>
      <c r="M41" s="10"/>
      <c r="N41" s="10"/>
      <c r="O41" s="10"/>
      <c r="P41" s="10"/>
    </row>
    <row r="42" spans="1:16" ht="39" customHeight="1">
      <c r="A42" s="10"/>
      <c r="B42" s="27"/>
      <c r="C42" s="1149" t="s">
        <v>505</v>
      </c>
      <c r="D42" s="1150"/>
      <c r="E42" s="1151"/>
      <c r="F42" s="24" t="s">
        <v>452</v>
      </c>
      <c r="G42" s="25" t="s">
        <v>452</v>
      </c>
      <c r="H42" s="25" t="s">
        <v>452</v>
      </c>
      <c r="I42" s="25" t="s">
        <v>452</v>
      </c>
      <c r="J42" s="26" t="s">
        <v>452</v>
      </c>
      <c r="K42" s="10"/>
      <c r="L42" s="10"/>
      <c r="M42" s="10"/>
      <c r="N42" s="10"/>
      <c r="O42" s="10"/>
      <c r="P42" s="10"/>
    </row>
    <row r="43" spans="1:16" ht="39" customHeight="1" thickBot="1">
      <c r="A43" s="10"/>
      <c r="B43" s="28"/>
      <c r="C43" s="1152" t="s">
        <v>506</v>
      </c>
      <c r="D43" s="1153"/>
      <c r="E43" s="1154"/>
      <c r="F43" s="29">
        <v>0</v>
      </c>
      <c r="G43" s="30">
        <v>0.01</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c r="A45" s="36"/>
      <c r="B45" s="1165" t="s">
        <v>9</v>
      </c>
      <c r="C45" s="1166"/>
      <c r="D45" s="46"/>
      <c r="E45" s="1171" t="s">
        <v>10</v>
      </c>
      <c r="F45" s="1171"/>
      <c r="G45" s="1171"/>
      <c r="H45" s="1171"/>
      <c r="I45" s="1171"/>
      <c r="J45" s="1172"/>
      <c r="K45" s="47">
        <v>80244</v>
      </c>
      <c r="L45" s="48">
        <v>77644</v>
      </c>
      <c r="M45" s="48">
        <v>83279</v>
      </c>
      <c r="N45" s="48">
        <v>78214</v>
      </c>
      <c r="O45" s="49">
        <v>75991</v>
      </c>
      <c r="P45" s="36"/>
      <c r="Q45" s="36"/>
      <c r="R45" s="36"/>
      <c r="S45" s="36"/>
      <c r="T45" s="36"/>
      <c r="U45" s="36"/>
    </row>
    <row r="46" spans="1:21" ht="30.75" customHeight="1">
      <c r="A46" s="36"/>
      <c r="B46" s="1167"/>
      <c r="C46" s="1168"/>
      <c r="D46" s="50"/>
      <c r="E46" s="1159" t="s">
        <v>11</v>
      </c>
      <c r="F46" s="1159"/>
      <c r="G46" s="1159"/>
      <c r="H46" s="1159"/>
      <c r="I46" s="1159"/>
      <c r="J46" s="1160"/>
      <c r="K46" s="51">
        <v>4139</v>
      </c>
      <c r="L46" s="52">
        <v>4041</v>
      </c>
      <c r="M46" s="52">
        <v>6337</v>
      </c>
      <c r="N46" s="52">
        <v>11733</v>
      </c>
      <c r="O46" s="53">
        <v>13020</v>
      </c>
      <c r="P46" s="36"/>
      <c r="Q46" s="36"/>
      <c r="R46" s="36"/>
      <c r="S46" s="36"/>
      <c r="T46" s="36"/>
      <c r="U46" s="36"/>
    </row>
    <row r="47" spans="1:21" ht="30.75" customHeight="1">
      <c r="A47" s="36"/>
      <c r="B47" s="1167"/>
      <c r="C47" s="1168"/>
      <c r="D47" s="50"/>
      <c r="E47" s="1159" t="s">
        <v>12</v>
      </c>
      <c r="F47" s="1159"/>
      <c r="G47" s="1159"/>
      <c r="H47" s="1159"/>
      <c r="I47" s="1159"/>
      <c r="J47" s="1160"/>
      <c r="K47" s="51">
        <v>28989</v>
      </c>
      <c r="L47" s="52">
        <v>32036</v>
      </c>
      <c r="M47" s="52">
        <v>34756</v>
      </c>
      <c r="N47" s="52">
        <v>39295</v>
      </c>
      <c r="O47" s="53">
        <v>40376</v>
      </c>
      <c r="P47" s="36"/>
      <c r="Q47" s="36"/>
      <c r="R47" s="36"/>
      <c r="S47" s="36"/>
      <c r="T47" s="36"/>
      <c r="U47" s="36"/>
    </row>
    <row r="48" spans="1:21" ht="30.75" customHeight="1">
      <c r="A48" s="36"/>
      <c r="B48" s="1167"/>
      <c r="C48" s="1168"/>
      <c r="D48" s="50"/>
      <c r="E48" s="1159" t="s">
        <v>13</v>
      </c>
      <c r="F48" s="1159"/>
      <c r="G48" s="1159"/>
      <c r="H48" s="1159"/>
      <c r="I48" s="1159"/>
      <c r="J48" s="1160"/>
      <c r="K48" s="51">
        <v>10363</v>
      </c>
      <c r="L48" s="52">
        <v>7262</v>
      </c>
      <c r="M48" s="52">
        <v>7036</v>
      </c>
      <c r="N48" s="52">
        <v>6812</v>
      </c>
      <c r="O48" s="53">
        <v>1705</v>
      </c>
      <c r="P48" s="36"/>
      <c r="Q48" s="36"/>
      <c r="R48" s="36"/>
      <c r="S48" s="36"/>
      <c r="T48" s="36"/>
      <c r="U48" s="36"/>
    </row>
    <row r="49" spans="1:21" ht="30.75" customHeight="1">
      <c r="A49" s="36"/>
      <c r="B49" s="1167"/>
      <c r="C49" s="1168"/>
      <c r="D49" s="50"/>
      <c r="E49" s="1159" t="s">
        <v>14</v>
      </c>
      <c r="F49" s="1159"/>
      <c r="G49" s="1159"/>
      <c r="H49" s="1159"/>
      <c r="I49" s="1159"/>
      <c r="J49" s="1160"/>
      <c r="K49" s="51" t="s">
        <v>452</v>
      </c>
      <c r="L49" s="52" t="s">
        <v>452</v>
      </c>
      <c r="M49" s="52" t="s">
        <v>452</v>
      </c>
      <c r="N49" s="52" t="s">
        <v>452</v>
      </c>
      <c r="O49" s="53" t="s">
        <v>452</v>
      </c>
      <c r="P49" s="36"/>
      <c r="Q49" s="36"/>
      <c r="R49" s="36"/>
      <c r="S49" s="36"/>
      <c r="T49" s="36"/>
      <c r="U49" s="36"/>
    </row>
    <row r="50" spans="1:21" ht="30.75" customHeight="1">
      <c r="A50" s="36"/>
      <c r="B50" s="1167"/>
      <c r="C50" s="1168"/>
      <c r="D50" s="50"/>
      <c r="E50" s="1159" t="s">
        <v>15</v>
      </c>
      <c r="F50" s="1159"/>
      <c r="G50" s="1159"/>
      <c r="H50" s="1159"/>
      <c r="I50" s="1159"/>
      <c r="J50" s="1160"/>
      <c r="K50" s="51">
        <v>4166</v>
      </c>
      <c r="L50" s="52">
        <v>4275</v>
      </c>
      <c r="M50" s="52">
        <v>3787</v>
      </c>
      <c r="N50" s="52">
        <v>3196</v>
      </c>
      <c r="O50" s="53">
        <v>2695</v>
      </c>
      <c r="P50" s="36"/>
      <c r="Q50" s="36"/>
      <c r="R50" s="36"/>
      <c r="S50" s="36"/>
      <c r="T50" s="36"/>
      <c r="U50" s="36"/>
    </row>
    <row r="51" spans="1:21" ht="30.75" customHeight="1">
      <c r="A51" s="36"/>
      <c r="B51" s="1169"/>
      <c r="C51" s="1170"/>
      <c r="D51" s="54"/>
      <c r="E51" s="1159" t="s">
        <v>16</v>
      </c>
      <c r="F51" s="1159"/>
      <c r="G51" s="1159"/>
      <c r="H51" s="1159"/>
      <c r="I51" s="1159"/>
      <c r="J51" s="1160"/>
      <c r="K51" s="51">
        <v>9</v>
      </c>
      <c r="L51" s="52">
        <v>13</v>
      </c>
      <c r="M51" s="52">
        <v>13</v>
      </c>
      <c r="N51" s="52">
        <v>9</v>
      </c>
      <c r="O51" s="53">
        <v>6</v>
      </c>
      <c r="P51" s="36"/>
      <c r="Q51" s="36"/>
      <c r="R51" s="36"/>
      <c r="S51" s="36"/>
      <c r="T51" s="36"/>
      <c r="U51" s="36"/>
    </row>
    <row r="52" spans="1:21" ht="30.75" customHeight="1">
      <c r="A52" s="36"/>
      <c r="B52" s="1157" t="s">
        <v>17</v>
      </c>
      <c r="C52" s="1158"/>
      <c r="D52" s="54"/>
      <c r="E52" s="1159" t="s">
        <v>18</v>
      </c>
      <c r="F52" s="1159"/>
      <c r="G52" s="1159"/>
      <c r="H52" s="1159"/>
      <c r="I52" s="1159"/>
      <c r="J52" s="1160"/>
      <c r="K52" s="51">
        <v>69252</v>
      </c>
      <c r="L52" s="52">
        <v>70384</v>
      </c>
      <c r="M52" s="52">
        <v>71235</v>
      </c>
      <c r="N52" s="52">
        <v>71887</v>
      </c>
      <c r="O52" s="53">
        <v>71557</v>
      </c>
      <c r="P52" s="36"/>
      <c r="Q52" s="36"/>
      <c r="R52" s="36"/>
      <c r="S52" s="36"/>
      <c r="T52" s="36"/>
      <c r="U52" s="36"/>
    </row>
    <row r="53" spans="1:21" ht="30.75" customHeight="1" thickBot="1">
      <c r="A53" s="36"/>
      <c r="B53" s="1161" t="s">
        <v>19</v>
      </c>
      <c r="C53" s="1162"/>
      <c r="D53" s="55"/>
      <c r="E53" s="1163" t="s">
        <v>20</v>
      </c>
      <c r="F53" s="1163"/>
      <c r="G53" s="1163"/>
      <c r="H53" s="1163"/>
      <c r="I53" s="1163"/>
      <c r="J53" s="1164"/>
      <c r="K53" s="56">
        <v>58658</v>
      </c>
      <c r="L53" s="57">
        <v>54887</v>
      </c>
      <c r="M53" s="57">
        <v>63973</v>
      </c>
      <c r="N53" s="57">
        <v>67372</v>
      </c>
      <c r="O53" s="58">
        <v>62236</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2" t="s">
        <v>491</v>
      </c>
      <c r="J40" s="343" t="s">
        <v>492</v>
      </c>
      <c r="K40" s="343" t="s">
        <v>493</v>
      </c>
      <c r="L40" s="343" t="s">
        <v>494</v>
      </c>
      <c r="M40" s="344" t="s">
        <v>495</v>
      </c>
    </row>
    <row r="41" spans="2:13" ht="27.75" customHeight="1">
      <c r="B41" s="1185" t="s">
        <v>21</v>
      </c>
      <c r="C41" s="1186"/>
      <c r="D41" s="66"/>
      <c r="E41" s="1187" t="s">
        <v>22</v>
      </c>
      <c r="F41" s="1187"/>
      <c r="G41" s="1187"/>
      <c r="H41" s="1188"/>
      <c r="I41" s="345">
        <v>1684547</v>
      </c>
      <c r="J41" s="346">
        <v>1713595</v>
      </c>
      <c r="K41" s="346">
        <v>1695746</v>
      </c>
      <c r="L41" s="346">
        <v>1672426</v>
      </c>
      <c r="M41" s="347">
        <v>1657549</v>
      </c>
    </row>
    <row r="42" spans="2:13" ht="27.75" customHeight="1">
      <c r="B42" s="1175"/>
      <c r="C42" s="1176"/>
      <c r="D42" s="67"/>
      <c r="E42" s="1179" t="s">
        <v>23</v>
      </c>
      <c r="F42" s="1179"/>
      <c r="G42" s="1179"/>
      <c r="H42" s="1180"/>
      <c r="I42" s="348">
        <v>18863</v>
      </c>
      <c r="J42" s="349">
        <v>21444</v>
      </c>
      <c r="K42" s="349">
        <v>17187</v>
      </c>
      <c r="L42" s="349">
        <v>13638</v>
      </c>
      <c r="M42" s="350">
        <v>10701</v>
      </c>
    </row>
    <row r="43" spans="2:13" ht="27.75" customHeight="1">
      <c r="B43" s="1175"/>
      <c r="C43" s="1176"/>
      <c r="D43" s="67"/>
      <c r="E43" s="1179" t="s">
        <v>24</v>
      </c>
      <c r="F43" s="1179"/>
      <c r="G43" s="1179"/>
      <c r="H43" s="1180"/>
      <c r="I43" s="348">
        <v>47057</v>
      </c>
      <c r="J43" s="349">
        <v>34699</v>
      </c>
      <c r="K43" s="349">
        <v>23228</v>
      </c>
      <c r="L43" s="349">
        <v>12796</v>
      </c>
      <c r="M43" s="350">
        <v>11625</v>
      </c>
    </row>
    <row r="44" spans="2:13" ht="27.75" customHeight="1">
      <c r="B44" s="1175"/>
      <c r="C44" s="1176"/>
      <c r="D44" s="67"/>
      <c r="E44" s="1179" t="s">
        <v>25</v>
      </c>
      <c r="F44" s="1179"/>
      <c r="G44" s="1179"/>
      <c r="H44" s="1180"/>
      <c r="I44" s="348" t="s">
        <v>452</v>
      </c>
      <c r="J44" s="349" t="s">
        <v>452</v>
      </c>
      <c r="K44" s="349" t="s">
        <v>452</v>
      </c>
      <c r="L44" s="349" t="s">
        <v>452</v>
      </c>
      <c r="M44" s="350" t="s">
        <v>452</v>
      </c>
    </row>
    <row r="45" spans="2:13" ht="27.75" customHeight="1">
      <c r="B45" s="1175"/>
      <c r="C45" s="1176"/>
      <c r="D45" s="67"/>
      <c r="E45" s="1179" t="s">
        <v>26</v>
      </c>
      <c r="F45" s="1179"/>
      <c r="G45" s="1179"/>
      <c r="H45" s="1180"/>
      <c r="I45" s="348">
        <v>268879</v>
      </c>
      <c r="J45" s="349">
        <v>251356</v>
      </c>
      <c r="K45" s="349">
        <v>232280</v>
      </c>
      <c r="L45" s="349">
        <v>226239</v>
      </c>
      <c r="M45" s="350">
        <v>222417</v>
      </c>
    </row>
    <row r="46" spans="2:13" ht="27.75" customHeight="1">
      <c r="B46" s="1175"/>
      <c r="C46" s="1176"/>
      <c r="D46" s="68"/>
      <c r="E46" s="1189" t="s">
        <v>27</v>
      </c>
      <c r="F46" s="1189"/>
      <c r="G46" s="1189"/>
      <c r="H46" s="1190"/>
      <c r="I46" s="348">
        <v>7245</v>
      </c>
      <c r="J46" s="349">
        <v>3423</v>
      </c>
      <c r="K46" s="349">
        <v>3130</v>
      </c>
      <c r="L46" s="349">
        <v>3705</v>
      </c>
      <c r="M46" s="350">
        <v>4241</v>
      </c>
    </row>
    <row r="47" spans="2:13" ht="27.75" customHeight="1">
      <c r="B47" s="1175"/>
      <c r="C47" s="1176"/>
      <c r="D47" s="69"/>
      <c r="E47" s="1191" t="s">
        <v>28</v>
      </c>
      <c r="F47" s="1192"/>
      <c r="G47" s="1192"/>
      <c r="H47" s="1193"/>
      <c r="I47" s="348" t="s">
        <v>452</v>
      </c>
      <c r="J47" s="349" t="s">
        <v>452</v>
      </c>
      <c r="K47" s="349" t="s">
        <v>452</v>
      </c>
      <c r="L47" s="349" t="s">
        <v>452</v>
      </c>
      <c r="M47" s="350" t="s">
        <v>452</v>
      </c>
    </row>
    <row r="48" spans="2:13" ht="27.75" customHeight="1">
      <c r="B48" s="1175"/>
      <c r="C48" s="1176"/>
      <c r="D48" s="67"/>
      <c r="E48" s="1179" t="s">
        <v>29</v>
      </c>
      <c r="F48" s="1179"/>
      <c r="G48" s="1179"/>
      <c r="H48" s="1180"/>
      <c r="I48" s="348" t="s">
        <v>452</v>
      </c>
      <c r="J48" s="349" t="s">
        <v>452</v>
      </c>
      <c r="K48" s="349" t="s">
        <v>452</v>
      </c>
      <c r="L48" s="349" t="s">
        <v>452</v>
      </c>
      <c r="M48" s="350" t="s">
        <v>452</v>
      </c>
    </row>
    <row r="49" spans="2:13" ht="27.75" customHeight="1">
      <c r="B49" s="1177"/>
      <c r="C49" s="1178"/>
      <c r="D49" s="67"/>
      <c r="E49" s="1179" t="s">
        <v>30</v>
      </c>
      <c r="F49" s="1179"/>
      <c r="G49" s="1179"/>
      <c r="H49" s="1180"/>
      <c r="I49" s="348" t="s">
        <v>452</v>
      </c>
      <c r="J49" s="349" t="s">
        <v>452</v>
      </c>
      <c r="K49" s="349" t="s">
        <v>452</v>
      </c>
      <c r="L49" s="349" t="s">
        <v>452</v>
      </c>
      <c r="M49" s="350" t="s">
        <v>452</v>
      </c>
    </row>
    <row r="50" spans="2:13" ht="27.75" customHeight="1">
      <c r="B50" s="1173" t="s">
        <v>31</v>
      </c>
      <c r="C50" s="1174"/>
      <c r="D50" s="70"/>
      <c r="E50" s="1179" t="s">
        <v>32</v>
      </c>
      <c r="F50" s="1179"/>
      <c r="G50" s="1179"/>
      <c r="H50" s="1180"/>
      <c r="I50" s="348">
        <v>131005</v>
      </c>
      <c r="J50" s="349">
        <v>154336</v>
      </c>
      <c r="K50" s="349">
        <v>215033</v>
      </c>
      <c r="L50" s="349">
        <v>218500</v>
      </c>
      <c r="M50" s="350">
        <v>223260</v>
      </c>
    </row>
    <row r="51" spans="2:13" ht="27.75" customHeight="1">
      <c r="B51" s="1175"/>
      <c r="C51" s="1176"/>
      <c r="D51" s="67"/>
      <c r="E51" s="1179" t="s">
        <v>33</v>
      </c>
      <c r="F51" s="1179"/>
      <c r="G51" s="1179"/>
      <c r="H51" s="1180"/>
      <c r="I51" s="348">
        <v>31726</v>
      </c>
      <c r="J51" s="349">
        <v>30793</v>
      </c>
      <c r="K51" s="349">
        <v>114332</v>
      </c>
      <c r="L51" s="349">
        <v>112645</v>
      </c>
      <c r="M51" s="350">
        <v>106879</v>
      </c>
    </row>
    <row r="52" spans="2:13" ht="27.75" customHeight="1">
      <c r="B52" s="1177"/>
      <c r="C52" s="1178"/>
      <c r="D52" s="67"/>
      <c r="E52" s="1179" t="s">
        <v>34</v>
      </c>
      <c r="F52" s="1179"/>
      <c r="G52" s="1179"/>
      <c r="H52" s="1180"/>
      <c r="I52" s="348">
        <v>815801</v>
      </c>
      <c r="J52" s="349">
        <v>835542</v>
      </c>
      <c r="K52" s="349">
        <v>848194</v>
      </c>
      <c r="L52" s="349">
        <v>848019</v>
      </c>
      <c r="M52" s="350">
        <v>843564</v>
      </c>
    </row>
    <row r="53" spans="2:13" ht="27.75" customHeight="1" thickBot="1">
      <c r="B53" s="1181" t="s">
        <v>19</v>
      </c>
      <c r="C53" s="1182"/>
      <c r="D53" s="71"/>
      <c r="E53" s="1183" t="s">
        <v>35</v>
      </c>
      <c r="F53" s="1183"/>
      <c r="G53" s="1183"/>
      <c r="H53" s="1184"/>
      <c r="I53" s="351">
        <v>1048060</v>
      </c>
      <c r="J53" s="352">
        <v>1003847</v>
      </c>
      <c r="K53" s="352">
        <v>794012</v>
      </c>
      <c r="L53" s="352">
        <v>749641</v>
      </c>
      <c r="M53" s="353">
        <v>732830</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403"/>
      <c r="B1" s="402"/>
      <c r="C1" s="386"/>
      <c r="D1" s="386"/>
      <c r="E1" s="386"/>
      <c r="F1" s="386"/>
      <c r="G1" s="386"/>
      <c r="H1" s="386"/>
      <c r="I1" s="386"/>
      <c r="J1" s="386"/>
      <c r="K1" s="386"/>
      <c r="L1" s="386"/>
      <c r="M1" s="386"/>
      <c r="N1" s="386"/>
      <c r="O1" s="386"/>
      <c r="P1" s="384"/>
      <c r="Q1" s="384"/>
    </row>
    <row r="2" spans="1:51" ht="25.5" customHeight="1">
      <c r="A2" s="400"/>
      <c r="B2" s="386"/>
      <c r="C2" s="400"/>
      <c r="D2" s="386"/>
      <c r="E2" s="386"/>
      <c r="F2" s="386"/>
      <c r="G2" s="386"/>
      <c r="H2" s="386"/>
      <c r="I2" s="386"/>
      <c r="J2" s="386"/>
      <c r="K2" s="386"/>
      <c r="L2" s="386"/>
      <c r="M2" s="386"/>
      <c r="N2" s="386"/>
      <c r="O2" s="386"/>
      <c r="P2" s="384"/>
      <c r="Q2" s="384"/>
    </row>
    <row r="3" spans="1:51" ht="25.5" customHeight="1">
      <c r="A3" s="400"/>
      <c r="B3" s="386"/>
      <c r="C3" s="400"/>
      <c r="D3" s="386"/>
      <c r="E3" s="386"/>
      <c r="F3" s="386"/>
      <c r="G3" s="386"/>
      <c r="H3" s="386"/>
      <c r="I3" s="386"/>
      <c r="J3" s="386"/>
      <c r="K3" s="386"/>
      <c r="L3" s="386"/>
      <c r="M3" s="386"/>
      <c r="N3" s="386"/>
      <c r="O3" s="386"/>
      <c r="P3" s="384"/>
      <c r="Q3" s="384"/>
    </row>
    <row r="4" spans="1:51" s="398" customFormat="1" ht="13.2">
      <c r="A4" s="400"/>
      <c r="B4" s="400"/>
      <c r="C4" s="400"/>
      <c r="D4" s="400"/>
      <c r="E4" s="400"/>
      <c r="F4" s="400"/>
      <c r="G4" s="400"/>
      <c r="H4" s="400"/>
      <c r="I4" s="400"/>
      <c r="J4" s="400"/>
      <c r="K4" s="400"/>
      <c r="L4" s="400"/>
      <c r="M4" s="400"/>
      <c r="N4" s="400"/>
      <c r="O4" s="400"/>
      <c r="P4" s="400"/>
      <c r="Q4" s="400"/>
      <c r="R4" s="399"/>
      <c r="S4" s="399"/>
      <c r="T4" s="399"/>
      <c r="U4" s="399"/>
      <c r="V4" s="399"/>
      <c r="W4" s="399"/>
      <c r="X4" s="399"/>
      <c r="Y4" s="399"/>
      <c r="Z4" s="399"/>
      <c r="AA4" s="399"/>
      <c r="AB4" s="399"/>
      <c r="AC4" s="399"/>
      <c r="AD4" s="399"/>
      <c r="AE4" s="399"/>
      <c r="AF4" s="399"/>
      <c r="AG4" s="399"/>
      <c r="AH4" s="399"/>
      <c r="AI4" s="399"/>
    </row>
    <row r="5" spans="1:51" s="398" customFormat="1" ht="13.2">
      <c r="A5" s="400"/>
      <c r="B5" s="400"/>
      <c r="C5" s="400"/>
      <c r="D5" s="400"/>
      <c r="E5" s="400"/>
      <c r="F5" s="401"/>
      <c r="G5" s="400"/>
      <c r="H5" s="400"/>
      <c r="I5" s="400"/>
      <c r="J5" s="400"/>
      <c r="K5" s="400"/>
      <c r="L5" s="400"/>
      <c r="M5" s="400"/>
      <c r="N5" s="400"/>
      <c r="O5" s="400"/>
      <c r="P5" s="400"/>
      <c r="Q5" s="400"/>
      <c r="R5" s="399"/>
      <c r="S5" s="399"/>
      <c r="T5" s="399"/>
      <c r="U5" s="399"/>
      <c r="V5" s="399"/>
      <c r="W5" s="399"/>
      <c r="X5" s="399"/>
      <c r="Y5" s="399"/>
      <c r="Z5" s="399"/>
      <c r="AA5" s="399"/>
      <c r="AB5" s="399"/>
      <c r="AC5" s="399"/>
      <c r="AD5" s="399"/>
      <c r="AE5" s="399"/>
      <c r="AF5" s="399"/>
      <c r="AG5" s="399"/>
      <c r="AH5" s="399"/>
      <c r="AI5" s="399"/>
    </row>
    <row r="6" spans="1:51" s="398" customFormat="1" ht="13.2">
      <c r="A6" s="400"/>
      <c r="B6" s="400"/>
      <c r="C6" s="400"/>
      <c r="D6" s="400"/>
      <c r="E6" s="400"/>
      <c r="F6" s="400"/>
      <c r="G6" s="400"/>
      <c r="H6" s="400"/>
      <c r="I6" s="400"/>
      <c r="J6" s="400"/>
      <c r="K6" s="400"/>
      <c r="L6" s="400"/>
      <c r="M6" s="400"/>
      <c r="N6" s="400"/>
      <c r="O6" s="400"/>
      <c r="P6" s="400"/>
      <c r="Q6" s="400"/>
      <c r="R6" s="399"/>
      <c r="S6" s="399"/>
      <c r="T6" s="399"/>
      <c r="U6" s="399"/>
      <c r="V6" s="399"/>
      <c r="W6" s="399"/>
      <c r="X6" s="399"/>
      <c r="Y6" s="399"/>
      <c r="Z6" s="399"/>
      <c r="AA6" s="399"/>
      <c r="AB6" s="399"/>
      <c r="AC6" s="399"/>
      <c r="AD6" s="399"/>
      <c r="AE6" s="399"/>
      <c r="AF6" s="399"/>
      <c r="AG6" s="399"/>
      <c r="AH6" s="399"/>
      <c r="AI6" s="399"/>
    </row>
    <row r="7" spans="1:51" s="398" customFormat="1" ht="13.2">
      <c r="A7" s="400"/>
      <c r="B7" s="400"/>
      <c r="C7" s="400"/>
      <c r="D7" s="400"/>
      <c r="E7" s="400"/>
      <c r="F7" s="400"/>
      <c r="G7" s="400"/>
      <c r="H7" s="400"/>
      <c r="I7" s="400"/>
      <c r="J7" s="400"/>
      <c r="K7" s="400"/>
      <c r="L7" s="400"/>
      <c r="M7" s="400"/>
      <c r="N7" s="400"/>
      <c r="O7" s="400"/>
      <c r="P7" s="400"/>
      <c r="Q7" s="400"/>
      <c r="R7" s="399"/>
      <c r="S7" s="399"/>
      <c r="T7" s="399"/>
      <c r="U7" s="399"/>
      <c r="V7" s="399"/>
      <c r="W7" s="399"/>
      <c r="X7" s="399"/>
      <c r="Y7" s="399"/>
      <c r="Z7" s="399"/>
      <c r="AA7" s="399"/>
      <c r="AB7" s="399"/>
      <c r="AC7" s="399"/>
      <c r="AD7" s="399"/>
      <c r="AE7" s="399"/>
      <c r="AF7" s="399"/>
      <c r="AG7" s="399"/>
      <c r="AH7" s="399"/>
      <c r="AI7" s="399"/>
    </row>
    <row r="8" spans="1:51" s="398" customFormat="1" ht="13.2">
      <c r="A8" s="400"/>
      <c r="B8" s="400"/>
      <c r="C8" s="400"/>
      <c r="D8" s="400"/>
      <c r="E8" s="400"/>
      <c r="F8" s="400"/>
      <c r="G8" s="400"/>
      <c r="H8" s="400"/>
      <c r="I8" s="400"/>
      <c r="J8" s="400"/>
      <c r="K8" s="400"/>
      <c r="L8" s="400"/>
      <c r="M8" s="400"/>
      <c r="N8" s="400"/>
      <c r="O8" s="400"/>
      <c r="P8" s="400"/>
      <c r="Q8" s="400"/>
      <c r="R8" s="399"/>
      <c r="S8" s="399"/>
      <c r="T8" s="399"/>
      <c r="U8" s="399"/>
      <c r="V8" s="399"/>
      <c r="W8" s="399"/>
      <c r="X8" s="399"/>
      <c r="Y8" s="399"/>
      <c r="Z8" s="399"/>
      <c r="AA8" s="399"/>
      <c r="AB8" s="399"/>
      <c r="AC8" s="399"/>
      <c r="AD8" s="399"/>
      <c r="AE8" s="399"/>
      <c r="AF8" s="399"/>
      <c r="AG8" s="399"/>
      <c r="AH8" s="399"/>
      <c r="AI8" s="399"/>
    </row>
    <row r="9" spans="1:51" s="398" customFormat="1" ht="13.2">
      <c r="A9" s="400"/>
      <c r="B9" s="400"/>
      <c r="C9" s="400"/>
      <c r="D9" s="400"/>
      <c r="E9" s="400"/>
      <c r="F9" s="400"/>
      <c r="G9" s="400"/>
      <c r="H9" s="400"/>
      <c r="I9" s="400"/>
      <c r="J9" s="400"/>
      <c r="K9" s="400"/>
      <c r="L9" s="400"/>
      <c r="M9" s="400"/>
      <c r="N9" s="400"/>
      <c r="O9" s="400"/>
      <c r="P9" s="400"/>
      <c r="Q9" s="400"/>
      <c r="R9" s="399"/>
      <c r="S9" s="399"/>
      <c r="T9" s="399"/>
      <c r="U9" s="399"/>
      <c r="V9" s="399"/>
      <c r="W9" s="399"/>
      <c r="X9" s="399"/>
      <c r="Y9" s="399"/>
      <c r="Z9" s="399"/>
      <c r="AA9" s="399"/>
      <c r="AB9" s="399"/>
      <c r="AC9" s="399"/>
      <c r="AD9" s="399"/>
      <c r="AE9" s="399"/>
      <c r="AF9" s="399"/>
      <c r="AG9" s="399"/>
      <c r="AH9" s="399"/>
      <c r="AI9" s="399"/>
    </row>
    <row r="10" spans="1:51" s="398" customFormat="1" ht="13.2">
      <c r="A10" s="400"/>
      <c r="B10" s="400"/>
      <c r="C10" s="400"/>
      <c r="D10" s="400"/>
      <c r="E10" s="400"/>
      <c r="F10" s="400"/>
      <c r="G10" s="400"/>
      <c r="H10" s="400"/>
      <c r="I10" s="400"/>
      <c r="J10" s="400"/>
      <c r="K10" s="400"/>
      <c r="L10" s="400"/>
      <c r="M10" s="400"/>
      <c r="N10" s="400"/>
      <c r="O10" s="400"/>
      <c r="P10" s="400"/>
      <c r="Q10" s="400"/>
      <c r="R10" s="399"/>
      <c r="S10" s="399"/>
      <c r="T10" s="399"/>
      <c r="U10" s="399"/>
      <c r="V10" s="399"/>
      <c r="W10" s="399"/>
      <c r="X10" s="399"/>
      <c r="Y10" s="399"/>
      <c r="Z10" s="399"/>
      <c r="AA10" s="399"/>
      <c r="AB10" s="399"/>
      <c r="AC10" s="399"/>
      <c r="AD10" s="399"/>
      <c r="AE10" s="399"/>
      <c r="AF10" s="399"/>
      <c r="AG10" s="399"/>
      <c r="AH10" s="399"/>
      <c r="AI10" s="399"/>
      <c r="AY10" s="398" t="s">
        <v>568</v>
      </c>
    </row>
    <row r="11" spans="1:51" s="398" customFormat="1" ht="13.2">
      <c r="A11" s="400"/>
      <c r="B11" s="400"/>
      <c r="C11" s="400"/>
      <c r="D11" s="400"/>
      <c r="E11" s="400"/>
      <c r="F11" s="400"/>
      <c r="G11" s="400"/>
      <c r="H11" s="400"/>
      <c r="I11" s="400"/>
      <c r="J11" s="400"/>
      <c r="K11" s="400"/>
      <c r="L11" s="400"/>
      <c r="M11" s="400"/>
      <c r="N11" s="400"/>
      <c r="O11" s="400"/>
      <c r="P11" s="400"/>
      <c r="Q11" s="400"/>
      <c r="R11" s="399"/>
      <c r="S11" s="399"/>
      <c r="T11" s="399"/>
      <c r="U11" s="399"/>
      <c r="V11" s="399"/>
      <c r="W11" s="399"/>
      <c r="X11" s="399"/>
      <c r="Y11" s="399"/>
      <c r="Z11" s="399"/>
      <c r="AA11" s="399"/>
      <c r="AB11" s="399"/>
      <c r="AC11" s="399"/>
      <c r="AD11" s="399"/>
      <c r="AE11" s="399"/>
      <c r="AF11" s="399"/>
      <c r="AG11" s="399"/>
      <c r="AH11" s="399"/>
      <c r="AI11" s="399"/>
    </row>
    <row r="12" spans="1:51" s="398" customFormat="1" ht="13.2">
      <c r="A12" s="400"/>
      <c r="B12" s="400"/>
      <c r="C12" s="400"/>
      <c r="D12" s="400"/>
      <c r="E12" s="400"/>
      <c r="F12" s="400"/>
      <c r="G12" s="400"/>
      <c r="H12" s="400"/>
      <c r="I12" s="400"/>
      <c r="J12" s="400"/>
      <c r="K12" s="400"/>
      <c r="L12" s="400"/>
      <c r="M12" s="400"/>
      <c r="N12" s="400"/>
      <c r="O12" s="400"/>
      <c r="P12" s="400"/>
      <c r="Q12" s="400"/>
      <c r="R12" s="399"/>
      <c r="S12" s="399"/>
      <c r="T12" s="399"/>
      <c r="U12" s="399"/>
      <c r="V12" s="399"/>
      <c r="W12" s="399"/>
      <c r="X12" s="399"/>
      <c r="Y12" s="399"/>
      <c r="Z12" s="399"/>
      <c r="AA12" s="399"/>
      <c r="AB12" s="399"/>
      <c r="AC12" s="399"/>
      <c r="AD12" s="399"/>
      <c r="AE12" s="399"/>
      <c r="AF12" s="399"/>
      <c r="AG12" s="399"/>
      <c r="AH12" s="399"/>
      <c r="AI12" s="399"/>
      <c r="AY12" s="398" t="s">
        <v>568</v>
      </c>
    </row>
    <row r="13" spans="1:51" s="398" customFormat="1" ht="13.2">
      <c r="A13" s="400"/>
      <c r="B13" s="400"/>
      <c r="C13" s="400"/>
      <c r="D13" s="400"/>
      <c r="E13" s="400"/>
      <c r="F13" s="400"/>
      <c r="G13" s="400"/>
      <c r="H13" s="400"/>
      <c r="I13" s="400"/>
      <c r="J13" s="400"/>
      <c r="K13" s="400"/>
      <c r="L13" s="400"/>
      <c r="M13" s="400"/>
      <c r="N13" s="400"/>
      <c r="O13" s="400"/>
      <c r="P13" s="400"/>
      <c r="Q13" s="400"/>
      <c r="R13" s="399"/>
      <c r="S13" s="399"/>
      <c r="T13" s="399"/>
      <c r="U13" s="399"/>
      <c r="V13" s="399"/>
      <c r="W13" s="399"/>
      <c r="X13" s="399"/>
      <c r="Y13" s="399"/>
      <c r="Z13" s="399"/>
      <c r="AA13" s="399"/>
      <c r="AB13" s="399"/>
      <c r="AC13" s="399"/>
      <c r="AD13" s="399"/>
      <c r="AE13" s="399"/>
      <c r="AF13" s="399"/>
      <c r="AG13" s="399"/>
      <c r="AH13" s="399"/>
      <c r="AI13" s="399"/>
    </row>
    <row r="14" spans="1:51" s="398" customFormat="1" ht="13.2">
      <c r="A14" s="400"/>
      <c r="B14" s="400"/>
      <c r="C14" s="400"/>
      <c r="D14" s="400"/>
      <c r="E14" s="400"/>
      <c r="F14" s="400"/>
      <c r="G14" s="400"/>
      <c r="H14" s="400"/>
      <c r="I14" s="400"/>
      <c r="J14" s="400"/>
      <c r="K14" s="400"/>
      <c r="L14" s="400"/>
      <c r="M14" s="400"/>
      <c r="N14" s="400"/>
      <c r="O14" s="400"/>
      <c r="P14" s="400"/>
      <c r="Q14" s="400"/>
      <c r="R14" s="399"/>
      <c r="S14" s="399"/>
      <c r="T14" s="399"/>
      <c r="U14" s="399"/>
      <c r="V14" s="399"/>
      <c r="W14" s="399"/>
      <c r="X14" s="399"/>
      <c r="Y14" s="399"/>
      <c r="Z14" s="399"/>
      <c r="AA14" s="399"/>
      <c r="AB14" s="399"/>
      <c r="AC14" s="399"/>
      <c r="AD14" s="399"/>
      <c r="AE14" s="399"/>
      <c r="AF14" s="399"/>
      <c r="AG14" s="399"/>
      <c r="AH14" s="399"/>
      <c r="AI14" s="399"/>
    </row>
    <row r="15" spans="1:51" s="398" customFormat="1" ht="13.2">
      <c r="A15" s="386"/>
      <c r="B15" s="400"/>
      <c r="C15" s="400"/>
      <c r="D15" s="400"/>
      <c r="E15" s="400"/>
      <c r="F15" s="400"/>
      <c r="G15" s="400"/>
      <c r="H15" s="400"/>
      <c r="I15" s="400"/>
      <c r="J15" s="400"/>
      <c r="K15" s="400"/>
      <c r="L15" s="400"/>
      <c r="M15" s="400"/>
      <c r="N15" s="400"/>
      <c r="O15" s="400"/>
      <c r="P15" s="400"/>
      <c r="Q15" s="400"/>
      <c r="R15" s="399"/>
      <c r="S15" s="399"/>
      <c r="T15" s="399"/>
      <c r="U15" s="399"/>
      <c r="V15" s="399"/>
      <c r="W15" s="399"/>
      <c r="X15" s="399"/>
      <c r="Y15" s="399"/>
      <c r="Z15" s="399"/>
      <c r="AA15" s="399"/>
      <c r="AB15" s="399"/>
      <c r="AC15" s="399"/>
      <c r="AD15" s="399"/>
      <c r="AE15" s="399"/>
      <c r="AF15" s="399"/>
      <c r="AG15" s="399"/>
      <c r="AH15" s="399"/>
      <c r="AI15" s="399"/>
    </row>
    <row r="16" spans="1:51" s="398" customFormat="1" ht="13.2">
      <c r="A16" s="386"/>
      <c r="B16" s="400"/>
      <c r="C16" s="400"/>
      <c r="D16" s="400"/>
      <c r="E16" s="400"/>
      <c r="F16" s="400"/>
      <c r="G16" s="400"/>
      <c r="H16" s="400"/>
      <c r="I16" s="400"/>
      <c r="J16" s="400"/>
      <c r="K16" s="400"/>
      <c r="L16" s="400"/>
      <c r="M16" s="400"/>
      <c r="N16" s="400"/>
      <c r="O16" s="400"/>
      <c r="P16" s="400"/>
      <c r="Q16" s="400"/>
      <c r="R16" s="399"/>
      <c r="S16" s="399"/>
      <c r="T16" s="399"/>
      <c r="U16" s="399"/>
      <c r="V16" s="399"/>
      <c r="W16" s="399"/>
      <c r="X16" s="399"/>
      <c r="Y16" s="399"/>
      <c r="Z16" s="399"/>
      <c r="AA16" s="399"/>
      <c r="AB16" s="399"/>
      <c r="AC16" s="399"/>
      <c r="AD16" s="399"/>
      <c r="AE16" s="399"/>
      <c r="AF16" s="399"/>
      <c r="AG16" s="399"/>
      <c r="AH16" s="399"/>
      <c r="AI16" s="399"/>
    </row>
    <row r="17" spans="1:259" s="398" customFormat="1" ht="13.2">
      <c r="A17" s="386"/>
      <c r="B17" s="400"/>
      <c r="C17" s="400"/>
      <c r="D17" s="400"/>
      <c r="E17" s="400"/>
      <c r="F17" s="400"/>
      <c r="G17" s="400"/>
      <c r="H17" s="400"/>
      <c r="I17" s="400"/>
      <c r="J17" s="400"/>
      <c r="K17" s="400"/>
      <c r="L17" s="400"/>
      <c r="M17" s="400"/>
      <c r="N17" s="400"/>
      <c r="O17" s="400"/>
      <c r="P17" s="400"/>
      <c r="Q17" s="400"/>
      <c r="R17" s="399"/>
      <c r="S17" s="399"/>
      <c r="T17" s="399"/>
      <c r="U17" s="399"/>
      <c r="V17" s="399"/>
      <c r="W17" s="399"/>
      <c r="X17" s="399"/>
      <c r="Y17" s="399"/>
      <c r="Z17" s="399"/>
      <c r="AA17" s="399"/>
      <c r="AB17" s="399"/>
      <c r="AC17" s="399"/>
      <c r="AD17" s="399"/>
      <c r="AE17" s="399"/>
      <c r="AF17" s="399"/>
      <c r="AG17" s="399"/>
      <c r="AH17" s="399"/>
      <c r="AI17" s="399"/>
    </row>
    <row r="18" spans="1:259" s="398" customFormat="1" ht="13.2">
      <c r="A18" s="386"/>
      <c r="B18" s="400"/>
      <c r="C18" s="400"/>
      <c r="D18" s="400"/>
      <c r="E18" s="400"/>
      <c r="F18" s="400"/>
      <c r="G18" s="400"/>
      <c r="H18" s="400"/>
      <c r="I18" s="400"/>
      <c r="J18" s="400"/>
      <c r="K18" s="400"/>
      <c r="L18" s="400"/>
      <c r="M18" s="400"/>
      <c r="N18" s="400"/>
      <c r="O18" s="400"/>
      <c r="P18" s="400"/>
      <c r="Q18" s="400"/>
      <c r="R18" s="399"/>
      <c r="S18" s="399"/>
      <c r="T18" s="399"/>
      <c r="U18" s="399"/>
      <c r="V18" s="399"/>
      <c r="W18" s="399"/>
      <c r="X18" s="399"/>
      <c r="Y18" s="399"/>
      <c r="Z18" s="399"/>
      <c r="AA18" s="399"/>
      <c r="AB18" s="399"/>
      <c r="AC18" s="399"/>
      <c r="AD18" s="399"/>
      <c r="AE18" s="399"/>
      <c r="AF18" s="399"/>
      <c r="AG18" s="399"/>
      <c r="AH18" s="399"/>
      <c r="AI18" s="399"/>
    </row>
    <row r="19" spans="1:259" ht="13.2">
      <c r="A19" s="386"/>
      <c r="B19" s="386"/>
      <c r="C19" s="386"/>
      <c r="D19" s="386"/>
      <c r="E19" s="386"/>
      <c r="F19" s="386"/>
      <c r="G19" s="386"/>
      <c r="H19" s="386"/>
      <c r="I19" s="386"/>
      <c r="J19" s="386"/>
      <c r="K19" s="386"/>
      <c r="L19" s="386"/>
      <c r="M19" s="386"/>
      <c r="N19" s="386"/>
      <c r="O19" s="386"/>
      <c r="P19" s="384"/>
      <c r="Q19" s="384"/>
    </row>
    <row r="20" spans="1:259" ht="13.2">
      <c r="A20" s="386"/>
      <c r="B20" s="386"/>
      <c r="C20" s="386"/>
      <c r="D20" s="386"/>
      <c r="E20" s="386"/>
      <c r="F20" s="386"/>
      <c r="G20" s="386"/>
      <c r="H20" s="386"/>
      <c r="I20" s="386"/>
      <c r="J20" s="386"/>
      <c r="K20" s="386"/>
      <c r="L20" s="386"/>
      <c r="M20" s="386"/>
      <c r="N20" s="386"/>
      <c r="O20" s="386"/>
      <c r="P20" s="384"/>
      <c r="Q20" s="384"/>
    </row>
    <row r="21" spans="1:259" ht="16.2">
      <c r="A21" s="386"/>
      <c r="B21" s="397"/>
      <c r="C21" s="395"/>
      <c r="D21" s="395"/>
      <c r="E21" s="395"/>
      <c r="F21" s="395"/>
      <c r="G21" s="395"/>
      <c r="H21" s="395"/>
      <c r="I21" s="395"/>
      <c r="J21" s="395"/>
      <c r="K21" s="395"/>
      <c r="L21" s="395"/>
      <c r="M21" s="395"/>
      <c r="N21" s="396"/>
      <c r="O21" s="395"/>
      <c r="P21" s="394"/>
      <c r="Q21" s="384"/>
      <c r="IY21" s="393"/>
    </row>
    <row r="22" spans="1:259" ht="16.2">
      <c r="A22" s="386"/>
      <c r="B22" s="387"/>
      <c r="C22" s="386"/>
      <c r="D22" s="386"/>
      <c r="E22" s="386"/>
      <c r="F22" s="386"/>
      <c r="G22" s="386"/>
      <c r="H22" s="386"/>
      <c r="I22" s="386"/>
      <c r="J22" s="386"/>
      <c r="K22" s="386"/>
      <c r="L22" s="386"/>
      <c r="M22" s="386"/>
      <c r="N22" s="386"/>
      <c r="O22" s="386"/>
      <c r="P22" s="391"/>
      <c r="Q22" s="387"/>
      <c r="IY22" s="392"/>
    </row>
    <row r="23" spans="1:259" ht="13.2">
      <c r="A23" s="386"/>
      <c r="B23" s="387"/>
      <c r="C23" s="386"/>
      <c r="D23" s="386"/>
      <c r="E23" s="386"/>
      <c r="F23" s="386"/>
      <c r="G23" s="386"/>
      <c r="H23" s="386"/>
      <c r="I23" s="386"/>
      <c r="J23" s="386"/>
      <c r="K23" s="386"/>
      <c r="L23" s="386"/>
      <c r="M23" s="386"/>
      <c r="N23" s="386"/>
      <c r="O23" s="386"/>
      <c r="P23" s="391"/>
      <c r="Q23" s="387"/>
    </row>
    <row r="24" spans="1:259" ht="13.2">
      <c r="A24" s="386"/>
      <c r="B24" s="387"/>
      <c r="C24" s="386"/>
      <c r="D24" s="386"/>
      <c r="E24" s="386"/>
      <c r="F24" s="386"/>
      <c r="G24" s="386"/>
      <c r="H24" s="386"/>
      <c r="I24" s="386"/>
      <c r="J24" s="386"/>
      <c r="K24" s="386"/>
      <c r="L24" s="386"/>
      <c r="M24" s="386"/>
      <c r="N24" s="386"/>
      <c r="O24" s="386"/>
      <c r="P24" s="391"/>
      <c r="Q24" s="387"/>
    </row>
    <row r="25" spans="1:259" ht="13.2">
      <c r="A25" s="386"/>
      <c r="B25" s="387"/>
      <c r="C25" s="386"/>
      <c r="D25" s="386"/>
      <c r="E25" s="386"/>
      <c r="F25" s="386"/>
      <c r="G25" s="386"/>
      <c r="H25" s="386"/>
      <c r="I25" s="386"/>
      <c r="J25" s="386"/>
      <c r="K25" s="386"/>
      <c r="L25" s="386"/>
      <c r="M25" s="386"/>
      <c r="N25" s="386"/>
      <c r="O25" s="386"/>
      <c r="P25" s="391"/>
      <c r="Q25" s="387"/>
    </row>
    <row r="26" spans="1:259" ht="13.2">
      <c r="A26" s="386"/>
      <c r="B26" s="387"/>
      <c r="C26" s="386"/>
      <c r="D26" s="386"/>
      <c r="E26" s="386"/>
      <c r="F26" s="386"/>
      <c r="G26" s="386"/>
      <c r="H26" s="386"/>
      <c r="I26" s="386"/>
      <c r="J26" s="386"/>
      <c r="K26" s="386"/>
      <c r="L26" s="386"/>
      <c r="M26" s="386"/>
      <c r="N26" s="386"/>
      <c r="O26" s="386"/>
      <c r="P26" s="391"/>
      <c r="Q26" s="387"/>
    </row>
    <row r="27" spans="1:259" ht="13.2">
      <c r="A27" s="386"/>
      <c r="B27" s="387"/>
      <c r="C27" s="386"/>
      <c r="D27" s="386"/>
      <c r="E27" s="386"/>
      <c r="F27" s="386"/>
      <c r="G27" s="386"/>
      <c r="H27" s="386"/>
      <c r="I27" s="386"/>
      <c r="J27" s="386"/>
      <c r="K27" s="386"/>
      <c r="L27" s="386"/>
      <c r="M27" s="386"/>
      <c r="N27" s="386"/>
      <c r="O27" s="386"/>
      <c r="P27" s="391"/>
      <c r="Q27" s="387"/>
    </row>
    <row r="28" spans="1:259" ht="13.2">
      <c r="A28" s="386"/>
      <c r="B28" s="387"/>
      <c r="C28" s="386"/>
      <c r="D28" s="386"/>
      <c r="E28" s="386"/>
      <c r="F28" s="386"/>
      <c r="G28" s="386"/>
      <c r="H28" s="386"/>
      <c r="I28" s="386"/>
      <c r="J28" s="386"/>
      <c r="K28" s="386"/>
      <c r="L28" s="386"/>
      <c r="M28" s="386"/>
      <c r="N28" s="386"/>
      <c r="O28" s="386"/>
      <c r="P28" s="391"/>
      <c r="Q28" s="387"/>
    </row>
    <row r="29" spans="1:259" ht="13.2">
      <c r="A29" s="386"/>
      <c r="B29" s="387"/>
      <c r="C29" s="386"/>
      <c r="D29" s="386"/>
      <c r="E29" s="386"/>
      <c r="F29" s="386"/>
      <c r="G29" s="386"/>
      <c r="H29" s="386"/>
      <c r="I29" s="386"/>
      <c r="J29" s="386"/>
      <c r="K29" s="386"/>
      <c r="L29" s="386"/>
      <c r="M29" s="386"/>
      <c r="N29" s="386"/>
      <c r="O29" s="386"/>
      <c r="P29" s="391"/>
      <c r="Q29" s="387"/>
    </row>
    <row r="30" spans="1:259" ht="13.2">
      <c r="A30" s="386"/>
      <c r="B30" s="387"/>
      <c r="C30" s="386"/>
      <c r="D30" s="386"/>
      <c r="E30" s="386"/>
      <c r="F30" s="386"/>
      <c r="G30" s="386"/>
      <c r="H30" s="386"/>
      <c r="I30" s="386"/>
      <c r="J30" s="386"/>
      <c r="K30" s="386"/>
      <c r="L30" s="386"/>
      <c r="M30" s="386"/>
      <c r="N30" s="386"/>
      <c r="O30" s="386"/>
      <c r="P30" s="391"/>
      <c r="Q30" s="387"/>
    </row>
    <row r="31" spans="1:259" ht="13.2">
      <c r="A31" s="386"/>
      <c r="B31" s="387"/>
      <c r="C31" s="386"/>
      <c r="D31" s="386"/>
      <c r="E31" s="386"/>
      <c r="F31" s="386"/>
      <c r="G31" s="386"/>
      <c r="H31" s="386"/>
      <c r="I31" s="386"/>
      <c r="J31" s="386"/>
      <c r="K31" s="386"/>
      <c r="L31" s="386"/>
      <c r="M31" s="386"/>
      <c r="N31" s="386"/>
      <c r="O31" s="386"/>
      <c r="P31" s="391"/>
      <c r="Q31" s="387"/>
    </row>
    <row r="32" spans="1:259" ht="13.2">
      <c r="A32" s="386"/>
      <c r="B32" s="387"/>
      <c r="C32" s="386"/>
      <c r="D32" s="386"/>
      <c r="E32" s="386"/>
      <c r="F32" s="386"/>
      <c r="G32" s="386"/>
      <c r="H32" s="386"/>
      <c r="I32" s="386"/>
      <c r="J32" s="386"/>
      <c r="K32" s="386"/>
      <c r="L32" s="386"/>
      <c r="M32" s="386"/>
      <c r="N32" s="386"/>
      <c r="O32" s="386"/>
      <c r="P32" s="391"/>
      <c r="Q32" s="387"/>
    </row>
    <row r="33" spans="1:17" ht="13.2">
      <c r="A33" s="386"/>
      <c r="B33" s="387"/>
      <c r="C33" s="386"/>
      <c r="D33" s="386"/>
      <c r="E33" s="386"/>
      <c r="F33" s="386"/>
      <c r="G33" s="386"/>
      <c r="H33" s="386"/>
      <c r="I33" s="386"/>
      <c r="J33" s="386"/>
      <c r="K33" s="386"/>
      <c r="L33" s="386"/>
      <c r="M33" s="386"/>
      <c r="N33" s="386"/>
      <c r="O33" s="386"/>
      <c r="P33" s="391"/>
      <c r="Q33" s="387"/>
    </row>
    <row r="34" spans="1:17" ht="13.2">
      <c r="A34" s="386"/>
      <c r="B34" s="387"/>
      <c r="C34" s="386"/>
      <c r="D34" s="386"/>
      <c r="E34" s="386"/>
      <c r="F34" s="386"/>
      <c r="G34" s="386"/>
      <c r="H34" s="386"/>
      <c r="I34" s="386"/>
      <c r="J34" s="386"/>
      <c r="K34" s="386"/>
      <c r="L34" s="386"/>
      <c r="M34" s="386"/>
      <c r="N34" s="386"/>
      <c r="O34" s="386"/>
      <c r="P34" s="391"/>
      <c r="Q34" s="387"/>
    </row>
    <row r="35" spans="1:17" ht="13.2">
      <c r="A35" s="386"/>
      <c r="B35" s="387"/>
      <c r="C35" s="386"/>
      <c r="D35" s="386"/>
      <c r="E35" s="386"/>
      <c r="F35" s="386"/>
      <c r="G35" s="386"/>
      <c r="H35" s="386"/>
      <c r="I35" s="386"/>
      <c r="J35" s="386"/>
      <c r="K35" s="386"/>
      <c r="L35" s="386"/>
      <c r="M35" s="386"/>
      <c r="N35" s="386"/>
      <c r="O35" s="386"/>
      <c r="P35" s="391"/>
      <c r="Q35" s="387"/>
    </row>
    <row r="36" spans="1:17" ht="13.2">
      <c r="A36" s="386"/>
      <c r="B36" s="387"/>
      <c r="C36" s="386"/>
      <c r="D36" s="386"/>
      <c r="E36" s="386"/>
      <c r="F36" s="386"/>
      <c r="G36" s="386"/>
      <c r="H36" s="386"/>
      <c r="I36" s="386"/>
      <c r="J36" s="386"/>
      <c r="K36" s="386"/>
      <c r="L36" s="386"/>
      <c r="M36" s="386"/>
      <c r="N36" s="386"/>
      <c r="O36" s="386"/>
      <c r="P36" s="391"/>
      <c r="Q36" s="387"/>
    </row>
    <row r="37" spans="1:17" ht="13.2">
      <c r="A37" s="386"/>
      <c r="B37" s="387"/>
      <c r="C37" s="386"/>
      <c r="D37" s="386"/>
      <c r="E37" s="386"/>
      <c r="F37" s="386"/>
      <c r="G37" s="386"/>
      <c r="H37" s="386"/>
      <c r="I37" s="386"/>
      <c r="J37" s="386"/>
      <c r="K37" s="386"/>
      <c r="L37" s="386"/>
      <c r="M37" s="386"/>
      <c r="N37" s="386"/>
      <c r="O37" s="386"/>
      <c r="P37" s="391"/>
      <c r="Q37" s="387"/>
    </row>
    <row r="38" spans="1:17" ht="13.2">
      <c r="A38" s="386"/>
      <c r="B38" s="387"/>
      <c r="C38" s="386"/>
      <c r="D38" s="386"/>
      <c r="E38" s="386"/>
      <c r="F38" s="386"/>
      <c r="G38" s="386"/>
      <c r="H38" s="386"/>
      <c r="I38" s="386"/>
      <c r="J38" s="386"/>
      <c r="K38" s="386"/>
      <c r="L38" s="386"/>
      <c r="M38" s="386"/>
      <c r="N38" s="386"/>
      <c r="O38" s="386"/>
      <c r="P38" s="391"/>
      <c r="Q38" s="387"/>
    </row>
    <row r="39" spans="1:17" ht="13.2">
      <c r="A39" s="386"/>
      <c r="B39" s="390"/>
      <c r="C39" s="389"/>
      <c r="D39" s="389"/>
      <c r="E39" s="389"/>
      <c r="F39" s="389"/>
      <c r="G39" s="389"/>
      <c r="H39" s="389"/>
      <c r="I39" s="389"/>
      <c r="J39" s="389"/>
      <c r="K39" s="389"/>
      <c r="L39" s="389"/>
      <c r="M39" s="389"/>
      <c r="N39" s="389"/>
      <c r="O39" s="389"/>
      <c r="P39" s="388"/>
      <c r="Q39" s="387"/>
    </row>
    <row r="40" spans="1:17" ht="13.2">
      <c r="A40" s="386"/>
      <c r="B40" s="385"/>
      <c r="C40" s="384"/>
      <c r="D40" s="384"/>
      <c r="E40" s="384"/>
      <c r="F40" s="384"/>
      <c r="G40" s="384"/>
      <c r="H40" s="384"/>
      <c r="I40" s="384"/>
      <c r="J40" s="384"/>
      <c r="K40" s="384"/>
      <c r="L40" s="384"/>
      <c r="M40" s="384"/>
      <c r="N40" s="384"/>
      <c r="O40" s="384"/>
      <c r="P40" s="385"/>
      <c r="Q40" s="384"/>
    </row>
    <row r="41" spans="1:17" ht="16.2">
      <c r="B41" s="239" t="s">
        <v>567</v>
      </c>
      <c r="C41" s="240"/>
      <c r="D41" s="240"/>
      <c r="E41" s="240"/>
      <c r="F41" s="240"/>
      <c r="G41" s="240"/>
      <c r="H41" s="240"/>
      <c r="I41" s="240"/>
      <c r="J41" s="240"/>
      <c r="K41" s="240"/>
      <c r="L41" s="240"/>
      <c r="M41" s="240"/>
      <c r="N41" s="240"/>
      <c r="O41" s="240"/>
      <c r="P41" s="241"/>
    </row>
    <row r="42" spans="1:17" ht="13.2">
      <c r="B42" s="242"/>
      <c r="C42" s="238"/>
      <c r="D42" s="238"/>
      <c r="E42" s="238"/>
      <c r="F42" s="238"/>
      <c r="G42" s="383" t="s">
        <v>559</v>
      </c>
      <c r="H42" s="379"/>
      <c r="I42" s="382"/>
      <c r="J42" s="382"/>
      <c r="K42" s="382"/>
      <c r="L42" s="381"/>
      <c r="M42" s="381"/>
      <c r="N42" s="381"/>
      <c r="O42" s="381"/>
    </row>
    <row r="43" spans="1:17" ht="13.2">
      <c r="B43" s="242"/>
      <c r="C43" s="238"/>
      <c r="D43" s="238"/>
      <c r="E43" s="238"/>
      <c r="F43" s="238"/>
      <c r="G43" s="1194" t="s">
        <v>566</v>
      </c>
      <c r="H43" s="1194"/>
      <c r="I43" s="1194"/>
      <c r="J43" s="1194"/>
      <c r="K43" s="1194"/>
      <c r="L43" s="1194"/>
      <c r="M43" s="1194"/>
      <c r="N43" s="1194"/>
      <c r="O43" s="1194"/>
    </row>
    <row r="44" spans="1:17" ht="13.2">
      <c r="B44" s="242"/>
      <c r="C44" s="238"/>
      <c r="D44" s="238"/>
      <c r="E44" s="238"/>
      <c r="F44" s="238"/>
      <c r="G44" s="1194"/>
      <c r="H44" s="1194"/>
      <c r="I44" s="1194"/>
      <c r="J44" s="1194"/>
      <c r="K44" s="1194"/>
      <c r="L44" s="1194"/>
      <c r="M44" s="1194"/>
      <c r="N44" s="1194"/>
      <c r="O44" s="1194"/>
    </row>
    <row r="45" spans="1:17" ht="13.2">
      <c r="B45" s="242"/>
      <c r="C45" s="238"/>
      <c r="D45" s="238"/>
      <c r="E45" s="238"/>
      <c r="F45" s="238"/>
      <c r="G45" s="1194"/>
      <c r="H45" s="1194"/>
      <c r="I45" s="1194"/>
      <c r="J45" s="1194"/>
      <c r="K45" s="1194"/>
      <c r="L45" s="1194"/>
      <c r="M45" s="1194"/>
      <c r="N45" s="1194"/>
      <c r="O45" s="1194"/>
    </row>
    <row r="46" spans="1:17" ht="13.2">
      <c r="B46" s="242"/>
      <c r="C46" s="238"/>
      <c r="D46" s="238"/>
      <c r="E46" s="238"/>
      <c r="F46" s="238"/>
      <c r="G46" s="1194"/>
      <c r="H46" s="1194"/>
      <c r="I46" s="1194"/>
      <c r="J46" s="1194"/>
      <c r="K46" s="1194"/>
      <c r="L46" s="1194"/>
      <c r="M46" s="1194"/>
      <c r="N46" s="1194"/>
      <c r="O46" s="1194"/>
    </row>
    <row r="47" spans="1:17" ht="13.2">
      <c r="B47" s="242"/>
      <c r="C47" s="238"/>
      <c r="D47" s="238"/>
      <c r="E47" s="238"/>
      <c r="F47" s="238"/>
      <c r="G47" s="1194"/>
      <c r="H47" s="1194"/>
      <c r="I47" s="1194"/>
      <c r="J47" s="1194"/>
      <c r="K47" s="1194"/>
      <c r="L47" s="1194"/>
      <c r="M47" s="1194"/>
      <c r="N47" s="1194"/>
      <c r="O47" s="1194"/>
    </row>
    <row r="48" spans="1:17" ht="13.2">
      <c r="B48" s="242"/>
      <c r="C48" s="238"/>
      <c r="D48" s="238"/>
      <c r="E48" s="238"/>
      <c r="F48" s="238"/>
      <c r="G48" s="381"/>
      <c r="H48" s="380"/>
      <c r="I48" s="380"/>
      <c r="J48" s="380"/>
      <c r="K48" s="379"/>
      <c r="L48" s="379"/>
      <c r="M48" s="379"/>
      <c r="N48" s="379"/>
      <c r="O48" s="379"/>
    </row>
    <row r="49" spans="1:17" ht="13.2">
      <c r="B49" s="242"/>
      <c r="C49" s="238"/>
      <c r="D49" s="238"/>
      <c r="E49" s="238"/>
      <c r="F49" s="238"/>
      <c r="G49" s="379" t="s">
        <v>565</v>
      </c>
      <c r="H49" s="379"/>
      <c r="I49" s="379"/>
      <c r="J49" s="379"/>
      <c r="K49" s="379"/>
      <c r="L49" s="379"/>
      <c r="M49" s="379"/>
      <c r="N49" s="379"/>
      <c r="O49" s="379"/>
    </row>
    <row r="50" spans="1:17" ht="13.2">
      <c r="B50" s="242"/>
      <c r="C50" s="238"/>
      <c r="D50" s="238"/>
      <c r="E50" s="238"/>
      <c r="F50" s="238"/>
      <c r="G50" s="1195"/>
      <c r="H50" s="1195"/>
      <c r="I50" s="1195"/>
      <c r="J50" s="1195"/>
      <c r="K50" s="378" t="s">
        <v>564</v>
      </c>
      <c r="L50" s="378" t="s">
        <v>563</v>
      </c>
      <c r="M50" s="377" t="s">
        <v>562</v>
      </c>
      <c r="N50" s="377" t="s">
        <v>554</v>
      </c>
      <c r="O50" s="377" t="s">
        <v>553</v>
      </c>
    </row>
    <row r="51" spans="1:17" ht="13.2">
      <c r="B51" s="242"/>
      <c r="C51" s="238"/>
      <c r="D51" s="238"/>
      <c r="E51" s="238"/>
      <c r="F51" s="238"/>
      <c r="G51" s="1196" t="s">
        <v>552</v>
      </c>
      <c r="H51" s="1196"/>
      <c r="I51" s="1197" t="s">
        <v>550</v>
      </c>
      <c r="J51" s="1197"/>
      <c r="K51" s="1198"/>
      <c r="L51" s="1198"/>
      <c r="M51" s="1198"/>
      <c r="N51" s="1198"/>
      <c r="O51" s="1198"/>
    </row>
    <row r="52" spans="1:17" ht="13.2">
      <c r="B52" s="242"/>
      <c r="C52" s="238"/>
      <c r="D52" s="238"/>
      <c r="E52" s="238"/>
      <c r="F52" s="238"/>
      <c r="G52" s="1196"/>
      <c r="H52" s="1196"/>
      <c r="I52" s="1197"/>
      <c r="J52" s="1197"/>
      <c r="K52" s="1199"/>
      <c r="L52" s="1199"/>
      <c r="M52" s="1199"/>
      <c r="N52" s="1199"/>
      <c r="O52" s="1199"/>
    </row>
    <row r="53" spans="1:17" ht="13.2">
      <c r="A53" s="368"/>
      <c r="B53" s="242"/>
      <c r="C53" s="238"/>
      <c r="D53" s="238"/>
      <c r="E53" s="238"/>
      <c r="F53" s="238"/>
      <c r="G53" s="1196"/>
      <c r="H53" s="1196"/>
      <c r="I53" s="1200" t="s">
        <v>561</v>
      </c>
      <c r="J53" s="1200"/>
      <c r="K53" s="1201"/>
      <c r="L53" s="1201"/>
      <c r="M53" s="1201"/>
      <c r="N53" s="1201"/>
      <c r="O53" s="1201"/>
    </row>
    <row r="54" spans="1:17" ht="13.2">
      <c r="A54" s="368"/>
      <c r="B54" s="242"/>
      <c r="C54" s="238"/>
      <c r="D54" s="238"/>
      <c r="E54" s="238"/>
      <c r="F54" s="238"/>
      <c r="G54" s="1196"/>
      <c r="H54" s="1196"/>
      <c r="I54" s="1200"/>
      <c r="J54" s="1200"/>
      <c r="K54" s="1202"/>
      <c r="L54" s="1202"/>
      <c r="M54" s="1202"/>
      <c r="N54" s="1202"/>
      <c r="O54" s="1202"/>
    </row>
    <row r="55" spans="1:17" ht="13.2">
      <c r="A55" s="368"/>
      <c r="B55" s="242"/>
      <c r="C55" s="238"/>
      <c r="D55" s="238"/>
      <c r="E55" s="238"/>
      <c r="F55" s="238"/>
      <c r="G55" s="1200" t="s">
        <v>551</v>
      </c>
      <c r="H55" s="1200"/>
      <c r="I55" s="1200" t="s">
        <v>550</v>
      </c>
      <c r="J55" s="1200"/>
      <c r="K55" s="1198"/>
      <c r="L55" s="1198"/>
      <c r="M55" s="1198"/>
      <c r="N55" s="1198"/>
      <c r="O55" s="1198"/>
    </row>
    <row r="56" spans="1:17" ht="13.2">
      <c r="A56" s="368"/>
      <c r="B56" s="242"/>
      <c r="C56" s="238"/>
      <c r="D56" s="238"/>
      <c r="E56" s="238"/>
      <c r="F56" s="238"/>
      <c r="G56" s="1200"/>
      <c r="H56" s="1200"/>
      <c r="I56" s="1200"/>
      <c r="J56" s="1200"/>
      <c r="K56" s="1199"/>
      <c r="L56" s="1199"/>
      <c r="M56" s="1199"/>
      <c r="N56" s="1199"/>
      <c r="O56" s="1199"/>
    </row>
    <row r="57" spans="1:17" s="368" customFormat="1" ht="13.2">
      <c r="B57" s="369"/>
      <c r="C57" s="376"/>
      <c r="D57" s="376"/>
      <c r="E57" s="376"/>
      <c r="F57" s="376"/>
      <c r="G57" s="1200"/>
      <c r="H57" s="1200"/>
      <c r="I57" s="1203" t="s">
        <v>561</v>
      </c>
      <c r="J57" s="1203"/>
      <c r="K57" s="1204"/>
      <c r="L57" s="1204"/>
      <c r="M57" s="1204"/>
      <c r="N57" s="1204"/>
      <c r="O57" s="1204"/>
      <c r="P57" s="374"/>
      <c r="Q57" s="369"/>
    </row>
    <row r="58" spans="1:17" s="368" customFormat="1" ht="13.2">
      <c r="A58" s="237"/>
      <c r="B58" s="369"/>
      <c r="C58" s="376"/>
      <c r="D58" s="376"/>
      <c r="E58" s="376"/>
      <c r="F58" s="376"/>
      <c r="G58" s="1200"/>
      <c r="H58" s="1200"/>
      <c r="I58" s="1203"/>
      <c r="J58" s="1203"/>
      <c r="K58" s="1202"/>
      <c r="L58" s="1202"/>
      <c r="M58" s="1202"/>
      <c r="N58" s="1202"/>
      <c r="O58" s="1202"/>
      <c r="P58" s="374"/>
      <c r="Q58" s="369"/>
    </row>
    <row r="59" spans="1:17" s="368" customFormat="1" ht="13.2">
      <c r="A59" s="237"/>
      <c r="B59" s="369"/>
      <c r="C59" s="376"/>
      <c r="D59" s="376"/>
      <c r="E59" s="376"/>
      <c r="F59" s="376"/>
      <c r="G59" s="376"/>
      <c r="H59" s="376"/>
      <c r="I59" s="376"/>
      <c r="J59" s="376"/>
      <c r="K59" s="375"/>
      <c r="L59" s="375"/>
      <c r="M59" s="375"/>
      <c r="N59" s="375"/>
      <c r="O59" s="375"/>
      <c r="P59" s="374"/>
      <c r="Q59" s="369"/>
    </row>
    <row r="60" spans="1:17" s="368" customFormat="1" ht="13.2">
      <c r="A60" s="237"/>
      <c r="B60" s="369"/>
      <c r="C60" s="376"/>
      <c r="D60" s="376"/>
      <c r="E60" s="376"/>
      <c r="F60" s="376"/>
      <c r="G60" s="376"/>
      <c r="H60" s="376"/>
      <c r="I60" s="376"/>
      <c r="J60" s="376"/>
      <c r="K60" s="375"/>
      <c r="L60" s="375"/>
      <c r="M60" s="375"/>
      <c r="N60" s="375"/>
      <c r="O60" s="375"/>
      <c r="P60" s="374"/>
      <c r="Q60" s="369"/>
    </row>
    <row r="61" spans="1:17" s="368" customFormat="1" ht="13.2">
      <c r="A61" s="237"/>
      <c r="B61" s="373"/>
      <c r="C61" s="372"/>
      <c r="D61" s="372"/>
      <c r="E61" s="372"/>
      <c r="F61" s="372"/>
      <c r="G61" s="372"/>
      <c r="H61" s="372"/>
      <c r="I61" s="372"/>
      <c r="J61" s="372"/>
      <c r="K61" s="372"/>
      <c r="L61" s="372"/>
      <c r="M61" s="371"/>
      <c r="N61" s="371"/>
      <c r="O61" s="371"/>
      <c r="P61" s="370"/>
      <c r="Q61" s="369"/>
    </row>
    <row r="62" spans="1:17" ht="13.2">
      <c r="B62" s="367"/>
      <c r="C62" s="367"/>
      <c r="D62" s="367"/>
      <c r="E62" s="367"/>
      <c r="F62" s="367"/>
      <c r="G62" s="367"/>
      <c r="H62" s="367"/>
      <c r="I62" s="367"/>
      <c r="J62" s="367"/>
      <c r="K62" s="367"/>
      <c r="L62" s="367"/>
      <c r="M62" s="367"/>
      <c r="N62" s="367"/>
      <c r="O62" s="367"/>
      <c r="P62" s="367"/>
      <c r="Q62" s="238"/>
    </row>
    <row r="63" spans="1:17" ht="16.2">
      <c r="B63" s="295" t="s">
        <v>560</v>
      </c>
      <c r="C63" s="238"/>
      <c r="D63" s="238"/>
      <c r="E63" s="238"/>
      <c r="F63" s="238"/>
      <c r="G63" s="238"/>
      <c r="H63" s="238"/>
      <c r="I63" s="238"/>
      <c r="J63" s="238"/>
      <c r="K63" s="238"/>
      <c r="L63" s="238"/>
      <c r="M63" s="238"/>
      <c r="N63" s="238"/>
      <c r="O63" s="238"/>
    </row>
    <row r="64" spans="1:17" ht="13.2">
      <c r="B64" s="242"/>
      <c r="C64" s="238"/>
      <c r="D64" s="238"/>
      <c r="E64" s="238"/>
      <c r="F64" s="238"/>
      <c r="G64" s="366" t="s">
        <v>559</v>
      </c>
      <c r="I64" s="364"/>
      <c r="J64" s="364"/>
      <c r="K64" s="364"/>
      <c r="L64" s="364"/>
      <c r="M64" s="364"/>
      <c r="N64" s="365"/>
      <c r="O64" s="364"/>
    </row>
    <row r="65" spans="2:30" ht="13.2">
      <c r="B65" s="242"/>
      <c r="C65" s="238"/>
      <c r="D65" s="238"/>
      <c r="E65" s="238"/>
      <c r="F65" s="238"/>
      <c r="G65" s="1205" t="s">
        <v>569</v>
      </c>
      <c r="H65" s="1205"/>
      <c r="I65" s="1205"/>
      <c r="J65" s="1205"/>
      <c r="K65" s="1205"/>
      <c r="L65" s="1205"/>
      <c r="M65" s="1205"/>
      <c r="N65" s="1205"/>
      <c r="O65" s="1205"/>
    </row>
    <row r="66" spans="2:30" ht="13.2">
      <c r="B66" s="242"/>
      <c r="C66" s="238"/>
      <c r="D66" s="238"/>
      <c r="E66" s="238"/>
      <c r="F66" s="238"/>
      <c r="G66" s="1205"/>
      <c r="H66" s="1205"/>
      <c r="I66" s="1205"/>
      <c r="J66" s="1205"/>
      <c r="K66" s="1205"/>
      <c r="L66" s="1205"/>
      <c r="M66" s="1205"/>
      <c r="N66" s="1205"/>
      <c r="O66" s="1205"/>
    </row>
    <row r="67" spans="2:30" ht="13.2">
      <c r="B67" s="242"/>
      <c r="C67" s="238"/>
      <c r="D67" s="238"/>
      <c r="E67" s="238"/>
      <c r="F67" s="238"/>
      <c r="G67" s="1205"/>
      <c r="H67" s="1205"/>
      <c r="I67" s="1205"/>
      <c r="J67" s="1205"/>
      <c r="K67" s="1205"/>
      <c r="L67" s="1205"/>
      <c r="M67" s="1205"/>
      <c r="N67" s="1205"/>
      <c r="O67" s="1205"/>
    </row>
    <row r="68" spans="2:30" ht="13.2">
      <c r="B68" s="242"/>
      <c r="C68" s="238"/>
      <c r="D68" s="238"/>
      <c r="E68" s="238"/>
      <c r="F68" s="238"/>
      <c r="G68" s="1205"/>
      <c r="H68" s="1205"/>
      <c r="I68" s="1205"/>
      <c r="J68" s="1205"/>
      <c r="K68" s="1205"/>
      <c r="L68" s="1205"/>
      <c r="M68" s="1205"/>
      <c r="N68" s="1205"/>
      <c r="O68" s="1205"/>
    </row>
    <row r="69" spans="2:30" ht="13.2">
      <c r="B69" s="242"/>
      <c r="C69" s="238"/>
      <c r="D69" s="238"/>
      <c r="E69" s="238"/>
      <c r="F69" s="238"/>
      <c r="G69" s="1205"/>
      <c r="H69" s="1205"/>
      <c r="I69" s="1205"/>
      <c r="J69" s="1205"/>
      <c r="K69" s="1205"/>
      <c r="L69" s="1205"/>
      <c r="M69" s="1205"/>
      <c r="N69" s="1205"/>
      <c r="O69" s="1205"/>
    </row>
    <row r="70" spans="2:30" ht="13.2">
      <c r="B70" s="242"/>
      <c r="C70" s="238"/>
      <c r="D70" s="238"/>
      <c r="E70" s="238"/>
      <c r="F70" s="238"/>
      <c r="G70" s="238"/>
      <c r="H70" s="363"/>
      <c r="I70" s="363"/>
      <c r="J70" s="360"/>
      <c r="K70" s="360"/>
      <c r="L70" s="359"/>
      <c r="M70" s="360"/>
      <c r="N70" s="359"/>
      <c r="O70" s="358"/>
    </row>
    <row r="71" spans="2:30" ht="13.2">
      <c r="B71" s="242"/>
      <c r="C71" s="238"/>
      <c r="D71" s="238"/>
      <c r="E71" s="238"/>
      <c r="F71" s="238"/>
      <c r="G71" s="362" t="s">
        <v>558</v>
      </c>
      <c r="I71" s="361"/>
      <c r="J71" s="360"/>
      <c r="K71" s="360"/>
      <c r="L71" s="359"/>
      <c r="M71" s="360"/>
      <c r="N71" s="359"/>
      <c r="O71" s="358"/>
    </row>
    <row r="72" spans="2:30" ht="13.2">
      <c r="B72" s="242"/>
      <c r="C72" s="238"/>
      <c r="D72" s="238"/>
      <c r="E72" s="238"/>
      <c r="F72" s="238"/>
      <c r="G72" s="1200"/>
      <c r="H72" s="1200"/>
      <c r="I72" s="1200"/>
      <c r="J72" s="1200"/>
      <c r="K72" s="357" t="s">
        <v>557</v>
      </c>
      <c r="L72" s="357" t="s">
        <v>556</v>
      </c>
      <c r="M72" s="356" t="s">
        <v>555</v>
      </c>
      <c r="N72" s="356" t="s">
        <v>554</v>
      </c>
      <c r="O72" s="356" t="s">
        <v>553</v>
      </c>
    </row>
    <row r="73" spans="2:30" ht="13.2">
      <c r="B73" s="242"/>
      <c r="C73" s="238"/>
      <c r="D73" s="238"/>
      <c r="E73" s="238"/>
      <c r="F73" s="238"/>
      <c r="G73" s="1196" t="s">
        <v>552</v>
      </c>
      <c r="H73" s="1196"/>
      <c r="I73" s="1196" t="s">
        <v>550</v>
      </c>
      <c r="J73" s="1196"/>
      <c r="K73" s="1206">
        <v>251.5</v>
      </c>
      <c r="L73" s="1206">
        <v>241.4</v>
      </c>
      <c r="M73" s="1206">
        <v>187.2</v>
      </c>
      <c r="N73" s="1206">
        <v>171.8</v>
      </c>
      <c r="O73" s="1206">
        <v>169.9</v>
      </c>
      <c r="S73" s="237">
        <v>9.9</v>
      </c>
    </row>
    <row r="74" spans="2:30" ht="13.2">
      <c r="B74" s="242"/>
      <c r="C74" s="238"/>
      <c r="D74" s="238"/>
      <c r="E74" s="238"/>
      <c r="F74" s="238"/>
      <c r="G74" s="1196"/>
      <c r="H74" s="1196"/>
      <c r="I74" s="1196"/>
      <c r="J74" s="1196"/>
      <c r="K74" s="1206"/>
      <c r="L74" s="1206"/>
      <c r="M74" s="1206"/>
      <c r="N74" s="1206"/>
      <c r="O74" s="1206"/>
    </row>
    <row r="75" spans="2:30" ht="13.2">
      <c r="B75" s="242"/>
      <c r="C75" s="238"/>
      <c r="D75" s="238"/>
      <c r="E75" s="238"/>
      <c r="F75" s="238"/>
      <c r="G75" s="1196"/>
      <c r="H75" s="1196"/>
      <c r="I75" s="1200" t="s">
        <v>549</v>
      </c>
      <c r="J75" s="1200"/>
      <c r="K75" s="1207">
        <v>15.2</v>
      </c>
      <c r="L75" s="1207">
        <v>14.4</v>
      </c>
      <c r="M75" s="1207">
        <v>14.1</v>
      </c>
      <c r="N75" s="1207">
        <v>14.5</v>
      </c>
      <c r="O75" s="1207">
        <v>14.9</v>
      </c>
      <c r="U75" s="237">
        <v>81.2</v>
      </c>
      <c r="W75" s="237">
        <v>87.2</v>
      </c>
      <c r="Y75" s="237">
        <v>99.8</v>
      </c>
      <c r="AA75" s="237">
        <v>109.5</v>
      </c>
      <c r="AC75" s="237">
        <v>115.2</v>
      </c>
    </row>
    <row r="76" spans="2:30" ht="13.2">
      <c r="B76" s="242"/>
      <c r="C76" s="238"/>
      <c r="D76" s="238"/>
      <c r="E76" s="238"/>
      <c r="F76" s="238"/>
      <c r="G76" s="1196"/>
      <c r="H76" s="1196"/>
      <c r="I76" s="1200"/>
      <c r="J76" s="1200"/>
      <c r="K76" s="1202"/>
      <c r="L76" s="1202"/>
      <c r="M76" s="1202"/>
      <c r="N76" s="1202"/>
      <c r="O76" s="1202"/>
    </row>
    <row r="77" spans="2:30" ht="13.2">
      <c r="B77" s="242"/>
      <c r="C77" s="238"/>
      <c r="D77" s="238"/>
      <c r="E77" s="238"/>
      <c r="F77" s="238"/>
      <c r="G77" s="1200" t="s">
        <v>551</v>
      </c>
      <c r="H77" s="1200"/>
      <c r="I77" s="1200" t="s">
        <v>550</v>
      </c>
      <c r="J77" s="1200"/>
      <c r="K77" s="1206">
        <v>234.7</v>
      </c>
      <c r="L77" s="1206">
        <v>224.2</v>
      </c>
      <c r="M77" s="1206">
        <v>209.6</v>
      </c>
      <c r="N77" s="1206">
        <v>196.3</v>
      </c>
      <c r="O77" s="1206">
        <v>196.2</v>
      </c>
      <c r="R77" s="237">
        <v>12.3</v>
      </c>
      <c r="T77" s="237">
        <v>11.1</v>
      </c>
    </row>
    <row r="78" spans="2:30" ht="13.2">
      <c r="B78" s="242"/>
      <c r="C78" s="238"/>
      <c r="D78" s="238"/>
      <c r="E78" s="238"/>
      <c r="F78" s="238"/>
      <c r="G78" s="1200"/>
      <c r="H78" s="1200"/>
      <c r="I78" s="1200"/>
      <c r="J78" s="1200"/>
      <c r="K78" s="1206"/>
      <c r="L78" s="1206"/>
      <c r="M78" s="1206"/>
      <c r="N78" s="1206"/>
      <c r="O78" s="1206"/>
    </row>
    <row r="79" spans="2:30" ht="13.2">
      <c r="B79" s="242"/>
      <c r="C79" s="238"/>
      <c r="D79" s="238"/>
      <c r="E79" s="238"/>
      <c r="F79" s="238"/>
      <c r="G79" s="1200"/>
      <c r="H79" s="1200"/>
      <c r="I79" s="1203" t="s">
        <v>549</v>
      </c>
      <c r="J79" s="1203"/>
      <c r="K79" s="1208">
        <v>14.3</v>
      </c>
      <c r="L79" s="1208">
        <v>14.4</v>
      </c>
      <c r="M79" s="1208">
        <v>14.3</v>
      </c>
      <c r="N79" s="1208">
        <v>14</v>
      </c>
      <c r="O79" s="1208">
        <v>13.3</v>
      </c>
      <c r="V79" s="237">
        <v>53.5</v>
      </c>
      <c r="X79" s="237">
        <v>48.2</v>
      </c>
      <c r="Z79" s="237">
        <v>34.200000000000003</v>
      </c>
      <c r="AB79" s="237">
        <v>30.3</v>
      </c>
      <c r="AD79" s="237">
        <v>28.9</v>
      </c>
    </row>
    <row r="80" spans="2:30" ht="13.2">
      <c r="B80" s="242"/>
      <c r="C80" s="238"/>
      <c r="D80" s="238"/>
      <c r="E80" s="238"/>
      <c r="F80" s="238"/>
      <c r="G80" s="1200"/>
      <c r="H80" s="1200"/>
      <c r="I80" s="1203"/>
      <c r="J80" s="1203"/>
      <c r="K80" s="1208"/>
      <c r="L80" s="1208"/>
      <c r="M80" s="1208"/>
      <c r="N80" s="1208"/>
      <c r="O80" s="1208"/>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355"/>
      <c r="L82" s="355"/>
      <c r="M82" s="355"/>
      <c r="N82" s="355"/>
      <c r="O82" s="355"/>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354"/>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NQP45W5f9+BB31e8nKAvsvIUNp0aXU2/Ms+zTjgsCGmFdmND9cDsSJz6I918KhX+RbCqVUj+kJvz9itdOiA2g==" saltValue="BCjgOkrNYcEQWk4LY7w2IA=="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36</v>
      </c>
      <c r="E2" s="86"/>
      <c r="F2" s="87" t="s">
        <v>37</v>
      </c>
      <c r="G2" s="88"/>
      <c r="H2" s="89"/>
    </row>
    <row r="3" spans="1:8">
      <c r="A3" s="85" t="s">
        <v>484</v>
      </c>
      <c r="B3" s="90"/>
      <c r="C3" s="91"/>
      <c r="D3" s="92">
        <v>55949</v>
      </c>
      <c r="E3" s="93"/>
      <c r="F3" s="94">
        <v>31502</v>
      </c>
      <c r="G3" s="95"/>
      <c r="H3" s="96"/>
    </row>
    <row r="4" spans="1:8">
      <c r="A4" s="97"/>
      <c r="B4" s="98"/>
      <c r="C4" s="99"/>
      <c r="D4" s="100">
        <v>10353</v>
      </c>
      <c r="E4" s="101"/>
      <c r="F4" s="102">
        <v>11020</v>
      </c>
      <c r="G4" s="103"/>
      <c r="H4" s="104"/>
    </row>
    <row r="5" spans="1:8">
      <c r="A5" s="85" t="s">
        <v>486</v>
      </c>
      <c r="B5" s="90"/>
      <c r="C5" s="91"/>
      <c r="D5" s="92">
        <v>66815</v>
      </c>
      <c r="E5" s="93"/>
      <c r="F5" s="94">
        <v>34374</v>
      </c>
      <c r="G5" s="95"/>
      <c r="H5" s="96"/>
    </row>
    <row r="6" spans="1:8">
      <c r="A6" s="97"/>
      <c r="B6" s="98"/>
      <c r="C6" s="99"/>
      <c r="D6" s="100">
        <v>14076</v>
      </c>
      <c r="E6" s="101"/>
      <c r="F6" s="102">
        <v>10917</v>
      </c>
      <c r="G6" s="103"/>
      <c r="H6" s="104"/>
    </row>
    <row r="7" spans="1:8">
      <c r="A7" s="85" t="s">
        <v>487</v>
      </c>
      <c r="B7" s="90"/>
      <c r="C7" s="91"/>
      <c r="D7" s="92">
        <v>90393</v>
      </c>
      <c r="E7" s="93"/>
      <c r="F7" s="94">
        <v>35216</v>
      </c>
      <c r="G7" s="95"/>
      <c r="H7" s="96"/>
    </row>
    <row r="8" spans="1:8">
      <c r="A8" s="97"/>
      <c r="B8" s="98"/>
      <c r="C8" s="99"/>
      <c r="D8" s="100">
        <v>26845</v>
      </c>
      <c r="E8" s="101"/>
      <c r="F8" s="102">
        <v>12644</v>
      </c>
      <c r="G8" s="103"/>
      <c r="H8" s="104"/>
    </row>
    <row r="9" spans="1:8">
      <c r="A9" s="85" t="s">
        <v>488</v>
      </c>
      <c r="B9" s="90"/>
      <c r="C9" s="91"/>
      <c r="D9" s="92">
        <v>98961</v>
      </c>
      <c r="E9" s="93"/>
      <c r="F9" s="94">
        <v>36736</v>
      </c>
      <c r="G9" s="95"/>
      <c r="H9" s="96"/>
    </row>
    <row r="10" spans="1:8">
      <c r="A10" s="97"/>
      <c r="B10" s="98"/>
      <c r="C10" s="99"/>
      <c r="D10" s="100">
        <v>24194</v>
      </c>
      <c r="E10" s="101"/>
      <c r="F10" s="102">
        <v>13410</v>
      </c>
      <c r="G10" s="103"/>
      <c r="H10" s="104"/>
    </row>
    <row r="11" spans="1:8">
      <c r="A11" s="85" t="s">
        <v>489</v>
      </c>
      <c r="B11" s="90"/>
      <c r="C11" s="91"/>
      <c r="D11" s="92">
        <v>103202</v>
      </c>
      <c r="E11" s="93"/>
      <c r="F11" s="94">
        <v>38259</v>
      </c>
      <c r="G11" s="95"/>
      <c r="H11" s="96"/>
    </row>
    <row r="12" spans="1:8">
      <c r="A12" s="97"/>
      <c r="B12" s="98"/>
      <c r="C12" s="105"/>
      <c r="D12" s="100">
        <v>20975</v>
      </c>
      <c r="E12" s="101"/>
      <c r="F12" s="102">
        <v>13379</v>
      </c>
      <c r="G12" s="103"/>
      <c r="H12" s="104"/>
    </row>
    <row r="13" spans="1:8">
      <c r="A13" s="85"/>
      <c r="B13" s="90"/>
      <c r="C13" s="106"/>
      <c r="D13" s="107">
        <v>83064</v>
      </c>
      <c r="E13" s="108"/>
      <c r="F13" s="109">
        <v>35217</v>
      </c>
      <c r="G13" s="110"/>
      <c r="H13" s="96"/>
    </row>
    <row r="14" spans="1:8">
      <c r="A14" s="97"/>
      <c r="B14" s="98"/>
      <c r="C14" s="99"/>
      <c r="D14" s="100">
        <v>19289</v>
      </c>
      <c r="E14" s="101"/>
      <c r="F14" s="102">
        <v>12274</v>
      </c>
      <c r="G14" s="103"/>
      <c r="H14" s="104"/>
    </row>
    <row r="17" spans="1:11">
      <c r="A17" s="81" t="s">
        <v>38</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39</v>
      </c>
      <c r="B19" s="111">
        <f>ROUND(VALUE(SUBSTITUTE(実質収支比率等に係る経年分析!F$48,"▲","-")),2)</f>
        <v>6.32</v>
      </c>
      <c r="C19" s="111">
        <f>ROUND(VALUE(SUBSTITUTE(実質収支比率等に係る経年分析!G$48,"▲","-")),2)</f>
        <v>5.84</v>
      </c>
      <c r="D19" s="111">
        <f>ROUND(VALUE(SUBSTITUTE(実質収支比率等に係る経年分析!H$48,"▲","-")),2)</f>
        <v>7.95</v>
      </c>
      <c r="E19" s="111">
        <f>ROUND(VALUE(SUBSTITUTE(実質収支比率等に係る経年分析!I$48,"▲","-")),2)</f>
        <v>3.53</v>
      </c>
      <c r="F19" s="111">
        <f>ROUND(VALUE(SUBSTITUTE(実質収支比率等に係る経年分析!J$48,"▲","-")),2)</f>
        <v>3.05</v>
      </c>
    </row>
    <row r="20" spans="1:11">
      <c r="A20" s="111" t="s">
        <v>40</v>
      </c>
      <c r="B20" s="111">
        <f>ROUND(VALUE(SUBSTITUTE(実質収支比率等に係る経年分析!F$47,"▲","-")),2)</f>
        <v>6.52</v>
      </c>
      <c r="C20" s="111">
        <f>ROUND(VALUE(SUBSTITUTE(実質収支比率等に係る経年分析!G$47,"▲","-")),2)</f>
        <v>7.12</v>
      </c>
      <c r="D20" s="111">
        <f>ROUND(VALUE(SUBSTITUTE(実質収支比率等に係る経年分析!H$47,"▲","-")),2)</f>
        <v>6.07</v>
      </c>
      <c r="E20" s="111">
        <f>ROUND(VALUE(SUBSTITUTE(実質収支比率等に係る経年分析!I$47,"▲","-")),2)</f>
        <v>4.3899999999999997</v>
      </c>
      <c r="F20" s="111">
        <f>ROUND(VALUE(SUBSTITUTE(実質収支比率等に係る経年分析!J$47,"▲","-")),2)</f>
        <v>4.07</v>
      </c>
    </row>
    <row r="21" spans="1:11">
      <c r="A21" s="111" t="s">
        <v>41</v>
      </c>
      <c r="B21" s="111">
        <f>IF(ISNUMBER(VALUE(SUBSTITUTE(実質収支比率等に係る経年分析!F$49,"▲","-"))),ROUND(VALUE(SUBSTITUTE(実質収支比率等に係る経年分析!F$49,"▲","-")),2),NA())</f>
        <v>3.5</v>
      </c>
      <c r="C21" s="111">
        <f>IF(ISNUMBER(VALUE(SUBSTITUTE(実質収支比率等に係る経年分析!G$49,"▲","-"))),ROUND(VALUE(SUBSTITUTE(実質収支比率等に係る経年分析!G$49,"▲","-")),2),NA())</f>
        <v>0.56999999999999995</v>
      </c>
      <c r="D21" s="111">
        <f>IF(ISNUMBER(VALUE(SUBSTITUTE(実質収支比率等に係る経年分析!H$49,"▲","-"))),ROUND(VALUE(SUBSTITUTE(実質収支比率等に係る経年分析!H$49,"▲","-")),2),NA())</f>
        <v>1.39</v>
      </c>
      <c r="E21" s="111">
        <f>IF(ISNUMBER(VALUE(SUBSTITUTE(実質収支比率等に係る経年分析!I$49,"▲","-"))),ROUND(VALUE(SUBSTITUTE(実質収支比率等に係る経年分析!I$49,"▲","-")),2),NA())</f>
        <v>-4.67</v>
      </c>
      <c r="F21" s="111">
        <f>IF(ISNUMBER(VALUE(SUBSTITUTE(実質収支比率等に係る経年分析!J$49,"▲","-"))),ROUND(VALUE(SUBSTITUTE(実質収支比率等に係る経年分析!J$49,"▲","-")),2),NA())</f>
        <v>1.19</v>
      </c>
    </row>
    <row r="24" spans="1:11">
      <c r="A24" s="81" t="s">
        <v>42</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43</v>
      </c>
      <c r="C26" s="112" t="s">
        <v>44</v>
      </c>
      <c r="D26" s="112" t="s">
        <v>43</v>
      </c>
      <c r="E26" s="112" t="s">
        <v>44</v>
      </c>
      <c r="F26" s="112" t="s">
        <v>43</v>
      </c>
      <c r="G26" s="112" t="s">
        <v>44</v>
      </c>
      <c r="H26" s="112" t="s">
        <v>43</v>
      </c>
      <c r="I26" s="112" t="s">
        <v>44</v>
      </c>
      <c r="J26" s="112" t="s">
        <v>43</v>
      </c>
      <c r="K26" s="112" t="s">
        <v>44</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0.01</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土地取得特別会計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県有林特別会計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0.01</v>
      </c>
    </row>
    <row r="31" spans="1:11">
      <c r="A31" s="112" t="str">
        <f>IF(連結実質赤字比率に係る赤字・黒字の構成分析!C$39="",NA(),連結実質赤字比率に係る赤字・黒字の構成分析!C$39)</f>
        <v>流域下水道事業特別会計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7.0000000000000007E-2</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0.05</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0.02</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0.01</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0.03</v>
      </c>
    </row>
    <row r="32" spans="1:11">
      <c r="A32" s="112" t="str">
        <f>IF(連結実質赤字比率に係る赤字・黒字の構成分析!C$38="",NA(),連結実質赤字比率に係る赤字・黒字の構成分析!C$38)</f>
        <v>港湾整備事業特別会計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0.28000000000000003</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0.38</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0.33</v>
      </c>
    </row>
    <row r="33" spans="1:16">
      <c r="A33" s="112" t="str">
        <f>IF(連結実質赤字比率に係る赤字・黒字の構成分析!C$37="",NA(),連結実質赤字比率に係る赤字・黒字の構成分析!C$37)</f>
        <v>工業用水道事業会計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0.23</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0.27</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0.23</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0.35</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0.44</v>
      </c>
    </row>
    <row r="34" spans="1:16">
      <c r="A34" s="112" t="str">
        <f>IF(連結実質赤字比率に係る赤字・黒字の構成分析!C$36="",NA(),連結実質赤字比率に係る赤字・黒字の構成分析!C$36)</f>
        <v>地域整備事業会計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0.8</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0.91</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1.01</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0.75</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0.87</v>
      </c>
    </row>
    <row r="35" spans="1:16">
      <c r="A35" s="112" t="str">
        <f>IF(連結実質赤字比率に係る赤字・黒字の構成分析!C$35="",NA(),連結実質赤字比率に係る赤字・黒字の構成分析!C$35)</f>
        <v>水道用水供給事業会計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1.44</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1.62</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0.19</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2.14</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2.54</v>
      </c>
    </row>
    <row r="36" spans="1:16">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6.31</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5.82</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7.94</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3.52</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3.03</v>
      </c>
    </row>
    <row r="39" spans="1:16">
      <c r="A39" s="81" t="s">
        <v>45</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46</v>
      </c>
      <c r="C41" s="113"/>
      <c r="D41" s="113" t="s">
        <v>47</v>
      </c>
      <c r="E41" s="113" t="s">
        <v>46</v>
      </c>
      <c r="F41" s="113"/>
      <c r="G41" s="113" t="s">
        <v>47</v>
      </c>
      <c r="H41" s="113" t="s">
        <v>46</v>
      </c>
      <c r="I41" s="113"/>
      <c r="J41" s="113" t="s">
        <v>47</v>
      </c>
      <c r="K41" s="113" t="s">
        <v>46</v>
      </c>
      <c r="L41" s="113"/>
      <c r="M41" s="113" t="s">
        <v>47</v>
      </c>
      <c r="N41" s="113" t="s">
        <v>46</v>
      </c>
      <c r="O41" s="113"/>
      <c r="P41" s="113" t="s">
        <v>47</v>
      </c>
    </row>
    <row r="42" spans="1:16">
      <c r="A42" s="113" t="s">
        <v>48</v>
      </c>
      <c r="B42" s="113"/>
      <c r="C42" s="113"/>
      <c r="D42" s="113">
        <f>'実質公債費比率（分子）の構造'!K$52</f>
        <v>69252</v>
      </c>
      <c r="E42" s="113"/>
      <c r="F42" s="113"/>
      <c r="G42" s="113">
        <f>'実質公債費比率（分子）の構造'!L$52</f>
        <v>70384</v>
      </c>
      <c r="H42" s="113"/>
      <c r="I42" s="113"/>
      <c r="J42" s="113">
        <f>'実質公債費比率（分子）の構造'!M$52</f>
        <v>71235</v>
      </c>
      <c r="K42" s="113"/>
      <c r="L42" s="113"/>
      <c r="M42" s="113">
        <f>'実質公債費比率（分子）の構造'!N$52</f>
        <v>71887</v>
      </c>
      <c r="N42" s="113"/>
      <c r="O42" s="113"/>
      <c r="P42" s="113">
        <f>'実質公債費比率（分子）の構造'!O$52</f>
        <v>71557</v>
      </c>
    </row>
    <row r="43" spans="1:16">
      <c r="A43" s="113" t="s">
        <v>49</v>
      </c>
      <c r="B43" s="113">
        <f>'実質公債費比率（分子）の構造'!K$51</f>
        <v>9</v>
      </c>
      <c r="C43" s="113"/>
      <c r="D43" s="113"/>
      <c r="E43" s="113">
        <f>'実質公債費比率（分子）の構造'!L$51</f>
        <v>13</v>
      </c>
      <c r="F43" s="113"/>
      <c r="G43" s="113"/>
      <c r="H43" s="113">
        <f>'実質公債費比率（分子）の構造'!M$51</f>
        <v>13</v>
      </c>
      <c r="I43" s="113"/>
      <c r="J43" s="113"/>
      <c r="K43" s="113">
        <f>'実質公債費比率（分子）の構造'!N$51</f>
        <v>9</v>
      </c>
      <c r="L43" s="113"/>
      <c r="M43" s="113"/>
      <c r="N43" s="113">
        <f>'実質公債費比率（分子）の構造'!O$51</f>
        <v>6</v>
      </c>
      <c r="O43" s="113"/>
      <c r="P43" s="113"/>
    </row>
    <row r="44" spans="1:16">
      <c r="A44" s="113" t="s">
        <v>50</v>
      </c>
      <c r="B44" s="113">
        <f>'実質公債費比率（分子）の構造'!K$50</f>
        <v>4166</v>
      </c>
      <c r="C44" s="113"/>
      <c r="D44" s="113"/>
      <c r="E44" s="113">
        <f>'実質公債費比率（分子）の構造'!L$50</f>
        <v>4275</v>
      </c>
      <c r="F44" s="113"/>
      <c r="G44" s="113"/>
      <c r="H44" s="113">
        <f>'実質公債費比率（分子）の構造'!M$50</f>
        <v>3787</v>
      </c>
      <c r="I44" s="113"/>
      <c r="J44" s="113"/>
      <c r="K44" s="113">
        <f>'実質公債費比率（分子）の構造'!N$50</f>
        <v>3196</v>
      </c>
      <c r="L44" s="113"/>
      <c r="M44" s="113"/>
      <c r="N44" s="113">
        <f>'実質公債費比率（分子）の構造'!O$50</f>
        <v>2695</v>
      </c>
      <c r="O44" s="113"/>
      <c r="P44" s="113"/>
    </row>
    <row r="45" spans="1:16">
      <c r="A45" s="113" t="s">
        <v>51</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52</v>
      </c>
      <c r="B46" s="113">
        <f>'実質公債費比率（分子）の構造'!K$48</f>
        <v>10363</v>
      </c>
      <c r="C46" s="113"/>
      <c r="D46" s="113"/>
      <c r="E46" s="113">
        <f>'実質公債費比率（分子）の構造'!L$48</f>
        <v>7262</v>
      </c>
      <c r="F46" s="113"/>
      <c r="G46" s="113"/>
      <c r="H46" s="113">
        <f>'実質公債費比率（分子）の構造'!M$48</f>
        <v>7036</v>
      </c>
      <c r="I46" s="113"/>
      <c r="J46" s="113"/>
      <c r="K46" s="113">
        <f>'実質公債費比率（分子）の構造'!N$48</f>
        <v>6812</v>
      </c>
      <c r="L46" s="113"/>
      <c r="M46" s="113"/>
      <c r="N46" s="113">
        <f>'実質公債費比率（分子）の構造'!O$48</f>
        <v>1705</v>
      </c>
      <c r="O46" s="113"/>
      <c r="P46" s="113"/>
    </row>
    <row r="47" spans="1:16">
      <c r="A47" s="113" t="s">
        <v>53</v>
      </c>
      <c r="B47" s="113">
        <f>'実質公債費比率（分子）の構造'!K$47</f>
        <v>28989</v>
      </c>
      <c r="C47" s="113"/>
      <c r="D47" s="113"/>
      <c r="E47" s="113">
        <f>'実質公債費比率（分子）の構造'!L$47</f>
        <v>32036</v>
      </c>
      <c r="F47" s="113"/>
      <c r="G47" s="113"/>
      <c r="H47" s="113">
        <f>'実質公債費比率（分子）の構造'!M$47</f>
        <v>34756</v>
      </c>
      <c r="I47" s="113"/>
      <c r="J47" s="113"/>
      <c r="K47" s="113">
        <f>'実質公債費比率（分子）の構造'!N$47</f>
        <v>39295</v>
      </c>
      <c r="L47" s="113"/>
      <c r="M47" s="113"/>
      <c r="N47" s="113">
        <f>'実質公債費比率（分子）の構造'!O$47</f>
        <v>40376</v>
      </c>
      <c r="O47" s="113"/>
      <c r="P47" s="113"/>
    </row>
    <row r="48" spans="1:16">
      <c r="A48" s="113" t="s">
        <v>54</v>
      </c>
      <c r="B48" s="113">
        <f>'実質公債費比率（分子）の構造'!K$46</f>
        <v>4139</v>
      </c>
      <c r="C48" s="113"/>
      <c r="D48" s="113"/>
      <c r="E48" s="113">
        <f>'実質公債費比率（分子）の構造'!L$46</f>
        <v>4041</v>
      </c>
      <c r="F48" s="113"/>
      <c r="G48" s="113"/>
      <c r="H48" s="113">
        <f>'実質公債費比率（分子）の構造'!M$46</f>
        <v>6337</v>
      </c>
      <c r="I48" s="113"/>
      <c r="J48" s="113"/>
      <c r="K48" s="113">
        <f>'実質公債費比率（分子）の構造'!N$46</f>
        <v>11733</v>
      </c>
      <c r="L48" s="113"/>
      <c r="M48" s="113"/>
      <c r="N48" s="113">
        <f>'実質公債費比率（分子）の構造'!O$46</f>
        <v>13020</v>
      </c>
      <c r="O48" s="113"/>
      <c r="P48" s="113"/>
    </row>
    <row r="49" spans="1:16">
      <c r="A49" s="113" t="s">
        <v>55</v>
      </c>
      <c r="B49" s="113">
        <f>'実質公債費比率（分子）の構造'!K$45</f>
        <v>80244</v>
      </c>
      <c r="C49" s="113"/>
      <c r="D49" s="113"/>
      <c r="E49" s="113">
        <f>'実質公債費比率（分子）の構造'!L$45</f>
        <v>77644</v>
      </c>
      <c r="F49" s="113"/>
      <c r="G49" s="113"/>
      <c r="H49" s="113">
        <f>'実質公債費比率（分子）の構造'!M$45</f>
        <v>83279</v>
      </c>
      <c r="I49" s="113"/>
      <c r="J49" s="113"/>
      <c r="K49" s="113">
        <f>'実質公債費比率（分子）の構造'!N$45</f>
        <v>78214</v>
      </c>
      <c r="L49" s="113"/>
      <c r="M49" s="113"/>
      <c r="N49" s="113">
        <f>'実質公債費比率（分子）の構造'!O$45</f>
        <v>75991</v>
      </c>
      <c r="O49" s="113"/>
      <c r="P49" s="113"/>
    </row>
    <row r="50" spans="1:16">
      <c r="A50" s="113" t="s">
        <v>56</v>
      </c>
      <c r="B50" s="113" t="e">
        <f>NA()</f>
        <v>#N/A</v>
      </c>
      <c r="C50" s="113">
        <f>IF(ISNUMBER('実質公債費比率（分子）の構造'!K$53),'実質公債費比率（分子）の構造'!K$53,NA())</f>
        <v>58658</v>
      </c>
      <c r="D50" s="113" t="e">
        <f>NA()</f>
        <v>#N/A</v>
      </c>
      <c r="E50" s="113" t="e">
        <f>NA()</f>
        <v>#N/A</v>
      </c>
      <c r="F50" s="113">
        <f>IF(ISNUMBER('実質公債費比率（分子）の構造'!L$53),'実質公債費比率（分子）の構造'!L$53,NA())</f>
        <v>54887</v>
      </c>
      <c r="G50" s="113" t="e">
        <f>NA()</f>
        <v>#N/A</v>
      </c>
      <c r="H50" s="113" t="e">
        <f>NA()</f>
        <v>#N/A</v>
      </c>
      <c r="I50" s="113">
        <f>IF(ISNUMBER('実質公債費比率（分子）の構造'!M$53),'実質公債費比率（分子）の構造'!M$53,NA())</f>
        <v>63973</v>
      </c>
      <c r="J50" s="113" t="e">
        <f>NA()</f>
        <v>#N/A</v>
      </c>
      <c r="K50" s="113" t="e">
        <f>NA()</f>
        <v>#N/A</v>
      </c>
      <c r="L50" s="113">
        <f>IF(ISNUMBER('実質公債費比率（分子）の構造'!N$53),'実質公債費比率（分子）の構造'!N$53,NA())</f>
        <v>67372</v>
      </c>
      <c r="M50" s="113" t="e">
        <f>NA()</f>
        <v>#N/A</v>
      </c>
      <c r="N50" s="113" t="e">
        <f>NA()</f>
        <v>#N/A</v>
      </c>
      <c r="O50" s="113">
        <f>IF(ISNUMBER('実質公債費比率（分子）の構造'!O$53),'実質公債費比率（分子）の構造'!O$53,NA())</f>
        <v>62236</v>
      </c>
      <c r="P50" s="113" t="e">
        <f>NA()</f>
        <v>#N/A</v>
      </c>
    </row>
    <row r="53" spans="1:16">
      <c r="A53" s="81" t="s">
        <v>57</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58</v>
      </c>
      <c r="C55" s="112"/>
      <c r="D55" s="112" t="s">
        <v>59</v>
      </c>
      <c r="E55" s="112" t="s">
        <v>58</v>
      </c>
      <c r="F55" s="112"/>
      <c r="G55" s="112" t="s">
        <v>59</v>
      </c>
      <c r="H55" s="112" t="s">
        <v>58</v>
      </c>
      <c r="I55" s="112"/>
      <c r="J55" s="112" t="s">
        <v>59</v>
      </c>
      <c r="K55" s="112" t="s">
        <v>58</v>
      </c>
      <c r="L55" s="112"/>
      <c r="M55" s="112" t="s">
        <v>59</v>
      </c>
      <c r="N55" s="112" t="s">
        <v>58</v>
      </c>
      <c r="O55" s="112"/>
      <c r="P55" s="112" t="s">
        <v>59</v>
      </c>
    </row>
    <row r="56" spans="1:16">
      <c r="A56" s="112" t="s">
        <v>34</v>
      </c>
      <c r="B56" s="112"/>
      <c r="C56" s="112"/>
      <c r="D56" s="112">
        <f>'将来負担比率（分子）の構造'!I$52</f>
        <v>815801</v>
      </c>
      <c r="E56" s="112"/>
      <c r="F56" s="112"/>
      <c r="G56" s="112">
        <f>'将来負担比率（分子）の構造'!J$52</f>
        <v>835542</v>
      </c>
      <c r="H56" s="112"/>
      <c r="I56" s="112"/>
      <c r="J56" s="112">
        <f>'将来負担比率（分子）の構造'!K$52</f>
        <v>848194</v>
      </c>
      <c r="K56" s="112"/>
      <c r="L56" s="112"/>
      <c r="M56" s="112">
        <f>'将来負担比率（分子）の構造'!L$52</f>
        <v>848019</v>
      </c>
      <c r="N56" s="112"/>
      <c r="O56" s="112"/>
      <c r="P56" s="112">
        <f>'将来負担比率（分子）の構造'!M$52</f>
        <v>843564</v>
      </c>
    </row>
    <row r="57" spans="1:16">
      <c r="A57" s="112" t="s">
        <v>33</v>
      </c>
      <c r="B57" s="112"/>
      <c r="C57" s="112"/>
      <c r="D57" s="112">
        <f>'将来負担比率（分子）の構造'!I$51</f>
        <v>31726</v>
      </c>
      <c r="E57" s="112"/>
      <c r="F57" s="112"/>
      <c r="G57" s="112">
        <f>'将来負担比率（分子）の構造'!J$51</f>
        <v>30793</v>
      </c>
      <c r="H57" s="112"/>
      <c r="I57" s="112"/>
      <c r="J57" s="112">
        <f>'将来負担比率（分子）の構造'!K$51</f>
        <v>114332</v>
      </c>
      <c r="K57" s="112"/>
      <c r="L57" s="112"/>
      <c r="M57" s="112">
        <f>'将来負担比率（分子）の構造'!L$51</f>
        <v>112645</v>
      </c>
      <c r="N57" s="112"/>
      <c r="O57" s="112"/>
      <c r="P57" s="112">
        <f>'将来負担比率（分子）の構造'!M$51</f>
        <v>106879</v>
      </c>
    </row>
    <row r="58" spans="1:16">
      <c r="A58" s="112" t="s">
        <v>32</v>
      </c>
      <c r="B58" s="112"/>
      <c r="C58" s="112"/>
      <c r="D58" s="112">
        <f>'将来負担比率（分子）の構造'!I$50</f>
        <v>131005</v>
      </c>
      <c r="E58" s="112"/>
      <c r="F58" s="112"/>
      <c r="G58" s="112">
        <f>'将来負担比率（分子）の構造'!J$50</f>
        <v>154336</v>
      </c>
      <c r="H58" s="112"/>
      <c r="I58" s="112"/>
      <c r="J58" s="112">
        <f>'将来負担比率（分子）の構造'!K$50</f>
        <v>215033</v>
      </c>
      <c r="K58" s="112"/>
      <c r="L58" s="112"/>
      <c r="M58" s="112">
        <f>'将来負担比率（分子）の構造'!L$50</f>
        <v>218500</v>
      </c>
      <c r="N58" s="112"/>
      <c r="O58" s="112"/>
      <c r="P58" s="112">
        <f>'将来負担比率（分子）の構造'!M$50</f>
        <v>223260</v>
      </c>
    </row>
    <row r="59" spans="1:16">
      <c r="A59" s="112" t="s">
        <v>30</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29</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27</v>
      </c>
      <c r="B61" s="112">
        <f>'将来負担比率（分子）の構造'!I$46</f>
        <v>7245</v>
      </c>
      <c r="C61" s="112"/>
      <c r="D61" s="112"/>
      <c r="E61" s="112">
        <f>'将来負担比率（分子）の構造'!J$46</f>
        <v>3423</v>
      </c>
      <c r="F61" s="112"/>
      <c r="G61" s="112"/>
      <c r="H61" s="112">
        <f>'将来負担比率（分子）の構造'!K$46</f>
        <v>3130</v>
      </c>
      <c r="I61" s="112"/>
      <c r="J61" s="112"/>
      <c r="K61" s="112">
        <f>'将来負担比率（分子）の構造'!L$46</f>
        <v>3705</v>
      </c>
      <c r="L61" s="112"/>
      <c r="M61" s="112"/>
      <c r="N61" s="112">
        <f>'将来負担比率（分子）の構造'!M$46</f>
        <v>4241</v>
      </c>
      <c r="O61" s="112"/>
      <c r="P61" s="112"/>
    </row>
    <row r="62" spans="1:16">
      <c r="A62" s="112" t="s">
        <v>26</v>
      </c>
      <c r="B62" s="112">
        <f>'将来負担比率（分子）の構造'!I$45</f>
        <v>268879</v>
      </c>
      <c r="C62" s="112"/>
      <c r="D62" s="112"/>
      <c r="E62" s="112">
        <f>'将来負担比率（分子）の構造'!J$45</f>
        <v>251356</v>
      </c>
      <c r="F62" s="112"/>
      <c r="G62" s="112"/>
      <c r="H62" s="112">
        <f>'将来負担比率（分子）の構造'!K$45</f>
        <v>232280</v>
      </c>
      <c r="I62" s="112"/>
      <c r="J62" s="112"/>
      <c r="K62" s="112">
        <f>'将来負担比率（分子）の構造'!L$45</f>
        <v>226239</v>
      </c>
      <c r="L62" s="112"/>
      <c r="M62" s="112"/>
      <c r="N62" s="112">
        <f>'将来負担比率（分子）の構造'!M$45</f>
        <v>222417</v>
      </c>
      <c r="O62" s="112"/>
      <c r="P62" s="112"/>
    </row>
    <row r="63" spans="1:16">
      <c r="A63" s="112" t="s">
        <v>25</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24</v>
      </c>
      <c r="B64" s="112">
        <f>'将来負担比率（分子）の構造'!I$43</f>
        <v>47057</v>
      </c>
      <c r="C64" s="112"/>
      <c r="D64" s="112"/>
      <c r="E64" s="112">
        <f>'将来負担比率（分子）の構造'!J$43</f>
        <v>34699</v>
      </c>
      <c r="F64" s="112"/>
      <c r="G64" s="112"/>
      <c r="H64" s="112">
        <f>'将来負担比率（分子）の構造'!K$43</f>
        <v>23228</v>
      </c>
      <c r="I64" s="112"/>
      <c r="J64" s="112"/>
      <c r="K64" s="112">
        <f>'将来負担比率（分子）の構造'!L$43</f>
        <v>12796</v>
      </c>
      <c r="L64" s="112"/>
      <c r="M64" s="112"/>
      <c r="N64" s="112">
        <f>'将来負担比率（分子）の構造'!M$43</f>
        <v>11625</v>
      </c>
      <c r="O64" s="112"/>
      <c r="P64" s="112"/>
    </row>
    <row r="65" spans="1:16">
      <c r="A65" s="112" t="s">
        <v>23</v>
      </c>
      <c r="B65" s="112">
        <f>'将来負担比率（分子）の構造'!I$42</f>
        <v>18863</v>
      </c>
      <c r="C65" s="112"/>
      <c r="D65" s="112"/>
      <c r="E65" s="112">
        <f>'将来負担比率（分子）の構造'!J$42</f>
        <v>21444</v>
      </c>
      <c r="F65" s="112"/>
      <c r="G65" s="112"/>
      <c r="H65" s="112">
        <f>'将来負担比率（分子）の構造'!K$42</f>
        <v>17187</v>
      </c>
      <c r="I65" s="112"/>
      <c r="J65" s="112"/>
      <c r="K65" s="112">
        <f>'将来負担比率（分子）の構造'!L$42</f>
        <v>13638</v>
      </c>
      <c r="L65" s="112"/>
      <c r="M65" s="112"/>
      <c r="N65" s="112">
        <f>'将来負担比率（分子）の構造'!M$42</f>
        <v>10701</v>
      </c>
      <c r="O65" s="112"/>
      <c r="P65" s="112"/>
    </row>
    <row r="66" spans="1:16">
      <c r="A66" s="112" t="s">
        <v>22</v>
      </c>
      <c r="B66" s="112">
        <f>'将来負担比率（分子）の構造'!I$41</f>
        <v>1684547</v>
      </c>
      <c r="C66" s="112"/>
      <c r="D66" s="112"/>
      <c r="E66" s="112">
        <f>'将来負担比率（分子）の構造'!J$41</f>
        <v>1713595</v>
      </c>
      <c r="F66" s="112"/>
      <c r="G66" s="112"/>
      <c r="H66" s="112">
        <f>'将来負担比率（分子）の構造'!K$41</f>
        <v>1695746</v>
      </c>
      <c r="I66" s="112"/>
      <c r="J66" s="112"/>
      <c r="K66" s="112">
        <f>'将来負担比率（分子）の構造'!L$41</f>
        <v>1672426</v>
      </c>
      <c r="L66" s="112"/>
      <c r="M66" s="112"/>
      <c r="N66" s="112">
        <f>'将来負担比率（分子）の構造'!M$41</f>
        <v>1657549</v>
      </c>
      <c r="O66" s="112"/>
      <c r="P66" s="112"/>
    </row>
    <row r="67" spans="1:16">
      <c r="A67" s="112" t="s">
        <v>60</v>
      </c>
      <c r="B67" s="112" t="e">
        <f>NA()</f>
        <v>#N/A</v>
      </c>
      <c r="C67" s="112">
        <f>IF(ISNUMBER('将来負担比率（分子）の構造'!I$53), IF('将来負担比率（分子）の構造'!I$53 &lt; 0, 0, '将来負担比率（分子）の構造'!I$53), NA())</f>
        <v>1048060</v>
      </c>
      <c r="D67" s="112" t="e">
        <f>NA()</f>
        <v>#N/A</v>
      </c>
      <c r="E67" s="112" t="e">
        <f>NA()</f>
        <v>#N/A</v>
      </c>
      <c r="F67" s="112">
        <f>IF(ISNUMBER('将来負担比率（分子）の構造'!J$53), IF('将来負担比率（分子）の構造'!J$53 &lt; 0, 0, '将来負担比率（分子）の構造'!J$53), NA())</f>
        <v>1003847</v>
      </c>
      <c r="G67" s="112" t="e">
        <f>NA()</f>
        <v>#N/A</v>
      </c>
      <c r="H67" s="112" t="e">
        <f>NA()</f>
        <v>#N/A</v>
      </c>
      <c r="I67" s="112">
        <f>IF(ISNUMBER('将来負担比率（分子）の構造'!K$53), IF('将来負担比率（分子）の構造'!K$53 &lt; 0, 0, '将来負担比率（分子）の構造'!K$53), NA())</f>
        <v>794012</v>
      </c>
      <c r="J67" s="112" t="e">
        <f>NA()</f>
        <v>#N/A</v>
      </c>
      <c r="K67" s="112" t="e">
        <f>NA()</f>
        <v>#N/A</v>
      </c>
      <c r="L67" s="112">
        <f>IF(ISNUMBER('将来負担比率（分子）の構造'!L$53), IF('将来負担比率（分子）の構造'!L$53 &lt; 0, 0, '将来負担比率（分子）の構造'!L$53), NA())</f>
        <v>749641</v>
      </c>
      <c r="M67" s="112" t="e">
        <f>NA()</f>
        <v>#N/A</v>
      </c>
      <c r="N67" s="112" t="e">
        <f>NA()</f>
        <v>#N/A</v>
      </c>
      <c r="O67" s="112">
        <f>IF(ISNUMBER('将来負担比率（分子）の構造'!M$53), IF('将来負担比率（分子）の構造'!M$53 &lt; 0, 0, '将来負担比率（分子）の構造'!M$53), NA())</f>
        <v>732830</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165</v>
      </c>
      <c r="DD1" s="691"/>
      <c r="DE1" s="691"/>
      <c r="DF1" s="691"/>
      <c r="DG1" s="691"/>
      <c r="DH1" s="691"/>
      <c r="DI1" s="692"/>
      <c r="DK1" s="690" t="s">
        <v>166</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167</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168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169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170</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171</v>
      </c>
      <c r="S4" s="661"/>
      <c r="T4" s="661"/>
      <c r="U4" s="661"/>
      <c r="V4" s="661"/>
      <c r="W4" s="661"/>
      <c r="X4" s="661"/>
      <c r="Y4" s="662"/>
      <c r="Z4" s="660" t="s">
        <v>172</v>
      </c>
      <c r="AA4" s="661"/>
      <c r="AB4" s="661"/>
      <c r="AC4" s="662"/>
      <c r="AD4" s="660" t="s">
        <v>173</v>
      </c>
      <c r="AE4" s="661"/>
      <c r="AF4" s="661"/>
      <c r="AG4" s="661"/>
      <c r="AH4" s="661"/>
      <c r="AI4" s="661"/>
      <c r="AJ4" s="661"/>
      <c r="AK4" s="662"/>
      <c r="AL4" s="660" t="s">
        <v>172</v>
      </c>
      <c r="AM4" s="661"/>
      <c r="AN4" s="661"/>
      <c r="AO4" s="662"/>
      <c r="AP4" s="693" t="s">
        <v>174</v>
      </c>
      <c r="AQ4" s="693"/>
      <c r="AR4" s="693"/>
      <c r="AS4" s="693"/>
      <c r="AT4" s="693"/>
      <c r="AU4" s="693"/>
      <c r="AV4" s="693"/>
      <c r="AW4" s="693"/>
      <c r="AX4" s="693"/>
      <c r="AY4" s="693"/>
      <c r="AZ4" s="693"/>
      <c r="BA4" s="693"/>
      <c r="BB4" s="693"/>
      <c r="BC4" s="693"/>
      <c r="BD4" s="693" t="s">
        <v>175</v>
      </c>
      <c r="BE4" s="693"/>
      <c r="BF4" s="693"/>
      <c r="BG4" s="693"/>
      <c r="BH4" s="693"/>
      <c r="BI4" s="693"/>
      <c r="BJ4" s="693"/>
      <c r="BK4" s="693"/>
      <c r="BL4" s="693" t="s">
        <v>172</v>
      </c>
      <c r="BM4" s="693"/>
      <c r="BN4" s="693"/>
      <c r="BO4" s="693"/>
      <c r="BP4" s="693" t="s">
        <v>176</v>
      </c>
      <c r="BQ4" s="693"/>
      <c r="BR4" s="693"/>
      <c r="BS4" s="693"/>
      <c r="BT4" s="693"/>
      <c r="BU4" s="693"/>
      <c r="BV4" s="693"/>
      <c r="BW4" s="693"/>
      <c r="BY4" s="660" t="s">
        <v>177</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178</v>
      </c>
      <c r="C5" s="653"/>
      <c r="D5" s="653"/>
      <c r="E5" s="653"/>
      <c r="F5" s="653"/>
      <c r="G5" s="653"/>
      <c r="H5" s="653"/>
      <c r="I5" s="653"/>
      <c r="J5" s="653"/>
      <c r="K5" s="653"/>
      <c r="L5" s="653"/>
      <c r="M5" s="653"/>
      <c r="N5" s="653"/>
      <c r="O5" s="653"/>
      <c r="P5" s="653"/>
      <c r="Q5" s="654"/>
      <c r="R5" s="681">
        <v>331181067</v>
      </c>
      <c r="S5" s="664"/>
      <c r="T5" s="664"/>
      <c r="U5" s="664"/>
      <c r="V5" s="664"/>
      <c r="W5" s="664"/>
      <c r="X5" s="664"/>
      <c r="Y5" s="665"/>
      <c r="Z5" s="687">
        <v>23.9</v>
      </c>
      <c r="AA5" s="687"/>
      <c r="AB5" s="687"/>
      <c r="AC5" s="687"/>
      <c r="AD5" s="688">
        <v>270413822</v>
      </c>
      <c r="AE5" s="688"/>
      <c r="AF5" s="688"/>
      <c r="AG5" s="688"/>
      <c r="AH5" s="688"/>
      <c r="AI5" s="688"/>
      <c r="AJ5" s="688"/>
      <c r="AK5" s="688"/>
      <c r="AL5" s="689">
        <v>59.3</v>
      </c>
      <c r="AM5" s="674"/>
      <c r="AN5" s="674"/>
      <c r="AO5" s="675"/>
      <c r="AP5" s="652" t="s">
        <v>179</v>
      </c>
      <c r="AQ5" s="653"/>
      <c r="AR5" s="653"/>
      <c r="AS5" s="653"/>
      <c r="AT5" s="653"/>
      <c r="AU5" s="653"/>
      <c r="AV5" s="653"/>
      <c r="AW5" s="653"/>
      <c r="AX5" s="653"/>
      <c r="AY5" s="653"/>
      <c r="AZ5" s="653"/>
      <c r="BA5" s="653"/>
      <c r="BB5" s="653"/>
      <c r="BC5" s="654"/>
      <c r="BD5" s="627">
        <v>330701487</v>
      </c>
      <c r="BE5" s="628"/>
      <c r="BF5" s="628"/>
      <c r="BG5" s="628"/>
      <c r="BH5" s="628"/>
      <c r="BI5" s="628"/>
      <c r="BJ5" s="628"/>
      <c r="BK5" s="629"/>
      <c r="BL5" s="678">
        <v>99.9</v>
      </c>
      <c r="BM5" s="678"/>
      <c r="BN5" s="678"/>
      <c r="BO5" s="678"/>
      <c r="BP5" s="679">
        <v>8069570</v>
      </c>
      <c r="BQ5" s="679"/>
      <c r="BR5" s="679"/>
      <c r="BS5" s="679"/>
      <c r="BT5" s="679"/>
      <c r="BU5" s="679"/>
      <c r="BV5" s="679"/>
      <c r="BW5" s="680"/>
      <c r="BY5" s="660" t="s">
        <v>174</v>
      </c>
      <c r="BZ5" s="661"/>
      <c r="CA5" s="661"/>
      <c r="CB5" s="661"/>
      <c r="CC5" s="661"/>
      <c r="CD5" s="661"/>
      <c r="CE5" s="661"/>
      <c r="CF5" s="661"/>
      <c r="CG5" s="661"/>
      <c r="CH5" s="661"/>
      <c r="CI5" s="661"/>
      <c r="CJ5" s="661"/>
      <c r="CK5" s="661"/>
      <c r="CL5" s="662"/>
      <c r="CM5" s="660" t="s">
        <v>180</v>
      </c>
      <c r="CN5" s="661"/>
      <c r="CO5" s="661"/>
      <c r="CP5" s="661"/>
      <c r="CQ5" s="661"/>
      <c r="CR5" s="661"/>
      <c r="CS5" s="661"/>
      <c r="CT5" s="662"/>
      <c r="CU5" s="660" t="s">
        <v>172</v>
      </c>
      <c r="CV5" s="661"/>
      <c r="CW5" s="661"/>
      <c r="CX5" s="662"/>
      <c r="CY5" s="660" t="s">
        <v>181</v>
      </c>
      <c r="CZ5" s="661"/>
      <c r="DA5" s="661"/>
      <c r="DB5" s="661"/>
      <c r="DC5" s="661"/>
      <c r="DD5" s="661"/>
      <c r="DE5" s="661"/>
      <c r="DF5" s="661"/>
      <c r="DG5" s="661"/>
      <c r="DH5" s="661"/>
      <c r="DI5" s="661"/>
      <c r="DJ5" s="661"/>
      <c r="DK5" s="662"/>
      <c r="DL5" s="660" t="s">
        <v>182</v>
      </c>
      <c r="DM5" s="661"/>
      <c r="DN5" s="661"/>
      <c r="DO5" s="661"/>
      <c r="DP5" s="661"/>
      <c r="DQ5" s="661"/>
      <c r="DR5" s="661"/>
      <c r="DS5" s="661"/>
      <c r="DT5" s="661"/>
      <c r="DU5" s="661"/>
      <c r="DV5" s="661"/>
      <c r="DW5" s="661"/>
      <c r="DX5" s="662"/>
    </row>
    <row r="6" spans="2:138" ht="11.25" customHeight="1">
      <c r="B6" s="624" t="s">
        <v>183</v>
      </c>
      <c r="C6" s="625"/>
      <c r="D6" s="625"/>
      <c r="E6" s="625"/>
      <c r="F6" s="625"/>
      <c r="G6" s="625"/>
      <c r="H6" s="625"/>
      <c r="I6" s="625"/>
      <c r="J6" s="625"/>
      <c r="K6" s="625"/>
      <c r="L6" s="625"/>
      <c r="M6" s="625"/>
      <c r="N6" s="625"/>
      <c r="O6" s="625"/>
      <c r="P6" s="625"/>
      <c r="Q6" s="626"/>
      <c r="R6" s="627">
        <v>34615797</v>
      </c>
      <c r="S6" s="628"/>
      <c r="T6" s="628"/>
      <c r="U6" s="628"/>
      <c r="V6" s="628"/>
      <c r="W6" s="628"/>
      <c r="X6" s="628"/>
      <c r="Y6" s="629"/>
      <c r="Z6" s="678">
        <v>2.5</v>
      </c>
      <c r="AA6" s="678"/>
      <c r="AB6" s="678"/>
      <c r="AC6" s="678"/>
      <c r="AD6" s="679">
        <v>34615797</v>
      </c>
      <c r="AE6" s="679"/>
      <c r="AF6" s="679"/>
      <c r="AG6" s="679"/>
      <c r="AH6" s="679"/>
      <c r="AI6" s="679"/>
      <c r="AJ6" s="679"/>
      <c r="AK6" s="679"/>
      <c r="AL6" s="676">
        <v>7.6</v>
      </c>
      <c r="AM6" s="641"/>
      <c r="AN6" s="641"/>
      <c r="AO6" s="656"/>
      <c r="AP6" s="624" t="s">
        <v>184</v>
      </c>
      <c r="AQ6" s="625"/>
      <c r="AR6" s="625"/>
      <c r="AS6" s="625"/>
      <c r="AT6" s="625"/>
      <c r="AU6" s="625"/>
      <c r="AV6" s="625"/>
      <c r="AW6" s="625"/>
      <c r="AX6" s="625"/>
      <c r="AY6" s="625"/>
      <c r="AZ6" s="625"/>
      <c r="BA6" s="625"/>
      <c r="BB6" s="625"/>
      <c r="BC6" s="626"/>
      <c r="BD6" s="627">
        <v>330701487</v>
      </c>
      <c r="BE6" s="628"/>
      <c r="BF6" s="628"/>
      <c r="BG6" s="628"/>
      <c r="BH6" s="628"/>
      <c r="BI6" s="628"/>
      <c r="BJ6" s="628"/>
      <c r="BK6" s="629"/>
      <c r="BL6" s="678">
        <v>99.9</v>
      </c>
      <c r="BM6" s="678"/>
      <c r="BN6" s="678"/>
      <c r="BO6" s="678"/>
      <c r="BP6" s="679">
        <v>8069570</v>
      </c>
      <c r="BQ6" s="679"/>
      <c r="BR6" s="679"/>
      <c r="BS6" s="679"/>
      <c r="BT6" s="679"/>
      <c r="BU6" s="679"/>
      <c r="BV6" s="679"/>
      <c r="BW6" s="680"/>
      <c r="BY6" s="652" t="s">
        <v>185</v>
      </c>
      <c r="BZ6" s="653"/>
      <c r="CA6" s="653"/>
      <c r="CB6" s="653"/>
      <c r="CC6" s="653"/>
      <c r="CD6" s="653"/>
      <c r="CE6" s="653"/>
      <c r="CF6" s="653"/>
      <c r="CG6" s="653"/>
      <c r="CH6" s="653"/>
      <c r="CI6" s="653"/>
      <c r="CJ6" s="653"/>
      <c r="CK6" s="653"/>
      <c r="CL6" s="654"/>
      <c r="CM6" s="627">
        <v>1652519</v>
      </c>
      <c r="CN6" s="628"/>
      <c r="CO6" s="628"/>
      <c r="CP6" s="628"/>
      <c r="CQ6" s="628"/>
      <c r="CR6" s="628"/>
      <c r="CS6" s="628"/>
      <c r="CT6" s="629"/>
      <c r="CU6" s="678">
        <v>0.1</v>
      </c>
      <c r="CV6" s="678"/>
      <c r="CW6" s="678"/>
      <c r="CX6" s="678"/>
      <c r="CY6" s="615" t="s">
        <v>186</v>
      </c>
      <c r="CZ6" s="628"/>
      <c r="DA6" s="628"/>
      <c r="DB6" s="628"/>
      <c r="DC6" s="628"/>
      <c r="DD6" s="628"/>
      <c r="DE6" s="628"/>
      <c r="DF6" s="628"/>
      <c r="DG6" s="628"/>
      <c r="DH6" s="628"/>
      <c r="DI6" s="628"/>
      <c r="DJ6" s="628"/>
      <c r="DK6" s="629"/>
      <c r="DL6" s="615">
        <v>1646819</v>
      </c>
      <c r="DM6" s="628"/>
      <c r="DN6" s="628"/>
      <c r="DO6" s="628"/>
      <c r="DP6" s="628"/>
      <c r="DQ6" s="628"/>
      <c r="DR6" s="628"/>
      <c r="DS6" s="628"/>
      <c r="DT6" s="628"/>
      <c r="DU6" s="628"/>
      <c r="DV6" s="628"/>
      <c r="DW6" s="628"/>
      <c r="DX6" s="685"/>
    </row>
    <row r="7" spans="2:138" ht="11.25" customHeight="1">
      <c r="B7" s="624" t="s">
        <v>187</v>
      </c>
      <c r="C7" s="625"/>
      <c r="D7" s="625"/>
      <c r="E7" s="625"/>
      <c r="F7" s="625"/>
      <c r="G7" s="625"/>
      <c r="H7" s="625"/>
      <c r="I7" s="625"/>
      <c r="J7" s="625"/>
      <c r="K7" s="625"/>
      <c r="L7" s="625"/>
      <c r="M7" s="625"/>
      <c r="N7" s="625"/>
      <c r="O7" s="625"/>
      <c r="P7" s="625"/>
      <c r="Q7" s="626"/>
      <c r="R7" s="627">
        <v>2319230</v>
      </c>
      <c r="S7" s="628"/>
      <c r="T7" s="628"/>
      <c r="U7" s="628"/>
      <c r="V7" s="628"/>
      <c r="W7" s="628"/>
      <c r="X7" s="628"/>
      <c r="Y7" s="629"/>
      <c r="Z7" s="678">
        <v>0.2</v>
      </c>
      <c r="AA7" s="678"/>
      <c r="AB7" s="678"/>
      <c r="AC7" s="678"/>
      <c r="AD7" s="679">
        <v>2319230</v>
      </c>
      <c r="AE7" s="679"/>
      <c r="AF7" s="679"/>
      <c r="AG7" s="679"/>
      <c r="AH7" s="679"/>
      <c r="AI7" s="679"/>
      <c r="AJ7" s="679"/>
      <c r="AK7" s="679"/>
      <c r="AL7" s="676">
        <v>0.5</v>
      </c>
      <c r="AM7" s="641"/>
      <c r="AN7" s="641"/>
      <c r="AO7" s="656"/>
      <c r="AP7" s="624" t="s">
        <v>188</v>
      </c>
      <c r="AQ7" s="625"/>
      <c r="AR7" s="625"/>
      <c r="AS7" s="625"/>
      <c r="AT7" s="625"/>
      <c r="AU7" s="625"/>
      <c r="AV7" s="625"/>
      <c r="AW7" s="625"/>
      <c r="AX7" s="625"/>
      <c r="AY7" s="625"/>
      <c r="AZ7" s="625"/>
      <c r="BA7" s="625"/>
      <c r="BB7" s="625"/>
      <c r="BC7" s="626"/>
      <c r="BD7" s="627">
        <v>93984839</v>
      </c>
      <c r="BE7" s="628"/>
      <c r="BF7" s="628"/>
      <c r="BG7" s="628"/>
      <c r="BH7" s="628"/>
      <c r="BI7" s="628"/>
      <c r="BJ7" s="628"/>
      <c r="BK7" s="629"/>
      <c r="BL7" s="678">
        <v>28.4</v>
      </c>
      <c r="BM7" s="678"/>
      <c r="BN7" s="678"/>
      <c r="BO7" s="678"/>
      <c r="BP7" s="679">
        <v>3529892</v>
      </c>
      <c r="BQ7" s="679"/>
      <c r="BR7" s="679"/>
      <c r="BS7" s="679"/>
      <c r="BT7" s="679"/>
      <c r="BU7" s="679"/>
      <c r="BV7" s="679"/>
      <c r="BW7" s="680"/>
      <c r="BY7" s="624" t="s">
        <v>189</v>
      </c>
      <c r="BZ7" s="625"/>
      <c r="CA7" s="625"/>
      <c r="CB7" s="625"/>
      <c r="CC7" s="625"/>
      <c r="CD7" s="625"/>
      <c r="CE7" s="625"/>
      <c r="CF7" s="625"/>
      <c r="CG7" s="625"/>
      <c r="CH7" s="625"/>
      <c r="CI7" s="625"/>
      <c r="CJ7" s="625"/>
      <c r="CK7" s="625"/>
      <c r="CL7" s="626"/>
      <c r="CM7" s="627">
        <v>89979436</v>
      </c>
      <c r="CN7" s="628"/>
      <c r="CO7" s="628"/>
      <c r="CP7" s="628"/>
      <c r="CQ7" s="628"/>
      <c r="CR7" s="628"/>
      <c r="CS7" s="628"/>
      <c r="CT7" s="629"/>
      <c r="CU7" s="678">
        <v>7.1</v>
      </c>
      <c r="CV7" s="678"/>
      <c r="CW7" s="678"/>
      <c r="CX7" s="678"/>
      <c r="CY7" s="615">
        <v>4264637</v>
      </c>
      <c r="CZ7" s="628"/>
      <c r="DA7" s="628"/>
      <c r="DB7" s="628"/>
      <c r="DC7" s="628"/>
      <c r="DD7" s="628"/>
      <c r="DE7" s="628"/>
      <c r="DF7" s="628"/>
      <c r="DG7" s="628"/>
      <c r="DH7" s="628"/>
      <c r="DI7" s="628"/>
      <c r="DJ7" s="628"/>
      <c r="DK7" s="629"/>
      <c r="DL7" s="615">
        <v>58971351</v>
      </c>
      <c r="DM7" s="628"/>
      <c r="DN7" s="628"/>
      <c r="DO7" s="628"/>
      <c r="DP7" s="628"/>
      <c r="DQ7" s="628"/>
      <c r="DR7" s="628"/>
      <c r="DS7" s="628"/>
      <c r="DT7" s="628"/>
      <c r="DU7" s="628"/>
      <c r="DV7" s="628"/>
      <c r="DW7" s="628"/>
      <c r="DX7" s="685"/>
    </row>
    <row r="8" spans="2:138" ht="11.25" customHeight="1">
      <c r="B8" s="624" t="s">
        <v>190</v>
      </c>
      <c r="C8" s="625"/>
      <c r="D8" s="625"/>
      <c r="E8" s="625"/>
      <c r="F8" s="625"/>
      <c r="G8" s="625"/>
      <c r="H8" s="625"/>
      <c r="I8" s="625"/>
      <c r="J8" s="625"/>
      <c r="K8" s="625"/>
      <c r="L8" s="625"/>
      <c r="M8" s="625"/>
      <c r="N8" s="625"/>
      <c r="O8" s="625"/>
      <c r="P8" s="625"/>
      <c r="Q8" s="626"/>
      <c r="R8" s="627" t="s">
        <v>102</v>
      </c>
      <c r="S8" s="628"/>
      <c r="T8" s="628"/>
      <c r="U8" s="628"/>
      <c r="V8" s="628"/>
      <c r="W8" s="628"/>
      <c r="X8" s="628"/>
      <c r="Y8" s="629"/>
      <c r="Z8" s="678" t="s">
        <v>102</v>
      </c>
      <c r="AA8" s="678"/>
      <c r="AB8" s="678"/>
      <c r="AC8" s="678"/>
      <c r="AD8" s="679" t="s">
        <v>102</v>
      </c>
      <c r="AE8" s="679"/>
      <c r="AF8" s="679"/>
      <c r="AG8" s="679"/>
      <c r="AH8" s="679"/>
      <c r="AI8" s="679"/>
      <c r="AJ8" s="679"/>
      <c r="AK8" s="679"/>
      <c r="AL8" s="676" t="s">
        <v>102</v>
      </c>
      <c r="AM8" s="641"/>
      <c r="AN8" s="641"/>
      <c r="AO8" s="656"/>
      <c r="AP8" s="624" t="s">
        <v>191</v>
      </c>
      <c r="AQ8" s="625"/>
      <c r="AR8" s="625"/>
      <c r="AS8" s="625"/>
      <c r="AT8" s="625"/>
      <c r="AU8" s="625"/>
      <c r="AV8" s="625"/>
      <c r="AW8" s="625"/>
      <c r="AX8" s="625"/>
      <c r="AY8" s="625"/>
      <c r="AZ8" s="625"/>
      <c r="BA8" s="625"/>
      <c r="BB8" s="625"/>
      <c r="BC8" s="626"/>
      <c r="BD8" s="627">
        <v>3097920</v>
      </c>
      <c r="BE8" s="628"/>
      <c r="BF8" s="628"/>
      <c r="BG8" s="628"/>
      <c r="BH8" s="628"/>
      <c r="BI8" s="628"/>
      <c r="BJ8" s="628"/>
      <c r="BK8" s="629"/>
      <c r="BL8" s="678">
        <v>0.9</v>
      </c>
      <c r="BM8" s="678"/>
      <c r="BN8" s="678"/>
      <c r="BO8" s="678"/>
      <c r="BP8" s="679">
        <v>1310332</v>
      </c>
      <c r="BQ8" s="679"/>
      <c r="BR8" s="679"/>
      <c r="BS8" s="679"/>
      <c r="BT8" s="679"/>
      <c r="BU8" s="679"/>
      <c r="BV8" s="679"/>
      <c r="BW8" s="680"/>
      <c r="BY8" s="624" t="s">
        <v>192</v>
      </c>
      <c r="BZ8" s="625"/>
      <c r="CA8" s="625"/>
      <c r="CB8" s="625"/>
      <c r="CC8" s="625"/>
      <c r="CD8" s="625"/>
      <c r="CE8" s="625"/>
      <c r="CF8" s="625"/>
      <c r="CG8" s="625"/>
      <c r="CH8" s="625"/>
      <c r="CI8" s="625"/>
      <c r="CJ8" s="625"/>
      <c r="CK8" s="625"/>
      <c r="CL8" s="626"/>
      <c r="CM8" s="627">
        <v>145387690</v>
      </c>
      <c r="CN8" s="628"/>
      <c r="CO8" s="628"/>
      <c r="CP8" s="628"/>
      <c r="CQ8" s="628"/>
      <c r="CR8" s="628"/>
      <c r="CS8" s="628"/>
      <c r="CT8" s="629"/>
      <c r="CU8" s="678">
        <v>11.5</v>
      </c>
      <c r="CV8" s="678"/>
      <c r="CW8" s="678"/>
      <c r="CX8" s="678"/>
      <c r="CY8" s="615">
        <v>6313886</v>
      </c>
      <c r="CZ8" s="628"/>
      <c r="DA8" s="628"/>
      <c r="DB8" s="628"/>
      <c r="DC8" s="628"/>
      <c r="DD8" s="628"/>
      <c r="DE8" s="628"/>
      <c r="DF8" s="628"/>
      <c r="DG8" s="628"/>
      <c r="DH8" s="628"/>
      <c r="DI8" s="628"/>
      <c r="DJ8" s="628"/>
      <c r="DK8" s="629"/>
      <c r="DL8" s="615">
        <v>112187328</v>
      </c>
      <c r="DM8" s="628"/>
      <c r="DN8" s="628"/>
      <c r="DO8" s="628"/>
      <c r="DP8" s="628"/>
      <c r="DQ8" s="628"/>
      <c r="DR8" s="628"/>
      <c r="DS8" s="628"/>
      <c r="DT8" s="628"/>
      <c r="DU8" s="628"/>
      <c r="DV8" s="628"/>
      <c r="DW8" s="628"/>
      <c r="DX8" s="685"/>
    </row>
    <row r="9" spans="2:138" ht="11.25" customHeight="1">
      <c r="B9" s="624" t="s">
        <v>193</v>
      </c>
      <c r="C9" s="625"/>
      <c r="D9" s="625"/>
      <c r="E9" s="625"/>
      <c r="F9" s="625"/>
      <c r="G9" s="625"/>
      <c r="H9" s="625"/>
      <c r="I9" s="625"/>
      <c r="J9" s="625"/>
      <c r="K9" s="625"/>
      <c r="L9" s="625"/>
      <c r="M9" s="625"/>
      <c r="N9" s="625"/>
      <c r="O9" s="625"/>
      <c r="P9" s="625"/>
      <c r="Q9" s="626"/>
      <c r="R9" s="627" t="s">
        <v>102</v>
      </c>
      <c r="S9" s="628"/>
      <c r="T9" s="628"/>
      <c r="U9" s="628"/>
      <c r="V9" s="628"/>
      <c r="W9" s="628"/>
      <c r="X9" s="628"/>
      <c r="Y9" s="629"/>
      <c r="Z9" s="678" t="s">
        <v>102</v>
      </c>
      <c r="AA9" s="678"/>
      <c r="AB9" s="678"/>
      <c r="AC9" s="678"/>
      <c r="AD9" s="679" t="s">
        <v>102</v>
      </c>
      <c r="AE9" s="679"/>
      <c r="AF9" s="679"/>
      <c r="AG9" s="679"/>
      <c r="AH9" s="679"/>
      <c r="AI9" s="679"/>
      <c r="AJ9" s="679"/>
      <c r="AK9" s="679"/>
      <c r="AL9" s="676" t="s">
        <v>102</v>
      </c>
      <c r="AM9" s="641"/>
      <c r="AN9" s="641"/>
      <c r="AO9" s="656"/>
      <c r="AP9" s="624" t="s">
        <v>194</v>
      </c>
      <c r="AQ9" s="625"/>
      <c r="AR9" s="625"/>
      <c r="AS9" s="625"/>
      <c r="AT9" s="625"/>
      <c r="AU9" s="625"/>
      <c r="AV9" s="625"/>
      <c r="AW9" s="625"/>
      <c r="AX9" s="625"/>
      <c r="AY9" s="625"/>
      <c r="AZ9" s="625"/>
      <c r="BA9" s="625"/>
      <c r="BB9" s="625"/>
      <c r="BC9" s="626"/>
      <c r="BD9" s="627">
        <v>75337778</v>
      </c>
      <c r="BE9" s="628"/>
      <c r="BF9" s="628"/>
      <c r="BG9" s="628"/>
      <c r="BH9" s="628"/>
      <c r="BI9" s="628"/>
      <c r="BJ9" s="628"/>
      <c r="BK9" s="629"/>
      <c r="BL9" s="678">
        <v>22.7</v>
      </c>
      <c r="BM9" s="678"/>
      <c r="BN9" s="678"/>
      <c r="BO9" s="678"/>
      <c r="BP9" s="679" t="s">
        <v>102</v>
      </c>
      <c r="BQ9" s="679"/>
      <c r="BR9" s="679"/>
      <c r="BS9" s="679"/>
      <c r="BT9" s="679"/>
      <c r="BU9" s="679"/>
      <c r="BV9" s="679"/>
      <c r="BW9" s="680"/>
      <c r="BY9" s="624" t="s">
        <v>195</v>
      </c>
      <c r="BZ9" s="625"/>
      <c r="CA9" s="625"/>
      <c r="CB9" s="625"/>
      <c r="CC9" s="625"/>
      <c r="CD9" s="625"/>
      <c r="CE9" s="625"/>
      <c r="CF9" s="625"/>
      <c r="CG9" s="625"/>
      <c r="CH9" s="625"/>
      <c r="CI9" s="625"/>
      <c r="CJ9" s="625"/>
      <c r="CK9" s="625"/>
      <c r="CL9" s="626"/>
      <c r="CM9" s="627">
        <v>51953144</v>
      </c>
      <c r="CN9" s="628"/>
      <c r="CO9" s="628"/>
      <c r="CP9" s="628"/>
      <c r="CQ9" s="628"/>
      <c r="CR9" s="628"/>
      <c r="CS9" s="628"/>
      <c r="CT9" s="629"/>
      <c r="CU9" s="678">
        <v>4.0999999999999996</v>
      </c>
      <c r="CV9" s="678"/>
      <c r="CW9" s="678"/>
      <c r="CX9" s="678"/>
      <c r="CY9" s="615">
        <v>21884313</v>
      </c>
      <c r="CZ9" s="628"/>
      <c r="DA9" s="628"/>
      <c r="DB9" s="628"/>
      <c r="DC9" s="628"/>
      <c r="DD9" s="628"/>
      <c r="DE9" s="628"/>
      <c r="DF9" s="628"/>
      <c r="DG9" s="628"/>
      <c r="DH9" s="628"/>
      <c r="DI9" s="628"/>
      <c r="DJ9" s="628"/>
      <c r="DK9" s="629"/>
      <c r="DL9" s="615">
        <v>18493889</v>
      </c>
      <c r="DM9" s="628"/>
      <c r="DN9" s="628"/>
      <c r="DO9" s="628"/>
      <c r="DP9" s="628"/>
      <c r="DQ9" s="628"/>
      <c r="DR9" s="628"/>
      <c r="DS9" s="628"/>
      <c r="DT9" s="628"/>
      <c r="DU9" s="628"/>
      <c r="DV9" s="628"/>
      <c r="DW9" s="628"/>
      <c r="DX9" s="685"/>
    </row>
    <row r="10" spans="2:138" ht="11.25" customHeight="1">
      <c r="B10" s="624" t="s">
        <v>196</v>
      </c>
      <c r="C10" s="625"/>
      <c r="D10" s="625"/>
      <c r="E10" s="625"/>
      <c r="F10" s="625"/>
      <c r="G10" s="625"/>
      <c r="H10" s="625"/>
      <c r="I10" s="625"/>
      <c r="J10" s="625"/>
      <c r="K10" s="625"/>
      <c r="L10" s="625"/>
      <c r="M10" s="625"/>
      <c r="N10" s="625"/>
      <c r="O10" s="625"/>
      <c r="P10" s="625"/>
      <c r="Q10" s="626"/>
      <c r="R10" s="627">
        <v>133293</v>
      </c>
      <c r="S10" s="628"/>
      <c r="T10" s="628"/>
      <c r="U10" s="628"/>
      <c r="V10" s="628"/>
      <c r="W10" s="628"/>
      <c r="X10" s="628"/>
      <c r="Y10" s="629"/>
      <c r="Z10" s="678">
        <v>0</v>
      </c>
      <c r="AA10" s="678"/>
      <c r="AB10" s="678"/>
      <c r="AC10" s="678"/>
      <c r="AD10" s="679">
        <v>133293</v>
      </c>
      <c r="AE10" s="679"/>
      <c r="AF10" s="679"/>
      <c r="AG10" s="679"/>
      <c r="AH10" s="679"/>
      <c r="AI10" s="679"/>
      <c r="AJ10" s="679"/>
      <c r="AK10" s="679"/>
      <c r="AL10" s="676">
        <v>0</v>
      </c>
      <c r="AM10" s="641"/>
      <c r="AN10" s="641"/>
      <c r="AO10" s="656"/>
      <c r="AP10" s="624" t="s">
        <v>197</v>
      </c>
      <c r="AQ10" s="625"/>
      <c r="AR10" s="625"/>
      <c r="AS10" s="625"/>
      <c r="AT10" s="625"/>
      <c r="AU10" s="625"/>
      <c r="AV10" s="625"/>
      <c r="AW10" s="625"/>
      <c r="AX10" s="625"/>
      <c r="AY10" s="625"/>
      <c r="AZ10" s="625"/>
      <c r="BA10" s="625"/>
      <c r="BB10" s="625"/>
      <c r="BC10" s="626"/>
      <c r="BD10" s="627">
        <v>4031884</v>
      </c>
      <c r="BE10" s="628"/>
      <c r="BF10" s="628"/>
      <c r="BG10" s="628"/>
      <c r="BH10" s="628"/>
      <c r="BI10" s="628"/>
      <c r="BJ10" s="628"/>
      <c r="BK10" s="629"/>
      <c r="BL10" s="678">
        <v>1.2</v>
      </c>
      <c r="BM10" s="678"/>
      <c r="BN10" s="678"/>
      <c r="BO10" s="678"/>
      <c r="BP10" s="679">
        <v>363113</v>
      </c>
      <c r="BQ10" s="679"/>
      <c r="BR10" s="679"/>
      <c r="BS10" s="679"/>
      <c r="BT10" s="679"/>
      <c r="BU10" s="679"/>
      <c r="BV10" s="679"/>
      <c r="BW10" s="680"/>
      <c r="BY10" s="624" t="s">
        <v>198</v>
      </c>
      <c r="BZ10" s="625"/>
      <c r="CA10" s="625"/>
      <c r="CB10" s="625"/>
      <c r="CC10" s="625"/>
      <c r="CD10" s="625"/>
      <c r="CE10" s="625"/>
      <c r="CF10" s="625"/>
      <c r="CG10" s="625"/>
      <c r="CH10" s="625"/>
      <c r="CI10" s="625"/>
      <c r="CJ10" s="625"/>
      <c r="CK10" s="625"/>
      <c r="CL10" s="626"/>
      <c r="CM10" s="627">
        <v>9765901</v>
      </c>
      <c r="CN10" s="628"/>
      <c r="CO10" s="628"/>
      <c r="CP10" s="628"/>
      <c r="CQ10" s="628"/>
      <c r="CR10" s="628"/>
      <c r="CS10" s="628"/>
      <c r="CT10" s="629"/>
      <c r="CU10" s="678">
        <v>0.8</v>
      </c>
      <c r="CV10" s="678"/>
      <c r="CW10" s="678"/>
      <c r="CX10" s="678"/>
      <c r="CY10" s="615">
        <v>65154</v>
      </c>
      <c r="CZ10" s="628"/>
      <c r="DA10" s="628"/>
      <c r="DB10" s="628"/>
      <c r="DC10" s="628"/>
      <c r="DD10" s="628"/>
      <c r="DE10" s="628"/>
      <c r="DF10" s="628"/>
      <c r="DG10" s="628"/>
      <c r="DH10" s="628"/>
      <c r="DI10" s="628"/>
      <c r="DJ10" s="628"/>
      <c r="DK10" s="629"/>
      <c r="DL10" s="615">
        <v>1395233</v>
      </c>
      <c r="DM10" s="628"/>
      <c r="DN10" s="628"/>
      <c r="DO10" s="628"/>
      <c r="DP10" s="628"/>
      <c r="DQ10" s="628"/>
      <c r="DR10" s="628"/>
      <c r="DS10" s="628"/>
      <c r="DT10" s="628"/>
      <c r="DU10" s="628"/>
      <c r="DV10" s="628"/>
      <c r="DW10" s="628"/>
      <c r="DX10" s="685"/>
    </row>
    <row r="11" spans="2:138" ht="11.25" customHeight="1">
      <c r="B11" s="624" t="s">
        <v>199</v>
      </c>
      <c r="C11" s="625"/>
      <c r="D11" s="625"/>
      <c r="E11" s="625"/>
      <c r="F11" s="625"/>
      <c r="G11" s="625"/>
      <c r="H11" s="625"/>
      <c r="I11" s="625"/>
      <c r="J11" s="625"/>
      <c r="K11" s="625"/>
      <c r="L11" s="625"/>
      <c r="M11" s="625"/>
      <c r="N11" s="625"/>
      <c r="O11" s="625"/>
      <c r="P11" s="625"/>
      <c r="Q11" s="626"/>
      <c r="R11" s="627">
        <v>12047</v>
      </c>
      <c r="S11" s="628"/>
      <c r="T11" s="628"/>
      <c r="U11" s="628"/>
      <c r="V11" s="628"/>
      <c r="W11" s="628"/>
      <c r="X11" s="628"/>
      <c r="Y11" s="629"/>
      <c r="Z11" s="678">
        <v>0</v>
      </c>
      <c r="AA11" s="678"/>
      <c r="AB11" s="678"/>
      <c r="AC11" s="678"/>
      <c r="AD11" s="679">
        <v>12047</v>
      </c>
      <c r="AE11" s="679"/>
      <c r="AF11" s="679"/>
      <c r="AG11" s="679"/>
      <c r="AH11" s="679"/>
      <c r="AI11" s="679"/>
      <c r="AJ11" s="679"/>
      <c r="AK11" s="679"/>
      <c r="AL11" s="676">
        <v>0</v>
      </c>
      <c r="AM11" s="641"/>
      <c r="AN11" s="641"/>
      <c r="AO11" s="656"/>
      <c r="AP11" s="624" t="s">
        <v>200</v>
      </c>
      <c r="AQ11" s="625"/>
      <c r="AR11" s="625"/>
      <c r="AS11" s="625"/>
      <c r="AT11" s="625"/>
      <c r="AU11" s="625"/>
      <c r="AV11" s="625"/>
      <c r="AW11" s="625"/>
      <c r="AX11" s="625"/>
      <c r="AY11" s="625"/>
      <c r="AZ11" s="625"/>
      <c r="BA11" s="625"/>
      <c r="BB11" s="625"/>
      <c r="BC11" s="626"/>
      <c r="BD11" s="627">
        <v>9326495</v>
      </c>
      <c r="BE11" s="628"/>
      <c r="BF11" s="628"/>
      <c r="BG11" s="628"/>
      <c r="BH11" s="628"/>
      <c r="BI11" s="628"/>
      <c r="BJ11" s="628"/>
      <c r="BK11" s="629"/>
      <c r="BL11" s="678">
        <v>2.8</v>
      </c>
      <c r="BM11" s="678"/>
      <c r="BN11" s="678"/>
      <c r="BO11" s="678"/>
      <c r="BP11" s="679">
        <v>1856447</v>
      </c>
      <c r="BQ11" s="679"/>
      <c r="BR11" s="679"/>
      <c r="BS11" s="679"/>
      <c r="BT11" s="679"/>
      <c r="BU11" s="679"/>
      <c r="BV11" s="679"/>
      <c r="BW11" s="680"/>
      <c r="BY11" s="624" t="s">
        <v>201</v>
      </c>
      <c r="BZ11" s="625"/>
      <c r="CA11" s="625"/>
      <c r="CB11" s="625"/>
      <c r="CC11" s="625"/>
      <c r="CD11" s="625"/>
      <c r="CE11" s="625"/>
      <c r="CF11" s="625"/>
      <c r="CG11" s="625"/>
      <c r="CH11" s="625"/>
      <c r="CI11" s="625"/>
      <c r="CJ11" s="625"/>
      <c r="CK11" s="625"/>
      <c r="CL11" s="626"/>
      <c r="CM11" s="627">
        <v>91530524</v>
      </c>
      <c r="CN11" s="628"/>
      <c r="CO11" s="628"/>
      <c r="CP11" s="628"/>
      <c r="CQ11" s="628"/>
      <c r="CR11" s="628"/>
      <c r="CS11" s="628"/>
      <c r="CT11" s="629"/>
      <c r="CU11" s="678">
        <v>7.3</v>
      </c>
      <c r="CV11" s="678"/>
      <c r="CW11" s="678"/>
      <c r="CX11" s="678"/>
      <c r="CY11" s="615">
        <v>64323544</v>
      </c>
      <c r="CZ11" s="628"/>
      <c r="DA11" s="628"/>
      <c r="DB11" s="628"/>
      <c r="DC11" s="628"/>
      <c r="DD11" s="628"/>
      <c r="DE11" s="628"/>
      <c r="DF11" s="628"/>
      <c r="DG11" s="628"/>
      <c r="DH11" s="628"/>
      <c r="DI11" s="628"/>
      <c r="DJ11" s="628"/>
      <c r="DK11" s="629"/>
      <c r="DL11" s="615">
        <v>22612529</v>
      </c>
      <c r="DM11" s="628"/>
      <c r="DN11" s="628"/>
      <c r="DO11" s="628"/>
      <c r="DP11" s="628"/>
      <c r="DQ11" s="628"/>
      <c r="DR11" s="628"/>
      <c r="DS11" s="628"/>
      <c r="DT11" s="628"/>
      <c r="DU11" s="628"/>
      <c r="DV11" s="628"/>
      <c r="DW11" s="628"/>
      <c r="DX11" s="685"/>
    </row>
    <row r="12" spans="2:138" ht="11.25" customHeight="1">
      <c r="B12" s="624" t="s">
        <v>202</v>
      </c>
      <c r="C12" s="625"/>
      <c r="D12" s="625"/>
      <c r="E12" s="625"/>
      <c r="F12" s="625"/>
      <c r="G12" s="625"/>
      <c r="H12" s="625"/>
      <c r="I12" s="625"/>
      <c r="J12" s="625"/>
      <c r="K12" s="625"/>
      <c r="L12" s="625"/>
      <c r="M12" s="625"/>
      <c r="N12" s="625"/>
      <c r="O12" s="625"/>
      <c r="P12" s="625"/>
      <c r="Q12" s="626"/>
      <c r="R12" s="627">
        <v>32151227</v>
      </c>
      <c r="S12" s="628"/>
      <c r="T12" s="628"/>
      <c r="U12" s="628"/>
      <c r="V12" s="628"/>
      <c r="W12" s="628"/>
      <c r="X12" s="628"/>
      <c r="Y12" s="629"/>
      <c r="Z12" s="678">
        <v>2.2999999999999998</v>
      </c>
      <c r="AA12" s="678"/>
      <c r="AB12" s="678"/>
      <c r="AC12" s="678"/>
      <c r="AD12" s="679">
        <v>32151227</v>
      </c>
      <c r="AE12" s="679"/>
      <c r="AF12" s="679"/>
      <c r="AG12" s="679"/>
      <c r="AH12" s="679"/>
      <c r="AI12" s="679"/>
      <c r="AJ12" s="679"/>
      <c r="AK12" s="679"/>
      <c r="AL12" s="676">
        <v>7</v>
      </c>
      <c r="AM12" s="641"/>
      <c r="AN12" s="641"/>
      <c r="AO12" s="656"/>
      <c r="AP12" s="624" t="s">
        <v>203</v>
      </c>
      <c r="AQ12" s="625"/>
      <c r="AR12" s="625"/>
      <c r="AS12" s="625"/>
      <c r="AT12" s="625"/>
      <c r="AU12" s="625"/>
      <c r="AV12" s="625"/>
      <c r="AW12" s="625"/>
      <c r="AX12" s="625"/>
      <c r="AY12" s="625"/>
      <c r="AZ12" s="625"/>
      <c r="BA12" s="625"/>
      <c r="BB12" s="625"/>
      <c r="BC12" s="626"/>
      <c r="BD12" s="627">
        <v>505429</v>
      </c>
      <c r="BE12" s="628"/>
      <c r="BF12" s="628"/>
      <c r="BG12" s="628"/>
      <c r="BH12" s="628"/>
      <c r="BI12" s="628"/>
      <c r="BJ12" s="628"/>
      <c r="BK12" s="629"/>
      <c r="BL12" s="678">
        <v>0.2</v>
      </c>
      <c r="BM12" s="678"/>
      <c r="BN12" s="678"/>
      <c r="BO12" s="678"/>
      <c r="BP12" s="679" t="s">
        <v>102</v>
      </c>
      <c r="BQ12" s="679"/>
      <c r="BR12" s="679"/>
      <c r="BS12" s="679"/>
      <c r="BT12" s="679"/>
      <c r="BU12" s="679"/>
      <c r="BV12" s="679"/>
      <c r="BW12" s="680"/>
      <c r="BY12" s="624" t="s">
        <v>204</v>
      </c>
      <c r="BZ12" s="625"/>
      <c r="CA12" s="625"/>
      <c r="CB12" s="625"/>
      <c r="CC12" s="625"/>
      <c r="CD12" s="625"/>
      <c r="CE12" s="625"/>
      <c r="CF12" s="625"/>
      <c r="CG12" s="625"/>
      <c r="CH12" s="625"/>
      <c r="CI12" s="625"/>
      <c r="CJ12" s="625"/>
      <c r="CK12" s="625"/>
      <c r="CL12" s="626"/>
      <c r="CM12" s="627">
        <v>112183857</v>
      </c>
      <c r="CN12" s="628"/>
      <c r="CO12" s="628"/>
      <c r="CP12" s="628"/>
      <c r="CQ12" s="628"/>
      <c r="CR12" s="628"/>
      <c r="CS12" s="628"/>
      <c r="CT12" s="629"/>
      <c r="CU12" s="678">
        <v>8.9</v>
      </c>
      <c r="CV12" s="678"/>
      <c r="CW12" s="678"/>
      <c r="CX12" s="678"/>
      <c r="CY12" s="615">
        <v>3263094</v>
      </c>
      <c r="CZ12" s="628"/>
      <c r="DA12" s="628"/>
      <c r="DB12" s="628"/>
      <c r="DC12" s="628"/>
      <c r="DD12" s="628"/>
      <c r="DE12" s="628"/>
      <c r="DF12" s="628"/>
      <c r="DG12" s="628"/>
      <c r="DH12" s="628"/>
      <c r="DI12" s="628"/>
      <c r="DJ12" s="628"/>
      <c r="DK12" s="629"/>
      <c r="DL12" s="615">
        <v>14189057</v>
      </c>
      <c r="DM12" s="628"/>
      <c r="DN12" s="628"/>
      <c r="DO12" s="628"/>
      <c r="DP12" s="628"/>
      <c r="DQ12" s="628"/>
      <c r="DR12" s="628"/>
      <c r="DS12" s="628"/>
      <c r="DT12" s="628"/>
      <c r="DU12" s="628"/>
      <c r="DV12" s="628"/>
      <c r="DW12" s="628"/>
      <c r="DX12" s="685"/>
    </row>
    <row r="13" spans="2:138" ht="11.25" customHeight="1">
      <c r="B13" s="624" t="s">
        <v>205</v>
      </c>
      <c r="C13" s="625"/>
      <c r="D13" s="625"/>
      <c r="E13" s="625"/>
      <c r="F13" s="625"/>
      <c r="G13" s="625"/>
      <c r="H13" s="625"/>
      <c r="I13" s="625"/>
      <c r="J13" s="625"/>
      <c r="K13" s="625"/>
      <c r="L13" s="625"/>
      <c r="M13" s="625"/>
      <c r="N13" s="625"/>
      <c r="O13" s="625"/>
      <c r="P13" s="625"/>
      <c r="Q13" s="626"/>
      <c r="R13" s="627" t="s">
        <v>102</v>
      </c>
      <c r="S13" s="628"/>
      <c r="T13" s="628"/>
      <c r="U13" s="628"/>
      <c r="V13" s="628"/>
      <c r="W13" s="628"/>
      <c r="X13" s="628"/>
      <c r="Y13" s="629"/>
      <c r="Z13" s="678" t="s">
        <v>102</v>
      </c>
      <c r="AA13" s="678"/>
      <c r="AB13" s="678"/>
      <c r="AC13" s="678"/>
      <c r="AD13" s="679" t="s">
        <v>102</v>
      </c>
      <c r="AE13" s="679"/>
      <c r="AF13" s="679"/>
      <c r="AG13" s="679"/>
      <c r="AH13" s="679"/>
      <c r="AI13" s="679"/>
      <c r="AJ13" s="679"/>
      <c r="AK13" s="679"/>
      <c r="AL13" s="676" t="s">
        <v>102</v>
      </c>
      <c r="AM13" s="641"/>
      <c r="AN13" s="641"/>
      <c r="AO13" s="656"/>
      <c r="AP13" s="624" t="s">
        <v>206</v>
      </c>
      <c r="AQ13" s="625"/>
      <c r="AR13" s="625"/>
      <c r="AS13" s="625"/>
      <c r="AT13" s="625"/>
      <c r="AU13" s="625"/>
      <c r="AV13" s="625"/>
      <c r="AW13" s="625"/>
      <c r="AX13" s="625"/>
      <c r="AY13" s="625"/>
      <c r="AZ13" s="625"/>
      <c r="BA13" s="625"/>
      <c r="BB13" s="625"/>
      <c r="BC13" s="626"/>
      <c r="BD13" s="627">
        <v>1068886</v>
      </c>
      <c r="BE13" s="628"/>
      <c r="BF13" s="628"/>
      <c r="BG13" s="628"/>
      <c r="BH13" s="628"/>
      <c r="BI13" s="628"/>
      <c r="BJ13" s="628"/>
      <c r="BK13" s="629"/>
      <c r="BL13" s="678">
        <v>0.3</v>
      </c>
      <c r="BM13" s="678"/>
      <c r="BN13" s="678"/>
      <c r="BO13" s="678"/>
      <c r="BP13" s="679" t="s">
        <v>102</v>
      </c>
      <c r="BQ13" s="679"/>
      <c r="BR13" s="679"/>
      <c r="BS13" s="679"/>
      <c r="BT13" s="679"/>
      <c r="BU13" s="679"/>
      <c r="BV13" s="679"/>
      <c r="BW13" s="680"/>
      <c r="BY13" s="624" t="s">
        <v>207</v>
      </c>
      <c r="BZ13" s="625"/>
      <c r="CA13" s="625"/>
      <c r="CB13" s="625"/>
      <c r="CC13" s="625"/>
      <c r="CD13" s="625"/>
      <c r="CE13" s="625"/>
      <c r="CF13" s="625"/>
      <c r="CG13" s="625"/>
      <c r="CH13" s="625"/>
      <c r="CI13" s="625"/>
      <c r="CJ13" s="625"/>
      <c r="CK13" s="625"/>
      <c r="CL13" s="626"/>
      <c r="CM13" s="627">
        <v>148027929</v>
      </c>
      <c r="CN13" s="628"/>
      <c r="CO13" s="628"/>
      <c r="CP13" s="628"/>
      <c r="CQ13" s="628"/>
      <c r="CR13" s="628"/>
      <c r="CS13" s="628"/>
      <c r="CT13" s="629"/>
      <c r="CU13" s="678">
        <v>11.7</v>
      </c>
      <c r="CV13" s="678"/>
      <c r="CW13" s="678"/>
      <c r="CX13" s="678"/>
      <c r="CY13" s="615">
        <v>129838495</v>
      </c>
      <c r="CZ13" s="628"/>
      <c r="DA13" s="628"/>
      <c r="DB13" s="628"/>
      <c r="DC13" s="628"/>
      <c r="DD13" s="628"/>
      <c r="DE13" s="628"/>
      <c r="DF13" s="628"/>
      <c r="DG13" s="628"/>
      <c r="DH13" s="628"/>
      <c r="DI13" s="628"/>
      <c r="DJ13" s="628"/>
      <c r="DK13" s="629"/>
      <c r="DL13" s="615">
        <v>53197999</v>
      </c>
      <c r="DM13" s="628"/>
      <c r="DN13" s="628"/>
      <c r="DO13" s="628"/>
      <c r="DP13" s="628"/>
      <c r="DQ13" s="628"/>
      <c r="DR13" s="628"/>
      <c r="DS13" s="628"/>
      <c r="DT13" s="628"/>
      <c r="DU13" s="628"/>
      <c r="DV13" s="628"/>
      <c r="DW13" s="628"/>
      <c r="DX13" s="685"/>
    </row>
    <row r="14" spans="2:138" ht="11.25" customHeight="1">
      <c r="B14" s="624" t="s">
        <v>208</v>
      </c>
      <c r="C14" s="625"/>
      <c r="D14" s="625"/>
      <c r="E14" s="625"/>
      <c r="F14" s="625"/>
      <c r="G14" s="625"/>
      <c r="H14" s="625"/>
      <c r="I14" s="625"/>
      <c r="J14" s="625"/>
      <c r="K14" s="625"/>
      <c r="L14" s="625"/>
      <c r="M14" s="625"/>
      <c r="N14" s="625"/>
      <c r="O14" s="625"/>
      <c r="P14" s="625"/>
      <c r="Q14" s="626"/>
      <c r="R14" s="627">
        <v>857326</v>
      </c>
      <c r="S14" s="628"/>
      <c r="T14" s="628"/>
      <c r="U14" s="628"/>
      <c r="V14" s="628"/>
      <c r="W14" s="628"/>
      <c r="X14" s="628"/>
      <c r="Y14" s="629"/>
      <c r="Z14" s="678">
        <v>0.1</v>
      </c>
      <c r="AA14" s="678"/>
      <c r="AB14" s="678"/>
      <c r="AC14" s="678"/>
      <c r="AD14" s="679">
        <v>857326</v>
      </c>
      <c r="AE14" s="679"/>
      <c r="AF14" s="679"/>
      <c r="AG14" s="679"/>
      <c r="AH14" s="679"/>
      <c r="AI14" s="679"/>
      <c r="AJ14" s="679"/>
      <c r="AK14" s="679"/>
      <c r="AL14" s="676">
        <v>0.2</v>
      </c>
      <c r="AM14" s="641"/>
      <c r="AN14" s="641"/>
      <c r="AO14" s="656"/>
      <c r="AP14" s="624" t="s">
        <v>209</v>
      </c>
      <c r="AQ14" s="625"/>
      <c r="AR14" s="625"/>
      <c r="AS14" s="625"/>
      <c r="AT14" s="625"/>
      <c r="AU14" s="625"/>
      <c r="AV14" s="625"/>
      <c r="AW14" s="625"/>
      <c r="AX14" s="625"/>
      <c r="AY14" s="625"/>
      <c r="AZ14" s="625"/>
      <c r="BA14" s="625"/>
      <c r="BB14" s="625"/>
      <c r="BC14" s="626"/>
      <c r="BD14" s="627">
        <v>616447</v>
      </c>
      <c r="BE14" s="628"/>
      <c r="BF14" s="628"/>
      <c r="BG14" s="628"/>
      <c r="BH14" s="628"/>
      <c r="BI14" s="628"/>
      <c r="BJ14" s="628"/>
      <c r="BK14" s="629"/>
      <c r="BL14" s="678">
        <v>0.2</v>
      </c>
      <c r="BM14" s="678"/>
      <c r="BN14" s="678"/>
      <c r="BO14" s="678"/>
      <c r="BP14" s="679" t="s">
        <v>102</v>
      </c>
      <c r="BQ14" s="679"/>
      <c r="BR14" s="679"/>
      <c r="BS14" s="679"/>
      <c r="BT14" s="679"/>
      <c r="BU14" s="679"/>
      <c r="BV14" s="679"/>
      <c r="BW14" s="680"/>
      <c r="BY14" s="624" t="s">
        <v>210</v>
      </c>
      <c r="BZ14" s="625"/>
      <c r="CA14" s="625"/>
      <c r="CB14" s="625"/>
      <c r="CC14" s="625"/>
      <c r="CD14" s="625"/>
      <c r="CE14" s="625"/>
      <c r="CF14" s="625"/>
      <c r="CG14" s="625"/>
      <c r="CH14" s="625"/>
      <c r="CI14" s="625"/>
      <c r="CJ14" s="625"/>
      <c r="CK14" s="625"/>
      <c r="CL14" s="626"/>
      <c r="CM14" s="627">
        <v>50774532</v>
      </c>
      <c r="CN14" s="628"/>
      <c r="CO14" s="628"/>
      <c r="CP14" s="628"/>
      <c r="CQ14" s="628"/>
      <c r="CR14" s="628"/>
      <c r="CS14" s="628"/>
      <c r="CT14" s="629"/>
      <c r="CU14" s="678">
        <v>4</v>
      </c>
      <c r="CV14" s="678"/>
      <c r="CW14" s="678"/>
      <c r="CX14" s="678"/>
      <c r="CY14" s="615">
        <v>3619932</v>
      </c>
      <c r="CZ14" s="628"/>
      <c r="DA14" s="628"/>
      <c r="DB14" s="628"/>
      <c r="DC14" s="628"/>
      <c r="DD14" s="628"/>
      <c r="DE14" s="628"/>
      <c r="DF14" s="628"/>
      <c r="DG14" s="628"/>
      <c r="DH14" s="628"/>
      <c r="DI14" s="628"/>
      <c r="DJ14" s="628"/>
      <c r="DK14" s="629"/>
      <c r="DL14" s="615">
        <v>44874445</v>
      </c>
      <c r="DM14" s="628"/>
      <c r="DN14" s="628"/>
      <c r="DO14" s="628"/>
      <c r="DP14" s="628"/>
      <c r="DQ14" s="628"/>
      <c r="DR14" s="628"/>
      <c r="DS14" s="628"/>
      <c r="DT14" s="628"/>
      <c r="DU14" s="628"/>
      <c r="DV14" s="628"/>
      <c r="DW14" s="628"/>
      <c r="DX14" s="685"/>
    </row>
    <row r="15" spans="2:138" ht="11.25" customHeight="1">
      <c r="B15" s="624" t="s">
        <v>211</v>
      </c>
      <c r="C15" s="625"/>
      <c r="D15" s="625"/>
      <c r="E15" s="625"/>
      <c r="F15" s="625"/>
      <c r="G15" s="625"/>
      <c r="H15" s="625"/>
      <c r="I15" s="625"/>
      <c r="J15" s="625"/>
      <c r="K15" s="625"/>
      <c r="L15" s="625"/>
      <c r="M15" s="625"/>
      <c r="N15" s="625"/>
      <c r="O15" s="625"/>
      <c r="P15" s="625"/>
      <c r="Q15" s="626"/>
      <c r="R15" s="627">
        <v>236317536</v>
      </c>
      <c r="S15" s="628"/>
      <c r="T15" s="628"/>
      <c r="U15" s="628"/>
      <c r="V15" s="628"/>
      <c r="W15" s="628"/>
      <c r="X15" s="628"/>
      <c r="Y15" s="629"/>
      <c r="Z15" s="678">
        <v>17.100000000000001</v>
      </c>
      <c r="AA15" s="678"/>
      <c r="AB15" s="678"/>
      <c r="AC15" s="678"/>
      <c r="AD15" s="679">
        <v>148546258</v>
      </c>
      <c r="AE15" s="679"/>
      <c r="AF15" s="679"/>
      <c r="AG15" s="679"/>
      <c r="AH15" s="679"/>
      <c r="AI15" s="679"/>
      <c r="AJ15" s="679"/>
      <c r="AK15" s="679"/>
      <c r="AL15" s="676">
        <v>32.6</v>
      </c>
      <c r="AM15" s="641"/>
      <c r="AN15" s="641"/>
      <c r="AO15" s="656"/>
      <c r="AP15" s="624" t="s">
        <v>212</v>
      </c>
      <c r="AQ15" s="625"/>
      <c r="AR15" s="625"/>
      <c r="AS15" s="625"/>
      <c r="AT15" s="625"/>
      <c r="AU15" s="625"/>
      <c r="AV15" s="625"/>
      <c r="AW15" s="625"/>
      <c r="AX15" s="625"/>
      <c r="AY15" s="625"/>
      <c r="AZ15" s="625"/>
      <c r="BA15" s="625"/>
      <c r="BB15" s="625"/>
      <c r="BC15" s="626"/>
      <c r="BD15" s="627">
        <v>78330653</v>
      </c>
      <c r="BE15" s="628"/>
      <c r="BF15" s="628"/>
      <c r="BG15" s="628"/>
      <c r="BH15" s="628"/>
      <c r="BI15" s="628"/>
      <c r="BJ15" s="628"/>
      <c r="BK15" s="629"/>
      <c r="BL15" s="678">
        <v>23.7</v>
      </c>
      <c r="BM15" s="678"/>
      <c r="BN15" s="678"/>
      <c r="BO15" s="678"/>
      <c r="BP15" s="679">
        <v>4539678</v>
      </c>
      <c r="BQ15" s="679"/>
      <c r="BR15" s="679"/>
      <c r="BS15" s="679"/>
      <c r="BT15" s="679"/>
      <c r="BU15" s="679"/>
      <c r="BV15" s="679"/>
      <c r="BW15" s="680"/>
      <c r="BY15" s="624" t="s">
        <v>213</v>
      </c>
      <c r="BZ15" s="625"/>
      <c r="CA15" s="625"/>
      <c r="CB15" s="625"/>
      <c r="CC15" s="625"/>
      <c r="CD15" s="625"/>
      <c r="CE15" s="625"/>
      <c r="CF15" s="625"/>
      <c r="CG15" s="625"/>
      <c r="CH15" s="625"/>
      <c r="CI15" s="625"/>
      <c r="CJ15" s="625"/>
      <c r="CK15" s="625"/>
      <c r="CL15" s="626"/>
      <c r="CM15" s="627" t="s">
        <v>102</v>
      </c>
      <c r="CN15" s="628"/>
      <c r="CO15" s="628"/>
      <c r="CP15" s="628"/>
      <c r="CQ15" s="628"/>
      <c r="CR15" s="628"/>
      <c r="CS15" s="628"/>
      <c r="CT15" s="629"/>
      <c r="CU15" s="678" t="s">
        <v>102</v>
      </c>
      <c r="CV15" s="678"/>
      <c r="CW15" s="678"/>
      <c r="CX15" s="678"/>
      <c r="CY15" s="615" t="s">
        <v>102</v>
      </c>
      <c r="CZ15" s="628"/>
      <c r="DA15" s="628"/>
      <c r="DB15" s="628"/>
      <c r="DC15" s="628"/>
      <c r="DD15" s="628"/>
      <c r="DE15" s="628"/>
      <c r="DF15" s="628"/>
      <c r="DG15" s="628"/>
      <c r="DH15" s="628"/>
      <c r="DI15" s="628"/>
      <c r="DJ15" s="628"/>
      <c r="DK15" s="629"/>
      <c r="DL15" s="615" t="s">
        <v>102</v>
      </c>
      <c r="DM15" s="628"/>
      <c r="DN15" s="628"/>
      <c r="DO15" s="628"/>
      <c r="DP15" s="628"/>
      <c r="DQ15" s="628"/>
      <c r="DR15" s="628"/>
      <c r="DS15" s="628"/>
      <c r="DT15" s="628"/>
      <c r="DU15" s="628"/>
      <c r="DV15" s="628"/>
      <c r="DW15" s="628"/>
      <c r="DX15" s="685"/>
    </row>
    <row r="16" spans="2:138" ht="11.25" customHeight="1">
      <c r="B16" s="624" t="s">
        <v>214</v>
      </c>
      <c r="C16" s="625"/>
      <c r="D16" s="625"/>
      <c r="E16" s="625"/>
      <c r="F16" s="625"/>
      <c r="G16" s="625"/>
      <c r="H16" s="625"/>
      <c r="I16" s="625"/>
      <c r="J16" s="625"/>
      <c r="K16" s="625"/>
      <c r="L16" s="625"/>
      <c r="M16" s="625"/>
      <c r="N16" s="625"/>
      <c r="O16" s="625"/>
      <c r="P16" s="625"/>
      <c r="Q16" s="626"/>
      <c r="R16" s="627">
        <v>148546258</v>
      </c>
      <c r="S16" s="628"/>
      <c r="T16" s="628"/>
      <c r="U16" s="628"/>
      <c r="V16" s="628"/>
      <c r="W16" s="628"/>
      <c r="X16" s="628"/>
      <c r="Y16" s="629"/>
      <c r="Z16" s="676">
        <v>10.7</v>
      </c>
      <c r="AA16" s="641"/>
      <c r="AB16" s="641"/>
      <c r="AC16" s="677"/>
      <c r="AD16" s="615">
        <v>148546258</v>
      </c>
      <c r="AE16" s="628"/>
      <c r="AF16" s="628"/>
      <c r="AG16" s="628"/>
      <c r="AH16" s="628"/>
      <c r="AI16" s="628"/>
      <c r="AJ16" s="628"/>
      <c r="AK16" s="629"/>
      <c r="AL16" s="676">
        <v>32.6</v>
      </c>
      <c r="AM16" s="641"/>
      <c r="AN16" s="641"/>
      <c r="AO16" s="656"/>
      <c r="AP16" s="624" t="s">
        <v>215</v>
      </c>
      <c r="AQ16" s="625"/>
      <c r="AR16" s="625"/>
      <c r="AS16" s="625"/>
      <c r="AT16" s="625"/>
      <c r="AU16" s="625"/>
      <c r="AV16" s="625"/>
      <c r="AW16" s="625"/>
      <c r="AX16" s="625"/>
      <c r="AY16" s="625"/>
      <c r="AZ16" s="625"/>
      <c r="BA16" s="625"/>
      <c r="BB16" s="625"/>
      <c r="BC16" s="626"/>
      <c r="BD16" s="627">
        <v>3272832</v>
      </c>
      <c r="BE16" s="628"/>
      <c r="BF16" s="628"/>
      <c r="BG16" s="628"/>
      <c r="BH16" s="628"/>
      <c r="BI16" s="628"/>
      <c r="BJ16" s="628"/>
      <c r="BK16" s="629"/>
      <c r="BL16" s="678">
        <v>1</v>
      </c>
      <c r="BM16" s="678"/>
      <c r="BN16" s="678"/>
      <c r="BO16" s="678"/>
      <c r="BP16" s="679" t="s">
        <v>102</v>
      </c>
      <c r="BQ16" s="679"/>
      <c r="BR16" s="679"/>
      <c r="BS16" s="679"/>
      <c r="BT16" s="679"/>
      <c r="BU16" s="679"/>
      <c r="BV16" s="679"/>
      <c r="BW16" s="680"/>
      <c r="BY16" s="624" t="s">
        <v>216</v>
      </c>
      <c r="BZ16" s="625"/>
      <c r="CA16" s="625"/>
      <c r="CB16" s="625"/>
      <c r="CC16" s="625"/>
      <c r="CD16" s="625"/>
      <c r="CE16" s="625"/>
      <c r="CF16" s="625"/>
      <c r="CG16" s="625"/>
      <c r="CH16" s="625"/>
      <c r="CI16" s="625"/>
      <c r="CJ16" s="625"/>
      <c r="CK16" s="625"/>
      <c r="CL16" s="626"/>
      <c r="CM16" s="627">
        <v>217168292</v>
      </c>
      <c r="CN16" s="628"/>
      <c r="CO16" s="628"/>
      <c r="CP16" s="628"/>
      <c r="CQ16" s="628"/>
      <c r="CR16" s="628"/>
      <c r="CS16" s="628"/>
      <c r="CT16" s="629"/>
      <c r="CU16" s="678">
        <v>17.2</v>
      </c>
      <c r="CV16" s="678"/>
      <c r="CW16" s="678"/>
      <c r="CX16" s="678"/>
      <c r="CY16" s="615">
        <v>5798701</v>
      </c>
      <c r="CZ16" s="628"/>
      <c r="DA16" s="628"/>
      <c r="DB16" s="628"/>
      <c r="DC16" s="628"/>
      <c r="DD16" s="628"/>
      <c r="DE16" s="628"/>
      <c r="DF16" s="628"/>
      <c r="DG16" s="628"/>
      <c r="DH16" s="628"/>
      <c r="DI16" s="628"/>
      <c r="DJ16" s="628"/>
      <c r="DK16" s="629"/>
      <c r="DL16" s="615">
        <v>162080834</v>
      </c>
      <c r="DM16" s="628"/>
      <c r="DN16" s="628"/>
      <c r="DO16" s="628"/>
      <c r="DP16" s="628"/>
      <c r="DQ16" s="628"/>
      <c r="DR16" s="628"/>
      <c r="DS16" s="628"/>
      <c r="DT16" s="628"/>
      <c r="DU16" s="628"/>
      <c r="DV16" s="628"/>
      <c r="DW16" s="628"/>
      <c r="DX16" s="685"/>
    </row>
    <row r="17" spans="2:128" ht="11.25" customHeight="1">
      <c r="B17" s="624" t="s">
        <v>217</v>
      </c>
      <c r="C17" s="625"/>
      <c r="D17" s="625"/>
      <c r="E17" s="625"/>
      <c r="F17" s="625"/>
      <c r="G17" s="625"/>
      <c r="H17" s="625"/>
      <c r="I17" s="625"/>
      <c r="J17" s="625"/>
      <c r="K17" s="625"/>
      <c r="L17" s="625"/>
      <c r="M17" s="625"/>
      <c r="N17" s="625"/>
      <c r="O17" s="625"/>
      <c r="P17" s="625"/>
      <c r="Q17" s="626"/>
      <c r="R17" s="627">
        <v>2434607</v>
      </c>
      <c r="S17" s="628"/>
      <c r="T17" s="628"/>
      <c r="U17" s="628"/>
      <c r="V17" s="628"/>
      <c r="W17" s="628"/>
      <c r="X17" s="628"/>
      <c r="Y17" s="629"/>
      <c r="Z17" s="676">
        <v>0.2</v>
      </c>
      <c r="AA17" s="641"/>
      <c r="AB17" s="641"/>
      <c r="AC17" s="677"/>
      <c r="AD17" s="615" t="s">
        <v>102</v>
      </c>
      <c r="AE17" s="628"/>
      <c r="AF17" s="628"/>
      <c r="AG17" s="628"/>
      <c r="AH17" s="628"/>
      <c r="AI17" s="628"/>
      <c r="AJ17" s="628"/>
      <c r="AK17" s="629"/>
      <c r="AL17" s="676" t="s">
        <v>102</v>
      </c>
      <c r="AM17" s="641"/>
      <c r="AN17" s="641"/>
      <c r="AO17" s="656"/>
      <c r="AP17" s="624" t="s">
        <v>218</v>
      </c>
      <c r="AQ17" s="625"/>
      <c r="AR17" s="625"/>
      <c r="AS17" s="625"/>
      <c r="AT17" s="625"/>
      <c r="AU17" s="625"/>
      <c r="AV17" s="625"/>
      <c r="AW17" s="625"/>
      <c r="AX17" s="625"/>
      <c r="AY17" s="625"/>
      <c r="AZ17" s="625"/>
      <c r="BA17" s="625"/>
      <c r="BB17" s="625"/>
      <c r="BC17" s="626"/>
      <c r="BD17" s="627">
        <v>75057821</v>
      </c>
      <c r="BE17" s="628"/>
      <c r="BF17" s="628"/>
      <c r="BG17" s="628"/>
      <c r="BH17" s="628"/>
      <c r="BI17" s="628"/>
      <c r="BJ17" s="628"/>
      <c r="BK17" s="629"/>
      <c r="BL17" s="678">
        <v>22.7</v>
      </c>
      <c r="BM17" s="678"/>
      <c r="BN17" s="678"/>
      <c r="BO17" s="678"/>
      <c r="BP17" s="679">
        <v>4539678</v>
      </c>
      <c r="BQ17" s="679"/>
      <c r="BR17" s="679"/>
      <c r="BS17" s="679"/>
      <c r="BT17" s="679"/>
      <c r="BU17" s="679"/>
      <c r="BV17" s="679"/>
      <c r="BW17" s="680"/>
      <c r="BY17" s="624" t="s">
        <v>219</v>
      </c>
      <c r="BZ17" s="625"/>
      <c r="CA17" s="625"/>
      <c r="CB17" s="625"/>
      <c r="CC17" s="625"/>
      <c r="CD17" s="625"/>
      <c r="CE17" s="625"/>
      <c r="CF17" s="625"/>
      <c r="CG17" s="625"/>
      <c r="CH17" s="625"/>
      <c r="CI17" s="625"/>
      <c r="CJ17" s="625"/>
      <c r="CK17" s="625"/>
      <c r="CL17" s="626"/>
      <c r="CM17" s="627">
        <v>180200726</v>
      </c>
      <c r="CN17" s="628"/>
      <c r="CO17" s="628"/>
      <c r="CP17" s="628"/>
      <c r="CQ17" s="628"/>
      <c r="CR17" s="628"/>
      <c r="CS17" s="628"/>
      <c r="CT17" s="629"/>
      <c r="CU17" s="678">
        <v>14.3</v>
      </c>
      <c r="CV17" s="678"/>
      <c r="CW17" s="678"/>
      <c r="CX17" s="678"/>
      <c r="CY17" s="615" t="s">
        <v>102</v>
      </c>
      <c r="CZ17" s="628"/>
      <c r="DA17" s="628"/>
      <c r="DB17" s="628"/>
      <c r="DC17" s="628"/>
      <c r="DD17" s="628"/>
      <c r="DE17" s="628"/>
      <c r="DF17" s="628"/>
      <c r="DG17" s="628"/>
      <c r="DH17" s="628"/>
      <c r="DI17" s="628"/>
      <c r="DJ17" s="628"/>
      <c r="DK17" s="629"/>
      <c r="DL17" s="615">
        <v>8424438</v>
      </c>
      <c r="DM17" s="628"/>
      <c r="DN17" s="628"/>
      <c r="DO17" s="628"/>
      <c r="DP17" s="628"/>
      <c r="DQ17" s="628"/>
      <c r="DR17" s="628"/>
      <c r="DS17" s="628"/>
      <c r="DT17" s="628"/>
      <c r="DU17" s="628"/>
      <c r="DV17" s="628"/>
      <c r="DW17" s="628"/>
      <c r="DX17" s="685"/>
    </row>
    <row r="18" spans="2:128" ht="11.25" customHeight="1">
      <c r="B18" s="624" t="s">
        <v>220</v>
      </c>
      <c r="C18" s="625"/>
      <c r="D18" s="625"/>
      <c r="E18" s="625"/>
      <c r="F18" s="625"/>
      <c r="G18" s="625"/>
      <c r="H18" s="625"/>
      <c r="I18" s="625"/>
      <c r="J18" s="625"/>
      <c r="K18" s="625"/>
      <c r="L18" s="625"/>
      <c r="M18" s="625"/>
      <c r="N18" s="625"/>
      <c r="O18" s="625"/>
      <c r="P18" s="625"/>
      <c r="Q18" s="626"/>
      <c r="R18" s="627">
        <v>85336671</v>
      </c>
      <c r="S18" s="628"/>
      <c r="T18" s="628"/>
      <c r="U18" s="628"/>
      <c r="V18" s="628"/>
      <c r="W18" s="628"/>
      <c r="X18" s="628"/>
      <c r="Y18" s="629"/>
      <c r="Z18" s="676">
        <v>6.2</v>
      </c>
      <c r="AA18" s="641"/>
      <c r="AB18" s="641"/>
      <c r="AC18" s="677"/>
      <c r="AD18" s="615" t="s">
        <v>102</v>
      </c>
      <c r="AE18" s="628"/>
      <c r="AF18" s="628"/>
      <c r="AG18" s="628"/>
      <c r="AH18" s="628"/>
      <c r="AI18" s="628"/>
      <c r="AJ18" s="628"/>
      <c r="AK18" s="629"/>
      <c r="AL18" s="676" t="s">
        <v>102</v>
      </c>
      <c r="AM18" s="641"/>
      <c r="AN18" s="641"/>
      <c r="AO18" s="656"/>
      <c r="AP18" s="624" t="s">
        <v>221</v>
      </c>
      <c r="AQ18" s="625"/>
      <c r="AR18" s="625"/>
      <c r="AS18" s="625"/>
      <c r="AT18" s="625"/>
      <c r="AU18" s="625"/>
      <c r="AV18" s="625"/>
      <c r="AW18" s="625"/>
      <c r="AX18" s="625"/>
      <c r="AY18" s="625"/>
      <c r="AZ18" s="625"/>
      <c r="BA18" s="625"/>
      <c r="BB18" s="625"/>
      <c r="BC18" s="626"/>
      <c r="BD18" s="627">
        <v>83638742</v>
      </c>
      <c r="BE18" s="628"/>
      <c r="BF18" s="628"/>
      <c r="BG18" s="628"/>
      <c r="BH18" s="628"/>
      <c r="BI18" s="628"/>
      <c r="BJ18" s="628"/>
      <c r="BK18" s="629"/>
      <c r="BL18" s="678">
        <v>25.3</v>
      </c>
      <c r="BM18" s="678"/>
      <c r="BN18" s="678"/>
      <c r="BO18" s="678"/>
      <c r="BP18" s="679" t="s">
        <v>102</v>
      </c>
      <c r="BQ18" s="679"/>
      <c r="BR18" s="679"/>
      <c r="BS18" s="679"/>
      <c r="BT18" s="679"/>
      <c r="BU18" s="679"/>
      <c r="BV18" s="679"/>
      <c r="BW18" s="680"/>
      <c r="BY18" s="624" t="s">
        <v>222</v>
      </c>
      <c r="BZ18" s="625"/>
      <c r="CA18" s="625"/>
      <c r="CB18" s="625"/>
      <c r="CC18" s="625"/>
      <c r="CD18" s="625"/>
      <c r="CE18" s="625"/>
      <c r="CF18" s="625"/>
      <c r="CG18" s="625"/>
      <c r="CH18" s="625"/>
      <c r="CI18" s="625"/>
      <c r="CJ18" s="625"/>
      <c r="CK18" s="625"/>
      <c r="CL18" s="626"/>
      <c r="CM18" s="627">
        <v>111474041</v>
      </c>
      <c r="CN18" s="628"/>
      <c r="CO18" s="628"/>
      <c r="CP18" s="628"/>
      <c r="CQ18" s="628"/>
      <c r="CR18" s="628"/>
      <c r="CS18" s="628"/>
      <c r="CT18" s="629"/>
      <c r="CU18" s="678">
        <v>8.8000000000000007</v>
      </c>
      <c r="CV18" s="678"/>
      <c r="CW18" s="678"/>
      <c r="CX18" s="678"/>
      <c r="CY18" s="615" t="s">
        <v>102</v>
      </c>
      <c r="CZ18" s="628"/>
      <c r="DA18" s="628"/>
      <c r="DB18" s="628"/>
      <c r="DC18" s="628"/>
      <c r="DD18" s="628"/>
      <c r="DE18" s="628"/>
      <c r="DF18" s="628"/>
      <c r="DG18" s="628"/>
      <c r="DH18" s="628"/>
      <c r="DI18" s="628"/>
      <c r="DJ18" s="628"/>
      <c r="DK18" s="629"/>
      <c r="DL18" s="615">
        <v>109804876</v>
      </c>
      <c r="DM18" s="628"/>
      <c r="DN18" s="628"/>
      <c r="DO18" s="628"/>
      <c r="DP18" s="628"/>
      <c r="DQ18" s="628"/>
      <c r="DR18" s="628"/>
      <c r="DS18" s="628"/>
      <c r="DT18" s="628"/>
      <c r="DU18" s="628"/>
      <c r="DV18" s="628"/>
      <c r="DW18" s="628"/>
      <c r="DX18" s="685"/>
    </row>
    <row r="19" spans="2:128" ht="11.25" customHeight="1">
      <c r="B19" s="624" t="s">
        <v>223</v>
      </c>
      <c r="C19" s="625"/>
      <c r="D19" s="625"/>
      <c r="E19" s="625"/>
      <c r="F19" s="625"/>
      <c r="G19" s="625"/>
      <c r="H19" s="625"/>
      <c r="I19" s="625"/>
      <c r="J19" s="625"/>
      <c r="K19" s="625"/>
      <c r="L19" s="625"/>
      <c r="M19" s="625"/>
      <c r="N19" s="625"/>
      <c r="O19" s="625"/>
      <c r="P19" s="625"/>
      <c r="Q19" s="626"/>
      <c r="R19" s="627">
        <v>602971726</v>
      </c>
      <c r="S19" s="628"/>
      <c r="T19" s="628"/>
      <c r="U19" s="628"/>
      <c r="V19" s="628"/>
      <c r="W19" s="628"/>
      <c r="X19" s="628"/>
      <c r="Y19" s="629"/>
      <c r="Z19" s="676">
        <v>43.6</v>
      </c>
      <c r="AA19" s="641"/>
      <c r="AB19" s="641"/>
      <c r="AC19" s="677"/>
      <c r="AD19" s="615">
        <v>454433203</v>
      </c>
      <c r="AE19" s="628"/>
      <c r="AF19" s="628"/>
      <c r="AG19" s="628"/>
      <c r="AH19" s="628"/>
      <c r="AI19" s="628"/>
      <c r="AJ19" s="628"/>
      <c r="AK19" s="629"/>
      <c r="AL19" s="676">
        <v>99.6</v>
      </c>
      <c r="AM19" s="641"/>
      <c r="AN19" s="641"/>
      <c r="AO19" s="656"/>
      <c r="AP19" s="624" t="s">
        <v>224</v>
      </c>
      <c r="AQ19" s="625"/>
      <c r="AR19" s="625"/>
      <c r="AS19" s="625"/>
      <c r="AT19" s="625"/>
      <c r="AU19" s="625"/>
      <c r="AV19" s="625"/>
      <c r="AW19" s="625"/>
      <c r="AX19" s="625"/>
      <c r="AY19" s="625"/>
      <c r="AZ19" s="625"/>
      <c r="BA19" s="625"/>
      <c r="BB19" s="625"/>
      <c r="BC19" s="626"/>
      <c r="BD19" s="627">
        <v>6305752</v>
      </c>
      <c r="BE19" s="628"/>
      <c r="BF19" s="628"/>
      <c r="BG19" s="628"/>
      <c r="BH19" s="628"/>
      <c r="BI19" s="628"/>
      <c r="BJ19" s="628"/>
      <c r="BK19" s="629"/>
      <c r="BL19" s="678">
        <v>1.9</v>
      </c>
      <c r="BM19" s="678"/>
      <c r="BN19" s="678"/>
      <c r="BO19" s="678"/>
      <c r="BP19" s="679" t="s">
        <v>102</v>
      </c>
      <c r="BQ19" s="679"/>
      <c r="BR19" s="679"/>
      <c r="BS19" s="679"/>
      <c r="BT19" s="679"/>
      <c r="BU19" s="679"/>
      <c r="BV19" s="679"/>
      <c r="BW19" s="680"/>
      <c r="BY19" s="624" t="s">
        <v>225</v>
      </c>
      <c r="BZ19" s="625"/>
      <c r="CA19" s="625"/>
      <c r="CB19" s="625"/>
      <c r="CC19" s="625"/>
      <c r="CD19" s="625"/>
      <c r="CE19" s="625"/>
      <c r="CF19" s="625"/>
      <c r="CG19" s="625"/>
      <c r="CH19" s="625"/>
      <c r="CI19" s="625"/>
      <c r="CJ19" s="625"/>
      <c r="CK19" s="625"/>
      <c r="CL19" s="626"/>
      <c r="CM19" s="627" t="s">
        <v>102</v>
      </c>
      <c r="CN19" s="628"/>
      <c r="CO19" s="628"/>
      <c r="CP19" s="628"/>
      <c r="CQ19" s="628"/>
      <c r="CR19" s="628"/>
      <c r="CS19" s="628"/>
      <c r="CT19" s="629"/>
      <c r="CU19" s="678" t="s">
        <v>102</v>
      </c>
      <c r="CV19" s="678"/>
      <c r="CW19" s="678"/>
      <c r="CX19" s="678"/>
      <c r="CY19" s="615" t="s">
        <v>102</v>
      </c>
      <c r="CZ19" s="628"/>
      <c r="DA19" s="628"/>
      <c r="DB19" s="628"/>
      <c r="DC19" s="628"/>
      <c r="DD19" s="628"/>
      <c r="DE19" s="628"/>
      <c r="DF19" s="628"/>
      <c r="DG19" s="628"/>
      <c r="DH19" s="628"/>
      <c r="DI19" s="628"/>
      <c r="DJ19" s="628"/>
      <c r="DK19" s="629"/>
      <c r="DL19" s="615" t="s">
        <v>102</v>
      </c>
      <c r="DM19" s="628"/>
      <c r="DN19" s="628"/>
      <c r="DO19" s="628"/>
      <c r="DP19" s="628"/>
      <c r="DQ19" s="628"/>
      <c r="DR19" s="628"/>
      <c r="DS19" s="628"/>
      <c r="DT19" s="628"/>
      <c r="DU19" s="628"/>
      <c r="DV19" s="628"/>
      <c r="DW19" s="628"/>
      <c r="DX19" s="685"/>
    </row>
    <row r="20" spans="2:128" ht="11.25" customHeight="1">
      <c r="B20" s="624" t="s">
        <v>226</v>
      </c>
      <c r="C20" s="625"/>
      <c r="D20" s="625"/>
      <c r="E20" s="625"/>
      <c r="F20" s="625"/>
      <c r="G20" s="625"/>
      <c r="H20" s="625"/>
      <c r="I20" s="625"/>
      <c r="J20" s="625"/>
      <c r="K20" s="625"/>
      <c r="L20" s="625"/>
      <c r="M20" s="625"/>
      <c r="N20" s="625"/>
      <c r="O20" s="625"/>
      <c r="P20" s="625"/>
      <c r="Q20" s="626"/>
      <c r="R20" s="627">
        <v>500505</v>
      </c>
      <c r="S20" s="628"/>
      <c r="T20" s="628"/>
      <c r="U20" s="628"/>
      <c r="V20" s="628"/>
      <c r="W20" s="628"/>
      <c r="X20" s="628"/>
      <c r="Y20" s="629"/>
      <c r="Z20" s="676">
        <v>0</v>
      </c>
      <c r="AA20" s="641"/>
      <c r="AB20" s="641"/>
      <c r="AC20" s="677"/>
      <c r="AD20" s="615">
        <v>500505</v>
      </c>
      <c r="AE20" s="628"/>
      <c r="AF20" s="628"/>
      <c r="AG20" s="628"/>
      <c r="AH20" s="628"/>
      <c r="AI20" s="628"/>
      <c r="AJ20" s="628"/>
      <c r="AK20" s="629"/>
      <c r="AL20" s="676">
        <v>0.1</v>
      </c>
      <c r="AM20" s="641"/>
      <c r="AN20" s="641"/>
      <c r="AO20" s="656"/>
      <c r="AP20" s="682" t="s">
        <v>227</v>
      </c>
      <c r="AQ20" s="683"/>
      <c r="AR20" s="683"/>
      <c r="AS20" s="683"/>
      <c r="AT20" s="683"/>
      <c r="AU20" s="683"/>
      <c r="AV20" s="683"/>
      <c r="AW20" s="683"/>
      <c r="AX20" s="683"/>
      <c r="AY20" s="683"/>
      <c r="AZ20" s="683"/>
      <c r="BA20" s="683"/>
      <c r="BB20" s="683"/>
      <c r="BC20" s="684"/>
      <c r="BD20" s="627">
        <v>3047965</v>
      </c>
      <c r="BE20" s="628"/>
      <c r="BF20" s="628"/>
      <c r="BG20" s="628"/>
      <c r="BH20" s="628"/>
      <c r="BI20" s="628"/>
      <c r="BJ20" s="628"/>
      <c r="BK20" s="629"/>
      <c r="BL20" s="678">
        <v>0.9</v>
      </c>
      <c r="BM20" s="678"/>
      <c r="BN20" s="678"/>
      <c r="BO20" s="678"/>
      <c r="BP20" s="679" t="s">
        <v>102</v>
      </c>
      <c r="BQ20" s="679"/>
      <c r="BR20" s="679"/>
      <c r="BS20" s="679"/>
      <c r="BT20" s="679"/>
      <c r="BU20" s="679"/>
      <c r="BV20" s="679"/>
      <c r="BW20" s="680"/>
      <c r="BY20" s="682" t="s">
        <v>228</v>
      </c>
      <c r="BZ20" s="683"/>
      <c r="CA20" s="683"/>
      <c r="CB20" s="683"/>
      <c r="CC20" s="683"/>
      <c r="CD20" s="683"/>
      <c r="CE20" s="683"/>
      <c r="CF20" s="683"/>
      <c r="CG20" s="683"/>
      <c r="CH20" s="683"/>
      <c r="CI20" s="683"/>
      <c r="CJ20" s="683"/>
      <c r="CK20" s="683"/>
      <c r="CL20" s="684"/>
      <c r="CM20" s="627" t="s">
        <v>102</v>
      </c>
      <c r="CN20" s="628"/>
      <c r="CO20" s="628"/>
      <c r="CP20" s="628"/>
      <c r="CQ20" s="628"/>
      <c r="CR20" s="628"/>
      <c r="CS20" s="628"/>
      <c r="CT20" s="629"/>
      <c r="CU20" s="678" t="s">
        <v>102</v>
      </c>
      <c r="CV20" s="678"/>
      <c r="CW20" s="678"/>
      <c r="CX20" s="678"/>
      <c r="CY20" s="615" t="s">
        <v>102</v>
      </c>
      <c r="CZ20" s="628"/>
      <c r="DA20" s="628"/>
      <c r="DB20" s="628"/>
      <c r="DC20" s="628"/>
      <c r="DD20" s="628"/>
      <c r="DE20" s="628"/>
      <c r="DF20" s="628"/>
      <c r="DG20" s="628"/>
      <c r="DH20" s="628"/>
      <c r="DI20" s="628"/>
      <c r="DJ20" s="628"/>
      <c r="DK20" s="629"/>
      <c r="DL20" s="615" t="s">
        <v>102</v>
      </c>
      <c r="DM20" s="628"/>
      <c r="DN20" s="628"/>
      <c r="DO20" s="628"/>
      <c r="DP20" s="628"/>
      <c r="DQ20" s="628"/>
      <c r="DR20" s="628"/>
      <c r="DS20" s="628"/>
      <c r="DT20" s="628"/>
      <c r="DU20" s="628"/>
      <c r="DV20" s="628"/>
      <c r="DW20" s="628"/>
      <c r="DX20" s="685"/>
    </row>
    <row r="21" spans="2:128" ht="11.25" customHeight="1">
      <c r="B21" s="624" t="s">
        <v>229</v>
      </c>
      <c r="C21" s="625"/>
      <c r="D21" s="625"/>
      <c r="E21" s="625"/>
      <c r="F21" s="625"/>
      <c r="G21" s="625"/>
      <c r="H21" s="625"/>
      <c r="I21" s="625"/>
      <c r="J21" s="625"/>
      <c r="K21" s="625"/>
      <c r="L21" s="625"/>
      <c r="M21" s="625"/>
      <c r="N21" s="625"/>
      <c r="O21" s="625"/>
      <c r="P21" s="625"/>
      <c r="Q21" s="626"/>
      <c r="R21" s="627">
        <v>8735431</v>
      </c>
      <c r="S21" s="628"/>
      <c r="T21" s="628"/>
      <c r="U21" s="628"/>
      <c r="V21" s="628"/>
      <c r="W21" s="628"/>
      <c r="X21" s="628"/>
      <c r="Y21" s="629"/>
      <c r="Z21" s="676">
        <v>0.6</v>
      </c>
      <c r="AA21" s="641"/>
      <c r="AB21" s="641"/>
      <c r="AC21" s="677"/>
      <c r="AD21" s="615" t="s">
        <v>102</v>
      </c>
      <c r="AE21" s="628"/>
      <c r="AF21" s="628"/>
      <c r="AG21" s="628"/>
      <c r="AH21" s="628"/>
      <c r="AI21" s="628"/>
      <c r="AJ21" s="628"/>
      <c r="AK21" s="629"/>
      <c r="AL21" s="676" t="s">
        <v>102</v>
      </c>
      <c r="AM21" s="641"/>
      <c r="AN21" s="641"/>
      <c r="AO21" s="656"/>
      <c r="AP21" s="682" t="s">
        <v>230</v>
      </c>
      <c r="AQ21" s="683"/>
      <c r="AR21" s="683"/>
      <c r="AS21" s="683"/>
      <c r="AT21" s="683"/>
      <c r="AU21" s="683"/>
      <c r="AV21" s="683"/>
      <c r="AW21" s="683"/>
      <c r="AX21" s="683"/>
      <c r="AY21" s="683"/>
      <c r="AZ21" s="683"/>
      <c r="BA21" s="683"/>
      <c r="BB21" s="683"/>
      <c r="BC21" s="684"/>
      <c r="BD21" s="627">
        <v>760131</v>
      </c>
      <c r="BE21" s="628"/>
      <c r="BF21" s="628"/>
      <c r="BG21" s="628"/>
      <c r="BH21" s="628"/>
      <c r="BI21" s="628"/>
      <c r="BJ21" s="628"/>
      <c r="BK21" s="629"/>
      <c r="BL21" s="678">
        <v>0.2</v>
      </c>
      <c r="BM21" s="678"/>
      <c r="BN21" s="678"/>
      <c r="BO21" s="678"/>
      <c r="BP21" s="679" t="s">
        <v>102</v>
      </c>
      <c r="BQ21" s="679"/>
      <c r="BR21" s="679"/>
      <c r="BS21" s="679"/>
      <c r="BT21" s="679"/>
      <c r="BU21" s="679"/>
      <c r="BV21" s="679"/>
      <c r="BW21" s="680"/>
      <c r="BY21" s="682" t="s">
        <v>231</v>
      </c>
      <c r="BZ21" s="683"/>
      <c r="CA21" s="683"/>
      <c r="CB21" s="683"/>
      <c r="CC21" s="683"/>
      <c r="CD21" s="683"/>
      <c r="CE21" s="683"/>
      <c r="CF21" s="683"/>
      <c r="CG21" s="683"/>
      <c r="CH21" s="683"/>
      <c r="CI21" s="683"/>
      <c r="CJ21" s="683"/>
      <c r="CK21" s="683"/>
      <c r="CL21" s="684"/>
      <c r="CM21" s="627">
        <v>219750</v>
      </c>
      <c r="CN21" s="628"/>
      <c r="CO21" s="628"/>
      <c r="CP21" s="628"/>
      <c r="CQ21" s="628"/>
      <c r="CR21" s="628"/>
      <c r="CS21" s="628"/>
      <c r="CT21" s="629"/>
      <c r="CU21" s="678">
        <v>0</v>
      </c>
      <c r="CV21" s="678"/>
      <c r="CW21" s="678"/>
      <c r="CX21" s="678"/>
      <c r="CY21" s="615" t="s">
        <v>102</v>
      </c>
      <c r="CZ21" s="628"/>
      <c r="DA21" s="628"/>
      <c r="DB21" s="628"/>
      <c r="DC21" s="628"/>
      <c r="DD21" s="628"/>
      <c r="DE21" s="628"/>
      <c r="DF21" s="628"/>
      <c r="DG21" s="628"/>
      <c r="DH21" s="628"/>
      <c r="DI21" s="628"/>
      <c r="DJ21" s="628"/>
      <c r="DK21" s="629"/>
      <c r="DL21" s="615">
        <v>219750</v>
      </c>
      <c r="DM21" s="628"/>
      <c r="DN21" s="628"/>
      <c r="DO21" s="628"/>
      <c r="DP21" s="628"/>
      <c r="DQ21" s="628"/>
      <c r="DR21" s="628"/>
      <c r="DS21" s="628"/>
      <c r="DT21" s="628"/>
      <c r="DU21" s="628"/>
      <c r="DV21" s="628"/>
      <c r="DW21" s="628"/>
      <c r="DX21" s="685"/>
    </row>
    <row r="22" spans="2:128" ht="11.25" customHeight="1">
      <c r="B22" s="624" t="s">
        <v>232</v>
      </c>
      <c r="C22" s="625"/>
      <c r="D22" s="625"/>
      <c r="E22" s="625"/>
      <c r="F22" s="625"/>
      <c r="G22" s="625"/>
      <c r="H22" s="625"/>
      <c r="I22" s="625"/>
      <c r="J22" s="625"/>
      <c r="K22" s="625"/>
      <c r="L22" s="625"/>
      <c r="M22" s="625"/>
      <c r="N22" s="625"/>
      <c r="O22" s="625"/>
      <c r="P22" s="625"/>
      <c r="Q22" s="626"/>
      <c r="R22" s="627">
        <v>10196736</v>
      </c>
      <c r="S22" s="628"/>
      <c r="T22" s="628"/>
      <c r="U22" s="628"/>
      <c r="V22" s="628"/>
      <c r="W22" s="628"/>
      <c r="X22" s="628"/>
      <c r="Y22" s="629"/>
      <c r="Z22" s="676">
        <v>0.7</v>
      </c>
      <c r="AA22" s="641"/>
      <c r="AB22" s="641"/>
      <c r="AC22" s="677"/>
      <c r="AD22" s="615">
        <v>499332</v>
      </c>
      <c r="AE22" s="628"/>
      <c r="AF22" s="628"/>
      <c r="AG22" s="628"/>
      <c r="AH22" s="628"/>
      <c r="AI22" s="628"/>
      <c r="AJ22" s="628"/>
      <c r="AK22" s="629"/>
      <c r="AL22" s="676">
        <v>0.1</v>
      </c>
      <c r="AM22" s="641"/>
      <c r="AN22" s="641"/>
      <c r="AO22" s="656"/>
      <c r="AP22" s="682" t="s">
        <v>233</v>
      </c>
      <c r="AQ22" s="683"/>
      <c r="AR22" s="683"/>
      <c r="AS22" s="683"/>
      <c r="AT22" s="683"/>
      <c r="AU22" s="683"/>
      <c r="AV22" s="683"/>
      <c r="AW22" s="683"/>
      <c r="AX22" s="683"/>
      <c r="AY22" s="683"/>
      <c r="AZ22" s="683"/>
      <c r="BA22" s="683"/>
      <c r="BB22" s="683"/>
      <c r="BC22" s="684"/>
      <c r="BD22" s="627">
        <v>2917133</v>
      </c>
      <c r="BE22" s="628"/>
      <c r="BF22" s="628"/>
      <c r="BG22" s="628"/>
      <c r="BH22" s="628"/>
      <c r="BI22" s="628"/>
      <c r="BJ22" s="628"/>
      <c r="BK22" s="629"/>
      <c r="BL22" s="678">
        <v>0.9</v>
      </c>
      <c r="BM22" s="678"/>
      <c r="BN22" s="678"/>
      <c r="BO22" s="678"/>
      <c r="BP22" s="679" t="s">
        <v>102</v>
      </c>
      <c r="BQ22" s="679"/>
      <c r="BR22" s="679"/>
      <c r="BS22" s="679"/>
      <c r="BT22" s="679"/>
      <c r="BU22" s="679"/>
      <c r="BV22" s="679"/>
      <c r="BW22" s="680"/>
      <c r="BY22" s="682" t="s">
        <v>234</v>
      </c>
      <c r="BZ22" s="683"/>
      <c r="CA22" s="683"/>
      <c r="CB22" s="683"/>
      <c r="CC22" s="683"/>
      <c r="CD22" s="683"/>
      <c r="CE22" s="683"/>
      <c r="CF22" s="683"/>
      <c r="CG22" s="683"/>
      <c r="CH22" s="683"/>
      <c r="CI22" s="683"/>
      <c r="CJ22" s="683"/>
      <c r="CK22" s="683"/>
      <c r="CL22" s="684"/>
      <c r="CM22" s="627">
        <v>634587</v>
      </c>
      <c r="CN22" s="628"/>
      <c r="CO22" s="628"/>
      <c r="CP22" s="628"/>
      <c r="CQ22" s="628"/>
      <c r="CR22" s="628"/>
      <c r="CS22" s="628"/>
      <c r="CT22" s="629"/>
      <c r="CU22" s="678">
        <v>0.1</v>
      </c>
      <c r="CV22" s="678"/>
      <c r="CW22" s="678"/>
      <c r="CX22" s="678"/>
      <c r="CY22" s="615" t="s">
        <v>102</v>
      </c>
      <c r="CZ22" s="628"/>
      <c r="DA22" s="628"/>
      <c r="DB22" s="628"/>
      <c r="DC22" s="628"/>
      <c r="DD22" s="628"/>
      <c r="DE22" s="628"/>
      <c r="DF22" s="628"/>
      <c r="DG22" s="628"/>
      <c r="DH22" s="628"/>
      <c r="DI22" s="628"/>
      <c r="DJ22" s="628"/>
      <c r="DK22" s="629"/>
      <c r="DL22" s="615">
        <v>634587</v>
      </c>
      <c r="DM22" s="628"/>
      <c r="DN22" s="628"/>
      <c r="DO22" s="628"/>
      <c r="DP22" s="628"/>
      <c r="DQ22" s="628"/>
      <c r="DR22" s="628"/>
      <c r="DS22" s="628"/>
      <c r="DT22" s="628"/>
      <c r="DU22" s="628"/>
      <c r="DV22" s="628"/>
      <c r="DW22" s="628"/>
      <c r="DX22" s="685"/>
    </row>
    <row r="23" spans="2:128" ht="11.25" customHeight="1">
      <c r="B23" s="624" t="s">
        <v>235</v>
      </c>
      <c r="C23" s="625"/>
      <c r="D23" s="625"/>
      <c r="E23" s="625"/>
      <c r="F23" s="625"/>
      <c r="G23" s="625"/>
      <c r="H23" s="625"/>
      <c r="I23" s="625"/>
      <c r="J23" s="625"/>
      <c r="K23" s="625"/>
      <c r="L23" s="625"/>
      <c r="M23" s="625"/>
      <c r="N23" s="625"/>
      <c r="O23" s="625"/>
      <c r="P23" s="625"/>
      <c r="Q23" s="626"/>
      <c r="R23" s="627">
        <v>3796338</v>
      </c>
      <c r="S23" s="628"/>
      <c r="T23" s="628"/>
      <c r="U23" s="628"/>
      <c r="V23" s="628"/>
      <c r="W23" s="628"/>
      <c r="X23" s="628"/>
      <c r="Y23" s="629"/>
      <c r="Z23" s="676">
        <v>0.3</v>
      </c>
      <c r="AA23" s="641"/>
      <c r="AB23" s="641"/>
      <c r="AC23" s="677"/>
      <c r="AD23" s="615">
        <v>22964</v>
      </c>
      <c r="AE23" s="628"/>
      <c r="AF23" s="628"/>
      <c r="AG23" s="628"/>
      <c r="AH23" s="628"/>
      <c r="AI23" s="628"/>
      <c r="AJ23" s="628"/>
      <c r="AK23" s="629"/>
      <c r="AL23" s="676">
        <v>0</v>
      </c>
      <c r="AM23" s="641"/>
      <c r="AN23" s="641"/>
      <c r="AO23" s="656"/>
      <c r="AP23" s="682" t="s">
        <v>236</v>
      </c>
      <c r="AQ23" s="683"/>
      <c r="AR23" s="683"/>
      <c r="AS23" s="683"/>
      <c r="AT23" s="683"/>
      <c r="AU23" s="683"/>
      <c r="AV23" s="683"/>
      <c r="AW23" s="683"/>
      <c r="AX23" s="683"/>
      <c r="AY23" s="683"/>
      <c r="AZ23" s="683"/>
      <c r="BA23" s="683"/>
      <c r="BB23" s="683"/>
      <c r="BC23" s="684"/>
      <c r="BD23" s="627">
        <v>28771856</v>
      </c>
      <c r="BE23" s="628"/>
      <c r="BF23" s="628"/>
      <c r="BG23" s="628"/>
      <c r="BH23" s="628"/>
      <c r="BI23" s="628"/>
      <c r="BJ23" s="628"/>
      <c r="BK23" s="629"/>
      <c r="BL23" s="678">
        <v>8.6999999999999993</v>
      </c>
      <c r="BM23" s="678"/>
      <c r="BN23" s="678"/>
      <c r="BO23" s="678"/>
      <c r="BP23" s="679" t="s">
        <v>102</v>
      </c>
      <c r="BQ23" s="679"/>
      <c r="BR23" s="679"/>
      <c r="BS23" s="679"/>
      <c r="BT23" s="679"/>
      <c r="BU23" s="679"/>
      <c r="BV23" s="679"/>
      <c r="BW23" s="680"/>
      <c r="BY23" s="682" t="s">
        <v>237</v>
      </c>
      <c r="BZ23" s="683"/>
      <c r="CA23" s="683"/>
      <c r="CB23" s="683"/>
      <c r="CC23" s="683"/>
      <c r="CD23" s="683"/>
      <c r="CE23" s="683"/>
      <c r="CF23" s="683"/>
      <c r="CG23" s="683"/>
      <c r="CH23" s="683"/>
      <c r="CI23" s="683"/>
      <c r="CJ23" s="683"/>
      <c r="CK23" s="683"/>
      <c r="CL23" s="684"/>
      <c r="CM23" s="627">
        <v>365730</v>
      </c>
      <c r="CN23" s="628"/>
      <c r="CO23" s="628"/>
      <c r="CP23" s="628"/>
      <c r="CQ23" s="628"/>
      <c r="CR23" s="628"/>
      <c r="CS23" s="628"/>
      <c r="CT23" s="629"/>
      <c r="CU23" s="678">
        <v>0</v>
      </c>
      <c r="CV23" s="678"/>
      <c r="CW23" s="678"/>
      <c r="CX23" s="678"/>
      <c r="CY23" s="615" t="s">
        <v>102</v>
      </c>
      <c r="CZ23" s="628"/>
      <c r="DA23" s="628"/>
      <c r="DB23" s="628"/>
      <c r="DC23" s="628"/>
      <c r="DD23" s="628"/>
      <c r="DE23" s="628"/>
      <c r="DF23" s="628"/>
      <c r="DG23" s="628"/>
      <c r="DH23" s="628"/>
      <c r="DI23" s="628"/>
      <c r="DJ23" s="628"/>
      <c r="DK23" s="629"/>
      <c r="DL23" s="615">
        <v>365730</v>
      </c>
      <c r="DM23" s="628"/>
      <c r="DN23" s="628"/>
      <c r="DO23" s="628"/>
      <c r="DP23" s="628"/>
      <c r="DQ23" s="628"/>
      <c r="DR23" s="628"/>
      <c r="DS23" s="628"/>
      <c r="DT23" s="628"/>
      <c r="DU23" s="628"/>
      <c r="DV23" s="628"/>
      <c r="DW23" s="628"/>
      <c r="DX23" s="685"/>
    </row>
    <row r="24" spans="2:128" ht="11.25" customHeight="1">
      <c r="B24" s="624" t="s">
        <v>238</v>
      </c>
      <c r="C24" s="625"/>
      <c r="D24" s="625"/>
      <c r="E24" s="625"/>
      <c r="F24" s="625"/>
      <c r="G24" s="625"/>
      <c r="H24" s="625"/>
      <c r="I24" s="625"/>
      <c r="J24" s="625"/>
      <c r="K24" s="625"/>
      <c r="L24" s="625"/>
      <c r="M24" s="625"/>
      <c r="N24" s="625"/>
      <c r="O24" s="625"/>
      <c r="P24" s="625"/>
      <c r="Q24" s="626"/>
      <c r="R24" s="627">
        <v>317293800</v>
      </c>
      <c r="S24" s="628"/>
      <c r="T24" s="628"/>
      <c r="U24" s="628"/>
      <c r="V24" s="628"/>
      <c r="W24" s="628"/>
      <c r="X24" s="628"/>
      <c r="Y24" s="629"/>
      <c r="Z24" s="676">
        <v>22.9</v>
      </c>
      <c r="AA24" s="641"/>
      <c r="AB24" s="641"/>
      <c r="AC24" s="677"/>
      <c r="AD24" s="615" t="s">
        <v>102</v>
      </c>
      <c r="AE24" s="628"/>
      <c r="AF24" s="628"/>
      <c r="AG24" s="628"/>
      <c r="AH24" s="628"/>
      <c r="AI24" s="628"/>
      <c r="AJ24" s="628"/>
      <c r="AK24" s="629"/>
      <c r="AL24" s="676" t="s">
        <v>102</v>
      </c>
      <c r="AM24" s="641"/>
      <c r="AN24" s="641"/>
      <c r="AO24" s="656"/>
      <c r="AP24" s="682" t="s">
        <v>239</v>
      </c>
      <c r="AQ24" s="683"/>
      <c r="AR24" s="683"/>
      <c r="AS24" s="683"/>
      <c r="AT24" s="683"/>
      <c r="AU24" s="683"/>
      <c r="AV24" s="683"/>
      <c r="AW24" s="683"/>
      <c r="AX24" s="683"/>
      <c r="AY24" s="683"/>
      <c r="AZ24" s="683"/>
      <c r="BA24" s="683"/>
      <c r="BB24" s="683"/>
      <c r="BC24" s="684"/>
      <c r="BD24" s="627">
        <v>32941502</v>
      </c>
      <c r="BE24" s="628"/>
      <c r="BF24" s="628"/>
      <c r="BG24" s="628"/>
      <c r="BH24" s="628"/>
      <c r="BI24" s="628"/>
      <c r="BJ24" s="628"/>
      <c r="BK24" s="629"/>
      <c r="BL24" s="678">
        <v>9.9</v>
      </c>
      <c r="BM24" s="678"/>
      <c r="BN24" s="678"/>
      <c r="BO24" s="678"/>
      <c r="BP24" s="679" t="s">
        <v>102</v>
      </c>
      <c r="BQ24" s="679"/>
      <c r="BR24" s="679"/>
      <c r="BS24" s="679"/>
      <c r="BT24" s="679"/>
      <c r="BU24" s="679"/>
      <c r="BV24" s="679"/>
      <c r="BW24" s="680"/>
      <c r="BY24" s="682" t="s">
        <v>240</v>
      </c>
      <c r="BZ24" s="683"/>
      <c r="CA24" s="683"/>
      <c r="CB24" s="683"/>
      <c r="CC24" s="683"/>
      <c r="CD24" s="683"/>
      <c r="CE24" s="683"/>
      <c r="CF24" s="683"/>
      <c r="CG24" s="683"/>
      <c r="CH24" s="683"/>
      <c r="CI24" s="683"/>
      <c r="CJ24" s="683"/>
      <c r="CK24" s="683"/>
      <c r="CL24" s="684"/>
      <c r="CM24" s="627">
        <v>40401802</v>
      </c>
      <c r="CN24" s="628"/>
      <c r="CO24" s="628"/>
      <c r="CP24" s="628"/>
      <c r="CQ24" s="628"/>
      <c r="CR24" s="628"/>
      <c r="CS24" s="628"/>
      <c r="CT24" s="629"/>
      <c r="CU24" s="678">
        <v>3.2</v>
      </c>
      <c r="CV24" s="678"/>
      <c r="CW24" s="678"/>
      <c r="CX24" s="678"/>
      <c r="CY24" s="615" t="s">
        <v>102</v>
      </c>
      <c r="CZ24" s="628"/>
      <c r="DA24" s="628"/>
      <c r="DB24" s="628"/>
      <c r="DC24" s="628"/>
      <c r="DD24" s="628"/>
      <c r="DE24" s="628"/>
      <c r="DF24" s="628"/>
      <c r="DG24" s="628"/>
      <c r="DH24" s="628"/>
      <c r="DI24" s="628"/>
      <c r="DJ24" s="628"/>
      <c r="DK24" s="629"/>
      <c r="DL24" s="615">
        <v>40401802</v>
      </c>
      <c r="DM24" s="628"/>
      <c r="DN24" s="628"/>
      <c r="DO24" s="628"/>
      <c r="DP24" s="628"/>
      <c r="DQ24" s="628"/>
      <c r="DR24" s="628"/>
      <c r="DS24" s="628"/>
      <c r="DT24" s="628"/>
      <c r="DU24" s="628"/>
      <c r="DV24" s="628"/>
      <c r="DW24" s="628"/>
      <c r="DX24" s="685"/>
    </row>
    <row r="25" spans="2:128" ht="11.25" customHeight="1">
      <c r="B25" s="624" t="s">
        <v>241</v>
      </c>
      <c r="C25" s="625"/>
      <c r="D25" s="625"/>
      <c r="E25" s="625"/>
      <c r="F25" s="625"/>
      <c r="G25" s="625"/>
      <c r="H25" s="625"/>
      <c r="I25" s="625"/>
      <c r="J25" s="625"/>
      <c r="K25" s="625"/>
      <c r="L25" s="625"/>
      <c r="M25" s="625"/>
      <c r="N25" s="625"/>
      <c r="O25" s="625"/>
      <c r="P25" s="625"/>
      <c r="Q25" s="626"/>
      <c r="R25" s="627" t="s">
        <v>102</v>
      </c>
      <c r="S25" s="628"/>
      <c r="T25" s="628"/>
      <c r="U25" s="628"/>
      <c r="V25" s="628"/>
      <c r="W25" s="628"/>
      <c r="X25" s="628"/>
      <c r="Y25" s="629"/>
      <c r="Z25" s="676" t="s">
        <v>102</v>
      </c>
      <c r="AA25" s="641"/>
      <c r="AB25" s="641"/>
      <c r="AC25" s="677"/>
      <c r="AD25" s="615" t="s">
        <v>102</v>
      </c>
      <c r="AE25" s="628"/>
      <c r="AF25" s="628"/>
      <c r="AG25" s="628"/>
      <c r="AH25" s="628"/>
      <c r="AI25" s="628"/>
      <c r="AJ25" s="628"/>
      <c r="AK25" s="629"/>
      <c r="AL25" s="676" t="s">
        <v>102</v>
      </c>
      <c r="AM25" s="641"/>
      <c r="AN25" s="641"/>
      <c r="AO25" s="656"/>
      <c r="AP25" s="682" t="s">
        <v>242</v>
      </c>
      <c r="AQ25" s="683"/>
      <c r="AR25" s="683"/>
      <c r="AS25" s="683"/>
      <c r="AT25" s="683"/>
      <c r="AU25" s="683"/>
      <c r="AV25" s="683"/>
      <c r="AW25" s="683"/>
      <c r="AX25" s="683"/>
      <c r="AY25" s="683"/>
      <c r="AZ25" s="683"/>
      <c r="BA25" s="683"/>
      <c r="BB25" s="683"/>
      <c r="BC25" s="684"/>
      <c r="BD25" s="627">
        <v>2914</v>
      </c>
      <c r="BE25" s="628"/>
      <c r="BF25" s="628"/>
      <c r="BG25" s="628"/>
      <c r="BH25" s="628"/>
      <c r="BI25" s="628"/>
      <c r="BJ25" s="628"/>
      <c r="BK25" s="629"/>
      <c r="BL25" s="678">
        <v>0</v>
      </c>
      <c r="BM25" s="678"/>
      <c r="BN25" s="678"/>
      <c r="BO25" s="678"/>
      <c r="BP25" s="679" t="s">
        <v>102</v>
      </c>
      <c r="BQ25" s="679"/>
      <c r="BR25" s="679"/>
      <c r="BS25" s="679"/>
      <c r="BT25" s="679"/>
      <c r="BU25" s="679"/>
      <c r="BV25" s="679"/>
      <c r="BW25" s="680"/>
      <c r="BY25" s="682" t="s">
        <v>243</v>
      </c>
      <c r="BZ25" s="683"/>
      <c r="CA25" s="683"/>
      <c r="CB25" s="683"/>
      <c r="CC25" s="683"/>
      <c r="CD25" s="683"/>
      <c r="CE25" s="683"/>
      <c r="CF25" s="683"/>
      <c r="CG25" s="683"/>
      <c r="CH25" s="683"/>
      <c r="CI25" s="683"/>
      <c r="CJ25" s="683"/>
      <c r="CK25" s="683"/>
      <c r="CL25" s="684"/>
      <c r="CM25" s="627">
        <v>531861</v>
      </c>
      <c r="CN25" s="628"/>
      <c r="CO25" s="628"/>
      <c r="CP25" s="628"/>
      <c r="CQ25" s="628"/>
      <c r="CR25" s="628"/>
      <c r="CS25" s="628"/>
      <c r="CT25" s="629"/>
      <c r="CU25" s="678">
        <v>0</v>
      </c>
      <c r="CV25" s="678"/>
      <c r="CW25" s="678"/>
      <c r="CX25" s="678"/>
      <c r="CY25" s="615" t="s">
        <v>102</v>
      </c>
      <c r="CZ25" s="628"/>
      <c r="DA25" s="628"/>
      <c r="DB25" s="628"/>
      <c r="DC25" s="628"/>
      <c r="DD25" s="628"/>
      <c r="DE25" s="628"/>
      <c r="DF25" s="628"/>
      <c r="DG25" s="628"/>
      <c r="DH25" s="628"/>
      <c r="DI25" s="628"/>
      <c r="DJ25" s="628"/>
      <c r="DK25" s="629"/>
      <c r="DL25" s="615">
        <v>531861</v>
      </c>
      <c r="DM25" s="628"/>
      <c r="DN25" s="628"/>
      <c r="DO25" s="628"/>
      <c r="DP25" s="628"/>
      <c r="DQ25" s="628"/>
      <c r="DR25" s="628"/>
      <c r="DS25" s="628"/>
      <c r="DT25" s="628"/>
      <c r="DU25" s="628"/>
      <c r="DV25" s="628"/>
      <c r="DW25" s="628"/>
      <c r="DX25" s="685"/>
    </row>
    <row r="26" spans="2:128" ht="11.25" customHeight="1">
      <c r="B26" s="624" t="s">
        <v>244</v>
      </c>
      <c r="C26" s="625"/>
      <c r="D26" s="625"/>
      <c r="E26" s="625"/>
      <c r="F26" s="625"/>
      <c r="G26" s="625"/>
      <c r="H26" s="625"/>
      <c r="I26" s="625"/>
      <c r="J26" s="625"/>
      <c r="K26" s="625"/>
      <c r="L26" s="625"/>
      <c r="M26" s="625"/>
      <c r="N26" s="625"/>
      <c r="O26" s="625"/>
      <c r="P26" s="625"/>
      <c r="Q26" s="626"/>
      <c r="R26" s="627">
        <v>2212056</v>
      </c>
      <c r="S26" s="628"/>
      <c r="T26" s="628"/>
      <c r="U26" s="628"/>
      <c r="V26" s="628"/>
      <c r="W26" s="628"/>
      <c r="X26" s="628"/>
      <c r="Y26" s="629"/>
      <c r="Z26" s="676">
        <v>0.2</v>
      </c>
      <c r="AA26" s="641"/>
      <c r="AB26" s="641"/>
      <c r="AC26" s="677"/>
      <c r="AD26" s="615">
        <v>465015</v>
      </c>
      <c r="AE26" s="628"/>
      <c r="AF26" s="628"/>
      <c r="AG26" s="628"/>
      <c r="AH26" s="628"/>
      <c r="AI26" s="628"/>
      <c r="AJ26" s="628"/>
      <c r="AK26" s="629"/>
      <c r="AL26" s="676">
        <v>0.1</v>
      </c>
      <c r="AM26" s="641"/>
      <c r="AN26" s="641"/>
      <c r="AO26" s="656"/>
      <c r="AP26" s="682" t="s">
        <v>245</v>
      </c>
      <c r="AQ26" s="683"/>
      <c r="AR26" s="683"/>
      <c r="AS26" s="683"/>
      <c r="AT26" s="683"/>
      <c r="AU26" s="683"/>
      <c r="AV26" s="683"/>
      <c r="AW26" s="683"/>
      <c r="AX26" s="683"/>
      <c r="AY26" s="683"/>
      <c r="AZ26" s="683"/>
      <c r="BA26" s="683"/>
      <c r="BB26" s="683"/>
      <c r="BC26" s="684"/>
      <c r="BD26" s="627" t="s">
        <v>102</v>
      </c>
      <c r="BE26" s="628"/>
      <c r="BF26" s="628"/>
      <c r="BG26" s="628"/>
      <c r="BH26" s="628"/>
      <c r="BI26" s="628"/>
      <c r="BJ26" s="628"/>
      <c r="BK26" s="629"/>
      <c r="BL26" s="678" t="s">
        <v>102</v>
      </c>
      <c r="BM26" s="678"/>
      <c r="BN26" s="678"/>
      <c r="BO26" s="678"/>
      <c r="BP26" s="679" t="s">
        <v>102</v>
      </c>
      <c r="BQ26" s="679"/>
      <c r="BR26" s="679"/>
      <c r="BS26" s="679"/>
      <c r="BT26" s="679"/>
      <c r="BU26" s="679"/>
      <c r="BV26" s="679"/>
      <c r="BW26" s="680"/>
      <c r="BY26" s="682" t="s">
        <v>246</v>
      </c>
      <c r="BZ26" s="683"/>
      <c r="CA26" s="683"/>
      <c r="CB26" s="683"/>
      <c r="CC26" s="683"/>
      <c r="CD26" s="683"/>
      <c r="CE26" s="683"/>
      <c r="CF26" s="683"/>
      <c r="CG26" s="683"/>
      <c r="CH26" s="683"/>
      <c r="CI26" s="683"/>
      <c r="CJ26" s="683"/>
      <c r="CK26" s="683"/>
      <c r="CL26" s="684"/>
      <c r="CM26" s="627" t="s">
        <v>102</v>
      </c>
      <c r="CN26" s="628"/>
      <c r="CO26" s="628"/>
      <c r="CP26" s="628"/>
      <c r="CQ26" s="628"/>
      <c r="CR26" s="628"/>
      <c r="CS26" s="628"/>
      <c r="CT26" s="629"/>
      <c r="CU26" s="678" t="s">
        <v>102</v>
      </c>
      <c r="CV26" s="678"/>
      <c r="CW26" s="678"/>
      <c r="CX26" s="678"/>
      <c r="CY26" s="615" t="s">
        <v>102</v>
      </c>
      <c r="CZ26" s="628"/>
      <c r="DA26" s="628"/>
      <c r="DB26" s="628"/>
      <c r="DC26" s="628"/>
      <c r="DD26" s="628"/>
      <c r="DE26" s="628"/>
      <c r="DF26" s="628"/>
      <c r="DG26" s="628"/>
      <c r="DH26" s="628"/>
      <c r="DI26" s="628"/>
      <c r="DJ26" s="628"/>
      <c r="DK26" s="629"/>
      <c r="DL26" s="615" t="s">
        <v>102</v>
      </c>
      <c r="DM26" s="628"/>
      <c r="DN26" s="628"/>
      <c r="DO26" s="628"/>
      <c r="DP26" s="628"/>
      <c r="DQ26" s="628"/>
      <c r="DR26" s="628"/>
      <c r="DS26" s="628"/>
      <c r="DT26" s="628"/>
      <c r="DU26" s="628"/>
      <c r="DV26" s="628"/>
      <c r="DW26" s="628"/>
      <c r="DX26" s="685"/>
    </row>
    <row r="27" spans="2:128" ht="11.25" customHeight="1">
      <c r="B27" s="624" t="s">
        <v>247</v>
      </c>
      <c r="C27" s="625"/>
      <c r="D27" s="625"/>
      <c r="E27" s="625"/>
      <c r="F27" s="625"/>
      <c r="G27" s="625"/>
      <c r="H27" s="625"/>
      <c r="I27" s="625"/>
      <c r="J27" s="625"/>
      <c r="K27" s="625"/>
      <c r="L27" s="625"/>
      <c r="M27" s="625"/>
      <c r="N27" s="625"/>
      <c r="O27" s="625"/>
      <c r="P27" s="625"/>
      <c r="Q27" s="626"/>
      <c r="R27" s="627">
        <v>898418</v>
      </c>
      <c r="S27" s="628"/>
      <c r="T27" s="628"/>
      <c r="U27" s="628"/>
      <c r="V27" s="628"/>
      <c r="W27" s="628"/>
      <c r="X27" s="628"/>
      <c r="Y27" s="629"/>
      <c r="Z27" s="676">
        <v>0.1</v>
      </c>
      <c r="AA27" s="641"/>
      <c r="AB27" s="641"/>
      <c r="AC27" s="677"/>
      <c r="AD27" s="615" t="s">
        <v>102</v>
      </c>
      <c r="AE27" s="628"/>
      <c r="AF27" s="628"/>
      <c r="AG27" s="628"/>
      <c r="AH27" s="628"/>
      <c r="AI27" s="628"/>
      <c r="AJ27" s="628"/>
      <c r="AK27" s="629"/>
      <c r="AL27" s="676" t="s">
        <v>102</v>
      </c>
      <c r="AM27" s="641"/>
      <c r="AN27" s="641"/>
      <c r="AO27" s="656"/>
      <c r="AP27" s="682" t="s">
        <v>248</v>
      </c>
      <c r="AQ27" s="683"/>
      <c r="AR27" s="683"/>
      <c r="AS27" s="683"/>
      <c r="AT27" s="683"/>
      <c r="AU27" s="683"/>
      <c r="AV27" s="683"/>
      <c r="AW27" s="683"/>
      <c r="AX27" s="683"/>
      <c r="AY27" s="683"/>
      <c r="AZ27" s="683"/>
      <c r="BA27" s="683"/>
      <c r="BB27" s="683"/>
      <c r="BC27" s="684"/>
      <c r="BD27" s="627" t="s">
        <v>102</v>
      </c>
      <c r="BE27" s="628"/>
      <c r="BF27" s="628"/>
      <c r="BG27" s="628"/>
      <c r="BH27" s="628"/>
      <c r="BI27" s="628"/>
      <c r="BJ27" s="628"/>
      <c r="BK27" s="629"/>
      <c r="BL27" s="678" t="s">
        <v>102</v>
      </c>
      <c r="BM27" s="678"/>
      <c r="BN27" s="678"/>
      <c r="BO27" s="678"/>
      <c r="BP27" s="679" t="s">
        <v>102</v>
      </c>
      <c r="BQ27" s="679"/>
      <c r="BR27" s="679"/>
      <c r="BS27" s="679"/>
      <c r="BT27" s="679"/>
      <c r="BU27" s="679"/>
      <c r="BV27" s="679"/>
      <c r="BW27" s="680"/>
      <c r="BY27" s="682" t="s">
        <v>249</v>
      </c>
      <c r="BZ27" s="683"/>
      <c r="CA27" s="683"/>
      <c r="CB27" s="683"/>
      <c r="CC27" s="683"/>
      <c r="CD27" s="683"/>
      <c r="CE27" s="683"/>
      <c r="CF27" s="683"/>
      <c r="CG27" s="683"/>
      <c r="CH27" s="683"/>
      <c r="CI27" s="683"/>
      <c r="CJ27" s="683"/>
      <c r="CK27" s="683"/>
      <c r="CL27" s="684"/>
      <c r="CM27" s="627">
        <v>2037209</v>
      </c>
      <c r="CN27" s="628"/>
      <c r="CO27" s="628"/>
      <c r="CP27" s="628"/>
      <c r="CQ27" s="628"/>
      <c r="CR27" s="628"/>
      <c r="CS27" s="628"/>
      <c r="CT27" s="629"/>
      <c r="CU27" s="678">
        <v>0.2</v>
      </c>
      <c r="CV27" s="678"/>
      <c r="CW27" s="678"/>
      <c r="CX27" s="678"/>
      <c r="CY27" s="615" t="s">
        <v>102</v>
      </c>
      <c r="CZ27" s="628"/>
      <c r="DA27" s="628"/>
      <c r="DB27" s="628"/>
      <c r="DC27" s="628"/>
      <c r="DD27" s="628"/>
      <c r="DE27" s="628"/>
      <c r="DF27" s="628"/>
      <c r="DG27" s="628"/>
      <c r="DH27" s="628"/>
      <c r="DI27" s="628"/>
      <c r="DJ27" s="628"/>
      <c r="DK27" s="629"/>
      <c r="DL27" s="615">
        <v>2037209</v>
      </c>
      <c r="DM27" s="628"/>
      <c r="DN27" s="628"/>
      <c r="DO27" s="628"/>
      <c r="DP27" s="628"/>
      <c r="DQ27" s="628"/>
      <c r="DR27" s="628"/>
      <c r="DS27" s="628"/>
      <c r="DT27" s="628"/>
      <c r="DU27" s="628"/>
      <c r="DV27" s="628"/>
      <c r="DW27" s="628"/>
      <c r="DX27" s="685"/>
    </row>
    <row r="28" spans="2:128" ht="11.25" customHeight="1">
      <c r="B28" s="624" t="s">
        <v>250</v>
      </c>
      <c r="C28" s="625"/>
      <c r="D28" s="625"/>
      <c r="E28" s="625"/>
      <c r="F28" s="625"/>
      <c r="G28" s="625"/>
      <c r="H28" s="625"/>
      <c r="I28" s="625"/>
      <c r="J28" s="625"/>
      <c r="K28" s="625"/>
      <c r="L28" s="625"/>
      <c r="M28" s="625"/>
      <c r="N28" s="625"/>
      <c r="O28" s="625"/>
      <c r="P28" s="625"/>
      <c r="Q28" s="626"/>
      <c r="R28" s="627">
        <v>124061380</v>
      </c>
      <c r="S28" s="628"/>
      <c r="T28" s="628"/>
      <c r="U28" s="628"/>
      <c r="V28" s="628"/>
      <c r="W28" s="628"/>
      <c r="X28" s="628"/>
      <c r="Y28" s="629"/>
      <c r="Z28" s="676">
        <v>9</v>
      </c>
      <c r="AA28" s="641"/>
      <c r="AB28" s="641"/>
      <c r="AC28" s="677"/>
      <c r="AD28" s="615" t="s">
        <v>102</v>
      </c>
      <c r="AE28" s="628"/>
      <c r="AF28" s="628"/>
      <c r="AG28" s="628"/>
      <c r="AH28" s="628"/>
      <c r="AI28" s="628"/>
      <c r="AJ28" s="628"/>
      <c r="AK28" s="629"/>
      <c r="AL28" s="676" t="s">
        <v>102</v>
      </c>
      <c r="AM28" s="641"/>
      <c r="AN28" s="641"/>
      <c r="AO28" s="656"/>
      <c r="AP28" s="682" t="s">
        <v>251</v>
      </c>
      <c r="AQ28" s="683"/>
      <c r="AR28" s="683"/>
      <c r="AS28" s="683"/>
      <c r="AT28" s="683"/>
      <c r="AU28" s="683"/>
      <c r="AV28" s="683"/>
      <c r="AW28" s="683"/>
      <c r="AX28" s="683"/>
      <c r="AY28" s="683"/>
      <c r="AZ28" s="683"/>
      <c r="BA28" s="683"/>
      <c r="BB28" s="683"/>
      <c r="BC28" s="684"/>
      <c r="BD28" s="627">
        <v>479460</v>
      </c>
      <c r="BE28" s="628"/>
      <c r="BF28" s="628"/>
      <c r="BG28" s="628"/>
      <c r="BH28" s="628"/>
      <c r="BI28" s="628"/>
      <c r="BJ28" s="628"/>
      <c r="BK28" s="629"/>
      <c r="BL28" s="678">
        <v>0.1</v>
      </c>
      <c r="BM28" s="678"/>
      <c r="BN28" s="678"/>
      <c r="BO28" s="678"/>
      <c r="BP28" s="679" t="s">
        <v>102</v>
      </c>
      <c r="BQ28" s="679"/>
      <c r="BR28" s="679"/>
      <c r="BS28" s="679"/>
      <c r="BT28" s="679"/>
      <c r="BU28" s="679"/>
      <c r="BV28" s="679"/>
      <c r="BW28" s="680"/>
      <c r="BY28" s="682" t="s">
        <v>252</v>
      </c>
      <c r="BZ28" s="683"/>
      <c r="CA28" s="683"/>
      <c r="CB28" s="683"/>
      <c r="CC28" s="683"/>
      <c r="CD28" s="683"/>
      <c r="CE28" s="683"/>
      <c r="CF28" s="683"/>
      <c r="CG28" s="683"/>
      <c r="CH28" s="683"/>
      <c r="CI28" s="683"/>
      <c r="CJ28" s="683"/>
      <c r="CK28" s="683"/>
      <c r="CL28" s="684"/>
      <c r="CM28" s="627">
        <v>8040794</v>
      </c>
      <c r="CN28" s="628"/>
      <c r="CO28" s="628"/>
      <c r="CP28" s="628"/>
      <c r="CQ28" s="628"/>
      <c r="CR28" s="628"/>
      <c r="CS28" s="628"/>
      <c r="CT28" s="629"/>
      <c r="CU28" s="678">
        <v>0.6</v>
      </c>
      <c r="CV28" s="678"/>
      <c r="CW28" s="678"/>
      <c r="CX28" s="678"/>
      <c r="CY28" s="615" t="s">
        <v>102</v>
      </c>
      <c r="CZ28" s="628"/>
      <c r="DA28" s="628"/>
      <c r="DB28" s="628"/>
      <c r="DC28" s="628"/>
      <c r="DD28" s="628"/>
      <c r="DE28" s="628"/>
      <c r="DF28" s="628"/>
      <c r="DG28" s="628"/>
      <c r="DH28" s="628"/>
      <c r="DI28" s="628"/>
      <c r="DJ28" s="628"/>
      <c r="DK28" s="629"/>
      <c r="DL28" s="615">
        <v>8040794</v>
      </c>
      <c r="DM28" s="628"/>
      <c r="DN28" s="628"/>
      <c r="DO28" s="628"/>
      <c r="DP28" s="628"/>
      <c r="DQ28" s="628"/>
      <c r="DR28" s="628"/>
      <c r="DS28" s="628"/>
      <c r="DT28" s="628"/>
      <c r="DU28" s="628"/>
      <c r="DV28" s="628"/>
      <c r="DW28" s="628"/>
      <c r="DX28" s="685"/>
    </row>
    <row r="29" spans="2:128" ht="11.25" customHeight="1">
      <c r="B29" s="624" t="s">
        <v>253</v>
      </c>
      <c r="C29" s="625"/>
      <c r="D29" s="625"/>
      <c r="E29" s="625"/>
      <c r="F29" s="625"/>
      <c r="G29" s="625"/>
      <c r="H29" s="625"/>
      <c r="I29" s="625"/>
      <c r="J29" s="625"/>
      <c r="K29" s="625"/>
      <c r="L29" s="625"/>
      <c r="M29" s="625"/>
      <c r="N29" s="625"/>
      <c r="O29" s="625"/>
      <c r="P29" s="625"/>
      <c r="Q29" s="626"/>
      <c r="R29" s="627">
        <v>134452829</v>
      </c>
      <c r="S29" s="628"/>
      <c r="T29" s="628"/>
      <c r="U29" s="628"/>
      <c r="V29" s="628"/>
      <c r="W29" s="628"/>
      <c r="X29" s="628"/>
      <c r="Y29" s="629"/>
      <c r="Z29" s="676">
        <v>9.6999999999999993</v>
      </c>
      <c r="AA29" s="641"/>
      <c r="AB29" s="641"/>
      <c r="AC29" s="677"/>
      <c r="AD29" s="615" t="s">
        <v>102</v>
      </c>
      <c r="AE29" s="628"/>
      <c r="AF29" s="628"/>
      <c r="AG29" s="628"/>
      <c r="AH29" s="628"/>
      <c r="AI29" s="628"/>
      <c r="AJ29" s="628"/>
      <c r="AK29" s="629"/>
      <c r="AL29" s="676" t="s">
        <v>102</v>
      </c>
      <c r="AM29" s="641"/>
      <c r="AN29" s="641"/>
      <c r="AO29" s="656"/>
      <c r="AP29" s="682" t="s">
        <v>254</v>
      </c>
      <c r="AQ29" s="683"/>
      <c r="AR29" s="683"/>
      <c r="AS29" s="683"/>
      <c r="AT29" s="683"/>
      <c r="AU29" s="683"/>
      <c r="AV29" s="683"/>
      <c r="AW29" s="683"/>
      <c r="AX29" s="683"/>
      <c r="AY29" s="683"/>
      <c r="AZ29" s="683"/>
      <c r="BA29" s="683"/>
      <c r="BB29" s="683"/>
      <c r="BC29" s="684"/>
      <c r="BD29" s="627">
        <v>13518</v>
      </c>
      <c r="BE29" s="628"/>
      <c r="BF29" s="628"/>
      <c r="BG29" s="628"/>
      <c r="BH29" s="628"/>
      <c r="BI29" s="628"/>
      <c r="BJ29" s="628"/>
      <c r="BK29" s="629"/>
      <c r="BL29" s="678">
        <v>0</v>
      </c>
      <c r="BM29" s="678"/>
      <c r="BN29" s="678"/>
      <c r="BO29" s="678"/>
      <c r="BP29" s="679" t="s">
        <v>102</v>
      </c>
      <c r="BQ29" s="679"/>
      <c r="BR29" s="679"/>
      <c r="BS29" s="679"/>
      <c r="BT29" s="679"/>
      <c r="BU29" s="679"/>
      <c r="BV29" s="679"/>
      <c r="BW29" s="680"/>
      <c r="BY29" s="682" t="s">
        <v>255</v>
      </c>
      <c r="BZ29" s="686"/>
      <c r="CA29" s="686"/>
      <c r="CB29" s="686"/>
      <c r="CC29" s="686"/>
      <c r="CD29" s="686"/>
      <c r="CE29" s="686"/>
      <c r="CF29" s="686"/>
      <c r="CG29" s="686"/>
      <c r="CH29" s="686"/>
      <c r="CI29" s="686"/>
      <c r="CJ29" s="686"/>
      <c r="CK29" s="686"/>
      <c r="CL29" s="684"/>
      <c r="CM29" s="627" t="s">
        <v>102</v>
      </c>
      <c r="CN29" s="628"/>
      <c r="CO29" s="628"/>
      <c r="CP29" s="628"/>
      <c r="CQ29" s="628"/>
      <c r="CR29" s="628"/>
      <c r="CS29" s="628"/>
      <c r="CT29" s="629"/>
      <c r="CU29" s="678" t="s">
        <v>102</v>
      </c>
      <c r="CV29" s="678"/>
      <c r="CW29" s="678"/>
      <c r="CX29" s="678"/>
      <c r="CY29" s="615" t="s">
        <v>102</v>
      </c>
      <c r="CZ29" s="628"/>
      <c r="DA29" s="628"/>
      <c r="DB29" s="628"/>
      <c r="DC29" s="628"/>
      <c r="DD29" s="628"/>
      <c r="DE29" s="628"/>
      <c r="DF29" s="628"/>
      <c r="DG29" s="628"/>
      <c r="DH29" s="628"/>
      <c r="DI29" s="628"/>
      <c r="DJ29" s="628"/>
      <c r="DK29" s="629"/>
      <c r="DL29" s="615" t="s">
        <v>102</v>
      </c>
      <c r="DM29" s="628"/>
      <c r="DN29" s="628"/>
      <c r="DO29" s="628"/>
      <c r="DP29" s="628"/>
      <c r="DQ29" s="628"/>
      <c r="DR29" s="628"/>
      <c r="DS29" s="628"/>
      <c r="DT29" s="628"/>
      <c r="DU29" s="628"/>
      <c r="DV29" s="628"/>
      <c r="DW29" s="628"/>
      <c r="DX29" s="685"/>
    </row>
    <row r="30" spans="2:128" ht="11.25" customHeight="1">
      <c r="B30" s="624" t="s">
        <v>256</v>
      </c>
      <c r="C30" s="625"/>
      <c r="D30" s="625"/>
      <c r="E30" s="625"/>
      <c r="F30" s="625"/>
      <c r="G30" s="625"/>
      <c r="H30" s="625"/>
      <c r="I30" s="625"/>
      <c r="J30" s="625"/>
      <c r="K30" s="625"/>
      <c r="L30" s="625"/>
      <c r="M30" s="625"/>
      <c r="N30" s="625"/>
      <c r="O30" s="625"/>
      <c r="P30" s="625"/>
      <c r="Q30" s="626"/>
      <c r="R30" s="627">
        <v>103305564</v>
      </c>
      <c r="S30" s="628"/>
      <c r="T30" s="628"/>
      <c r="U30" s="628"/>
      <c r="V30" s="628"/>
      <c r="W30" s="628"/>
      <c r="X30" s="628"/>
      <c r="Y30" s="629"/>
      <c r="Z30" s="676">
        <v>7.5</v>
      </c>
      <c r="AA30" s="641"/>
      <c r="AB30" s="641"/>
      <c r="AC30" s="677"/>
      <c r="AD30" s="615">
        <v>151122</v>
      </c>
      <c r="AE30" s="628"/>
      <c r="AF30" s="628"/>
      <c r="AG30" s="628"/>
      <c r="AH30" s="628"/>
      <c r="AI30" s="628"/>
      <c r="AJ30" s="628"/>
      <c r="AK30" s="629"/>
      <c r="AL30" s="676">
        <v>0</v>
      </c>
      <c r="AM30" s="641"/>
      <c r="AN30" s="641"/>
      <c r="AO30" s="656"/>
      <c r="AP30" s="682" t="s">
        <v>257</v>
      </c>
      <c r="AQ30" s="683"/>
      <c r="AR30" s="683"/>
      <c r="AS30" s="683"/>
      <c r="AT30" s="683"/>
      <c r="AU30" s="683"/>
      <c r="AV30" s="683"/>
      <c r="AW30" s="683"/>
      <c r="AX30" s="683"/>
      <c r="AY30" s="683"/>
      <c r="AZ30" s="683"/>
      <c r="BA30" s="683"/>
      <c r="BB30" s="683"/>
      <c r="BC30" s="684"/>
      <c r="BD30" s="627">
        <v>13518</v>
      </c>
      <c r="BE30" s="628"/>
      <c r="BF30" s="628"/>
      <c r="BG30" s="628"/>
      <c r="BH30" s="628"/>
      <c r="BI30" s="628"/>
      <c r="BJ30" s="628"/>
      <c r="BK30" s="629"/>
      <c r="BL30" s="678">
        <v>0</v>
      </c>
      <c r="BM30" s="678"/>
      <c r="BN30" s="678"/>
      <c r="BO30" s="678"/>
      <c r="BP30" s="679" t="s">
        <v>102</v>
      </c>
      <c r="BQ30" s="679"/>
      <c r="BR30" s="679"/>
      <c r="BS30" s="679"/>
      <c r="BT30" s="679"/>
      <c r="BU30" s="679"/>
      <c r="BV30" s="679"/>
      <c r="BW30" s="680"/>
      <c r="BY30" s="624" t="s">
        <v>258</v>
      </c>
      <c r="BZ30" s="625"/>
      <c r="CA30" s="625"/>
      <c r="CB30" s="625"/>
      <c r="CC30" s="625"/>
      <c r="CD30" s="625"/>
      <c r="CE30" s="625"/>
      <c r="CF30" s="625"/>
      <c r="CG30" s="625"/>
      <c r="CH30" s="625"/>
      <c r="CI30" s="625"/>
      <c r="CJ30" s="625"/>
      <c r="CK30" s="625"/>
      <c r="CL30" s="626"/>
      <c r="CM30" s="627">
        <v>1262330324</v>
      </c>
      <c r="CN30" s="628"/>
      <c r="CO30" s="628"/>
      <c r="CP30" s="628"/>
      <c r="CQ30" s="628"/>
      <c r="CR30" s="628"/>
      <c r="CS30" s="628"/>
      <c r="CT30" s="629"/>
      <c r="CU30" s="678">
        <v>100</v>
      </c>
      <c r="CV30" s="678"/>
      <c r="CW30" s="678"/>
      <c r="CX30" s="678"/>
      <c r="CY30" s="615">
        <v>239371756</v>
      </c>
      <c r="CZ30" s="628"/>
      <c r="DA30" s="628"/>
      <c r="DB30" s="628"/>
      <c r="DC30" s="628"/>
      <c r="DD30" s="628"/>
      <c r="DE30" s="628"/>
      <c r="DF30" s="628"/>
      <c r="DG30" s="628"/>
      <c r="DH30" s="628"/>
      <c r="DI30" s="628"/>
      <c r="DJ30" s="628"/>
      <c r="DK30" s="629"/>
      <c r="DL30" s="615">
        <v>660110531</v>
      </c>
      <c r="DM30" s="628"/>
      <c r="DN30" s="628"/>
      <c r="DO30" s="628"/>
      <c r="DP30" s="628"/>
      <c r="DQ30" s="628"/>
      <c r="DR30" s="628"/>
      <c r="DS30" s="628"/>
      <c r="DT30" s="628"/>
      <c r="DU30" s="628"/>
      <c r="DV30" s="628"/>
      <c r="DW30" s="628"/>
      <c r="DX30" s="685"/>
    </row>
    <row r="31" spans="2:128" ht="11.25" customHeight="1">
      <c r="B31" s="624" t="s">
        <v>259</v>
      </c>
      <c r="C31" s="625"/>
      <c r="D31" s="625"/>
      <c r="E31" s="625"/>
      <c r="F31" s="625"/>
      <c r="G31" s="625"/>
      <c r="H31" s="625"/>
      <c r="I31" s="625"/>
      <c r="J31" s="625"/>
      <c r="K31" s="625"/>
      <c r="L31" s="625"/>
      <c r="M31" s="625"/>
      <c r="N31" s="625"/>
      <c r="O31" s="625"/>
      <c r="P31" s="625"/>
      <c r="Q31" s="626"/>
      <c r="R31" s="627">
        <v>75065742</v>
      </c>
      <c r="S31" s="628"/>
      <c r="T31" s="628"/>
      <c r="U31" s="628"/>
      <c r="V31" s="628"/>
      <c r="W31" s="628"/>
      <c r="X31" s="628"/>
      <c r="Y31" s="629"/>
      <c r="Z31" s="676">
        <v>5.4</v>
      </c>
      <c r="AA31" s="641"/>
      <c r="AB31" s="641"/>
      <c r="AC31" s="677"/>
      <c r="AD31" s="615" t="s">
        <v>102</v>
      </c>
      <c r="AE31" s="628"/>
      <c r="AF31" s="628"/>
      <c r="AG31" s="628"/>
      <c r="AH31" s="628"/>
      <c r="AI31" s="628"/>
      <c r="AJ31" s="628"/>
      <c r="AK31" s="629"/>
      <c r="AL31" s="676" t="s">
        <v>102</v>
      </c>
      <c r="AM31" s="641"/>
      <c r="AN31" s="641"/>
      <c r="AO31" s="656"/>
      <c r="AP31" s="682" t="s">
        <v>260</v>
      </c>
      <c r="AQ31" s="683"/>
      <c r="AR31" s="683"/>
      <c r="AS31" s="683"/>
      <c r="AT31" s="683"/>
      <c r="AU31" s="683"/>
      <c r="AV31" s="683"/>
      <c r="AW31" s="683"/>
      <c r="AX31" s="683"/>
      <c r="AY31" s="683"/>
      <c r="AZ31" s="683"/>
      <c r="BA31" s="683"/>
      <c r="BB31" s="683"/>
      <c r="BC31" s="684"/>
      <c r="BD31" s="627">
        <v>465942</v>
      </c>
      <c r="BE31" s="628"/>
      <c r="BF31" s="628"/>
      <c r="BG31" s="628"/>
      <c r="BH31" s="628"/>
      <c r="BI31" s="628"/>
      <c r="BJ31" s="628"/>
      <c r="BK31" s="629"/>
      <c r="BL31" s="678">
        <v>0.1</v>
      </c>
      <c r="BM31" s="678"/>
      <c r="BN31" s="678"/>
      <c r="BO31" s="678"/>
      <c r="BP31" s="679" t="s">
        <v>102</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261</v>
      </c>
      <c r="C32" s="625"/>
      <c r="D32" s="625"/>
      <c r="E32" s="625"/>
      <c r="F32" s="625"/>
      <c r="G32" s="625"/>
      <c r="H32" s="625"/>
      <c r="I32" s="625"/>
      <c r="J32" s="625"/>
      <c r="K32" s="625"/>
      <c r="L32" s="625"/>
      <c r="M32" s="625"/>
      <c r="N32" s="625"/>
      <c r="O32" s="625"/>
      <c r="P32" s="625"/>
      <c r="Q32" s="626"/>
      <c r="R32" s="627" t="s">
        <v>102</v>
      </c>
      <c r="S32" s="628"/>
      <c r="T32" s="628"/>
      <c r="U32" s="628"/>
      <c r="V32" s="628"/>
      <c r="W32" s="628"/>
      <c r="X32" s="628"/>
      <c r="Y32" s="629"/>
      <c r="Z32" s="676" t="s">
        <v>102</v>
      </c>
      <c r="AA32" s="641"/>
      <c r="AB32" s="641"/>
      <c r="AC32" s="677"/>
      <c r="AD32" s="615" t="s">
        <v>102</v>
      </c>
      <c r="AE32" s="628"/>
      <c r="AF32" s="628"/>
      <c r="AG32" s="628"/>
      <c r="AH32" s="628"/>
      <c r="AI32" s="628"/>
      <c r="AJ32" s="628"/>
      <c r="AK32" s="629"/>
      <c r="AL32" s="676" t="s">
        <v>102</v>
      </c>
      <c r="AM32" s="641"/>
      <c r="AN32" s="641"/>
      <c r="AO32" s="656"/>
      <c r="AP32" s="682" t="s">
        <v>262</v>
      </c>
      <c r="AQ32" s="683"/>
      <c r="AR32" s="683"/>
      <c r="AS32" s="683"/>
      <c r="AT32" s="683"/>
      <c r="AU32" s="683"/>
      <c r="AV32" s="683"/>
      <c r="AW32" s="683"/>
      <c r="AX32" s="683"/>
      <c r="AY32" s="683"/>
      <c r="AZ32" s="683"/>
      <c r="BA32" s="683"/>
      <c r="BB32" s="683"/>
      <c r="BC32" s="684"/>
      <c r="BD32" s="627">
        <v>120</v>
      </c>
      <c r="BE32" s="628"/>
      <c r="BF32" s="628"/>
      <c r="BG32" s="628"/>
      <c r="BH32" s="628"/>
      <c r="BI32" s="628"/>
      <c r="BJ32" s="628"/>
      <c r="BK32" s="629"/>
      <c r="BL32" s="678">
        <v>0</v>
      </c>
      <c r="BM32" s="678"/>
      <c r="BN32" s="678"/>
      <c r="BO32" s="678"/>
      <c r="BP32" s="679" t="s">
        <v>102</v>
      </c>
      <c r="BQ32" s="679"/>
      <c r="BR32" s="679"/>
      <c r="BS32" s="679"/>
      <c r="BT32" s="679"/>
      <c r="BU32" s="679"/>
      <c r="BV32" s="679"/>
      <c r="BW32" s="680"/>
      <c r="BY32" s="660" t="s">
        <v>263</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264</v>
      </c>
      <c r="C33" s="625"/>
      <c r="D33" s="625"/>
      <c r="E33" s="625"/>
      <c r="F33" s="625"/>
      <c r="G33" s="625"/>
      <c r="H33" s="625"/>
      <c r="I33" s="625"/>
      <c r="J33" s="625"/>
      <c r="K33" s="625"/>
      <c r="L33" s="625"/>
      <c r="M33" s="625"/>
      <c r="N33" s="625"/>
      <c r="O33" s="625"/>
      <c r="P33" s="625"/>
      <c r="Q33" s="626"/>
      <c r="R33" s="627">
        <v>44456110</v>
      </c>
      <c r="S33" s="628"/>
      <c r="T33" s="628"/>
      <c r="U33" s="628"/>
      <c r="V33" s="628"/>
      <c r="W33" s="628"/>
      <c r="X33" s="628"/>
      <c r="Y33" s="629"/>
      <c r="Z33" s="676">
        <v>3.2</v>
      </c>
      <c r="AA33" s="641"/>
      <c r="AB33" s="641"/>
      <c r="AC33" s="677"/>
      <c r="AD33" s="615" t="s">
        <v>102</v>
      </c>
      <c r="AE33" s="628"/>
      <c r="AF33" s="628"/>
      <c r="AG33" s="628"/>
      <c r="AH33" s="628"/>
      <c r="AI33" s="628"/>
      <c r="AJ33" s="628"/>
      <c r="AK33" s="629"/>
      <c r="AL33" s="676" t="s">
        <v>102</v>
      </c>
      <c r="AM33" s="641"/>
      <c r="AN33" s="641"/>
      <c r="AO33" s="656"/>
      <c r="AP33" s="624" t="s">
        <v>137</v>
      </c>
      <c r="AQ33" s="625"/>
      <c r="AR33" s="625"/>
      <c r="AS33" s="625"/>
      <c r="AT33" s="625"/>
      <c r="AU33" s="625"/>
      <c r="AV33" s="625"/>
      <c r="AW33" s="625"/>
      <c r="AX33" s="625"/>
      <c r="AY33" s="625"/>
      <c r="AZ33" s="625"/>
      <c r="BA33" s="625"/>
      <c r="BB33" s="625"/>
      <c r="BC33" s="626"/>
      <c r="BD33" s="627">
        <v>331181067</v>
      </c>
      <c r="BE33" s="628"/>
      <c r="BF33" s="628"/>
      <c r="BG33" s="628"/>
      <c r="BH33" s="628"/>
      <c r="BI33" s="628"/>
      <c r="BJ33" s="628"/>
      <c r="BK33" s="629"/>
      <c r="BL33" s="678">
        <v>100</v>
      </c>
      <c r="BM33" s="678"/>
      <c r="BN33" s="678"/>
      <c r="BO33" s="678"/>
      <c r="BP33" s="679">
        <v>8069570</v>
      </c>
      <c r="BQ33" s="679"/>
      <c r="BR33" s="679"/>
      <c r="BS33" s="679"/>
      <c r="BT33" s="679"/>
      <c r="BU33" s="679"/>
      <c r="BV33" s="679"/>
      <c r="BW33" s="680"/>
      <c r="BY33" s="660" t="s">
        <v>174</v>
      </c>
      <c r="BZ33" s="661"/>
      <c r="CA33" s="661"/>
      <c r="CB33" s="661"/>
      <c r="CC33" s="661"/>
      <c r="CD33" s="661"/>
      <c r="CE33" s="661"/>
      <c r="CF33" s="661"/>
      <c r="CG33" s="661"/>
      <c r="CH33" s="661"/>
      <c r="CI33" s="661"/>
      <c r="CJ33" s="661"/>
      <c r="CK33" s="661"/>
      <c r="CL33" s="662"/>
      <c r="CM33" s="660" t="s">
        <v>265</v>
      </c>
      <c r="CN33" s="661"/>
      <c r="CO33" s="661"/>
      <c r="CP33" s="661"/>
      <c r="CQ33" s="661"/>
      <c r="CR33" s="661"/>
      <c r="CS33" s="661"/>
      <c r="CT33" s="662"/>
      <c r="CU33" s="660" t="s">
        <v>266</v>
      </c>
      <c r="CV33" s="661"/>
      <c r="CW33" s="661"/>
      <c r="CX33" s="662"/>
      <c r="CY33" s="660" t="s">
        <v>267</v>
      </c>
      <c r="CZ33" s="661"/>
      <c r="DA33" s="661"/>
      <c r="DB33" s="661"/>
      <c r="DC33" s="661"/>
      <c r="DD33" s="661"/>
      <c r="DE33" s="661"/>
      <c r="DF33" s="662"/>
      <c r="DG33" s="670" t="s">
        <v>268</v>
      </c>
      <c r="DH33" s="671"/>
      <c r="DI33" s="671"/>
      <c r="DJ33" s="671"/>
      <c r="DK33" s="671"/>
      <c r="DL33" s="671"/>
      <c r="DM33" s="671"/>
      <c r="DN33" s="671"/>
      <c r="DO33" s="671"/>
      <c r="DP33" s="671"/>
      <c r="DQ33" s="672"/>
      <c r="DR33" s="660" t="s">
        <v>269</v>
      </c>
      <c r="DS33" s="661"/>
      <c r="DT33" s="661"/>
      <c r="DU33" s="661"/>
      <c r="DV33" s="661"/>
      <c r="DW33" s="661"/>
      <c r="DX33" s="662"/>
    </row>
    <row r="34" spans="2:128" ht="11.25" customHeight="1">
      <c r="B34" s="597" t="s">
        <v>270</v>
      </c>
      <c r="C34" s="598"/>
      <c r="D34" s="598"/>
      <c r="E34" s="598"/>
      <c r="F34" s="598"/>
      <c r="G34" s="598"/>
      <c r="H34" s="598"/>
      <c r="I34" s="598"/>
      <c r="J34" s="598"/>
      <c r="K34" s="598"/>
      <c r="L34" s="598"/>
      <c r="M34" s="598"/>
      <c r="N34" s="598"/>
      <c r="O34" s="598"/>
      <c r="P34" s="598"/>
      <c r="Q34" s="599"/>
      <c r="R34" s="627">
        <v>1383490525</v>
      </c>
      <c r="S34" s="628"/>
      <c r="T34" s="628"/>
      <c r="U34" s="628"/>
      <c r="V34" s="628"/>
      <c r="W34" s="628"/>
      <c r="X34" s="628"/>
      <c r="Y34" s="629"/>
      <c r="Z34" s="678">
        <v>100</v>
      </c>
      <c r="AA34" s="678"/>
      <c r="AB34" s="678"/>
      <c r="AC34" s="678"/>
      <c r="AD34" s="679">
        <v>456072141</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271</v>
      </c>
      <c r="BZ34" s="653"/>
      <c r="CA34" s="653"/>
      <c r="CB34" s="653"/>
      <c r="CC34" s="653"/>
      <c r="CD34" s="653"/>
      <c r="CE34" s="653"/>
      <c r="CF34" s="653"/>
      <c r="CG34" s="653"/>
      <c r="CH34" s="653"/>
      <c r="CI34" s="653"/>
      <c r="CJ34" s="653"/>
      <c r="CK34" s="653"/>
      <c r="CL34" s="654"/>
      <c r="CM34" s="681">
        <v>387585977</v>
      </c>
      <c r="CN34" s="664"/>
      <c r="CO34" s="664"/>
      <c r="CP34" s="664"/>
      <c r="CQ34" s="664"/>
      <c r="CR34" s="664"/>
      <c r="CS34" s="664"/>
      <c r="CT34" s="665"/>
      <c r="CU34" s="666">
        <v>30.7</v>
      </c>
      <c r="CV34" s="667"/>
      <c r="CW34" s="667"/>
      <c r="CX34" s="669"/>
      <c r="CY34" s="663">
        <v>338921935</v>
      </c>
      <c r="CZ34" s="664"/>
      <c r="DA34" s="664"/>
      <c r="DB34" s="664"/>
      <c r="DC34" s="664"/>
      <c r="DD34" s="664"/>
      <c r="DE34" s="664"/>
      <c r="DF34" s="665"/>
      <c r="DG34" s="663">
        <v>324573149</v>
      </c>
      <c r="DH34" s="664"/>
      <c r="DI34" s="664"/>
      <c r="DJ34" s="664"/>
      <c r="DK34" s="664"/>
      <c r="DL34" s="664"/>
      <c r="DM34" s="664"/>
      <c r="DN34" s="664"/>
      <c r="DO34" s="664"/>
      <c r="DP34" s="664"/>
      <c r="DQ34" s="665"/>
      <c r="DR34" s="666">
        <v>64.8</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272</v>
      </c>
      <c r="BZ35" s="625"/>
      <c r="CA35" s="625"/>
      <c r="CB35" s="625"/>
      <c r="CC35" s="625"/>
      <c r="CD35" s="625"/>
      <c r="CE35" s="625"/>
      <c r="CF35" s="625"/>
      <c r="CG35" s="625"/>
      <c r="CH35" s="625"/>
      <c r="CI35" s="625"/>
      <c r="CJ35" s="625"/>
      <c r="CK35" s="625"/>
      <c r="CL35" s="626"/>
      <c r="CM35" s="627">
        <v>259329108</v>
      </c>
      <c r="CN35" s="616"/>
      <c r="CO35" s="616"/>
      <c r="CP35" s="616"/>
      <c r="CQ35" s="616"/>
      <c r="CR35" s="616"/>
      <c r="CS35" s="616"/>
      <c r="CT35" s="617"/>
      <c r="CU35" s="630">
        <v>20.5</v>
      </c>
      <c r="CV35" s="631"/>
      <c r="CW35" s="631"/>
      <c r="CX35" s="632"/>
      <c r="CY35" s="615">
        <v>221182516</v>
      </c>
      <c r="CZ35" s="616"/>
      <c r="DA35" s="616"/>
      <c r="DB35" s="616"/>
      <c r="DC35" s="616"/>
      <c r="DD35" s="616"/>
      <c r="DE35" s="616"/>
      <c r="DF35" s="617"/>
      <c r="DG35" s="615">
        <v>217921798</v>
      </c>
      <c r="DH35" s="616"/>
      <c r="DI35" s="616"/>
      <c r="DJ35" s="616"/>
      <c r="DK35" s="616"/>
      <c r="DL35" s="616"/>
      <c r="DM35" s="616"/>
      <c r="DN35" s="616"/>
      <c r="DO35" s="616"/>
      <c r="DP35" s="616"/>
      <c r="DQ35" s="617"/>
      <c r="DR35" s="630">
        <v>43.5</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273</v>
      </c>
      <c r="BZ36" s="625"/>
      <c r="CA36" s="625"/>
      <c r="CB36" s="625"/>
      <c r="CC36" s="625"/>
      <c r="CD36" s="625"/>
      <c r="CE36" s="625"/>
      <c r="CF36" s="625"/>
      <c r="CG36" s="625"/>
      <c r="CH36" s="625"/>
      <c r="CI36" s="625"/>
      <c r="CJ36" s="625"/>
      <c r="CK36" s="625"/>
      <c r="CL36" s="626"/>
      <c r="CM36" s="627">
        <v>191757149</v>
      </c>
      <c r="CN36" s="628"/>
      <c r="CO36" s="628"/>
      <c r="CP36" s="628"/>
      <c r="CQ36" s="628"/>
      <c r="CR36" s="628"/>
      <c r="CS36" s="628"/>
      <c r="CT36" s="629"/>
      <c r="CU36" s="630">
        <v>15.2</v>
      </c>
      <c r="CV36" s="631"/>
      <c r="CW36" s="631"/>
      <c r="CX36" s="632"/>
      <c r="CY36" s="615">
        <v>155213923</v>
      </c>
      <c r="CZ36" s="616"/>
      <c r="DA36" s="616"/>
      <c r="DB36" s="616"/>
      <c r="DC36" s="616"/>
      <c r="DD36" s="616"/>
      <c r="DE36" s="616"/>
      <c r="DF36" s="617"/>
      <c r="DG36" s="615">
        <v>154733664</v>
      </c>
      <c r="DH36" s="616"/>
      <c r="DI36" s="616"/>
      <c r="DJ36" s="616"/>
      <c r="DK36" s="616"/>
      <c r="DL36" s="616"/>
      <c r="DM36" s="616"/>
      <c r="DN36" s="616"/>
      <c r="DO36" s="616"/>
      <c r="DP36" s="616"/>
      <c r="DQ36" s="617"/>
      <c r="DR36" s="630">
        <v>30.9</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274</v>
      </c>
      <c r="AQ37" s="661"/>
      <c r="AR37" s="661"/>
      <c r="AS37" s="661"/>
      <c r="AT37" s="661"/>
      <c r="AU37" s="661"/>
      <c r="AV37" s="661"/>
      <c r="AW37" s="661"/>
      <c r="AX37" s="661"/>
      <c r="AY37" s="661"/>
      <c r="AZ37" s="661"/>
      <c r="BA37" s="661"/>
      <c r="BB37" s="661"/>
      <c r="BC37" s="662"/>
      <c r="BD37" s="660" t="s">
        <v>275</v>
      </c>
      <c r="BE37" s="661"/>
      <c r="BF37" s="661"/>
      <c r="BG37" s="661"/>
      <c r="BH37" s="661"/>
      <c r="BI37" s="661"/>
      <c r="BJ37" s="661"/>
      <c r="BK37" s="661"/>
      <c r="BL37" s="661"/>
      <c r="BM37" s="662"/>
      <c r="BN37" s="660" t="s">
        <v>276</v>
      </c>
      <c r="BO37" s="661"/>
      <c r="BP37" s="661"/>
      <c r="BQ37" s="661"/>
      <c r="BR37" s="661"/>
      <c r="BS37" s="661"/>
      <c r="BT37" s="661"/>
      <c r="BU37" s="661"/>
      <c r="BV37" s="661"/>
      <c r="BW37" s="662"/>
      <c r="BY37" s="624" t="s">
        <v>277</v>
      </c>
      <c r="BZ37" s="625"/>
      <c r="CA37" s="625"/>
      <c r="CB37" s="625"/>
      <c r="CC37" s="625"/>
      <c r="CD37" s="625"/>
      <c r="CE37" s="625"/>
      <c r="CF37" s="625"/>
      <c r="CG37" s="625"/>
      <c r="CH37" s="625"/>
      <c r="CI37" s="625"/>
      <c r="CJ37" s="625"/>
      <c r="CK37" s="625"/>
      <c r="CL37" s="626"/>
      <c r="CM37" s="627">
        <v>17193008</v>
      </c>
      <c r="CN37" s="616"/>
      <c r="CO37" s="616"/>
      <c r="CP37" s="616"/>
      <c r="CQ37" s="616"/>
      <c r="CR37" s="616"/>
      <c r="CS37" s="616"/>
      <c r="CT37" s="617"/>
      <c r="CU37" s="630">
        <v>1.4</v>
      </c>
      <c r="CV37" s="631"/>
      <c r="CW37" s="631"/>
      <c r="CX37" s="632"/>
      <c r="CY37" s="615">
        <v>8344723</v>
      </c>
      <c r="CZ37" s="616"/>
      <c r="DA37" s="616"/>
      <c r="DB37" s="616"/>
      <c r="DC37" s="616"/>
      <c r="DD37" s="616"/>
      <c r="DE37" s="616"/>
      <c r="DF37" s="617"/>
      <c r="DG37" s="615">
        <v>8325186</v>
      </c>
      <c r="DH37" s="616"/>
      <c r="DI37" s="616"/>
      <c r="DJ37" s="616"/>
      <c r="DK37" s="616"/>
      <c r="DL37" s="616"/>
      <c r="DM37" s="616"/>
      <c r="DN37" s="616"/>
      <c r="DO37" s="616"/>
      <c r="DP37" s="616"/>
      <c r="DQ37" s="617"/>
      <c r="DR37" s="630">
        <v>1.7</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278</v>
      </c>
      <c r="AQ38" s="644"/>
      <c r="AR38" s="644"/>
      <c r="AS38" s="644"/>
      <c r="AT38" s="649" t="s">
        <v>279</v>
      </c>
      <c r="AU38" s="180"/>
      <c r="AV38" s="180"/>
      <c r="AW38" s="180"/>
      <c r="AX38" s="652" t="s">
        <v>137</v>
      </c>
      <c r="AY38" s="653"/>
      <c r="AZ38" s="653"/>
      <c r="BA38" s="653"/>
      <c r="BB38" s="653"/>
      <c r="BC38" s="654"/>
      <c r="BD38" s="673">
        <v>99.4</v>
      </c>
      <c r="BE38" s="674"/>
      <c r="BF38" s="674"/>
      <c r="BG38" s="674"/>
      <c r="BH38" s="674"/>
      <c r="BI38" s="674">
        <v>98.5</v>
      </c>
      <c r="BJ38" s="674"/>
      <c r="BK38" s="674"/>
      <c r="BL38" s="674"/>
      <c r="BM38" s="675"/>
      <c r="BN38" s="673">
        <v>99.3</v>
      </c>
      <c r="BO38" s="674"/>
      <c r="BP38" s="674"/>
      <c r="BQ38" s="674"/>
      <c r="BR38" s="674"/>
      <c r="BS38" s="674">
        <v>98.3</v>
      </c>
      <c r="BT38" s="674"/>
      <c r="BU38" s="674"/>
      <c r="BV38" s="674"/>
      <c r="BW38" s="675"/>
      <c r="BY38" s="624" t="s">
        <v>280</v>
      </c>
      <c r="BZ38" s="625"/>
      <c r="CA38" s="625"/>
      <c r="CB38" s="625"/>
      <c r="CC38" s="625"/>
      <c r="CD38" s="625"/>
      <c r="CE38" s="625"/>
      <c r="CF38" s="625"/>
      <c r="CG38" s="625"/>
      <c r="CH38" s="625"/>
      <c r="CI38" s="625"/>
      <c r="CJ38" s="625"/>
      <c r="CK38" s="625"/>
      <c r="CL38" s="626"/>
      <c r="CM38" s="627">
        <v>111063861</v>
      </c>
      <c r="CN38" s="628"/>
      <c r="CO38" s="628"/>
      <c r="CP38" s="628"/>
      <c r="CQ38" s="628"/>
      <c r="CR38" s="628"/>
      <c r="CS38" s="628"/>
      <c r="CT38" s="629"/>
      <c r="CU38" s="630">
        <v>8.8000000000000007</v>
      </c>
      <c r="CV38" s="631"/>
      <c r="CW38" s="631"/>
      <c r="CX38" s="632"/>
      <c r="CY38" s="615">
        <v>109394696</v>
      </c>
      <c r="CZ38" s="616"/>
      <c r="DA38" s="616"/>
      <c r="DB38" s="616"/>
      <c r="DC38" s="616"/>
      <c r="DD38" s="616"/>
      <c r="DE38" s="616"/>
      <c r="DF38" s="617"/>
      <c r="DG38" s="615">
        <v>98326165</v>
      </c>
      <c r="DH38" s="616"/>
      <c r="DI38" s="616"/>
      <c r="DJ38" s="616"/>
      <c r="DK38" s="616"/>
      <c r="DL38" s="616"/>
      <c r="DM38" s="616"/>
      <c r="DN38" s="616"/>
      <c r="DO38" s="616"/>
      <c r="DP38" s="616"/>
      <c r="DQ38" s="617"/>
      <c r="DR38" s="630">
        <v>19.600000000000001</v>
      </c>
      <c r="DS38" s="631"/>
      <c r="DT38" s="631"/>
      <c r="DU38" s="631"/>
      <c r="DV38" s="631"/>
      <c r="DW38" s="631"/>
      <c r="DX38" s="640"/>
    </row>
    <row r="39" spans="2:128" ht="11.25" customHeight="1">
      <c r="AP39" s="645"/>
      <c r="AQ39" s="646"/>
      <c r="AR39" s="646"/>
      <c r="AS39" s="646"/>
      <c r="AT39" s="650"/>
      <c r="AU39" s="169" t="s">
        <v>281</v>
      </c>
      <c r="AV39" s="169"/>
      <c r="AW39" s="169"/>
      <c r="AX39" s="624" t="s">
        <v>282</v>
      </c>
      <c r="AY39" s="625"/>
      <c r="AZ39" s="625"/>
      <c r="BA39" s="625"/>
      <c r="BB39" s="625"/>
      <c r="BC39" s="626"/>
      <c r="BD39" s="655">
        <v>98.7</v>
      </c>
      <c r="BE39" s="641"/>
      <c r="BF39" s="641"/>
      <c r="BG39" s="641"/>
      <c r="BH39" s="641"/>
      <c r="BI39" s="641">
        <v>96</v>
      </c>
      <c r="BJ39" s="641"/>
      <c r="BK39" s="641"/>
      <c r="BL39" s="641"/>
      <c r="BM39" s="656"/>
      <c r="BN39" s="655">
        <v>98.7</v>
      </c>
      <c r="BO39" s="641"/>
      <c r="BP39" s="641"/>
      <c r="BQ39" s="641"/>
      <c r="BR39" s="641"/>
      <c r="BS39" s="641">
        <v>95.6</v>
      </c>
      <c r="BT39" s="641"/>
      <c r="BU39" s="641"/>
      <c r="BV39" s="641"/>
      <c r="BW39" s="656"/>
      <c r="BY39" s="633" t="s">
        <v>283</v>
      </c>
      <c r="BZ39" s="634"/>
      <c r="CA39" s="624" t="s">
        <v>284</v>
      </c>
      <c r="CB39" s="625"/>
      <c r="CC39" s="625"/>
      <c r="CD39" s="625"/>
      <c r="CE39" s="625"/>
      <c r="CF39" s="625"/>
      <c r="CG39" s="625"/>
      <c r="CH39" s="625"/>
      <c r="CI39" s="625"/>
      <c r="CJ39" s="625"/>
      <c r="CK39" s="625"/>
      <c r="CL39" s="626"/>
      <c r="CM39" s="627">
        <v>111057626</v>
      </c>
      <c r="CN39" s="616"/>
      <c r="CO39" s="616"/>
      <c r="CP39" s="616"/>
      <c r="CQ39" s="616"/>
      <c r="CR39" s="616"/>
      <c r="CS39" s="616"/>
      <c r="CT39" s="617"/>
      <c r="CU39" s="630">
        <v>8.8000000000000007</v>
      </c>
      <c r="CV39" s="631"/>
      <c r="CW39" s="631"/>
      <c r="CX39" s="632"/>
      <c r="CY39" s="615">
        <v>109388461</v>
      </c>
      <c r="CZ39" s="616"/>
      <c r="DA39" s="616"/>
      <c r="DB39" s="616"/>
      <c r="DC39" s="616"/>
      <c r="DD39" s="616"/>
      <c r="DE39" s="616"/>
      <c r="DF39" s="617"/>
      <c r="DG39" s="615">
        <v>98319930</v>
      </c>
      <c r="DH39" s="616"/>
      <c r="DI39" s="616"/>
      <c r="DJ39" s="616"/>
      <c r="DK39" s="616"/>
      <c r="DL39" s="616"/>
      <c r="DM39" s="616"/>
      <c r="DN39" s="616"/>
      <c r="DO39" s="616"/>
      <c r="DP39" s="616"/>
      <c r="DQ39" s="617"/>
      <c r="DR39" s="630">
        <v>19.600000000000001</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285</v>
      </c>
      <c r="AY40" s="598"/>
      <c r="AZ40" s="598"/>
      <c r="BA40" s="598"/>
      <c r="BB40" s="598"/>
      <c r="BC40" s="599"/>
      <c r="BD40" s="657">
        <v>99.9</v>
      </c>
      <c r="BE40" s="658"/>
      <c r="BF40" s="658"/>
      <c r="BG40" s="658"/>
      <c r="BH40" s="658"/>
      <c r="BI40" s="658">
        <v>99.8</v>
      </c>
      <c r="BJ40" s="658"/>
      <c r="BK40" s="658"/>
      <c r="BL40" s="658"/>
      <c r="BM40" s="659"/>
      <c r="BN40" s="657">
        <v>99.8</v>
      </c>
      <c r="BO40" s="658"/>
      <c r="BP40" s="658"/>
      <c r="BQ40" s="658"/>
      <c r="BR40" s="658"/>
      <c r="BS40" s="658">
        <v>99.7</v>
      </c>
      <c r="BT40" s="658"/>
      <c r="BU40" s="658"/>
      <c r="BV40" s="658"/>
      <c r="BW40" s="659"/>
      <c r="BY40" s="635"/>
      <c r="BZ40" s="636"/>
      <c r="CA40" s="624" t="s">
        <v>286</v>
      </c>
      <c r="CB40" s="625"/>
      <c r="CC40" s="625"/>
      <c r="CD40" s="625"/>
      <c r="CE40" s="625"/>
      <c r="CF40" s="625"/>
      <c r="CG40" s="625"/>
      <c r="CH40" s="625"/>
      <c r="CI40" s="625"/>
      <c r="CJ40" s="625"/>
      <c r="CK40" s="625"/>
      <c r="CL40" s="626"/>
      <c r="CM40" s="627">
        <v>99916500</v>
      </c>
      <c r="CN40" s="628"/>
      <c r="CO40" s="628"/>
      <c r="CP40" s="628"/>
      <c r="CQ40" s="628"/>
      <c r="CR40" s="628"/>
      <c r="CS40" s="628"/>
      <c r="CT40" s="629"/>
      <c r="CU40" s="630">
        <v>7.9</v>
      </c>
      <c r="CV40" s="631"/>
      <c r="CW40" s="631"/>
      <c r="CX40" s="632"/>
      <c r="CY40" s="615">
        <v>98259422</v>
      </c>
      <c r="CZ40" s="616"/>
      <c r="DA40" s="616"/>
      <c r="DB40" s="616"/>
      <c r="DC40" s="616"/>
      <c r="DD40" s="616"/>
      <c r="DE40" s="616"/>
      <c r="DF40" s="617"/>
      <c r="DG40" s="615">
        <v>87197773</v>
      </c>
      <c r="DH40" s="616"/>
      <c r="DI40" s="616"/>
      <c r="DJ40" s="616"/>
      <c r="DK40" s="616"/>
      <c r="DL40" s="616"/>
      <c r="DM40" s="616"/>
      <c r="DN40" s="616"/>
      <c r="DO40" s="616"/>
      <c r="DP40" s="616"/>
      <c r="DQ40" s="617"/>
      <c r="DR40" s="630">
        <v>17.399999999999999</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287</v>
      </c>
      <c r="CB41" s="625"/>
      <c r="CC41" s="625"/>
      <c r="CD41" s="625"/>
      <c r="CE41" s="625"/>
      <c r="CF41" s="625"/>
      <c r="CG41" s="625"/>
      <c r="CH41" s="625"/>
      <c r="CI41" s="625"/>
      <c r="CJ41" s="625"/>
      <c r="CK41" s="625"/>
      <c r="CL41" s="626"/>
      <c r="CM41" s="627">
        <v>11141126</v>
      </c>
      <c r="CN41" s="616"/>
      <c r="CO41" s="616"/>
      <c r="CP41" s="616"/>
      <c r="CQ41" s="616"/>
      <c r="CR41" s="616"/>
      <c r="CS41" s="616"/>
      <c r="CT41" s="617"/>
      <c r="CU41" s="630">
        <v>0.9</v>
      </c>
      <c r="CV41" s="631"/>
      <c r="CW41" s="631"/>
      <c r="CX41" s="632"/>
      <c r="CY41" s="615">
        <v>11129039</v>
      </c>
      <c r="CZ41" s="616"/>
      <c r="DA41" s="616"/>
      <c r="DB41" s="616"/>
      <c r="DC41" s="616"/>
      <c r="DD41" s="616"/>
      <c r="DE41" s="616"/>
      <c r="DF41" s="617"/>
      <c r="DG41" s="615">
        <v>11122157</v>
      </c>
      <c r="DH41" s="616"/>
      <c r="DI41" s="616"/>
      <c r="DJ41" s="616"/>
      <c r="DK41" s="616"/>
      <c r="DL41" s="616"/>
      <c r="DM41" s="616"/>
      <c r="DN41" s="616"/>
      <c r="DO41" s="616"/>
      <c r="DP41" s="616"/>
      <c r="DQ41" s="617"/>
      <c r="DR41" s="630">
        <v>2.2000000000000002</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288</v>
      </c>
      <c r="CB42" s="625"/>
      <c r="CC42" s="625"/>
      <c r="CD42" s="625"/>
      <c r="CE42" s="625"/>
      <c r="CF42" s="625"/>
      <c r="CG42" s="625"/>
      <c r="CH42" s="625"/>
      <c r="CI42" s="625"/>
      <c r="CJ42" s="625"/>
      <c r="CK42" s="625"/>
      <c r="CL42" s="626"/>
      <c r="CM42" s="627">
        <v>6235</v>
      </c>
      <c r="CN42" s="628"/>
      <c r="CO42" s="628"/>
      <c r="CP42" s="628"/>
      <c r="CQ42" s="628"/>
      <c r="CR42" s="628"/>
      <c r="CS42" s="628"/>
      <c r="CT42" s="629"/>
      <c r="CU42" s="630">
        <v>0</v>
      </c>
      <c r="CV42" s="631"/>
      <c r="CW42" s="631"/>
      <c r="CX42" s="632"/>
      <c r="CY42" s="615">
        <v>6235</v>
      </c>
      <c r="CZ42" s="616"/>
      <c r="DA42" s="616"/>
      <c r="DB42" s="616"/>
      <c r="DC42" s="616"/>
      <c r="DD42" s="616"/>
      <c r="DE42" s="616"/>
      <c r="DF42" s="617"/>
      <c r="DG42" s="615">
        <v>6235</v>
      </c>
      <c r="DH42" s="616"/>
      <c r="DI42" s="616"/>
      <c r="DJ42" s="616"/>
      <c r="DK42" s="616"/>
      <c r="DL42" s="616"/>
      <c r="DM42" s="616"/>
      <c r="DN42" s="616"/>
      <c r="DO42" s="616"/>
      <c r="DP42" s="616"/>
      <c r="DQ42" s="617"/>
      <c r="DR42" s="630">
        <v>0</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289</v>
      </c>
      <c r="BZ43" s="625"/>
      <c r="CA43" s="625"/>
      <c r="CB43" s="625"/>
      <c r="CC43" s="625"/>
      <c r="CD43" s="625"/>
      <c r="CE43" s="625"/>
      <c r="CF43" s="625"/>
      <c r="CG43" s="625"/>
      <c r="CH43" s="625"/>
      <c r="CI43" s="625"/>
      <c r="CJ43" s="625"/>
      <c r="CK43" s="625"/>
      <c r="CL43" s="626"/>
      <c r="CM43" s="627">
        <v>455171865</v>
      </c>
      <c r="CN43" s="616"/>
      <c r="CO43" s="616"/>
      <c r="CP43" s="616"/>
      <c r="CQ43" s="616"/>
      <c r="CR43" s="616"/>
      <c r="CS43" s="616"/>
      <c r="CT43" s="617"/>
      <c r="CU43" s="630">
        <v>36.1</v>
      </c>
      <c r="CV43" s="631"/>
      <c r="CW43" s="631"/>
      <c r="CX43" s="632"/>
      <c r="CY43" s="615">
        <v>262056510</v>
      </c>
      <c r="CZ43" s="616"/>
      <c r="DA43" s="616"/>
      <c r="DB43" s="616"/>
      <c r="DC43" s="616"/>
      <c r="DD43" s="616"/>
      <c r="DE43" s="616"/>
      <c r="DF43" s="617"/>
      <c r="DG43" s="615">
        <v>155691758</v>
      </c>
      <c r="DH43" s="616"/>
      <c r="DI43" s="616"/>
      <c r="DJ43" s="616"/>
      <c r="DK43" s="616"/>
      <c r="DL43" s="616"/>
      <c r="DM43" s="616"/>
      <c r="DN43" s="616"/>
      <c r="DO43" s="616"/>
      <c r="DP43" s="616"/>
      <c r="DQ43" s="617"/>
      <c r="DR43" s="630">
        <v>31.1</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290</v>
      </c>
      <c r="BZ44" s="625"/>
      <c r="CA44" s="625"/>
      <c r="CB44" s="625"/>
      <c r="CC44" s="625"/>
      <c r="CD44" s="625"/>
      <c r="CE44" s="625"/>
      <c r="CF44" s="625"/>
      <c r="CG44" s="625"/>
      <c r="CH44" s="625"/>
      <c r="CI44" s="625"/>
      <c r="CJ44" s="625"/>
      <c r="CK44" s="625"/>
      <c r="CL44" s="626"/>
      <c r="CM44" s="627">
        <v>36258226</v>
      </c>
      <c r="CN44" s="628"/>
      <c r="CO44" s="628"/>
      <c r="CP44" s="628"/>
      <c r="CQ44" s="628"/>
      <c r="CR44" s="628"/>
      <c r="CS44" s="628"/>
      <c r="CT44" s="629"/>
      <c r="CU44" s="630">
        <v>2.9</v>
      </c>
      <c r="CV44" s="631"/>
      <c r="CW44" s="631"/>
      <c r="CX44" s="632"/>
      <c r="CY44" s="615">
        <v>22909129</v>
      </c>
      <c r="CZ44" s="616"/>
      <c r="DA44" s="616"/>
      <c r="DB44" s="616"/>
      <c r="DC44" s="616"/>
      <c r="DD44" s="616"/>
      <c r="DE44" s="616"/>
      <c r="DF44" s="617"/>
      <c r="DG44" s="615">
        <v>19425046</v>
      </c>
      <c r="DH44" s="616"/>
      <c r="DI44" s="616"/>
      <c r="DJ44" s="616"/>
      <c r="DK44" s="616"/>
      <c r="DL44" s="616"/>
      <c r="DM44" s="616"/>
      <c r="DN44" s="616"/>
      <c r="DO44" s="616"/>
      <c r="DP44" s="616"/>
      <c r="DQ44" s="617"/>
      <c r="DR44" s="630">
        <v>3.9</v>
      </c>
      <c r="DS44" s="631"/>
      <c r="DT44" s="631"/>
      <c r="DU44" s="631"/>
      <c r="DV44" s="631"/>
      <c r="DW44" s="631"/>
      <c r="DX44" s="640"/>
    </row>
    <row r="45" spans="2:128" ht="11.25" customHeight="1">
      <c r="B45" s="169" t="s">
        <v>291</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292</v>
      </c>
      <c r="BZ45" s="625"/>
      <c r="CA45" s="625"/>
      <c r="CB45" s="625"/>
      <c r="CC45" s="625"/>
      <c r="CD45" s="625"/>
      <c r="CE45" s="625"/>
      <c r="CF45" s="625"/>
      <c r="CG45" s="625"/>
      <c r="CH45" s="625"/>
      <c r="CI45" s="625"/>
      <c r="CJ45" s="625"/>
      <c r="CK45" s="625"/>
      <c r="CL45" s="626"/>
      <c r="CM45" s="627">
        <v>5595198</v>
      </c>
      <c r="CN45" s="616"/>
      <c r="CO45" s="616"/>
      <c r="CP45" s="616"/>
      <c r="CQ45" s="616"/>
      <c r="CR45" s="616"/>
      <c r="CS45" s="616"/>
      <c r="CT45" s="617"/>
      <c r="CU45" s="630">
        <v>0.4</v>
      </c>
      <c r="CV45" s="631"/>
      <c r="CW45" s="631"/>
      <c r="CX45" s="632"/>
      <c r="CY45" s="615">
        <v>4674017</v>
      </c>
      <c r="CZ45" s="616"/>
      <c r="DA45" s="616"/>
      <c r="DB45" s="616"/>
      <c r="DC45" s="616"/>
      <c r="DD45" s="616"/>
      <c r="DE45" s="616"/>
      <c r="DF45" s="617"/>
      <c r="DG45" s="615">
        <v>4629664</v>
      </c>
      <c r="DH45" s="616"/>
      <c r="DI45" s="616"/>
      <c r="DJ45" s="616"/>
      <c r="DK45" s="616"/>
      <c r="DL45" s="616"/>
      <c r="DM45" s="616"/>
      <c r="DN45" s="616"/>
      <c r="DO45" s="616"/>
      <c r="DP45" s="616"/>
      <c r="DQ45" s="617"/>
      <c r="DR45" s="630">
        <v>0.9</v>
      </c>
      <c r="DS45" s="631"/>
      <c r="DT45" s="631"/>
      <c r="DU45" s="631"/>
      <c r="DV45" s="631"/>
      <c r="DW45" s="631"/>
      <c r="DX45" s="640"/>
    </row>
    <row r="46" spans="2:128" ht="11.25" customHeight="1">
      <c r="B46" s="183" t="s">
        <v>293</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294</v>
      </c>
      <c r="BZ46" s="625"/>
      <c r="CA46" s="625"/>
      <c r="CB46" s="625"/>
      <c r="CC46" s="625"/>
      <c r="CD46" s="625"/>
      <c r="CE46" s="625"/>
      <c r="CF46" s="625"/>
      <c r="CG46" s="625"/>
      <c r="CH46" s="625"/>
      <c r="CI46" s="625"/>
      <c r="CJ46" s="625"/>
      <c r="CK46" s="625"/>
      <c r="CL46" s="626"/>
      <c r="CM46" s="627">
        <v>248664925</v>
      </c>
      <c r="CN46" s="628"/>
      <c r="CO46" s="628"/>
      <c r="CP46" s="628"/>
      <c r="CQ46" s="628"/>
      <c r="CR46" s="628"/>
      <c r="CS46" s="628"/>
      <c r="CT46" s="629"/>
      <c r="CU46" s="630">
        <v>19.7</v>
      </c>
      <c r="CV46" s="631"/>
      <c r="CW46" s="631"/>
      <c r="CX46" s="632"/>
      <c r="CY46" s="615">
        <v>188080349</v>
      </c>
      <c r="CZ46" s="616"/>
      <c r="DA46" s="616"/>
      <c r="DB46" s="616"/>
      <c r="DC46" s="616"/>
      <c r="DD46" s="616"/>
      <c r="DE46" s="616"/>
      <c r="DF46" s="617"/>
      <c r="DG46" s="615">
        <v>131484014</v>
      </c>
      <c r="DH46" s="616"/>
      <c r="DI46" s="616"/>
      <c r="DJ46" s="616"/>
      <c r="DK46" s="616"/>
      <c r="DL46" s="616"/>
      <c r="DM46" s="616"/>
      <c r="DN46" s="616"/>
      <c r="DO46" s="616"/>
      <c r="DP46" s="616"/>
      <c r="DQ46" s="617"/>
      <c r="DR46" s="630">
        <v>26.3</v>
      </c>
      <c r="DS46" s="631"/>
      <c r="DT46" s="631"/>
      <c r="DU46" s="631"/>
      <c r="DV46" s="631"/>
      <c r="DW46" s="631"/>
      <c r="DX46" s="640"/>
    </row>
    <row r="47" spans="2:128" ht="11.25" customHeight="1">
      <c r="B47" s="184" t="s">
        <v>295</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296</v>
      </c>
      <c r="BZ47" s="625"/>
      <c r="CA47" s="625"/>
      <c r="CB47" s="625"/>
      <c r="CC47" s="625"/>
      <c r="CD47" s="625"/>
      <c r="CE47" s="625"/>
      <c r="CF47" s="625"/>
      <c r="CG47" s="625"/>
      <c r="CH47" s="625"/>
      <c r="CI47" s="625"/>
      <c r="CJ47" s="625"/>
      <c r="CK47" s="625"/>
      <c r="CL47" s="626"/>
      <c r="CM47" s="627">
        <v>11905153</v>
      </c>
      <c r="CN47" s="616"/>
      <c r="CO47" s="616"/>
      <c r="CP47" s="616"/>
      <c r="CQ47" s="616"/>
      <c r="CR47" s="616"/>
      <c r="CS47" s="616"/>
      <c r="CT47" s="617"/>
      <c r="CU47" s="630">
        <v>0.9</v>
      </c>
      <c r="CV47" s="631"/>
      <c r="CW47" s="631"/>
      <c r="CX47" s="632"/>
      <c r="CY47" s="615">
        <v>4741877</v>
      </c>
      <c r="CZ47" s="616"/>
      <c r="DA47" s="616"/>
      <c r="DB47" s="616"/>
      <c r="DC47" s="616"/>
      <c r="DD47" s="616"/>
      <c r="DE47" s="616"/>
      <c r="DF47" s="617"/>
      <c r="DG47" s="615" t="s">
        <v>102</v>
      </c>
      <c r="DH47" s="616"/>
      <c r="DI47" s="616"/>
      <c r="DJ47" s="616"/>
      <c r="DK47" s="616"/>
      <c r="DL47" s="616"/>
      <c r="DM47" s="616"/>
      <c r="DN47" s="616"/>
      <c r="DO47" s="616"/>
      <c r="DP47" s="616"/>
      <c r="DQ47" s="617"/>
      <c r="DR47" s="630" t="s">
        <v>102</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297</v>
      </c>
      <c r="BZ48" s="625"/>
      <c r="CA48" s="625"/>
      <c r="CB48" s="625"/>
      <c r="CC48" s="625"/>
      <c r="CD48" s="625"/>
      <c r="CE48" s="625"/>
      <c r="CF48" s="625"/>
      <c r="CG48" s="625"/>
      <c r="CH48" s="625"/>
      <c r="CI48" s="625"/>
      <c r="CJ48" s="625"/>
      <c r="CK48" s="625"/>
      <c r="CL48" s="626"/>
      <c r="CM48" s="627">
        <v>64905936</v>
      </c>
      <c r="CN48" s="628"/>
      <c r="CO48" s="628"/>
      <c r="CP48" s="628"/>
      <c r="CQ48" s="628"/>
      <c r="CR48" s="628"/>
      <c r="CS48" s="628"/>
      <c r="CT48" s="629"/>
      <c r="CU48" s="630">
        <v>5.0999999999999996</v>
      </c>
      <c r="CV48" s="631"/>
      <c r="CW48" s="631"/>
      <c r="CX48" s="632"/>
      <c r="CY48" s="615">
        <v>40889945</v>
      </c>
      <c r="CZ48" s="616"/>
      <c r="DA48" s="616"/>
      <c r="DB48" s="616"/>
      <c r="DC48" s="616"/>
      <c r="DD48" s="616"/>
      <c r="DE48" s="616"/>
      <c r="DF48" s="617"/>
      <c r="DG48" s="615" t="s">
        <v>102</v>
      </c>
      <c r="DH48" s="616"/>
      <c r="DI48" s="616"/>
      <c r="DJ48" s="616"/>
      <c r="DK48" s="616"/>
      <c r="DL48" s="616"/>
      <c r="DM48" s="616"/>
      <c r="DN48" s="616"/>
      <c r="DO48" s="616"/>
      <c r="DP48" s="616"/>
      <c r="DQ48" s="617"/>
      <c r="DR48" s="630" t="s">
        <v>102</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298</v>
      </c>
      <c r="BZ49" s="625"/>
      <c r="CA49" s="625"/>
      <c r="CB49" s="625"/>
      <c r="CC49" s="625"/>
      <c r="CD49" s="625"/>
      <c r="CE49" s="625"/>
      <c r="CF49" s="625"/>
      <c r="CG49" s="625"/>
      <c r="CH49" s="625"/>
      <c r="CI49" s="625"/>
      <c r="CJ49" s="625"/>
      <c r="CK49" s="625"/>
      <c r="CL49" s="626"/>
      <c r="CM49" s="627">
        <v>1999023</v>
      </c>
      <c r="CN49" s="616"/>
      <c r="CO49" s="616"/>
      <c r="CP49" s="616"/>
      <c r="CQ49" s="616"/>
      <c r="CR49" s="616"/>
      <c r="CS49" s="616"/>
      <c r="CT49" s="617"/>
      <c r="CU49" s="630">
        <v>0.2</v>
      </c>
      <c r="CV49" s="631"/>
      <c r="CW49" s="631"/>
      <c r="CX49" s="632"/>
      <c r="CY49" s="615">
        <v>482723</v>
      </c>
      <c r="CZ49" s="616"/>
      <c r="DA49" s="616"/>
      <c r="DB49" s="616"/>
      <c r="DC49" s="616"/>
      <c r="DD49" s="616"/>
      <c r="DE49" s="616"/>
      <c r="DF49" s="617"/>
      <c r="DG49" s="615" t="s">
        <v>102</v>
      </c>
      <c r="DH49" s="616"/>
      <c r="DI49" s="616"/>
      <c r="DJ49" s="616"/>
      <c r="DK49" s="616"/>
      <c r="DL49" s="616"/>
      <c r="DM49" s="616"/>
      <c r="DN49" s="616"/>
      <c r="DO49" s="616"/>
      <c r="DP49" s="616"/>
      <c r="DQ49" s="617"/>
      <c r="DR49" s="630" t="s">
        <v>102</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299</v>
      </c>
      <c r="BZ50" s="625"/>
      <c r="CA50" s="625"/>
      <c r="CB50" s="625"/>
      <c r="CC50" s="625"/>
      <c r="CD50" s="625"/>
      <c r="CE50" s="625"/>
      <c r="CF50" s="625"/>
      <c r="CG50" s="625"/>
      <c r="CH50" s="625"/>
      <c r="CI50" s="625"/>
      <c r="CJ50" s="625"/>
      <c r="CK50" s="625"/>
      <c r="CL50" s="626"/>
      <c r="CM50" s="627">
        <v>85843404</v>
      </c>
      <c r="CN50" s="628"/>
      <c r="CO50" s="628"/>
      <c r="CP50" s="628"/>
      <c r="CQ50" s="628"/>
      <c r="CR50" s="628"/>
      <c r="CS50" s="628"/>
      <c r="CT50" s="629"/>
      <c r="CU50" s="630">
        <v>6.8</v>
      </c>
      <c r="CV50" s="631"/>
      <c r="CW50" s="631"/>
      <c r="CX50" s="632"/>
      <c r="CY50" s="615">
        <v>278470</v>
      </c>
      <c r="CZ50" s="616"/>
      <c r="DA50" s="616"/>
      <c r="DB50" s="616"/>
      <c r="DC50" s="616"/>
      <c r="DD50" s="616"/>
      <c r="DE50" s="616"/>
      <c r="DF50" s="617"/>
      <c r="DG50" s="615">
        <v>153034</v>
      </c>
      <c r="DH50" s="616"/>
      <c r="DI50" s="616"/>
      <c r="DJ50" s="616"/>
      <c r="DK50" s="616"/>
      <c r="DL50" s="616"/>
      <c r="DM50" s="616"/>
      <c r="DN50" s="616"/>
      <c r="DO50" s="616"/>
      <c r="DP50" s="616"/>
      <c r="DQ50" s="617"/>
      <c r="DR50" s="630">
        <v>0</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300</v>
      </c>
      <c r="BZ51" s="625"/>
      <c r="CA51" s="625"/>
      <c r="CB51" s="625"/>
      <c r="CC51" s="625"/>
      <c r="CD51" s="625"/>
      <c r="CE51" s="625"/>
      <c r="CF51" s="625"/>
      <c r="CG51" s="625"/>
      <c r="CH51" s="625"/>
      <c r="CI51" s="625"/>
      <c r="CJ51" s="625"/>
      <c r="CK51" s="625"/>
      <c r="CL51" s="626"/>
      <c r="CM51" s="627" t="s">
        <v>102</v>
      </c>
      <c r="CN51" s="616"/>
      <c r="CO51" s="616"/>
      <c r="CP51" s="616"/>
      <c r="CQ51" s="616"/>
      <c r="CR51" s="616"/>
      <c r="CS51" s="616"/>
      <c r="CT51" s="617"/>
      <c r="CU51" s="630" t="s">
        <v>102</v>
      </c>
      <c r="CV51" s="631"/>
      <c r="CW51" s="631"/>
      <c r="CX51" s="632"/>
      <c r="CY51" s="615" t="s">
        <v>102</v>
      </c>
      <c r="CZ51" s="616"/>
      <c r="DA51" s="616"/>
      <c r="DB51" s="616"/>
      <c r="DC51" s="616"/>
      <c r="DD51" s="616"/>
      <c r="DE51" s="616"/>
      <c r="DF51" s="617"/>
      <c r="DG51" s="615" t="s">
        <v>102</v>
      </c>
      <c r="DH51" s="616"/>
      <c r="DI51" s="616"/>
      <c r="DJ51" s="616"/>
      <c r="DK51" s="616"/>
      <c r="DL51" s="616"/>
      <c r="DM51" s="616"/>
      <c r="DN51" s="616"/>
      <c r="DO51" s="616"/>
      <c r="DP51" s="616"/>
      <c r="DQ51" s="617"/>
      <c r="DR51" s="630" t="s">
        <v>102</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301</v>
      </c>
      <c r="BZ52" s="625"/>
      <c r="CA52" s="625"/>
      <c r="CB52" s="625"/>
      <c r="CC52" s="625"/>
      <c r="CD52" s="625"/>
      <c r="CE52" s="625"/>
      <c r="CF52" s="625"/>
      <c r="CG52" s="625"/>
      <c r="CH52" s="625"/>
      <c r="CI52" s="625"/>
      <c r="CJ52" s="625"/>
      <c r="CK52" s="625"/>
      <c r="CL52" s="626"/>
      <c r="CM52" s="627">
        <v>419572482</v>
      </c>
      <c r="CN52" s="628"/>
      <c r="CO52" s="628"/>
      <c r="CP52" s="628"/>
      <c r="CQ52" s="628"/>
      <c r="CR52" s="628"/>
      <c r="CS52" s="628"/>
      <c r="CT52" s="629"/>
      <c r="CU52" s="630">
        <v>33.200000000000003</v>
      </c>
      <c r="CV52" s="631"/>
      <c r="CW52" s="631"/>
      <c r="CX52" s="632"/>
      <c r="CY52" s="615">
        <v>59132086</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302</v>
      </c>
      <c r="BZ53" s="625"/>
      <c r="CA53" s="625"/>
      <c r="CB53" s="625"/>
      <c r="CC53" s="625"/>
      <c r="CD53" s="625"/>
      <c r="CE53" s="625"/>
      <c r="CF53" s="625"/>
      <c r="CG53" s="625"/>
      <c r="CH53" s="625"/>
      <c r="CI53" s="625"/>
      <c r="CJ53" s="625"/>
      <c r="CK53" s="625"/>
      <c r="CL53" s="626"/>
      <c r="CM53" s="627">
        <v>2693032</v>
      </c>
      <c r="CN53" s="628"/>
      <c r="CO53" s="628"/>
      <c r="CP53" s="628"/>
      <c r="CQ53" s="628"/>
      <c r="CR53" s="628"/>
      <c r="CS53" s="628"/>
      <c r="CT53" s="629"/>
      <c r="CU53" s="630">
        <v>0.2</v>
      </c>
      <c r="CV53" s="631"/>
      <c r="CW53" s="631"/>
      <c r="CX53" s="632"/>
      <c r="CY53" s="615">
        <v>517248</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283</v>
      </c>
      <c r="BZ54" s="634"/>
      <c r="CA54" s="624" t="s">
        <v>303</v>
      </c>
      <c r="CB54" s="625"/>
      <c r="CC54" s="625"/>
      <c r="CD54" s="625"/>
      <c r="CE54" s="625"/>
      <c r="CF54" s="625"/>
      <c r="CG54" s="625"/>
      <c r="CH54" s="625"/>
      <c r="CI54" s="625"/>
      <c r="CJ54" s="625"/>
      <c r="CK54" s="625"/>
      <c r="CL54" s="626"/>
      <c r="CM54" s="627">
        <v>239371756</v>
      </c>
      <c r="CN54" s="628"/>
      <c r="CO54" s="628"/>
      <c r="CP54" s="628"/>
      <c r="CQ54" s="628"/>
      <c r="CR54" s="628"/>
      <c r="CS54" s="628"/>
      <c r="CT54" s="629"/>
      <c r="CU54" s="630">
        <v>19</v>
      </c>
      <c r="CV54" s="631"/>
      <c r="CW54" s="631"/>
      <c r="CX54" s="632"/>
      <c r="CY54" s="615">
        <v>50707648</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304</v>
      </c>
      <c r="CB55" s="625"/>
      <c r="CC55" s="625"/>
      <c r="CD55" s="625"/>
      <c r="CE55" s="625"/>
      <c r="CF55" s="625"/>
      <c r="CG55" s="625"/>
      <c r="CH55" s="625"/>
      <c r="CI55" s="625"/>
      <c r="CJ55" s="625"/>
      <c r="CK55" s="625"/>
      <c r="CL55" s="626"/>
      <c r="CM55" s="627">
        <v>157001959</v>
      </c>
      <c r="CN55" s="628"/>
      <c r="CO55" s="628"/>
      <c r="CP55" s="628"/>
      <c r="CQ55" s="628"/>
      <c r="CR55" s="628"/>
      <c r="CS55" s="628"/>
      <c r="CT55" s="629"/>
      <c r="CU55" s="630">
        <v>12.4</v>
      </c>
      <c r="CV55" s="631"/>
      <c r="CW55" s="631"/>
      <c r="CX55" s="632"/>
      <c r="CY55" s="615">
        <v>11695126</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305</v>
      </c>
      <c r="CB56" s="625"/>
      <c r="CC56" s="625"/>
      <c r="CD56" s="625"/>
      <c r="CE56" s="625"/>
      <c r="CF56" s="625"/>
      <c r="CG56" s="625"/>
      <c r="CH56" s="625"/>
      <c r="CI56" s="625"/>
      <c r="CJ56" s="625"/>
      <c r="CK56" s="625"/>
      <c r="CL56" s="626"/>
      <c r="CM56" s="627">
        <v>48649343</v>
      </c>
      <c r="CN56" s="628"/>
      <c r="CO56" s="628"/>
      <c r="CP56" s="628"/>
      <c r="CQ56" s="628"/>
      <c r="CR56" s="628"/>
      <c r="CS56" s="628"/>
      <c r="CT56" s="629"/>
      <c r="CU56" s="630">
        <v>3.9</v>
      </c>
      <c r="CV56" s="631"/>
      <c r="CW56" s="631"/>
      <c r="CX56" s="632"/>
      <c r="CY56" s="615">
        <v>10997242</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306</v>
      </c>
      <c r="CB57" s="625"/>
      <c r="CC57" s="625"/>
      <c r="CD57" s="625"/>
      <c r="CE57" s="625"/>
      <c r="CF57" s="625"/>
      <c r="CG57" s="625"/>
      <c r="CH57" s="625"/>
      <c r="CI57" s="625"/>
      <c r="CJ57" s="625"/>
      <c r="CK57" s="625"/>
      <c r="CL57" s="626"/>
      <c r="CM57" s="627">
        <v>180200726</v>
      </c>
      <c r="CN57" s="628"/>
      <c r="CO57" s="628"/>
      <c r="CP57" s="628"/>
      <c r="CQ57" s="628"/>
      <c r="CR57" s="628"/>
      <c r="CS57" s="628"/>
      <c r="CT57" s="629"/>
      <c r="CU57" s="630">
        <v>14.3</v>
      </c>
      <c r="CV57" s="631"/>
      <c r="CW57" s="631"/>
      <c r="CX57" s="632"/>
      <c r="CY57" s="615">
        <v>8424438</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307</v>
      </c>
      <c r="CB58" s="625"/>
      <c r="CC58" s="625"/>
      <c r="CD58" s="625"/>
      <c r="CE58" s="625"/>
      <c r="CF58" s="625"/>
      <c r="CG58" s="625"/>
      <c r="CH58" s="625"/>
      <c r="CI58" s="625"/>
      <c r="CJ58" s="625"/>
      <c r="CK58" s="625"/>
      <c r="CL58" s="626"/>
      <c r="CM58" s="627" t="s">
        <v>102</v>
      </c>
      <c r="CN58" s="628"/>
      <c r="CO58" s="628"/>
      <c r="CP58" s="628"/>
      <c r="CQ58" s="628"/>
      <c r="CR58" s="628"/>
      <c r="CS58" s="628"/>
      <c r="CT58" s="629"/>
      <c r="CU58" s="630" t="s">
        <v>102</v>
      </c>
      <c r="CV58" s="631"/>
      <c r="CW58" s="631"/>
      <c r="CX58" s="632"/>
      <c r="CY58" s="615" t="s">
        <v>102</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308</v>
      </c>
      <c r="BZ59" s="598"/>
      <c r="CA59" s="598"/>
      <c r="CB59" s="598"/>
      <c r="CC59" s="598"/>
      <c r="CD59" s="598"/>
      <c r="CE59" s="598"/>
      <c r="CF59" s="598"/>
      <c r="CG59" s="598"/>
      <c r="CH59" s="598"/>
      <c r="CI59" s="598"/>
      <c r="CJ59" s="598"/>
      <c r="CK59" s="598"/>
      <c r="CL59" s="599"/>
      <c r="CM59" s="600">
        <v>1262330324</v>
      </c>
      <c r="CN59" s="601"/>
      <c r="CO59" s="601"/>
      <c r="CP59" s="601"/>
      <c r="CQ59" s="601"/>
      <c r="CR59" s="601"/>
      <c r="CS59" s="601"/>
      <c r="CT59" s="602"/>
      <c r="CU59" s="603">
        <v>100</v>
      </c>
      <c r="CV59" s="604"/>
      <c r="CW59" s="604"/>
      <c r="CX59" s="605"/>
      <c r="CY59" s="606">
        <v>660110531</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309</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3" t="s">
        <v>310</v>
      </c>
      <c r="DK2" s="1114"/>
      <c r="DL2" s="1114"/>
      <c r="DM2" s="1114"/>
      <c r="DN2" s="1114"/>
      <c r="DO2" s="1115"/>
      <c r="DP2" s="194"/>
      <c r="DQ2" s="1113" t="s">
        <v>311</v>
      </c>
      <c r="DR2" s="1114"/>
      <c r="DS2" s="1114"/>
      <c r="DT2" s="1114"/>
      <c r="DU2" s="1114"/>
      <c r="DV2" s="1114"/>
      <c r="DW2" s="1114"/>
      <c r="DX2" s="1114"/>
      <c r="DY2" s="1114"/>
      <c r="DZ2" s="111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57" t="s">
        <v>312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97"/>
      <c r="BA4" s="197"/>
      <c r="BB4" s="197"/>
      <c r="BC4" s="197"/>
      <c r="BD4" s="197"/>
      <c r="BE4" s="198"/>
      <c r="BF4" s="198"/>
      <c r="BG4" s="198"/>
      <c r="BH4" s="198"/>
      <c r="BI4" s="198"/>
      <c r="BJ4" s="198"/>
      <c r="BK4" s="198"/>
      <c r="BL4" s="198"/>
      <c r="BM4" s="198"/>
      <c r="BN4" s="198"/>
      <c r="BO4" s="198"/>
      <c r="BP4" s="198"/>
      <c r="BQ4" s="197" t="s">
        <v>313</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314</v>
      </c>
      <c r="B5" s="984"/>
      <c r="C5" s="984"/>
      <c r="D5" s="984"/>
      <c r="E5" s="984"/>
      <c r="F5" s="984"/>
      <c r="G5" s="984"/>
      <c r="H5" s="984"/>
      <c r="I5" s="984"/>
      <c r="J5" s="984"/>
      <c r="K5" s="984"/>
      <c r="L5" s="984"/>
      <c r="M5" s="984"/>
      <c r="N5" s="984"/>
      <c r="O5" s="984"/>
      <c r="P5" s="985"/>
      <c r="Q5" s="989" t="s">
        <v>315</v>
      </c>
      <c r="R5" s="990"/>
      <c r="S5" s="990"/>
      <c r="T5" s="990"/>
      <c r="U5" s="991"/>
      <c r="V5" s="989" t="s">
        <v>316</v>
      </c>
      <c r="W5" s="990"/>
      <c r="X5" s="990"/>
      <c r="Y5" s="990"/>
      <c r="Z5" s="991"/>
      <c r="AA5" s="989" t="s">
        <v>317</v>
      </c>
      <c r="AB5" s="990"/>
      <c r="AC5" s="990"/>
      <c r="AD5" s="990"/>
      <c r="AE5" s="990"/>
      <c r="AF5" s="1116" t="s">
        <v>318</v>
      </c>
      <c r="AG5" s="990"/>
      <c r="AH5" s="990"/>
      <c r="AI5" s="990"/>
      <c r="AJ5" s="1005"/>
      <c r="AK5" s="990" t="s">
        <v>319</v>
      </c>
      <c r="AL5" s="990"/>
      <c r="AM5" s="990"/>
      <c r="AN5" s="990"/>
      <c r="AO5" s="991"/>
      <c r="AP5" s="989" t="s">
        <v>320</v>
      </c>
      <c r="AQ5" s="990"/>
      <c r="AR5" s="990"/>
      <c r="AS5" s="990"/>
      <c r="AT5" s="991"/>
      <c r="AU5" s="989" t="s">
        <v>321</v>
      </c>
      <c r="AV5" s="990"/>
      <c r="AW5" s="990"/>
      <c r="AX5" s="990"/>
      <c r="AY5" s="1005"/>
      <c r="AZ5" s="201"/>
      <c r="BA5" s="201"/>
      <c r="BB5" s="201"/>
      <c r="BC5" s="201"/>
      <c r="BD5" s="201"/>
      <c r="BE5" s="202"/>
      <c r="BF5" s="202"/>
      <c r="BG5" s="202"/>
      <c r="BH5" s="202"/>
      <c r="BI5" s="202"/>
      <c r="BJ5" s="202"/>
      <c r="BK5" s="202"/>
      <c r="BL5" s="202"/>
      <c r="BM5" s="202"/>
      <c r="BN5" s="202"/>
      <c r="BO5" s="202"/>
      <c r="BP5" s="202"/>
      <c r="BQ5" s="983" t="s">
        <v>322</v>
      </c>
      <c r="BR5" s="984"/>
      <c r="BS5" s="984"/>
      <c r="BT5" s="984"/>
      <c r="BU5" s="984"/>
      <c r="BV5" s="984"/>
      <c r="BW5" s="984"/>
      <c r="BX5" s="984"/>
      <c r="BY5" s="984"/>
      <c r="BZ5" s="984"/>
      <c r="CA5" s="984"/>
      <c r="CB5" s="984"/>
      <c r="CC5" s="984"/>
      <c r="CD5" s="984"/>
      <c r="CE5" s="984"/>
      <c r="CF5" s="984"/>
      <c r="CG5" s="985"/>
      <c r="CH5" s="989" t="s">
        <v>323</v>
      </c>
      <c r="CI5" s="990"/>
      <c r="CJ5" s="990"/>
      <c r="CK5" s="990"/>
      <c r="CL5" s="991"/>
      <c r="CM5" s="989" t="s">
        <v>324</v>
      </c>
      <c r="CN5" s="990"/>
      <c r="CO5" s="990"/>
      <c r="CP5" s="990"/>
      <c r="CQ5" s="991"/>
      <c r="CR5" s="989" t="s">
        <v>325</v>
      </c>
      <c r="CS5" s="990"/>
      <c r="CT5" s="990"/>
      <c r="CU5" s="990"/>
      <c r="CV5" s="991"/>
      <c r="CW5" s="989" t="s">
        <v>326</v>
      </c>
      <c r="CX5" s="990"/>
      <c r="CY5" s="990"/>
      <c r="CZ5" s="990"/>
      <c r="DA5" s="991"/>
      <c r="DB5" s="989" t="s">
        <v>327</v>
      </c>
      <c r="DC5" s="990"/>
      <c r="DD5" s="990"/>
      <c r="DE5" s="990"/>
      <c r="DF5" s="991"/>
      <c r="DG5" s="1101" t="s">
        <v>328</v>
      </c>
      <c r="DH5" s="1102"/>
      <c r="DI5" s="1102"/>
      <c r="DJ5" s="1102"/>
      <c r="DK5" s="1103"/>
      <c r="DL5" s="1101" t="s">
        <v>329</v>
      </c>
      <c r="DM5" s="1102"/>
      <c r="DN5" s="1102"/>
      <c r="DO5" s="1102"/>
      <c r="DP5" s="1103"/>
      <c r="DQ5" s="989" t="s">
        <v>330</v>
      </c>
      <c r="DR5" s="990"/>
      <c r="DS5" s="990"/>
      <c r="DT5" s="990"/>
      <c r="DU5" s="991"/>
      <c r="DV5" s="989" t="s">
        <v>321</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17"/>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1006"/>
      <c r="EA6" s="199"/>
    </row>
    <row r="7" spans="1:131" s="200" customFormat="1" ht="26.25" customHeight="1" thickTop="1">
      <c r="A7" s="203">
        <v>1</v>
      </c>
      <c r="B7" s="1044" t="s">
        <v>331</v>
      </c>
      <c r="C7" s="1045"/>
      <c r="D7" s="1045"/>
      <c r="E7" s="1045"/>
      <c r="F7" s="1045"/>
      <c r="G7" s="1045"/>
      <c r="H7" s="1045"/>
      <c r="I7" s="1045"/>
      <c r="J7" s="1045"/>
      <c r="K7" s="1045"/>
      <c r="L7" s="1045"/>
      <c r="M7" s="1045"/>
      <c r="N7" s="1045"/>
      <c r="O7" s="1045"/>
      <c r="P7" s="1046"/>
      <c r="Q7" s="1107">
        <v>1433627</v>
      </c>
      <c r="R7" s="1108"/>
      <c r="S7" s="1108"/>
      <c r="T7" s="1108"/>
      <c r="U7" s="1108"/>
      <c r="V7" s="1108">
        <v>1314437</v>
      </c>
      <c r="W7" s="1108"/>
      <c r="X7" s="1108"/>
      <c r="Y7" s="1108"/>
      <c r="Z7" s="1108"/>
      <c r="AA7" s="1108">
        <v>119190</v>
      </c>
      <c r="AB7" s="1108"/>
      <c r="AC7" s="1108"/>
      <c r="AD7" s="1108"/>
      <c r="AE7" s="1109"/>
      <c r="AF7" s="1110">
        <v>15201</v>
      </c>
      <c r="AG7" s="1111"/>
      <c r="AH7" s="1111"/>
      <c r="AI7" s="1111"/>
      <c r="AJ7" s="1112"/>
      <c r="AK7" s="1094">
        <v>1663</v>
      </c>
      <c r="AL7" s="1095"/>
      <c r="AM7" s="1095"/>
      <c r="AN7" s="1095"/>
      <c r="AO7" s="1095"/>
      <c r="AP7" s="1095">
        <v>1563243</v>
      </c>
      <c r="AQ7" s="1095"/>
      <c r="AR7" s="1095"/>
      <c r="AS7" s="1095"/>
      <c r="AT7" s="1095"/>
      <c r="AU7" s="1096"/>
      <c r="AV7" s="1096"/>
      <c r="AW7" s="1096"/>
      <c r="AX7" s="1096"/>
      <c r="AY7" s="1097"/>
      <c r="AZ7" s="197"/>
      <c r="BA7" s="197"/>
      <c r="BB7" s="197"/>
      <c r="BC7" s="197"/>
      <c r="BD7" s="197"/>
      <c r="BE7" s="198"/>
      <c r="BF7" s="198"/>
      <c r="BG7" s="198"/>
      <c r="BH7" s="198"/>
      <c r="BI7" s="198"/>
      <c r="BJ7" s="198"/>
      <c r="BK7" s="198"/>
      <c r="BL7" s="198"/>
      <c r="BM7" s="198"/>
      <c r="BN7" s="198"/>
      <c r="BO7" s="198"/>
      <c r="BP7" s="198"/>
      <c r="BQ7" s="204">
        <v>1</v>
      </c>
      <c r="BR7" s="205" t="s">
        <v>546</v>
      </c>
      <c r="BS7" s="1098" t="s">
        <v>507</v>
      </c>
      <c r="BT7" s="1099"/>
      <c r="BU7" s="1099"/>
      <c r="BV7" s="1099"/>
      <c r="BW7" s="1099"/>
      <c r="BX7" s="1099"/>
      <c r="BY7" s="1099"/>
      <c r="BZ7" s="1099"/>
      <c r="CA7" s="1099"/>
      <c r="CB7" s="1099"/>
      <c r="CC7" s="1099"/>
      <c r="CD7" s="1099"/>
      <c r="CE7" s="1099"/>
      <c r="CF7" s="1099"/>
      <c r="CG7" s="1100"/>
      <c r="CH7" s="1091">
        <v>-27</v>
      </c>
      <c r="CI7" s="1092"/>
      <c r="CJ7" s="1092"/>
      <c r="CK7" s="1092"/>
      <c r="CL7" s="1093"/>
      <c r="CM7" s="1091">
        <v>3020</v>
      </c>
      <c r="CN7" s="1092"/>
      <c r="CO7" s="1092"/>
      <c r="CP7" s="1092"/>
      <c r="CQ7" s="1093"/>
      <c r="CR7" s="1091">
        <v>1723</v>
      </c>
      <c r="CS7" s="1092"/>
      <c r="CT7" s="1092"/>
      <c r="CU7" s="1092"/>
      <c r="CV7" s="1093"/>
      <c r="CW7" s="1091">
        <v>272</v>
      </c>
      <c r="CX7" s="1092"/>
      <c r="CY7" s="1092"/>
      <c r="CZ7" s="1092"/>
      <c r="DA7" s="1093"/>
      <c r="DB7" s="1091">
        <v>210</v>
      </c>
      <c r="DC7" s="1092"/>
      <c r="DD7" s="1092"/>
      <c r="DE7" s="1092"/>
      <c r="DF7" s="1093"/>
      <c r="DG7" s="1091" t="s">
        <v>452</v>
      </c>
      <c r="DH7" s="1092"/>
      <c r="DI7" s="1092"/>
      <c r="DJ7" s="1092"/>
      <c r="DK7" s="1093"/>
      <c r="DL7" s="1091">
        <v>79</v>
      </c>
      <c r="DM7" s="1092"/>
      <c r="DN7" s="1092"/>
      <c r="DO7" s="1092"/>
      <c r="DP7" s="1093"/>
      <c r="DQ7" s="1091">
        <v>71</v>
      </c>
      <c r="DR7" s="1092"/>
      <c r="DS7" s="1092"/>
      <c r="DT7" s="1092"/>
      <c r="DU7" s="1093"/>
      <c r="DV7" s="1118"/>
      <c r="DW7" s="1119"/>
      <c r="DX7" s="1119"/>
      <c r="DY7" s="1119"/>
      <c r="DZ7" s="1120"/>
      <c r="EA7" s="199"/>
    </row>
    <row r="8" spans="1:131" s="200" customFormat="1" ht="26.25" customHeight="1">
      <c r="A8" s="206">
        <v>2</v>
      </c>
      <c r="B8" s="1031" t="s">
        <v>332</v>
      </c>
      <c r="C8" s="1032"/>
      <c r="D8" s="1032"/>
      <c r="E8" s="1032"/>
      <c r="F8" s="1032"/>
      <c r="G8" s="1032"/>
      <c r="H8" s="1032"/>
      <c r="I8" s="1032"/>
      <c r="J8" s="1032"/>
      <c r="K8" s="1032"/>
      <c r="L8" s="1032"/>
      <c r="M8" s="1032"/>
      <c r="N8" s="1032"/>
      <c r="O8" s="1032"/>
      <c r="P8" s="1033"/>
      <c r="Q8" s="1038">
        <v>264506</v>
      </c>
      <c r="R8" s="1035"/>
      <c r="S8" s="1035"/>
      <c r="T8" s="1035"/>
      <c r="U8" s="1035"/>
      <c r="V8" s="1035">
        <v>264506</v>
      </c>
      <c r="W8" s="1035"/>
      <c r="X8" s="1035"/>
      <c r="Y8" s="1035"/>
      <c r="Z8" s="1035"/>
      <c r="AA8" s="1035">
        <v>0</v>
      </c>
      <c r="AB8" s="1035"/>
      <c r="AC8" s="1035"/>
      <c r="AD8" s="1035"/>
      <c r="AE8" s="1039"/>
      <c r="AF8" s="1086" t="s">
        <v>102</v>
      </c>
      <c r="AG8" s="1087"/>
      <c r="AH8" s="1087"/>
      <c r="AI8" s="1087"/>
      <c r="AJ8" s="1088"/>
      <c r="AK8" s="1089">
        <v>119550</v>
      </c>
      <c r="AL8" s="1090"/>
      <c r="AM8" s="1090"/>
      <c r="AN8" s="1090"/>
      <c r="AO8" s="1090"/>
      <c r="AP8" s="1090" t="s">
        <v>452</v>
      </c>
      <c r="AQ8" s="1090"/>
      <c r="AR8" s="1090"/>
      <c r="AS8" s="1090"/>
      <c r="AT8" s="1090"/>
      <c r="AU8" s="1084"/>
      <c r="AV8" s="1084"/>
      <c r="AW8" s="1084"/>
      <c r="AX8" s="1084"/>
      <c r="AY8" s="1085"/>
      <c r="AZ8" s="197"/>
      <c r="BA8" s="197"/>
      <c r="BB8" s="197"/>
      <c r="BC8" s="197"/>
      <c r="BD8" s="197"/>
      <c r="BE8" s="198"/>
      <c r="BF8" s="198"/>
      <c r="BG8" s="198"/>
      <c r="BH8" s="198"/>
      <c r="BI8" s="198"/>
      <c r="BJ8" s="198"/>
      <c r="BK8" s="198"/>
      <c r="BL8" s="198"/>
      <c r="BM8" s="198"/>
      <c r="BN8" s="198"/>
      <c r="BO8" s="198"/>
      <c r="BP8" s="198"/>
      <c r="BQ8" s="207">
        <v>2</v>
      </c>
      <c r="BR8" s="208"/>
      <c r="BS8" s="1002" t="s">
        <v>508</v>
      </c>
      <c r="BT8" s="1003"/>
      <c r="BU8" s="1003"/>
      <c r="BV8" s="1003"/>
      <c r="BW8" s="1003"/>
      <c r="BX8" s="1003"/>
      <c r="BY8" s="1003"/>
      <c r="BZ8" s="1003"/>
      <c r="CA8" s="1003"/>
      <c r="CB8" s="1003"/>
      <c r="CC8" s="1003"/>
      <c r="CD8" s="1003"/>
      <c r="CE8" s="1003"/>
      <c r="CF8" s="1003"/>
      <c r="CG8" s="1004"/>
      <c r="CH8" s="977">
        <v>4331</v>
      </c>
      <c r="CI8" s="978"/>
      <c r="CJ8" s="978"/>
      <c r="CK8" s="978"/>
      <c r="CL8" s="979"/>
      <c r="CM8" s="977">
        <v>173</v>
      </c>
      <c r="CN8" s="978"/>
      <c r="CO8" s="978"/>
      <c r="CP8" s="978"/>
      <c r="CQ8" s="979"/>
      <c r="CR8" s="977">
        <v>148</v>
      </c>
      <c r="CS8" s="978"/>
      <c r="CT8" s="978"/>
      <c r="CU8" s="978"/>
      <c r="CV8" s="979"/>
      <c r="CW8" s="977">
        <v>14</v>
      </c>
      <c r="CX8" s="978"/>
      <c r="CY8" s="978"/>
      <c r="CZ8" s="978"/>
      <c r="DA8" s="979"/>
      <c r="DB8" s="977" t="s">
        <v>452</v>
      </c>
      <c r="DC8" s="978"/>
      <c r="DD8" s="978"/>
      <c r="DE8" s="978"/>
      <c r="DF8" s="979"/>
      <c r="DG8" s="977" t="s">
        <v>452</v>
      </c>
      <c r="DH8" s="978"/>
      <c r="DI8" s="978"/>
      <c r="DJ8" s="978"/>
      <c r="DK8" s="979"/>
      <c r="DL8" s="977" t="s">
        <v>452</v>
      </c>
      <c r="DM8" s="978"/>
      <c r="DN8" s="978"/>
      <c r="DO8" s="978"/>
      <c r="DP8" s="979"/>
      <c r="DQ8" s="977" t="s">
        <v>452</v>
      </c>
      <c r="DR8" s="978"/>
      <c r="DS8" s="978"/>
      <c r="DT8" s="978"/>
      <c r="DU8" s="979"/>
      <c r="DV8" s="980"/>
      <c r="DW8" s="981"/>
      <c r="DX8" s="981"/>
      <c r="DY8" s="981"/>
      <c r="DZ8" s="982"/>
      <c r="EA8" s="199"/>
    </row>
    <row r="9" spans="1:131" s="200" customFormat="1" ht="26.25" customHeight="1">
      <c r="A9" s="206">
        <v>3</v>
      </c>
      <c r="B9" s="1031" t="s">
        <v>333</v>
      </c>
      <c r="C9" s="1032"/>
      <c r="D9" s="1032"/>
      <c r="E9" s="1032"/>
      <c r="F9" s="1032"/>
      <c r="G9" s="1032"/>
      <c r="H9" s="1032"/>
      <c r="I9" s="1032"/>
      <c r="J9" s="1032"/>
      <c r="K9" s="1032"/>
      <c r="L9" s="1032"/>
      <c r="M9" s="1032"/>
      <c r="N9" s="1032"/>
      <c r="O9" s="1032"/>
      <c r="P9" s="1033"/>
      <c r="Q9" s="1038">
        <v>142</v>
      </c>
      <c r="R9" s="1035"/>
      <c r="S9" s="1035"/>
      <c r="T9" s="1035"/>
      <c r="U9" s="1035"/>
      <c r="V9" s="1035">
        <v>77</v>
      </c>
      <c r="W9" s="1035"/>
      <c r="X9" s="1035"/>
      <c r="Y9" s="1035"/>
      <c r="Z9" s="1035"/>
      <c r="AA9" s="1035">
        <v>65</v>
      </c>
      <c r="AB9" s="1035"/>
      <c r="AC9" s="1035"/>
      <c r="AD9" s="1035"/>
      <c r="AE9" s="1039"/>
      <c r="AF9" s="1086" t="s">
        <v>102</v>
      </c>
      <c r="AG9" s="1087"/>
      <c r="AH9" s="1087"/>
      <c r="AI9" s="1087"/>
      <c r="AJ9" s="1088"/>
      <c r="AK9" s="1089">
        <v>29</v>
      </c>
      <c r="AL9" s="1090"/>
      <c r="AM9" s="1090"/>
      <c r="AN9" s="1090"/>
      <c r="AO9" s="1090"/>
      <c r="AP9" s="1090">
        <v>265</v>
      </c>
      <c r="AQ9" s="1090"/>
      <c r="AR9" s="1090"/>
      <c r="AS9" s="1090"/>
      <c r="AT9" s="1090"/>
      <c r="AU9" s="1084"/>
      <c r="AV9" s="1084"/>
      <c r="AW9" s="1084"/>
      <c r="AX9" s="1084"/>
      <c r="AY9" s="1085"/>
      <c r="AZ9" s="197"/>
      <c r="BA9" s="197"/>
      <c r="BB9" s="197"/>
      <c r="BC9" s="197"/>
      <c r="BD9" s="197"/>
      <c r="BE9" s="198"/>
      <c r="BF9" s="198"/>
      <c r="BG9" s="198"/>
      <c r="BH9" s="198"/>
      <c r="BI9" s="198"/>
      <c r="BJ9" s="198"/>
      <c r="BK9" s="198"/>
      <c r="BL9" s="198"/>
      <c r="BM9" s="198"/>
      <c r="BN9" s="198"/>
      <c r="BO9" s="198"/>
      <c r="BP9" s="198"/>
      <c r="BQ9" s="207">
        <v>3</v>
      </c>
      <c r="BR9" s="208"/>
      <c r="BS9" s="1002" t="s">
        <v>509</v>
      </c>
      <c r="BT9" s="1003"/>
      <c r="BU9" s="1003"/>
      <c r="BV9" s="1003"/>
      <c r="BW9" s="1003"/>
      <c r="BX9" s="1003"/>
      <c r="BY9" s="1003"/>
      <c r="BZ9" s="1003"/>
      <c r="CA9" s="1003"/>
      <c r="CB9" s="1003"/>
      <c r="CC9" s="1003"/>
      <c r="CD9" s="1003"/>
      <c r="CE9" s="1003"/>
      <c r="CF9" s="1003"/>
      <c r="CG9" s="1004"/>
      <c r="CH9" s="977">
        <v>18</v>
      </c>
      <c r="CI9" s="978"/>
      <c r="CJ9" s="978"/>
      <c r="CK9" s="978"/>
      <c r="CL9" s="979"/>
      <c r="CM9" s="977">
        <v>291</v>
      </c>
      <c r="CN9" s="978"/>
      <c r="CO9" s="978"/>
      <c r="CP9" s="978"/>
      <c r="CQ9" s="979"/>
      <c r="CR9" s="977">
        <v>100</v>
      </c>
      <c r="CS9" s="978"/>
      <c r="CT9" s="978"/>
      <c r="CU9" s="978"/>
      <c r="CV9" s="979"/>
      <c r="CW9" s="977">
        <v>218</v>
      </c>
      <c r="CX9" s="978"/>
      <c r="CY9" s="978"/>
      <c r="CZ9" s="978"/>
      <c r="DA9" s="979"/>
      <c r="DB9" s="977">
        <v>910</v>
      </c>
      <c r="DC9" s="978"/>
      <c r="DD9" s="978"/>
      <c r="DE9" s="978"/>
      <c r="DF9" s="979"/>
      <c r="DG9" s="977" t="s">
        <v>452</v>
      </c>
      <c r="DH9" s="978"/>
      <c r="DI9" s="978"/>
      <c r="DJ9" s="978"/>
      <c r="DK9" s="979"/>
      <c r="DL9" s="977" t="s">
        <v>452</v>
      </c>
      <c r="DM9" s="978"/>
      <c r="DN9" s="978"/>
      <c r="DO9" s="978"/>
      <c r="DP9" s="979"/>
      <c r="DQ9" s="977" t="s">
        <v>452</v>
      </c>
      <c r="DR9" s="978"/>
      <c r="DS9" s="978"/>
      <c r="DT9" s="978"/>
      <c r="DU9" s="979"/>
      <c r="DV9" s="980"/>
      <c r="DW9" s="981"/>
      <c r="DX9" s="981"/>
      <c r="DY9" s="981"/>
      <c r="DZ9" s="982"/>
      <c r="EA9" s="199"/>
    </row>
    <row r="10" spans="1:131" s="200" customFormat="1" ht="26.25" customHeight="1">
      <c r="A10" s="206">
        <v>4</v>
      </c>
      <c r="B10" s="1031" t="s">
        <v>334</v>
      </c>
      <c r="C10" s="1032"/>
      <c r="D10" s="1032"/>
      <c r="E10" s="1032"/>
      <c r="F10" s="1032"/>
      <c r="G10" s="1032"/>
      <c r="H10" s="1032"/>
      <c r="I10" s="1032"/>
      <c r="J10" s="1032"/>
      <c r="K10" s="1032"/>
      <c r="L10" s="1032"/>
      <c r="M10" s="1032"/>
      <c r="N10" s="1032"/>
      <c r="O10" s="1032"/>
      <c r="P10" s="1033"/>
      <c r="Q10" s="1038">
        <v>3087</v>
      </c>
      <c r="R10" s="1035"/>
      <c r="S10" s="1035"/>
      <c r="T10" s="1035"/>
      <c r="U10" s="1035"/>
      <c r="V10" s="1035">
        <v>2398</v>
      </c>
      <c r="W10" s="1035"/>
      <c r="X10" s="1035"/>
      <c r="Y10" s="1035"/>
      <c r="Z10" s="1035"/>
      <c r="AA10" s="1035">
        <v>689</v>
      </c>
      <c r="AB10" s="1035"/>
      <c r="AC10" s="1035"/>
      <c r="AD10" s="1035"/>
      <c r="AE10" s="1039"/>
      <c r="AF10" s="1086" t="s">
        <v>102</v>
      </c>
      <c r="AG10" s="1087"/>
      <c r="AH10" s="1087"/>
      <c r="AI10" s="1087"/>
      <c r="AJ10" s="1088"/>
      <c r="AK10" s="1089">
        <v>82</v>
      </c>
      <c r="AL10" s="1090"/>
      <c r="AM10" s="1090"/>
      <c r="AN10" s="1090"/>
      <c r="AO10" s="1090"/>
      <c r="AP10" s="1090">
        <v>91596</v>
      </c>
      <c r="AQ10" s="1090"/>
      <c r="AR10" s="1090"/>
      <c r="AS10" s="1090"/>
      <c r="AT10" s="1090"/>
      <c r="AU10" s="1084"/>
      <c r="AV10" s="1084"/>
      <c r="AW10" s="1084"/>
      <c r="AX10" s="1084"/>
      <c r="AY10" s="1085"/>
      <c r="AZ10" s="197"/>
      <c r="BA10" s="197"/>
      <c r="BB10" s="197"/>
      <c r="BC10" s="197"/>
      <c r="BD10" s="197"/>
      <c r="BE10" s="198"/>
      <c r="BF10" s="198"/>
      <c r="BG10" s="198"/>
      <c r="BH10" s="198"/>
      <c r="BI10" s="198"/>
      <c r="BJ10" s="198"/>
      <c r="BK10" s="198"/>
      <c r="BL10" s="198"/>
      <c r="BM10" s="198"/>
      <c r="BN10" s="198"/>
      <c r="BO10" s="198"/>
      <c r="BP10" s="198"/>
      <c r="BQ10" s="207">
        <v>4</v>
      </c>
      <c r="BR10" s="208"/>
      <c r="BS10" s="1002" t="s">
        <v>510</v>
      </c>
      <c r="BT10" s="1003"/>
      <c r="BU10" s="1003"/>
      <c r="BV10" s="1003"/>
      <c r="BW10" s="1003"/>
      <c r="BX10" s="1003"/>
      <c r="BY10" s="1003"/>
      <c r="BZ10" s="1003"/>
      <c r="CA10" s="1003"/>
      <c r="CB10" s="1003"/>
      <c r="CC10" s="1003"/>
      <c r="CD10" s="1003"/>
      <c r="CE10" s="1003"/>
      <c r="CF10" s="1003"/>
      <c r="CG10" s="1004"/>
      <c r="CH10" s="977">
        <v>-3</v>
      </c>
      <c r="CI10" s="978"/>
      <c r="CJ10" s="978"/>
      <c r="CK10" s="978"/>
      <c r="CL10" s="979"/>
      <c r="CM10" s="977">
        <v>59</v>
      </c>
      <c r="CN10" s="978"/>
      <c r="CO10" s="978"/>
      <c r="CP10" s="978"/>
      <c r="CQ10" s="979"/>
      <c r="CR10" s="977">
        <v>172</v>
      </c>
      <c r="CS10" s="978"/>
      <c r="CT10" s="978"/>
      <c r="CU10" s="978"/>
      <c r="CV10" s="979"/>
      <c r="CW10" s="977">
        <v>11</v>
      </c>
      <c r="CX10" s="978"/>
      <c r="CY10" s="978"/>
      <c r="CZ10" s="978"/>
      <c r="DA10" s="979"/>
      <c r="DB10" s="977" t="s">
        <v>452</v>
      </c>
      <c r="DC10" s="978"/>
      <c r="DD10" s="978"/>
      <c r="DE10" s="978"/>
      <c r="DF10" s="979"/>
      <c r="DG10" s="977" t="s">
        <v>452</v>
      </c>
      <c r="DH10" s="978"/>
      <c r="DI10" s="978"/>
      <c r="DJ10" s="978"/>
      <c r="DK10" s="979"/>
      <c r="DL10" s="977" t="s">
        <v>452</v>
      </c>
      <c r="DM10" s="978"/>
      <c r="DN10" s="978"/>
      <c r="DO10" s="978"/>
      <c r="DP10" s="979"/>
      <c r="DQ10" s="977" t="s">
        <v>452</v>
      </c>
      <c r="DR10" s="978"/>
      <c r="DS10" s="978"/>
      <c r="DT10" s="978"/>
      <c r="DU10" s="979"/>
      <c r="DV10" s="980"/>
      <c r="DW10" s="981"/>
      <c r="DX10" s="981"/>
      <c r="DY10" s="981"/>
      <c r="DZ10" s="982"/>
      <c r="EA10" s="199"/>
    </row>
    <row r="11" spans="1:131" s="200" customFormat="1" ht="26.25" customHeight="1">
      <c r="A11" s="206">
        <v>5</v>
      </c>
      <c r="B11" s="1031" t="s">
        <v>335</v>
      </c>
      <c r="C11" s="1032"/>
      <c r="D11" s="1032"/>
      <c r="E11" s="1032"/>
      <c r="F11" s="1032"/>
      <c r="G11" s="1032"/>
      <c r="H11" s="1032"/>
      <c r="I11" s="1032"/>
      <c r="J11" s="1032"/>
      <c r="K11" s="1032"/>
      <c r="L11" s="1032"/>
      <c r="M11" s="1032"/>
      <c r="N11" s="1032"/>
      <c r="O11" s="1032"/>
      <c r="P11" s="1033"/>
      <c r="Q11" s="1038">
        <v>242</v>
      </c>
      <c r="R11" s="1035"/>
      <c r="S11" s="1035"/>
      <c r="T11" s="1035"/>
      <c r="U11" s="1035"/>
      <c r="V11" s="1035">
        <v>38</v>
      </c>
      <c r="W11" s="1035"/>
      <c r="X11" s="1035"/>
      <c r="Y11" s="1035"/>
      <c r="Z11" s="1035"/>
      <c r="AA11" s="1035">
        <v>204</v>
      </c>
      <c r="AB11" s="1035"/>
      <c r="AC11" s="1035"/>
      <c r="AD11" s="1035"/>
      <c r="AE11" s="1039"/>
      <c r="AF11" s="1086" t="s">
        <v>102</v>
      </c>
      <c r="AG11" s="1087"/>
      <c r="AH11" s="1087"/>
      <c r="AI11" s="1087"/>
      <c r="AJ11" s="1088"/>
      <c r="AK11" s="1089">
        <v>0</v>
      </c>
      <c r="AL11" s="1090"/>
      <c r="AM11" s="1090"/>
      <c r="AN11" s="1090"/>
      <c r="AO11" s="1090"/>
      <c r="AP11" s="1090" t="s">
        <v>452</v>
      </c>
      <c r="AQ11" s="1090"/>
      <c r="AR11" s="1090"/>
      <c r="AS11" s="1090"/>
      <c r="AT11" s="1090"/>
      <c r="AU11" s="1084"/>
      <c r="AV11" s="1084"/>
      <c r="AW11" s="1084"/>
      <c r="AX11" s="1084"/>
      <c r="AY11" s="1085"/>
      <c r="AZ11" s="197"/>
      <c r="BA11" s="197"/>
      <c r="BB11" s="197"/>
      <c r="BC11" s="197"/>
      <c r="BD11" s="197"/>
      <c r="BE11" s="198"/>
      <c r="BF11" s="198"/>
      <c r="BG11" s="198"/>
      <c r="BH11" s="198"/>
      <c r="BI11" s="198"/>
      <c r="BJ11" s="198"/>
      <c r="BK11" s="198"/>
      <c r="BL11" s="198"/>
      <c r="BM11" s="198"/>
      <c r="BN11" s="198"/>
      <c r="BO11" s="198"/>
      <c r="BP11" s="198"/>
      <c r="BQ11" s="207">
        <v>5</v>
      </c>
      <c r="BR11" s="208"/>
      <c r="BS11" s="1002" t="s">
        <v>511</v>
      </c>
      <c r="BT11" s="1003"/>
      <c r="BU11" s="1003"/>
      <c r="BV11" s="1003"/>
      <c r="BW11" s="1003"/>
      <c r="BX11" s="1003"/>
      <c r="BY11" s="1003"/>
      <c r="BZ11" s="1003"/>
      <c r="CA11" s="1003"/>
      <c r="CB11" s="1003"/>
      <c r="CC11" s="1003"/>
      <c r="CD11" s="1003"/>
      <c r="CE11" s="1003"/>
      <c r="CF11" s="1003"/>
      <c r="CG11" s="1004"/>
      <c r="CH11" s="977">
        <v>-4</v>
      </c>
      <c r="CI11" s="978"/>
      <c r="CJ11" s="978"/>
      <c r="CK11" s="978"/>
      <c r="CL11" s="979"/>
      <c r="CM11" s="977">
        <v>318</v>
      </c>
      <c r="CN11" s="978"/>
      <c r="CO11" s="978"/>
      <c r="CP11" s="978"/>
      <c r="CQ11" s="979"/>
      <c r="CR11" s="977">
        <v>150</v>
      </c>
      <c r="CS11" s="978"/>
      <c r="CT11" s="978"/>
      <c r="CU11" s="978"/>
      <c r="CV11" s="979"/>
      <c r="CW11" s="977" t="s">
        <v>452</v>
      </c>
      <c r="CX11" s="978"/>
      <c r="CY11" s="978"/>
      <c r="CZ11" s="978"/>
      <c r="DA11" s="979"/>
      <c r="DB11" s="977" t="s">
        <v>452</v>
      </c>
      <c r="DC11" s="978"/>
      <c r="DD11" s="978"/>
      <c r="DE11" s="978"/>
      <c r="DF11" s="979"/>
      <c r="DG11" s="977" t="s">
        <v>452</v>
      </c>
      <c r="DH11" s="978"/>
      <c r="DI11" s="978"/>
      <c r="DJ11" s="978"/>
      <c r="DK11" s="979"/>
      <c r="DL11" s="977" t="s">
        <v>452</v>
      </c>
      <c r="DM11" s="978"/>
      <c r="DN11" s="978"/>
      <c r="DO11" s="978"/>
      <c r="DP11" s="979"/>
      <c r="DQ11" s="977" t="s">
        <v>452</v>
      </c>
      <c r="DR11" s="978"/>
      <c r="DS11" s="978"/>
      <c r="DT11" s="978"/>
      <c r="DU11" s="979"/>
      <c r="DV11" s="980"/>
      <c r="DW11" s="981"/>
      <c r="DX11" s="981"/>
      <c r="DY11" s="981"/>
      <c r="DZ11" s="982"/>
      <c r="EA11" s="199"/>
    </row>
    <row r="12" spans="1:131" s="200" customFormat="1" ht="26.25" customHeight="1">
      <c r="A12" s="206">
        <v>6</v>
      </c>
      <c r="B12" s="1031" t="s">
        <v>336</v>
      </c>
      <c r="C12" s="1032"/>
      <c r="D12" s="1032"/>
      <c r="E12" s="1032"/>
      <c r="F12" s="1032"/>
      <c r="G12" s="1032"/>
      <c r="H12" s="1032"/>
      <c r="I12" s="1032"/>
      <c r="J12" s="1032"/>
      <c r="K12" s="1032"/>
      <c r="L12" s="1032"/>
      <c r="M12" s="1032"/>
      <c r="N12" s="1032"/>
      <c r="O12" s="1032"/>
      <c r="P12" s="1033"/>
      <c r="Q12" s="1038">
        <v>589</v>
      </c>
      <c r="R12" s="1035"/>
      <c r="S12" s="1035"/>
      <c r="T12" s="1035"/>
      <c r="U12" s="1035"/>
      <c r="V12" s="1035">
        <v>0</v>
      </c>
      <c r="W12" s="1035"/>
      <c r="X12" s="1035"/>
      <c r="Y12" s="1035"/>
      <c r="Z12" s="1035"/>
      <c r="AA12" s="1035">
        <v>589</v>
      </c>
      <c r="AB12" s="1035"/>
      <c r="AC12" s="1035"/>
      <c r="AD12" s="1035"/>
      <c r="AE12" s="1039"/>
      <c r="AF12" s="1086" t="s">
        <v>102</v>
      </c>
      <c r="AG12" s="1087"/>
      <c r="AH12" s="1087"/>
      <c r="AI12" s="1087"/>
      <c r="AJ12" s="1088"/>
      <c r="AK12" s="1089">
        <v>0</v>
      </c>
      <c r="AL12" s="1090"/>
      <c r="AM12" s="1090"/>
      <c r="AN12" s="1090"/>
      <c r="AO12" s="1090"/>
      <c r="AP12" s="1090" t="s">
        <v>452</v>
      </c>
      <c r="AQ12" s="1090"/>
      <c r="AR12" s="1090"/>
      <c r="AS12" s="1090"/>
      <c r="AT12" s="1090"/>
      <c r="AU12" s="1084"/>
      <c r="AV12" s="1084"/>
      <c r="AW12" s="1084"/>
      <c r="AX12" s="1084"/>
      <c r="AY12" s="1085"/>
      <c r="AZ12" s="197"/>
      <c r="BA12" s="197"/>
      <c r="BB12" s="197"/>
      <c r="BC12" s="197"/>
      <c r="BD12" s="197"/>
      <c r="BE12" s="198"/>
      <c r="BF12" s="198"/>
      <c r="BG12" s="198"/>
      <c r="BH12" s="198"/>
      <c r="BI12" s="198"/>
      <c r="BJ12" s="198"/>
      <c r="BK12" s="198"/>
      <c r="BL12" s="198"/>
      <c r="BM12" s="198"/>
      <c r="BN12" s="198"/>
      <c r="BO12" s="198"/>
      <c r="BP12" s="198"/>
      <c r="BQ12" s="207">
        <v>6</v>
      </c>
      <c r="BR12" s="208"/>
      <c r="BS12" s="1002" t="s">
        <v>512</v>
      </c>
      <c r="BT12" s="1003"/>
      <c r="BU12" s="1003"/>
      <c r="BV12" s="1003"/>
      <c r="BW12" s="1003"/>
      <c r="BX12" s="1003"/>
      <c r="BY12" s="1003"/>
      <c r="BZ12" s="1003"/>
      <c r="CA12" s="1003"/>
      <c r="CB12" s="1003"/>
      <c r="CC12" s="1003"/>
      <c r="CD12" s="1003"/>
      <c r="CE12" s="1003"/>
      <c r="CF12" s="1003"/>
      <c r="CG12" s="1004"/>
      <c r="CH12" s="977">
        <v>9</v>
      </c>
      <c r="CI12" s="978"/>
      <c r="CJ12" s="978"/>
      <c r="CK12" s="978"/>
      <c r="CL12" s="979"/>
      <c r="CM12" s="977">
        <v>432</v>
      </c>
      <c r="CN12" s="978"/>
      <c r="CO12" s="978"/>
      <c r="CP12" s="978"/>
      <c r="CQ12" s="979"/>
      <c r="CR12" s="977">
        <v>50</v>
      </c>
      <c r="CS12" s="978"/>
      <c r="CT12" s="978"/>
      <c r="CU12" s="978"/>
      <c r="CV12" s="979"/>
      <c r="CW12" s="977" t="s">
        <v>452</v>
      </c>
      <c r="CX12" s="978"/>
      <c r="CY12" s="978"/>
      <c r="CZ12" s="978"/>
      <c r="DA12" s="979"/>
      <c r="DB12" s="977" t="s">
        <v>452</v>
      </c>
      <c r="DC12" s="978"/>
      <c r="DD12" s="978"/>
      <c r="DE12" s="978"/>
      <c r="DF12" s="979"/>
      <c r="DG12" s="977" t="s">
        <v>452</v>
      </c>
      <c r="DH12" s="978"/>
      <c r="DI12" s="978"/>
      <c r="DJ12" s="978"/>
      <c r="DK12" s="979"/>
      <c r="DL12" s="977" t="s">
        <v>452</v>
      </c>
      <c r="DM12" s="978"/>
      <c r="DN12" s="978"/>
      <c r="DO12" s="978"/>
      <c r="DP12" s="979"/>
      <c r="DQ12" s="977" t="s">
        <v>452</v>
      </c>
      <c r="DR12" s="978"/>
      <c r="DS12" s="978"/>
      <c r="DT12" s="978"/>
      <c r="DU12" s="979"/>
      <c r="DV12" s="980"/>
      <c r="DW12" s="981"/>
      <c r="DX12" s="981"/>
      <c r="DY12" s="981"/>
      <c r="DZ12" s="982"/>
      <c r="EA12" s="199"/>
    </row>
    <row r="13" spans="1:131" s="200" customFormat="1" ht="26.25" customHeight="1">
      <c r="A13" s="206">
        <v>7</v>
      </c>
      <c r="B13" s="1031" t="s">
        <v>337</v>
      </c>
      <c r="C13" s="1032"/>
      <c r="D13" s="1032"/>
      <c r="E13" s="1032"/>
      <c r="F13" s="1032"/>
      <c r="G13" s="1032"/>
      <c r="H13" s="1032"/>
      <c r="I13" s="1032"/>
      <c r="J13" s="1032"/>
      <c r="K13" s="1032"/>
      <c r="L13" s="1032"/>
      <c r="M13" s="1032"/>
      <c r="N13" s="1032"/>
      <c r="O13" s="1032"/>
      <c r="P13" s="1033"/>
      <c r="Q13" s="1038">
        <v>343</v>
      </c>
      <c r="R13" s="1035"/>
      <c r="S13" s="1035"/>
      <c r="T13" s="1035"/>
      <c r="U13" s="1035"/>
      <c r="V13" s="1035">
        <v>0</v>
      </c>
      <c r="W13" s="1035"/>
      <c r="X13" s="1035"/>
      <c r="Y13" s="1035"/>
      <c r="Z13" s="1035"/>
      <c r="AA13" s="1035">
        <v>342</v>
      </c>
      <c r="AB13" s="1035"/>
      <c r="AC13" s="1035"/>
      <c r="AD13" s="1035"/>
      <c r="AE13" s="1039"/>
      <c r="AF13" s="1086" t="s">
        <v>102</v>
      </c>
      <c r="AG13" s="1087"/>
      <c r="AH13" s="1087"/>
      <c r="AI13" s="1087"/>
      <c r="AJ13" s="1088"/>
      <c r="AK13" s="1089" t="s">
        <v>452</v>
      </c>
      <c r="AL13" s="1090"/>
      <c r="AM13" s="1090"/>
      <c r="AN13" s="1090"/>
      <c r="AO13" s="1090"/>
      <c r="AP13" s="1090" t="s">
        <v>452</v>
      </c>
      <c r="AQ13" s="1090"/>
      <c r="AR13" s="1090"/>
      <c r="AS13" s="1090"/>
      <c r="AT13" s="1090"/>
      <c r="AU13" s="1084"/>
      <c r="AV13" s="1084"/>
      <c r="AW13" s="1084"/>
      <c r="AX13" s="1084"/>
      <c r="AY13" s="1085"/>
      <c r="AZ13" s="197"/>
      <c r="BA13" s="197"/>
      <c r="BB13" s="197"/>
      <c r="BC13" s="197"/>
      <c r="BD13" s="197"/>
      <c r="BE13" s="198"/>
      <c r="BF13" s="198"/>
      <c r="BG13" s="198"/>
      <c r="BH13" s="198"/>
      <c r="BI13" s="198"/>
      <c r="BJ13" s="198"/>
      <c r="BK13" s="198"/>
      <c r="BL13" s="198"/>
      <c r="BM13" s="198"/>
      <c r="BN13" s="198"/>
      <c r="BO13" s="198"/>
      <c r="BP13" s="198"/>
      <c r="BQ13" s="207">
        <v>7</v>
      </c>
      <c r="BR13" s="208"/>
      <c r="BS13" s="1002" t="s">
        <v>513</v>
      </c>
      <c r="BT13" s="1003"/>
      <c r="BU13" s="1003"/>
      <c r="BV13" s="1003"/>
      <c r="BW13" s="1003"/>
      <c r="BX13" s="1003"/>
      <c r="BY13" s="1003"/>
      <c r="BZ13" s="1003"/>
      <c r="CA13" s="1003"/>
      <c r="CB13" s="1003"/>
      <c r="CC13" s="1003"/>
      <c r="CD13" s="1003"/>
      <c r="CE13" s="1003"/>
      <c r="CF13" s="1003"/>
      <c r="CG13" s="1004"/>
      <c r="CH13" s="977">
        <v>-1</v>
      </c>
      <c r="CI13" s="978"/>
      <c r="CJ13" s="978"/>
      <c r="CK13" s="978"/>
      <c r="CL13" s="979"/>
      <c r="CM13" s="977">
        <v>56</v>
      </c>
      <c r="CN13" s="978"/>
      <c r="CO13" s="978"/>
      <c r="CP13" s="978"/>
      <c r="CQ13" s="979"/>
      <c r="CR13" s="977">
        <v>28</v>
      </c>
      <c r="CS13" s="978"/>
      <c r="CT13" s="978"/>
      <c r="CU13" s="978"/>
      <c r="CV13" s="979"/>
      <c r="CW13" s="977" t="s">
        <v>452</v>
      </c>
      <c r="CX13" s="978"/>
      <c r="CY13" s="978"/>
      <c r="CZ13" s="978"/>
      <c r="DA13" s="979"/>
      <c r="DB13" s="977" t="s">
        <v>452</v>
      </c>
      <c r="DC13" s="978"/>
      <c r="DD13" s="978"/>
      <c r="DE13" s="978"/>
      <c r="DF13" s="979"/>
      <c r="DG13" s="977" t="s">
        <v>452</v>
      </c>
      <c r="DH13" s="978"/>
      <c r="DI13" s="978"/>
      <c r="DJ13" s="978"/>
      <c r="DK13" s="979"/>
      <c r="DL13" s="977" t="s">
        <v>452</v>
      </c>
      <c r="DM13" s="978"/>
      <c r="DN13" s="978"/>
      <c r="DO13" s="978"/>
      <c r="DP13" s="979"/>
      <c r="DQ13" s="977" t="s">
        <v>452</v>
      </c>
      <c r="DR13" s="978"/>
      <c r="DS13" s="978"/>
      <c r="DT13" s="978"/>
      <c r="DU13" s="979"/>
      <c r="DV13" s="980"/>
      <c r="DW13" s="981"/>
      <c r="DX13" s="981"/>
      <c r="DY13" s="981"/>
      <c r="DZ13" s="982"/>
      <c r="EA13" s="199"/>
    </row>
    <row r="14" spans="1:131" s="200" customFormat="1" ht="26.25" customHeight="1">
      <c r="A14" s="206">
        <v>8</v>
      </c>
      <c r="B14" s="1031" t="s">
        <v>338</v>
      </c>
      <c r="C14" s="1032"/>
      <c r="D14" s="1032"/>
      <c r="E14" s="1032"/>
      <c r="F14" s="1032"/>
      <c r="G14" s="1032"/>
      <c r="H14" s="1032"/>
      <c r="I14" s="1032"/>
      <c r="J14" s="1032"/>
      <c r="K14" s="1032"/>
      <c r="L14" s="1032"/>
      <c r="M14" s="1032"/>
      <c r="N14" s="1032"/>
      <c r="O14" s="1032"/>
      <c r="P14" s="1033"/>
      <c r="Q14" s="1038">
        <v>378</v>
      </c>
      <c r="R14" s="1035"/>
      <c r="S14" s="1035"/>
      <c r="T14" s="1035"/>
      <c r="U14" s="1035"/>
      <c r="V14" s="1035">
        <v>297</v>
      </c>
      <c r="W14" s="1035"/>
      <c r="X14" s="1035"/>
      <c r="Y14" s="1035"/>
      <c r="Z14" s="1035"/>
      <c r="AA14" s="1035">
        <v>81</v>
      </c>
      <c r="AB14" s="1035"/>
      <c r="AC14" s="1035"/>
      <c r="AD14" s="1035"/>
      <c r="AE14" s="1039"/>
      <c r="AF14" s="1086">
        <v>81</v>
      </c>
      <c r="AG14" s="1087"/>
      <c r="AH14" s="1087"/>
      <c r="AI14" s="1087"/>
      <c r="AJ14" s="1088"/>
      <c r="AK14" s="1089">
        <v>185</v>
      </c>
      <c r="AL14" s="1090"/>
      <c r="AM14" s="1090"/>
      <c r="AN14" s="1090"/>
      <c r="AO14" s="1090"/>
      <c r="AP14" s="1090">
        <v>2403</v>
      </c>
      <c r="AQ14" s="1090"/>
      <c r="AR14" s="1090"/>
      <c r="AS14" s="1090"/>
      <c r="AT14" s="1090"/>
      <c r="AU14" s="1084"/>
      <c r="AV14" s="1084"/>
      <c r="AW14" s="1084"/>
      <c r="AX14" s="1084"/>
      <c r="AY14" s="1085"/>
      <c r="AZ14" s="197"/>
      <c r="BA14" s="197"/>
      <c r="BB14" s="197"/>
      <c r="BC14" s="197"/>
      <c r="BD14" s="197"/>
      <c r="BE14" s="198"/>
      <c r="BF14" s="198"/>
      <c r="BG14" s="198"/>
      <c r="BH14" s="198"/>
      <c r="BI14" s="198"/>
      <c r="BJ14" s="198"/>
      <c r="BK14" s="198"/>
      <c r="BL14" s="198"/>
      <c r="BM14" s="198"/>
      <c r="BN14" s="198"/>
      <c r="BO14" s="198"/>
      <c r="BP14" s="198"/>
      <c r="BQ14" s="207">
        <v>8</v>
      </c>
      <c r="BR14" s="208"/>
      <c r="BS14" s="1002" t="s">
        <v>514</v>
      </c>
      <c r="BT14" s="1003"/>
      <c r="BU14" s="1003"/>
      <c r="BV14" s="1003"/>
      <c r="BW14" s="1003"/>
      <c r="BX14" s="1003"/>
      <c r="BY14" s="1003"/>
      <c r="BZ14" s="1003"/>
      <c r="CA14" s="1003"/>
      <c r="CB14" s="1003"/>
      <c r="CC14" s="1003"/>
      <c r="CD14" s="1003"/>
      <c r="CE14" s="1003"/>
      <c r="CF14" s="1003"/>
      <c r="CG14" s="1004"/>
      <c r="CH14" s="977">
        <v>-3</v>
      </c>
      <c r="CI14" s="978"/>
      <c r="CJ14" s="978"/>
      <c r="CK14" s="978"/>
      <c r="CL14" s="979"/>
      <c r="CM14" s="977">
        <v>645</v>
      </c>
      <c r="CN14" s="978"/>
      <c r="CO14" s="978"/>
      <c r="CP14" s="978"/>
      <c r="CQ14" s="979"/>
      <c r="CR14" s="977">
        <v>250</v>
      </c>
      <c r="CS14" s="978"/>
      <c r="CT14" s="978"/>
      <c r="CU14" s="978"/>
      <c r="CV14" s="979"/>
      <c r="CW14" s="977">
        <v>9</v>
      </c>
      <c r="CX14" s="978"/>
      <c r="CY14" s="978"/>
      <c r="CZ14" s="978"/>
      <c r="DA14" s="979"/>
      <c r="DB14" s="977" t="s">
        <v>452</v>
      </c>
      <c r="DC14" s="978"/>
      <c r="DD14" s="978"/>
      <c r="DE14" s="978"/>
      <c r="DF14" s="979"/>
      <c r="DG14" s="977" t="s">
        <v>452</v>
      </c>
      <c r="DH14" s="978"/>
      <c r="DI14" s="978"/>
      <c r="DJ14" s="978"/>
      <c r="DK14" s="979"/>
      <c r="DL14" s="977" t="s">
        <v>452</v>
      </c>
      <c r="DM14" s="978"/>
      <c r="DN14" s="978"/>
      <c r="DO14" s="978"/>
      <c r="DP14" s="979"/>
      <c r="DQ14" s="977" t="s">
        <v>452</v>
      </c>
      <c r="DR14" s="978"/>
      <c r="DS14" s="978"/>
      <c r="DT14" s="978"/>
      <c r="DU14" s="979"/>
      <c r="DV14" s="980"/>
      <c r="DW14" s="981"/>
      <c r="DX14" s="981"/>
      <c r="DY14" s="981"/>
      <c r="DZ14" s="982"/>
      <c r="EA14" s="199"/>
    </row>
    <row r="15" spans="1:131" s="200" customFormat="1" ht="26.25" customHeight="1">
      <c r="A15" s="206">
        <v>9</v>
      </c>
      <c r="B15" s="1031" t="s">
        <v>339</v>
      </c>
      <c r="C15" s="1032"/>
      <c r="D15" s="1032"/>
      <c r="E15" s="1032"/>
      <c r="F15" s="1032"/>
      <c r="G15" s="1032"/>
      <c r="H15" s="1032"/>
      <c r="I15" s="1032"/>
      <c r="J15" s="1032"/>
      <c r="K15" s="1032"/>
      <c r="L15" s="1032"/>
      <c r="M15" s="1032"/>
      <c r="N15" s="1032"/>
      <c r="O15" s="1032"/>
      <c r="P15" s="1033"/>
      <c r="Q15" s="1038">
        <v>17125</v>
      </c>
      <c r="R15" s="1035"/>
      <c r="S15" s="1035"/>
      <c r="T15" s="1035"/>
      <c r="U15" s="1035"/>
      <c r="V15" s="1035">
        <v>17125</v>
      </c>
      <c r="W15" s="1035"/>
      <c r="X15" s="1035"/>
      <c r="Y15" s="1035"/>
      <c r="Z15" s="1035"/>
      <c r="AA15" s="1035">
        <v>0</v>
      </c>
      <c r="AB15" s="1035"/>
      <c r="AC15" s="1035"/>
      <c r="AD15" s="1035"/>
      <c r="AE15" s="1039"/>
      <c r="AF15" s="1086">
        <v>0</v>
      </c>
      <c r="AG15" s="1087"/>
      <c r="AH15" s="1087"/>
      <c r="AI15" s="1087"/>
      <c r="AJ15" s="1088"/>
      <c r="AK15" s="1089">
        <v>1</v>
      </c>
      <c r="AL15" s="1090"/>
      <c r="AM15" s="1090"/>
      <c r="AN15" s="1090"/>
      <c r="AO15" s="1090"/>
      <c r="AP15" s="1090" t="s">
        <v>452</v>
      </c>
      <c r="AQ15" s="1090"/>
      <c r="AR15" s="1090"/>
      <c r="AS15" s="1090"/>
      <c r="AT15" s="1090"/>
      <c r="AU15" s="1084"/>
      <c r="AV15" s="1084"/>
      <c r="AW15" s="1084"/>
      <c r="AX15" s="1084"/>
      <c r="AY15" s="1085"/>
      <c r="AZ15" s="197"/>
      <c r="BA15" s="197"/>
      <c r="BB15" s="197"/>
      <c r="BC15" s="197"/>
      <c r="BD15" s="197"/>
      <c r="BE15" s="198"/>
      <c r="BF15" s="198"/>
      <c r="BG15" s="198"/>
      <c r="BH15" s="198"/>
      <c r="BI15" s="198"/>
      <c r="BJ15" s="198"/>
      <c r="BK15" s="198"/>
      <c r="BL15" s="198"/>
      <c r="BM15" s="198"/>
      <c r="BN15" s="198"/>
      <c r="BO15" s="198"/>
      <c r="BP15" s="198"/>
      <c r="BQ15" s="207">
        <v>9</v>
      </c>
      <c r="BR15" s="208"/>
      <c r="BS15" s="1002" t="s">
        <v>515</v>
      </c>
      <c r="BT15" s="1003"/>
      <c r="BU15" s="1003"/>
      <c r="BV15" s="1003"/>
      <c r="BW15" s="1003"/>
      <c r="BX15" s="1003"/>
      <c r="BY15" s="1003"/>
      <c r="BZ15" s="1003"/>
      <c r="CA15" s="1003"/>
      <c r="CB15" s="1003"/>
      <c r="CC15" s="1003"/>
      <c r="CD15" s="1003"/>
      <c r="CE15" s="1003"/>
      <c r="CF15" s="1003"/>
      <c r="CG15" s="1004"/>
      <c r="CH15" s="977">
        <v>-1</v>
      </c>
      <c r="CI15" s="978"/>
      <c r="CJ15" s="978"/>
      <c r="CK15" s="978"/>
      <c r="CL15" s="979"/>
      <c r="CM15" s="977">
        <v>135</v>
      </c>
      <c r="CN15" s="978"/>
      <c r="CO15" s="978"/>
      <c r="CP15" s="978"/>
      <c r="CQ15" s="979"/>
      <c r="CR15" s="977">
        <v>35</v>
      </c>
      <c r="CS15" s="978"/>
      <c r="CT15" s="978"/>
      <c r="CU15" s="978"/>
      <c r="CV15" s="979"/>
      <c r="CW15" s="977">
        <v>0</v>
      </c>
      <c r="CX15" s="978"/>
      <c r="CY15" s="978"/>
      <c r="CZ15" s="978"/>
      <c r="DA15" s="979"/>
      <c r="DB15" s="977" t="s">
        <v>452</v>
      </c>
      <c r="DC15" s="978"/>
      <c r="DD15" s="978"/>
      <c r="DE15" s="978"/>
      <c r="DF15" s="979"/>
      <c r="DG15" s="977" t="s">
        <v>452</v>
      </c>
      <c r="DH15" s="978"/>
      <c r="DI15" s="978"/>
      <c r="DJ15" s="978"/>
      <c r="DK15" s="979"/>
      <c r="DL15" s="977" t="s">
        <v>452</v>
      </c>
      <c r="DM15" s="978"/>
      <c r="DN15" s="978"/>
      <c r="DO15" s="978"/>
      <c r="DP15" s="979"/>
      <c r="DQ15" s="977" t="s">
        <v>452</v>
      </c>
      <c r="DR15" s="978"/>
      <c r="DS15" s="978"/>
      <c r="DT15" s="978"/>
      <c r="DU15" s="979"/>
      <c r="DV15" s="980"/>
      <c r="DW15" s="981"/>
      <c r="DX15" s="981"/>
      <c r="DY15" s="981"/>
      <c r="DZ15" s="982"/>
      <c r="EA15" s="199"/>
    </row>
    <row r="16" spans="1:131" s="200" customFormat="1" ht="26.25" customHeight="1">
      <c r="A16" s="206">
        <v>10</v>
      </c>
      <c r="B16" s="1031" t="s">
        <v>340</v>
      </c>
      <c r="C16" s="1032"/>
      <c r="D16" s="1032"/>
      <c r="E16" s="1032"/>
      <c r="F16" s="1032"/>
      <c r="G16" s="1032"/>
      <c r="H16" s="1032"/>
      <c r="I16" s="1032"/>
      <c r="J16" s="1032"/>
      <c r="K16" s="1032"/>
      <c r="L16" s="1032"/>
      <c r="M16" s="1032"/>
      <c r="N16" s="1032"/>
      <c r="O16" s="1032"/>
      <c r="P16" s="1033"/>
      <c r="Q16" s="1038">
        <v>718</v>
      </c>
      <c r="R16" s="1035"/>
      <c r="S16" s="1035"/>
      <c r="T16" s="1035"/>
      <c r="U16" s="1035"/>
      <c r="V16" s="1035">
        <v>718</v>
      </c>
      <c r="W16" s="1035"/>
      <c r="X16" s="1035"/>
      <c r="Y16" s="1035"/>
      <c r="Z16" s="1035"/>
      <c r="AA16" s="1035">
        <v>0</v>
      </c>
      <c r="AB16" s="1035"/>
      <c r="AC16" s="1035"/>
      <c r="AD16" s="1035"/>
      <c r="AE16" s="1039"/>
      <c r="AF16" s="1086">
        <v>0</v>
      </c>
      <c r="AG16" s="1087"/>
      <c r="AH16" s="1087"/>
      <c r="AI16" s="1087"/>
      <c r="AJ16" s="1088"/>
      <c r="AK16" s="1089">
        <v>16</v>
      </c>
      <c r="AL16" s="1090"/>
      <c r="AM16" s="1090"/>
      <c r="AN16" s="1090"/>
      <c r="AO16" s="1090"/>
      <c r="AP16" s="1090">
        <v>41</v>
      </c>
      <c r="AQ16" s="1090"/>
      <c r="AR16" s="1090"/>
      <c r="AS16" s="1090"/>
      <c r="AT16" s="1090"/>
      <c r="AU16" s="1084"/>
      <c r="AV16" s="1084"/>
      <c r="AW16" s="1084"/>
      <c r="AX16" s="1084"/>
      <c r="AY16" s="1085"/>
      <c r="AZ16" s="197"/>
      <c r="BA16" s="197"/>
      <c r="BB16" s="197"/>
      <c r="BC16" s="197"/>
      <c r="BD16" s="197"/>
      <c r="BE16" s="198"/>
      <c r="BF16" s="198"/>
      <c r="BG16" s="198"/>
      <c r="BH16" s="198"/>
      <c r="BI16" s="198"/>
      <c r="BJ16" s="198"/>
      <c r="BK16" s="198"/>
      <c r="BL16" s="198"/>
      <c r="BM16" s="198"/>
      <c r="BN16" s="198"/>
      <c r="BO16" s="198"/>
      <c r="BP16" s="198"/>
      <c r="BQ16" s="207">
        <v>10</v>
      </c>
      <c r="BR16" s="208" t="s">
        <v>546</v>
      </c>
      <c r="BS16" s="1002" t="s">
        <v>516</v>
      </c>
      <c r="BT16" s="1003"/>
      <c r="BU16" s="1003"/>
      <c r="BV16" s="1003"/>
      <c r="BW16" s="1003"/>
      <c r="BX16" s="1003"/>
      <c r="BY16" s="1003"/>
      <c r="BZ16" s="1003"/>
      <c r="CA16" s="1003"/>
      <c r="CB16" s="1003"/>
      <c r="CC16" s="1003"/>
      <c r="CD16" s="1003"/>
      <c r="CE16" s="1003"/>
      <c r="CF16" s="1003"/>
      <c r="CG16" s="1004"/>
      <c r="CH16" s="977">
        <v>-88</v>
      </c>
      <c r="CI16" s="978"/>
      <c r="CJ16" s="978"/>
      <c r="CK16" s="978"/>
      <c r="CL16" s="979"/>
      <c r="CM16" s="977">
        <v>2460</v>
      </c>
      <c r="CN16" s="978"/>
      <c r="CO16" s="978"/>
      <c r="CP16" s="978"/>
      <c r="CQ16" s="979"/>
      <c r="CR16" s="977">
        <v>1277</v>
      </c>
      <c r="CS16" s="978"/>
      <c r="CT16" s="978"/>
      <c r="CU16" s="978"/>
      <c r="CV16" s="979"/>
      <c r="CW16" s="977">
        <v>439</v>
      </c>
      <c r="CX16" s="978"/>
      <c r="CY16" s="978"/>
      <c r="CZ16" s="978"/>
      <c r="DA16" s="979"/>
      <c r="DB16" s="977">
        <v>92066</v>
      </c>
      <c r="DC16" s="978"/>
      <c r="DD16" s="978"/>
      <c r="DE16" s="978"/>
      <c r="DF16" s="979"/>
      <c r="DG16" s="977" t="s">
        <v>452</v>
      </c>
      <c r="DH16" s="978"/>
      <c r="DI16" s="978"/>
      <c r="DJ16" s="978"/>
      <c r="DK16" s="979"/>
      <c r="DL16" s="977">
        <v>24</v>
      </c>
      <c r="DM16" s="978"/>
      <c r="DN16" s="978"/>
      <c r="DO16" s="978"/>
      <c r="DP16" s="979"/>
      <c r="DQ16" s="977">
        <v>2</v>
      </c>
      <c r="DR16" s="978"/>
      <c r="DS16" s="978"/>
      <c r="DT16" s="978"/>
      <c r="DU16" s="979"/>
      <c r="DV16" s="980"/>
      <c r="DW16" s="981"/>
      <c r="DX16" s="981"/>
      <c r="DY16" s="981"/>
      <c r="DZ16" s="982"/>
      <c r="EA16" s="199"/>
    </row>
    <row r="17" spans="1:131" s="200" customFormat="1" ht="26.25" customHeight="1">
      <c r="A17" s="206">
        <v>11</v>
      </c>
      <c r="B17" s="1031"/>
      <c r="C17" s="1032"/>
      <c r="D17" s="1032"/>
      <c r="E17" s="1032"/>
      <c r="F17" s="1032"/>
      <c r="G17" s="1032"/>
      <c r="H17" s="1032"/>
      <c r="I17" s="1032"/>
      <c r="J17" s="1032"/>
      <c r="K17" s="1032"/>
      <c r="L17" s="1032"/>
      <c r="M17" s="1032"/>
      <c r="N17" s="1032"/>
      <c r="O17" s="1032"/>
      <c r="P17" s="1033"/>
      <c r="Q17" s="1038"/>
      <c r="R17" s="1035"/>
      <c r="S17" s="1035"/>
      <c r="T17" s="1035"/>
      <c r="U17" s="1035"/>
      <c r="V17" s="1035"/>
      <c r="W17" s="1035"/>
      <c r="X17" s="1035"/>
      <c r="Y17" s="1035"/>
      <c r="Z17" s="1035"/>
      <c r="AA17" s="1035"/>
      <c r="AB17" s="1035"/>
      <c r="AC17" s="1035"/>
      <c r="AD17" s="1035"/>
      <c r="AE17" s="1039"/>
      <c r="AF17" s="1086"/>
      <c r="AG17" s="1087"/>
      <c r="AH17" s="1087"/>
      <c r="AI17" s="1087"/>
      <c r="AJ17" s="1088"/>
      <c r="AK17" s="1089"/>
      <c r="AL17" s="1090"/>
      <c r="AM17" s="1090"/>
      <c r="AN17" s="1090"/>
      <c r="AO17" s="1090"/>
      <c r="AP17" s="1090"/>
      <c r="AQ17" s="1090"/>
      <c r="AR17" s="1090"/>
      <c r="AS17" s="1090"/>
      <c r="AT17" s="1090"/>
      <c r="AU17" s="1084"/>
      <c r="AV17" s="1084"/>
      <c r="AW17" s="1084"/>
      <c r="AX17" s="1084"/>
      <c r="AY17" s="1085"/>
      <c r="AZ17" s="197"/>
      <c r="BA17" s="197"/>
      <c r="BB17" s="197"/>
      <c r="BC17" s="197"/>
      <c r="BD17" s="197"/>
      <c r="BE17" s="198"/>
      <c r="BF17" s="198"/>
      <c r="BG17" s="198"/>
      <c r="BH17" s="198"/>
      <c r="BI17" s="198"/>
      <c r="BJ17" s="198"/>
      <c r="BK17" s="198"/>
      <c r="BL17" s="198"/>
      <c r="BM17" s="198"/>
      <c r="BN17" s="198"/>
      <c r="BO17" s="198"/>
      <c r="BP17" s="198"/>
      <c r="BQ17" s="207">
        <v>11</v>
      </c>
      <c r="BR17" s="208"/>
      <c r="BS17" s="1002" t="s">
        <v>517</v>
      </c>
      <c r="BT17" s="1003"/>
      <c r="BU17" s="1003"/>
      <c r="BV17" s="1003"/>
      <c r="BW17" s="1003"/>
      <c r="BX17" s="1003"/>
      <c r="BY17" s="1003"/>
      <c r="BZ17" s="1003"/>
      <c r="CA17" s="1003"/>
      <c r="CB17" s="1003"/>
      <c r="CC17" s="1003"/>
      <c r="CD17" s="1003"/>
      <c r="CE17" s="1003"/>
      <c r="CF17" s="1003"/>
      <c r="CG17" s="1004"/>
      <c r="CH17" s="977">
        <v>16</v>
      </c>
      <c r="CI17" s="978"/>
      <c r="CJ17" s="978"/>
      <c r="CK17" s="978"/>
      <c r="CL17" s="979"/>
      <c r="CM17" s="977">
        <v>2296</v>
      </c>
      <c r="CN17" s="978"/>
      <c r="CO17" s="978"/>
      <c r="CP17" s="978"/>
      <c r="CQ17" s="979"/>
      <c r="CR17" s="977">
        <v>900</v>
      </c>
      <c r="CS17" s="978"/>
      <c r="CT17" s="978"/>
      <c r="CU17" s="978"/>
      <c r="CV17" s="979"/>
      <c r="CW17" s="977" t="s">
        <v>452</v>
      </c>
      <c r="CX17" s="978"/>
      <c r="CY17" s="978"/>
      <c r="CZ17" s="978"/>
      <c r="DA17" s="979"/>
      <c r="DB17" s="977" t="s">
        <v>452</v>
      </c>
      <c r="DC17" s="978"/>
      <c r="DD17" s="978"/>
      <c r="DE17" s="978"/>
      <c r="DF17" s="979"/>
      <c r="DG17" s="977" t="s">
        <v>452</v>
      </c>
      <c r="DH17" s="978"/>
      <c r="DI17" s="978"/>
      <c r="DJ17" s="978"/>
      <c r="DK17" s="979"/>
      <c r="DL17" s="977" t="s">
        <v>452</v>
      </c>
      <c r="DM17" s="978"/>
      <c r="DN17" s="978"/>
      <c r="DO17" s="978"/>
      <c r="DP17" s="979"/>
      <c r="DQ17" s="977" t="s">
        <v>452</v>
      </c>
      <c r="DR17" s="978"/>
      <c r="DS17" s="978"/>
      <c r="DT17" s="978"/>
      <c r="DU17" s="979"/>
      <c r="DV17" s="980"/>
      <c r="DW17" s="981"/>
      <c r="DX17" s="981"/>
      <c r="DY17" s="981"/>
      <c r="DZ17" s="982"/>
      <c r="EA17" s="199"/>
    </row>
    <row r="18" spans="1:131" s="200" customFormat="1" ht="26.25" customHeight="1">
      <c r="A18" s="206">
        <v>12</v>
      </c>
      <c r="B18" s="1031"/>
      <c r="C18" s="1032"/>
      <c r="D18" s="1032"/>
      <c r="E18" s="1032"/>
      <c r="F18" s="1032"/>
      <c r="G18" s="1032"/>
      <c r="H18" s="1032"/>
      <c r="I18" s="1032"/>
      <c r="J18" s="1032"/>
      <c r="K18" s="1032"/>
      <c r="L18" s="1032"/>
      <c r="M18" s="1032"/>
      <c r="N18" s="1032"/>
      <c r="O18" s="1032"/>
      <c r="P18" s="1033"/>
      <c r="Q18" s="1038"/>
      <c r="R18" s="1035"/>
      <c r="S18" s="1035"/>
      <c r="T18" s="1035"/>
      <c r="U18" s="1035"/>
      <c r="V18" s="1035"/>
      <c r="W18" s="1035"/>
      <c r="X18" s="1035"/>
      <c r="Y18" s="1035"/>
      <c r="Z18" s="1035"/>
      <c r="AA18" s="1035"/>
      <c r="AB18" s="1035"/>
      <c r="AC18" s="1035"/>
      <c r="AD18" s="1035"/>
      <c r="AE18" s="1039"/>
      <c r="AF18" s="1086"/>
      <c r="AG18" s="1087"/>
      <c r="AH18" s="1087"/>
      <c r="AI18" s="1087"/>
      <c r="AJ18" s="1088"/>
      <c r="AK18" s="1089"/>
      <c r="AL18" s="1090"/>
      <c r="AM18" s="1090"/>
      <c r="AN18" s="1090"/>
      <c r="AO18" s="1090"/>
      <c r="AP18" s="1090"/>
      <c r="AQ18" s="1090"/>
      <c r="AR18" s="1090"/>
      <c r="AS18" s="1090"/>
      <c r="AT18" s="1090"/>
      <c r="AU18" s="1084"/>
      <c r="AV18" s="1084"/>
      <c r="AW18" s="1084"/>
      <c r="AX18" s="1084"/>
      <c r="AY18" s="1085"/>
      <c r="AZ18" s="197"/>
      <c r="BA18" s="197"/>
      <c r="BB18" s="197"/>
      <c r="BC18" s="197"/>
      <c r="BD18" s="197"/>
      <c r="BE18" s="198"/>
      <c r="BF18" s="198"/>
      <c r="BG18" s="198"/>
      <c r="BH18" s="198"/>
      <c r="BI18" s="198"/>
      <c r="BJ18" s="198"/>
      <c r="BK18" s="198"/>
      <c r="BL18" s="198"/>
      <c r="BM18" s="198"/>
      <c r="BN18" s="198"/>
      <c r="BO18" s="198"/>
      <c r="BP18" s="198"/>
      <c r="BQ18" s="207">
        <v>12</v>
      </c>
      <c r="BR18" s="208"/>
      <c r="BS18" s="1002" t="s">
        <v>518</v>
      </c>
      <c r="BT18" s="1003"/>
      <c r="BU18" s="1003"/>
      <c r="BV18" s="1003"/>
      <c r="BW18" s="1003"/>
      <c r="BX18" s="1003"/>
      <c r="BY18" s="1003"/>
      <c r="BZ18" s="1003"/>
      <c r="CA18" s="1003"/>
      <c r="CB18" s="1003"/>
      <c r="CC18" s="1003"/>
      <c r="CD18" s="1003"/>
      <c r="CE18" s="1003"/>
      <c r="CF18" s="1003"/>
      <c r="CG18" s="1004"/>
      <c r="CH18" s="977">
        <v>3</v>
      </c>
      <c r="CI18" s="978"/>
      <c r="CJ18" s="978"/>
      <c r="CK18" s="978"/>
      <c r="CL18" s="979"/>
      <c r="CM18" s="977">
        <v>540</v>
      </c>
      <c r="CN18" s="978"/>
      <c r="CO18" s="978"/>
      <c r="CP18" s="978"/>
      <c r="CQ18" s="979"/>
      <c r="CR18" s="977">
        <v>200</v>
      </c>
      <c r="CS18" s="978"/>
      <c r="CT18" s="978"/>
      <c r="CU18" s="978"/>
      <c r="CV18" s="979"/>
      <c r="CW18" s="977" t="s">
        <v>452</v>
      </c>
      <c r="CX18" s="978"/>
      <c r="CY18" s="978"/>
      <c r="CZ18" s="978"/>
      <c r="DA18" s="979"/>
      <c r="DB18" s="977" t="s">
        <v>452</v>
      </c>
      <c r="DC18" s="978"/>
      <c r="DD18" s="978"/>
      <c r="DE18" s="978"/>
      <c r="DF18" s="979"/>
      <c r="DG18" s="977" t="s">
        <v>452</v>
      </c>
      <c r="DH18" s="978"/>
      <c r="DI18" s="978"/>
      <c r="DJ18" s="978"/>
      <c r="DK18" s="979"/>
      <c r="DL18" s="977" t="s">
        <v>452</v>
      </c>
      <c r="DM18" s="978"/>
      <c r="DN18" s="978"/>
      <c r="DO18" s="978"/>
      <c r="DP18" s="979"/>
      <c r="DQ18" s="977" t="s">
        <v>452</v>
      </c>
      <c r="DR18" s="978"/>
      <c r="DS18" s="978"/>
      <c r="DT18" s="978"/>
      <c r="DU18" s="979"/>
      <c r="DV18" s="980"/>
      <c r="DW18" s="981"/>
      <c r="DX18" s="981"/>
      <c r="DY18" s="981"/>
      <c r="DZ18" s="982"/>
      <c r="EA18" s="199"/>
    </row>
    <row r="19" spans="1:131" s="200" customFormat="1" ht="26.25" customHeight="1">
      <c r="A19" s="206">
        <v>13</v>
      </c>
      <c r="B19" s="1031"/>
      <c r="C19" s="1032"/>
      <c r="D19" s="1032"/>
      <c r="E19" s="1032"/>
      <c r="F19" s="1032"/>
      <c r="G19" s="1032"/>
      <c r="H19" s="1032"/>
      <c r="I19" s="1032"/>
      <c r="J19" s="1032"/>
      <c r="K19" s="1032"/>
      <c r="L19" s="1032"/>
      <c r="M19" s="1032"/>
      <c r="N19" s="1032"/>
      <c r="O19" s="1032"/>
      <c r="P19" s="1033"/>
      <c r="Q19" s="1038"/>
      <c r="R19" s="1035"/>
      <c r="S19" s="1035"/>
      <c r="T19" s="1035"/>
      <c r="U19" s="1035"/>
      <c r="V19" s="1035"/>
      <c r="W19" s="1035"/>
      <c r="X19" s="1035"/>
      <c r="Y19" s="1035"/>
      <c r="Z19" s="1035"/>
      <c r="AA19" s="1035"/>
      <c r="AB19" s="1035"/>
      <c r="AC19" s="1035"/>
      <c r="AD19" s="1035"/>
      <c r="AE19" s="1039"/>
      <c r="AF19" s="1086"/>
      <c r="AG19" s="1087"/>
      <c r="AH19" s="1087"/>
      <c r="AI19" s="1087"/>
      <c r="AJ19" s="1088"/>
      <c r="AK19" s="1089"/>
      <c r="AL19" s="1090"/>
      <c r="AM19" s="1090"/>
      <c r="AN19" s="1090"/>
      <c r="AO19" s="1090"/>
      <c r="AP19" s="1090"/>
      <c r="AQ19" s="1090"/>
      <c r="AR19" s="1090"/>
      <c r="AS19" s="1090"/>
      <c r="AT19" s="1090"/>
      <c r="AU19" s="1084"/>
      <c r="AV19" s="1084"/>
      <c r="AW19" s="1084"/>
      <c r="AX19" s="1084"/>
      <c r="AY19" s="1085"/>
      <c r="AZ19" s="197"/>
      <c r="BA19" s="197"/>
      <c r="BB19" s="197"/>
      <c r="BC19" s="197"/>
      <c r="BD19" s="197"/>
      <c r="BE19" s="198"/>
      <c r="BF19" s="198"/>
      <c r="BG19" s="198"/>
      <c r="BH19" s="198"/>
      <c r="BI19" s="198"/>
      <c r="BJ19" s="198"/>
      <c r="BK19" s="198"/>
      <c r="BL19" s="198"/>
      <c r="BM19" s="198"/>
      <c r="BN19" s="198"/>
      <c r="BO19" s="198"/>
      <c r="BP19" s="198"/>
      <c r="BQ19" s="207">
        <v>13</v>
      </c>
      <c r="BR19" s="208"/>
      <c r="BS19" s="1002" t="s">
        <v>519</v>
      </c>
      <c r="BT19" s="1003"/>
      <c r="BU19" s="1003"/>
      <c r="BV19" s="1003"/>
      <c r="BW19" s="1003"/>
      <c r="BX19" s="1003"/>
      <c r="BY19" s="1003"/>
      <c r="BZ19" s="1003"/>
      <c r="CA19" s="1003"/>
      <c r="CB19" s="1003"/>
      <c r="CC19" s="1003"/>
      <c r="CD19" s="1003"/>
      <c r="CE19" s="1003"/>
      <c r="CF19" s="1003"/>
      <c r="CG19" s="1004"/>
      <c r="CH19" s="977">
        <v>-3</v>
      </c>
      <c r="CI19" s="978"/>
      <c r="CJ19" s="978"/>
      <c r="CK19" s="978"/>
      <c r="CL19" s="979"/>
      <c r="CM19" s="977">
        <v>4405</v>
      </c>
      <c r="CN19" s="978"/>
      <c r="CO19" s="978"/>
      <c r="CP19" s="978"/>
      <c r="CQ19" s="979"/>
      <c r="CR19" s="977">
        <v>50</v>
      </c>
      <c r="CS19" s="978"/>
      <c r="CT19" s="978"/>
      <c r="CU19" s="978"/>
      <c r="CV19" s="979"/>
      <c r="CW19" s="977" t="s">
        <v>452</v>
      </c>
      <c r="CX19" s="978"/>
      <c r="CY19" s="978"/>
      <c r="CZ19" s="978"/>
      <c r="DA19" s="979"/>
      <c r="DB19" s="977" t="s">
        <v>452</v>
      </c>
      <c r="DC19" s="978"/>
      <c r="DD19" s="978"/>
      <c r="DE19" s="978"/>
      <c r="DF19" s="979"/>
      <c r="DG19" s="977" t="s">
        <v>452</v>
      </c>
      <c r="DH19" s="978"/>
      <c r="DI19" s="978"/>
      <c r="DJ19" s="978"/>
      <c r="DK19" s="979"/>
      <c r="DL19" s="977" t="s">
        <v>452</v>
      </c>
      <c r="DM19" s="978"/>
      <c r="DN19" s="978"/>
      <c r="DO19" s="978"/>
      <c r="DP19" s="979"/>
      <c r="DQ19" s="977" t="s">
        <v>452</v>
      </c>
      <c r="DR19" s="978"/>
      <c r="DS19" s="978"/>
      <c r="DT19" s="978"/>
      <c r="DU19" s="979"/>
      <c r="DV19" s="980"/>
      <c r="DW19" s="981"/>
      <c r="DX19" s="981"/>
      <c r="DY19" s="981"/>
      <c r="DZ19" s="982"/>
      <c r="EA19" s="199"/>
    </row>
    <row r="20" spans="1:131" s="200" customFormat="1" ht="26.25" customHeight="1">
      <c r="A20" s="206">
        <v>14</v>
      </c>
      <c r="B20" s="1031"/>
      <c r="C20" s="1032"/>
      <c r="D20" s="1032"/>
      <c r="E20" s="1032"/>
      <c r="F20" s="1032"/>
      <c r="G20" s="1032"/>
      <c r="H20" s="1032"/>
      <c r="I20" s="1032"/>
      <c r="J20" s="1032"/>
      <c r="K20" s="1032"/>
      <c r="L20" s="1032"/>
      <c r="M20" s="1032"/>
      <c r="N20" s="1032"/>
      <c r="O20" s="1032"/>
      <c r="P20" s="1033"/>
      <c r="Q20" s="1038"/>
      <c r="R20" s="1035"/>
      <c r="S20" s="1035"/>
      <c r="T20" s="1035"/>
      <c r="U20" s="1035"/>
      <c r="V20" s="1035"/>
      <c r="W20" s="1035"/>
      <c r="X20" s="1035"/>
      <c r="Y20" s="1035"/>
      <c r="Z20" s="1035"/>
      <c r="AA20" s="1035"/>
      <c r="AB20" s="1035"/>
      <c r="AC20" s="1035"/>
      <c r="AD20" s="1035"/>
      <c r="AE20" s="1039"/>
      <c r="AF20" s="1086"/>
      <c r="AG20" s="1087"/>
      <c r="AH20" s="1087"/>
      <c r="AI20" s="1087"/>
      <c r="AJ20" s="1088"/>
      <c r="AK20" s="1089"/>
      <c r="AL20" s="1090"/>
      <c r="AM20" s="1090"/>
      <c r="AN20" s="1090"/>
      <c r="AO20" s="1090"/>
      <c r="AP20" s="1090"/>
      <c r="AQ20" s="1090"/>
      <c r="AR20" s="1090"/>
      <c r="AS20" s="1090"/>
      <c r="AT20" s="1090"/>
      <c r="AU20" s="1084"/>
      <c r="AV20" s="1084"/>
      <c r="AW20" s="1084"/>
      <c r="AX20" s="1084"/>
      <c r="AY20" s="1085"/>
      <c r="AZ20" s="197"/>
      <c r="BA20" s="197"/>
      <c r="BB20" s="197"/>
      <c r="BC20" s="197"/>
      <c r="BD20" s="197"/>
      <c r="BE20" s="198"/>
      <c r="BF20" s="198"/>
      <c r="BG20" s="198"/>
      <c r="BH20" s="198"/>
      <c r="BI20" s="198"/>
      <c r="BJ20" s="198"/>
      <c r="BK20" s="198"/>
      <c r="BL20" s="198"/>
      <c r="BM20" s="198"/>
      <c r="BN20" s="198"/>
      <c r="BO20" s="198"/>
      <c r="BP20" s="198"/>
      <c r="BQ20" s="207">
        <v>14</v>
      </c>
      <c r="BR20" s="208"/>
      <c r="BS20" s="1002" t="s">
        <v>520</v>
      </c>
      <c r="BT20" s="1003"/>
      <c r="BU20" s="1003"/>
      <c r="BV20" s="1003"/>
      <c r="BW20" s="1003"/>
      <c r="BX20" s="1003"/>
      <c r="BY20" s="1003"/>
      <c r="BZ20" s="1003"/>
      <c r="CA20" s="1003"/>
      <c r="CB20" s="1003"/>
      <c r="CC20" s="1003"/>
      <c r="CD20" s="1003"/>
      <c r="CE20" s="1003"/>
      <c r="CF20" s="1003"/>
      <c r="CG20" s="1004"/>
      <c r="CH20" s="977">
        <v>0</v>
      </c>
      <c r="CI20" s="978"/>
      <c r="CJ20" s="978"/>
      <c r="CK20" s="978"/>
      <c r="CL20" s="979"/>
      <c r="CM20" s="977">
        <v>13</v>
      </c>
      <c r="CN20" s="978"/>
      <c r="CO20" s="978"/>
      <c r="CP20" s="978"/>
      <c r="CQ20" s="979"/>
      <c r="CR20" s="977">
        <v>2</v>
      </c>
      <c r="CS20" s="978"/>
      <c r="CT20" s="978"/>
      <c r="CU20" s="978"/>
      <c r="CV20" s="979"/>
      <c r="CW20" s="977">
        <v>27</v>
      </c>
      <c r="CX20" s="978"/>
      <c r="CY20" s="978"/>
      <c r="CZ20" s="978"/>
      <c r="DA20" s="979"/>
      <c r="DB20" s="977" t="s">
        <v>452</v>
      </c>
      <c r="DC20" s="978"/>
      <c r="DD20" s="978"/>
      <c r="DE20" s="978"/>
      <c r="DF20" s="979"/>
      <c r="DG20" s="977" t="s">
        <v>452</v>
      </c>
      <c r="DH20" s="978"/>
      <c r="DI20" s="978"/>
      <c r="DJ20" s="978"/>
      <c r="DK20" s="979"/>
      <c r="DL20" s="977" t="s">
        <v>452</v>
      </c>
      <c r="DM20" s="978"/>
      <c r="DN20" s="978"/>
      <c r="DO20" s="978"/>
      <c r="DP20" s="979"/>
      <c r="DQ20" s="977" t="s">
        <v>452</v>
      </c>
      <c r="DR20" s="978"/>
      <c r="DS20" s="978"/>
      <c r="DT20" s="978"/>
      <c r="DU20" s="979"/>
      <c r="DV20" s="980"/>
      <c r="DW20" s="981"/>
      <c r="DX20" s="981"/>
      <c r="DY20" s="981"/>
      <c r="DZ20" s="982"/>
      <c r="EA20" s="199"/>
    </row>
    <row r="21" spans="1:131" s="200" customFormat="1" ht="26.25" customHeight="1" thickBot="1">
      <c r="A21" s="206">
        <v>15</v>
      </c>
      <c r="B21" s="1031"/>
      <c r="C21" s="1032"/>
      <c r="D21" s="1032"/>
      <c r="E21" s="1032"/>
      <c r="F21" s="1032"/>
      <c r="G21" s="1032"/>
      <c r="H21" s="1032"/>
      <c r="I21" s="1032"/>
      <c r="J21" s="1032"/>
      <c r="K21" s="1032"/>
      <c r="L21" s="1032"/>
      <c r="M21" s="1032"/>
      <c r="N21" s="1032"/>
      <c r="O21" s="1032"/>
      <c r="P21" s="1033"/>
      <c r="Q21" s="1038"/>
      <c r="R21" s="1035"/>
      <c r="S21" s="1035"/>
      <c r="T21" s="1035"/>
      <c r="U21" s="1035"/>
      <c r="V21" s="1035"/>
      <c r="W21" s="1035"/>
      <c r="X21" s="1035"/>
      <c r="Y21" s="1035"/>
      <c r="Z21" s="1035"/>
      <c r="AA21" s="1035"/>
      <c r="AB21" s="1035"/>
      <c r="AC21" s="1035"/>
      <c r="AD21" s="1035"/>
      <c r="AE21" s="1039"/>
      <c r="AF21" s="1086"/>
      <c r="AG21" s="1087"/>
      <c r="AH21" s="1087"/>
      <c r="AI21" s="1087"/>
      <c r="AJ21" s="1088"/>
      <c r="AK21" s="1089"/>
      <c r="AL21" s="1090"/>
      <c r="AM21" s="1090"/>
      <c r="AN21" s="1090"/>
      <c r="AO21" s="1090"/>
      <c r="AP21" s="1090"/>
      <c r="AQ21" s="1090"/>
      <c r="AR21" s="1090"/>
      <c r="AS21" s="1090"/>
      <c r="AT21" s="1090"/>
      <c r="AU21" s="1084"/>
      <c r="AV21" s="1084"/>
      <c r="AW21" s="1084"/>
      <c r="AX21" s="1084"/>
      <c r="AY21" s="1085"/>
      <c r="AZ21" s="197"/>
      <c r="BA21" s="197"/>
      <c r="BB21" s="197"/>
      <c r="BC21" s="197"/>
      <c r="BD21" s="197"/>
      <c r="BE21" s="198"/>
      <c r="BF21" s="198"/>
      <c r="BG21" s="198"/>
      <c r="BH21" s="198"/>
      <c r="BI21" s="198"/>
      <c r="BJ21" s="198"/>
      <c r="BK21" s="198"/>
      <c r="BL21" s="198"/>
      <c r="BM21" s="198"/>
      <c r="BN21" s="198"/>
      <c r="BO21" s="198"/>
      <c r="BP21" s="198"/>
      <c r="BQ21" s="207">
        <v>15</v>
      </c>
      <c r="BR21" s="208"/>
      <c r="BS21" s="1002" t="s">
        <v>521</v>
      </c>
      <c r="BT21" s="1003"/>
      <c r="BU21" s="1003"/>
      <c r="BV21" s="1003"/>
      <c r="BW21" s="1003"/>
      <c r="BX21" s="1003"/>
      <c r="BY21" s="1003"/>
      <c r="BZ21" s="1003"/>
      <c r="CA21" s="1003"/>
      <c r="CB21" s="1003"/>
      <c r="CC21" s="1003"/>
      <c r="CD21" s="1003"/>
      <c r="CE21" s="1003"/>
      <c r="CF21" s="1003"/>
      <c r="CG21" s="1004"/>
      <c r="CH21" s="977">
        <v>19</v>
      </c>
      <c r="CI21" s="978"/>
      <c r="CJ21" s="978"/>
      <c r="CK21" s="978"/>
      <c r="CL21" s="979"/>
      <c r="CM21" s="977">
        <v>2056</v>
      </c>
      <c r="CN21" s="978"/>
      <c r="CO21" s="978"/>
      <c r="CP21" s="978"/>
      <c r="CQ21" s="979"/>
      <c r="CR21" s="977">
        <v>20</v>
      </c>
      <c r="CS21" s="978"/>
      <c r="CT21" s="978"/>
      <c r="CU21" s="978"/>
      <c r="CV21" s="979"/>
      <c r="CW21" s="977" t="s">
        <v>452</v>
      </c>
      <c r="CX21" s="978"/>
      <c r="CY21" s="978"/>
      <c r="CZ21" s="978"/>
      <c r="DA21" s="979"/>
      <c r="DB21" s="977">
        <v>235</v>
      </c>
      <c r="DC21" s="978"/>
      <c r="DD21" s="978"/>
      <c r="DE21" s="978"/>
      <c r="DF21" s="979"/>
      <c r="DG21" s="977" t="s">
        <v>452</v>
      </c>
      <c r="DH21" s="978"/>
      <c r="DI21" s="978"/>
      <c r="DJ21" s="978"/>
      <c r="DK21" s="979"/>
      <c r="DL21" s="977" t="s">
        <v>452</v>
      </c>
      <c r="DM21" s="978"/>
      <c r="DN21" s="978"/>
      <c r="DO21" s="978"/>
      <c r="DP21" s="979"/>
      <c r="DQ21" s="977" t="s">
        <v>452</v>
      </c>
      <c r="DR21" s="978"/>
      <c r="DS21" s="978"/>
      <c r="DT21" s="978"/>
      <c r="DU21" s="979"/>
      <c r="DV21" s="980"/>
      <c r="DW21" s="981"/>
      <c r="DX21" s="981"/>
      <c r="DY21" s="981"/>
      <c r="DZ21" s="982"/>
      <c r="EA21" s="199"/>
    </row>
    <row r="22" spans="1:131" s="200" customFormat="1" ht="26.25" customHeight="1">
      <c r="A22" s="206">
        <v>16</v>
      </c>
      <c r="B22" s="1075"/>
      <c r="C22" s="1076"/>
      <c r="D22" s="1076"/>
      <c r="E22" s="1076"/>
      <c r="F22" s="1076"/>
      <c r="G22" s="1076"/>
      <c r="H22" s="1076"/>
      <c r="I22" s="1076"/>
      <c r="J22" s="1076"/>
      <c r="K22" s="1076"/>
      <c r="L22" s="1076"/>
      <c r="M22" s="1076"/>
      <c r="N22" s="1076"/>
      <c r="O22" s="1076"/>
      <c r="P22" s="1077"/>
      <c r="Q22" s="1078"/>
      <c r="R22" s="1079"/>
      <c r="S22" s="1079"/>
      <c r="T22" s="1079"/>
      <c r="U22" s="1079"/>
      <c r="V22" s="1079"/>
      <c r="W22" s="1079"/>
      <c r="X22" s="1079"/>
      <c r="Y22" s="1079"/>
      <c r="Z22" s="1079"/>
      <c r="AA22" s="1079"/>
      <c r="AB22" s="1079"/>
      <c r="AC22" s="1079"/>
      <c r="AD22" s="1079"/>
      <c r="AE22" s="1080"/>
      <c r="AF22" s="1081"/>
      <c r="AG22" s="1082"/>
      <c r="AH22" s="1082"/>
      <c r="AI22" s="1082"/>
      <c r="AJ22" s="1083"/>
      <c r="AK22" s="1071"/>
      <c r="AL22" s="1072"/>
      <c r="AM22" s="1072"/>
      <c r="AN22" s="1072"/>
      <c r="AO22" s="1072"/>
      <c r="AP22" s="1072"/>
      <c r="AQ22" s="1072"/>
      <c r="AR22" s="1072"/>
      <c r="AS22" s="1072"/>
      <c r="AT22" s="1072"/>
      <c r="AU22" s="1073"/>
      <c r="AV22" s="1073"/>
      <c r="AW22" s="1073"/>
      <c r="AX22" s="1073"/>
      <c r="AY22" s="1074"/>
      <c r="AZ22" s="1022" t="s">
        <v>341</v>
      </c>
      <c r="BA22" s="1022"/>
      <c r="BB22" s="1022"/>
      <c r="BC22" s="1022"/>
      <c r="BD22" s="1023"/>
      <c r="BE22" s="198"/>
      <c r="BF22" s="198"/>
      <c r="BG22" s="198"/>
      <c r="BH22" s="198"/>
      <c r="BI22" s="198"/>
      <c r="BJ22" s="198"/>
      <c r="BK22" s="198"/>
      <c r="BL22" s="198"/>
      <c r="BM22" s="198"/>
      <c r="BN22" s="198"/>
      <c r="BO22" s="198"/>
      <c r="BP22" s="198"/>
      <c r="BQ22" s="207">
        <v>16</v>
      </c>
      <c r="BR22" s="208"/>
      <c r="BS22" s="1002" t="s">
        <v>522</v>
      </c>
      <c r="BT22" s="1003"/>
      <c r="BU22" s="1003"/>
      <c r="BV22" s="1003"/>
      <c r="BW22" s="1003"/>
      <c r="BX22" s="1003"/>
      <c r="BY22" s="1003"/>
      <c r="BZ22" s="1003"/>
      <c r="CA22" s="1003"/>
      <c r="CB22" s="1003"/>
      <c r="CC22" s="1003"/>
      <c r="CD22" s="1003"/>
      <c r="CE22" s="1003"/>
      <c r="CF22" s="1003"/>
      <c r="CG22" s="1004"/>
      <c r="CH22" s="977">
        <v>-18</v>
      </c>
      <c r="CI22" s="978"/>
      <c r="CJ22" s="978"/>
      <c r="CK22" s="978"/>
      <c r="CL22" s="979"/>
      <c r="CM22" s="977">
        <v>1430</v>
      </c>
      <c r="CN22" s="978"/>
      <c r="CO22" s="978"/>
      <c r="CP22" s="978"/>
      <c r="CQ22" s="979"/>
      <c r="CR22" s="977">
        <v>1155</v>
      </c>
      <c r="CS22" s="978"/>
      <c r="CT22" s="978"/>
      <c r="CU22" s="978"/>
      <c r="CV22" s="979"/>
      <c r="CW22" s="977">
        <v>3</v>
      </c>
      <c r="CX22" s="978"/>
      <c r="CY22" s="978"/>
      <c r="CZ22" s="978"/>
      <c r="DA22" s="979"/>
      <c r="DB22" s="977" t="s">
        <v>452</v>
      </c>
      <c r="DC22" s="978"/>
      <c r="DD22" s="978"/>
      <c r="DE22" s="978"/>
      <c r="DF22" s="979"/>
      <c r="DG22" s="977" t="s">
        <v>452</v>
      </c>
      <c r="DH22" s="978"/>
      <c r="DI22" s="978"/>
      <c r="DJ22" s="978"/>
      <c r="DK22" s="979"/>
      <c r="DL22" s="977" t="s">
        <v>452</v>
      </c>
      <c r="DM22" s="978"/>
      <c r="DN22" s="978"/>
      <c r="DO22" s="978"/>
      <c r="DP22" s="979"/>
      <c r="DQ22" s="977" t="s">
        <v>452</v>
      </c>
      <c r="DR22" s="978"/>
      <c r="DS22" s="978"/>
      <c r="DT22" s="978"/>
      <c r="DU22" s="979"/>
      <c r="DV22" s="980"/>
      <c r="DW22" s="981"/>
      <c r="DX22" s="981"/>
      <c r="DY22" s="981"/>
      <c r="DZ22" s="982"/>
      <c r="EA22" s="199"/>
    </row>
    <row r="23" spans="1:131" s="200" customFormat="1" ht="26.25" customHeight="1" thickBot="1">
      <c r="A23" s="209" t="s">
        <v>342</v>
      </c>
      <c r="B23" s="932" t="s">
        <v>343</v>
      </c>
      <c r="C23" s="933"/>
      <c r="D23" s="933"/>
      <c r="E23" s="933"/>
      <c r="F23" s="933"/>
      <c r="G23" s="933"/>
      <c r="H23" s="933"/>
      <c r="I23" s="933"/>
      <c r="J23" s="933"/>
      <c r="K23" s="933"/>
      <c r="L23" s="933"/>
      <c r="M23" s="933"/>
      <c r="N23" s="933"/>
      <c r="O23" s="933"/>
      <c r="P23" s="934"/>
      <c r="Q23" s="1062">
        <v>1572812</v>
      </c>
      <c r="R23" s="1063"/>
      <c r="S23" s="1063"/>
      <c r="T23" s="1063"/>
      <c r="U23" s="1063"/>
      <c r="V23" s="1063">
        <v>1451652</v>
      </c>
      <c r="W23" s="1063"/>
      <c r="X23" s="1063"/>
      <c r="Y23" s="1063"/>
      <c r="Z23" s="1063"/>
      <c r="AA23" s="1063">
        <v>121160</v>
      </c>
      <c r="AB23" s="1063"/>
      <c r="AC23" s="1063"/>
      <c r="AD23" s="1063"/>
      <c r="AE23" s="1064"/>
      <c r="AF23" s="1065">
        <v>15282</v>
      </c>
      <c r="AG23" s="1063"/>
      <c r="AH23" s="1063"/>
      <c r="AI23" s="1063"/>
      <c r="AJ23" s="1066"/>
      <c r="AK23" s="1067"/>
      <c r="AL23" s="1068"/>
      <c r="AM23" s="1068"/>
      <c r="AN23" s="1068"/>
      <c r="AO23" s="1068"/>
      <c r="AP23" s="1063">
        <v>1657549</v>
      </c>
      <c r="AQ23" s="1063"/>
      <c r="AR23" s="1063"/>
      <c r="AS23" s="1063"/>
      <c r="AT23" s="1063"/>
      <c r="AU23" s="1069"/>
      <c r="AV23" s="1069"/>
      <c r="AW23" s="1069"/>
      <c r="AX23" s="1069"/>
      <c r="AY23" s="1070"/>
      <c r="AZ23" s="1059" t="s">
        <v>102</v>
      </c>
      <c r="BA23" s="1060"/>
      <c r="BB23" s="1060"/>
      <c r="BC23" s="1060"/>
      <c r="BD23" s="1061"/>
      <c r="BE23" s="198"/>
      <c r="BF23" s="198"/>
      <c r="BG23" s="198"/>
      <c r="BH23" s="198"/>
      <c r="BI23" s="198"/>
      <c r="BJ23" s="198"/>
      <c r="BK23" s="198"/>
      <c r="BL23" s="198"/>
      <c r="BM23" s="198"/>
      <c r="BN23" s="198"/>
      <c r="BO23" s="198"/>
      <c r="BP23" s="198"/>
      <c r="BQ23" s="207">
        <v>17</v>
      </c>
      <c r="BR23" s="208"/>
      <c r="BS23" s="1002" t="s">
        <v>523</v>
      </c>
      <c r="BT23" s="1003"/>
      <c r="BU23" s="1003"/>
      <c r="BV23" s="1003"/>
      <c r="BW23" s="1003"/>
      <c r="BX23" s="1003"/>
      <c r="BY23" s="1003"/>
      <c r="BZ23" s="1003"/>
      <c r="CA23" s="1003"/>
      <c r="CB23" s="1003"/>
      <c r="CC23" s="1003"/>
      <c r="CD23" s="1003"/>
      <c r="CE23" s="1003"/>
      <c r="CF23" s="1003"/>
      <c r="CG23" s="1004"/>
      <c r="CH23" s="977">
        <v>0</v>
      </c>
      <c r="CI23" s="978"/>
      <c r="CJ23" s="978"/>
      <c r="CK23" s="978"/>
      <c r="CL23" s="979"/>
      <c r="CM23" s="977">
        <v>1218</v>
      </c>
      <c r="CN23" s="978"/>
      <c r="CO23" s="978"/>
      <c r="CP23" s="978"/>
      <c r="CQ23" s="979"/>
      <c r="CR23" s="977">
        <v>500</v>
      </c>
      <c r="CS23" s="978"/>
      <c r="CT23" s="978"/>
      <c r="CU23" s="978"/>
      <c r="CV23" s="979"/>
      <c r="CW23" s="977" t="s">
        <v>452</v>
      </c>
      <c r="CX23" s="978"/>
      <c r="CY23" s="978"/>
      <c r="CZ23" s="978"/>
      <c r="DA23" s="979"/>
      <c r="DB23" s="977" t="s">
        <v>452</v>
      </c>
      <c r="DC23" s="978"/>
      <c r="DD23" s="978"/>
      <c r="DE23" s="978"/>
      <c r="DF23" s="979"/>
      <c r="DG23" s="977" t="s">
        <v>452</v>
      </c>
      <c r="DH23" s="978"/>
      <c r="DI23" s="978"/>
      <c r="DJ23" s="978"/>
      <c r="DK23" s="979"/>
      <c r="DL23" s="977" t="s">
        <v>452</v>
      </c>
      <c r="DM23" s="978"/>
      <c r="DN23" s="978"/>
      <c r="DO23" s="978"/>
      <c r="DP23" s="979"/>
      <c r="DQ23" s="977" t="s">
        <v>452</v>
      </c>
      <c r="DR23" s="978"/>
      <c r="DS23" s="978"/>
      <c r="DT23" s="978"/>
      <c r="DU23" s="979"/>
      <c r="DV23" s="980"/>
      <c r="DW23" s="981"/>
      <c r="DX23" s="981"/>
      <c r="DY23" s="981"/>
      <c r="DZ23" s="982"/>
      <c r="EA23" s="199"/>
    </row>
    <row r="24" spans="1:131" s="200" customFormat="1" ht="26.25" customHeight="1">
      <c r="A24" s="1058" t="s">
        <v>344</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197"/>
      <c r="BA24" s="197"/>
      <c r="BB24" s="197"/>
      <c r="BC24" s="197"/>
      <c r="BD24" s="197"/>
      <c r="BE24" s="198"/>
      <c r="BF24" s="198"/>
      <c r="BG24" s="198"/>
      <c r="BH24" s="198"/>
      <c r="BI24" s="198"/>
      <c r="BJ24" s="198"/>
      <c r="BK24" s="198"/>
      <c r="BL24" s="198"/>
      <c r="BM24" s="198"/>
      <c r="BN24" s="198"/>
      <c r="BO24" s="198"/>
      <c r="BP24" s="198"/>
      <c r="BQ24" s="207">
        <v>18</v>
      </c>
      <c r="BR24" s="208"/>
      <c r="BS24" s="1002" t="s">
        <v>524</v>
      </c>
      <c r="BT24" s="1003"/>
      <c r="BU24" s="1003"/>
      <c r="BV24" s="1003"/>
      <c r="BW24" s="1003"/>
      <c r="BX24" s="1003"/>
      <c r="BY24" s="1003"/>
      <c r="BZ24" s="1003"/>
      <c r="CA24" s="1003"/>
      <c r="CB24" s="1003"/>
      <c r="CC24" s="1003"/>
      <c r="CD24" s="1003"/>
      <c r="CE24" s="1003"/>
      <c r="CF24" s="1003"/>
      <c r="CG24" s="1004"/>
      <c r="CH24" s="977">
        <v>1</v>
      </c>
      <c r="CI24" s="978"/>
      <c r="CJ24" s="978"/>
      <c r="CK24" s="978"/>
      <c r="CL24" s="979"/>
      <c r="CM24" s="977">
        <v>179</v>
      </c>
      <c r="CN24" s="978"/>
      <c r="CO24" s="978"/>
      <c r="CP24" s="978"/>
      <c r="CQ24" s="979"/>
      <c r="CR24" s="977">
        <v>75</v>
      </c>
      <c r="CS24" s="978"/>
      <c r="CT24" s="978"/>
      <c r="CU24" s="978"/>
      <c r="CV24" s="979"/>
      <c r="CW24" s="977">
        <v>234</v>
      </c>
      <c r="CX24" s="978"/>
      <c r="CY24" s="978"/>
      <c r="CZ24" s="978"/>
      <c r="DA24" s="979"/>
      <c r="DB24" s="977" t="s">
        <v>452</v>
      </c>
      <c r="DC24" s="978"/>
      <c r="DD24" s="978"/>
      <c r="DE24" s="978"/>
      <c r="DF24" s="979"/>
      <c r="DG24" s="977" t="s">
        <v>452</v>
      </c>
      <c r="DH24" s="978"/>
      <c r="DI24" s="978"/>
      <c r="DJ24" s="978"/>
      <c r="DK24" s="979"/>
      <c r="DL24" s="977" t="s">
        <v>452</v>
      </c>
      <c r="DM24" s="978"/>
      <c r="DN24" s="978"/>
      <c r="DO24" s="978"/>
      <c r="DP24" s="979"/>
      <c r="DQ24" s="977" t="s">
        <v>452</v>
      </c>
      <c r="DR24" s="978"/>
      <c r="DS24" s="978"/>
      <c r="DT24" s="978"/>
      <c r="DU24" s="979"/>
      <c r="DV24" s="980"/>
      <c r="DW24" s="981"/>
      <c r="DX24" s="981"/>
      <c r="DY24" s="981"/>
      <c r="DZ24" s="982"/>
      <c r="EA24" s="199"/>
    </row>
    <row r="25" spans="1:131" s="192" customFormat="1" ht="26.25" customHeight="1" thickBot="1">
      <c r="A25" s="1057" t="s">
        <v>345</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197"/>
      <c r="BK25" s="197"/>
      <c r="BL25" s="197"/>
      <c r="BM25" s="197"/>
      <c r="BN25" s="197"/>
      <c r="BO25" s="210"/>
      <c r="BP25" s="210"/>
      <c r="BQ25" s="207">
        <v>19</v>
      </c>
      <c r="BR25" s="208"/>
      <c r="BS25" s="1002" t="s">
        <v>525</v>
      </c>
      <c r="BT25" s="1003"/>
      <c r="BU25" s="1003"/>
      <c r="BV25" s="1003"/>
      <c r="BW25" s="1003"/>
      <c r="BX25" s="1003"/>
      <c r="BY25" s="1003"/>
      <c r="BZ25" s="1003"/>
      <c r="CA25" s="1003"/>
      <c r="CB25" s="1003"/>
      <c r="CC25" s="1003"/>
      <c r="CD25" s="1003"/>
      <c r="CE25" s="1003"/>
      <c r="CF25" s="1003"/>
      <c r="CG25" s="1004"/>
      <c r="CH25" s="977">
        <v>38</v>
      </c>
      <c r="CI25" s="978"/>
      <c r="CJ25" s="978"/>
      <c r="CK25" s="978"/>
      <c r="CL25" s="979"/>
      <c r="CM25" s="977">
        <v>1515</v>
      </c>
      <c r="CN25" s="978"/>
      <c r="CO25" s="978"/>
      <c r="CP25" s="978"/>
      <c r="CQ25" s="979"/>
      <c r="CR25" s="977">
        <v>250</v>
      </c>
      <c r="CS25" s="978"/>
      <c r="CT25" s="978"/>
      <c r="CU25" s="978"/>
      <c r="CV25" s="979"/>
      <c r="CW25" s="977">
        <v>13</v>
      </c>
      <c r="CX25" s="978"/>
      <c r="CY25" s="978"/>
      <c r="CZ25" s="978"/>
      <c r="DA25" s="979"/>
      <c r="DB25" s="977" t="s">
        <v>452</v>
      </c>
      <c r="DC25" s="978"/>
      <c r="DD25" s="978"/>
      <c r="DE25" s="978"/>
      <c r="DF25" s="979"/>
      <c r="DG25" s="977" t="s">
        <v>452</v>
      </c>
      <c r="DH25" s="978"/>
      <c r="DI25" s="978"/>
      <c r="DJ25" s="978"/>
      <c r="DK25" s="979"/>
      <c r="DL25" s="977" t="s">
        <v>452</v>
      </c>
      <c r="DM25" s="978"/>
      <c r="DN25" s="978"/>
      <c r="DO25" s="978"/>
      <c r="DP25" s="979"/>
      <c r="DQ25" s="977" t="s">
        <v>452</v>
      </c>
      <c r="DR25" s="978"/>
      <c r="DS25" s="978"/>
      <c r="DT25" s="978"/>
      <c r="DU25" s="979"/>
      <c r="DV25" s="980"/>
      <c r="DW25" s="981"/>
      <c r="DX25" s="981"/>
      <c r="DY25" s="981"/>
      <c r="DZ25" s="982"/>
      <c r="EA25" s="191"/>
    </row>
    <row r="26" spans="1:131" s="192" customFormat="1" ht="26.25" customHeight="1">
      <c r="A26" s="983" t="s">
        <v>314</v>
      </c>
      <c r="B26" s="984"/>
      <c r="C26" s="984"/>
      <c r="D26" s="984"/>
      <c r="E26" s="984"/>
      <c r="F26" s="984"/>
      <c r="G26" s="984"/>
      <c r="H26" s="984"/>
      <c r="I26" s="984"/>
      <c r="J26" s="984"/>
      <c r="K26" s="984"/>
      <c r="L26" s="984"/>
      <c r="M26" s="984"/>
      <c r="N26" s="984"/>
      <c r="O26" s="984"/>
      <c r="P26" s="985"/>
      <c r="Q26" s="989" t="s">
        <v>346</v>
      </c>
      <c r="R26" s="990"/>
      <c r="S26" s="990"/>
      <c r="T26" s="990"/>
      <c r="U26" s="991"/>
      <c r="V26" s="989" t="s">
        <v>347</v>
      </c>
      <c r="W26" s="990"/>
      <c r="X26" s="990"/>
      <c r="Y26" s="990"/>
      <c r="Z26" s="991"/>
      <c r="AA26" s="989" t="s">
        <v>348</v>
      </c>
      <c r="AB26" s="990"/>
      <c r="AC26" s="990"/>
      <c r="AD26" s="990"/>
      <c r="AE26" s="990"/>
      <c r="AF26" s="1053" t="s">
        <v>349</v>
      </c>
      <c r="AG26" s="996"/>
      <c r="AH26" s="996"/>
      <c r="AI26" s="996"/>
      <c r="AJ26" s="1054"/>
      <c r="AK26" s="990" t="s">
        <v>350</v>
      </c>
      <c r="AL26" s="990"/>
      <c r="AM26" s="990"/>
      <c r="AN26" s="990"/>
      <c r="AO26" s="991"/>
      <c r="AP26" s="989" t="s">
        <v>351</v>
      </c>
      <c r="AQ26" s="990"/>
      <c r="AR26" s="990"/>
      <c r="AS26" s="990"/>
      <c r="AT26" s="991"/>
      <c r="AU26" s="989" t="s">
        <v>352</v>
      </c>
      <c r="AV26" s="990"/>
      <c r="AW26" s="990"/>
      <c r="AX26" s="990"/>
      <c r="AY26" s="991"/>
      <c r="AZ26" s="989" t="s">
        <v>353</v>
      </c>
      <c r="BA26" s="990"/>
      <c r="BB26" s="990"/>
      <c r="BC26" s="990"/>
      <c r="BD26" s="991"/>
      <c r="BE26" s="989" t="s">
        <v>321</v>
      </c>
      <c r="BF26" s="990"/>
      <c r="BG26" s="990"/>
      <c r="BH26" s="990"/>
      <c r="BI26" s="1005"/>
      <c r="BJ26" s="197"/>
      <c r="BK26" s="197"/>
      <c r="BL26" s="197"/>
      <c r="BM26" s="197"/>
      <c r="BN26" s="197"/>
      <c r="BO26" s="210"/>
      <c r="BP26" s="210"/>
      <c r="BQ26" s="207">
        <v>20</v>
      </c>
      <c r="BR26" s="208"/>
      <c r="BS26" s="1002" t="s">
        <v>526</v>
      </c>
      <c r="BT26" s="1003"/>
      <c r="BU26" s="1003"/>
      <c r="BV26" s="1003"/>
      <c r="BW26" s="1003"/>
      <c r="BX26" s="1003"/>
      <c r="BY26" s="1003"/>
      <c r="BZ26" s="1003"/>
      <c r="CA26" s="1003"/>
      <c r="CB26" s="1003"/>
      <c r="CC26" s="1003"/>
      <c r="CD26" s="1003"/>
      <c r="CE26" s="1003"/>
      <c r="CF26" s="1003"/>
      <c r="CG26" s="1004"/>
      <c r="CH26" s="977">
        <v>0</v>
      </c>
      <c r="CI26" s="978"/>
      <c r="CJ26" s="978"/>
      <c r="CK26" s="978"/>
      <c r="CL26" s="979"/>
      <c r="CM26" s="977">
        <v>288</v>
      </c>
      <c r="CN26" s="978"/>
      <c r="CO26" s="978"/>
      <c r="CP26" s="978"/>
      <c r="CQ26" s="979"/>
      <c r="CR26" s="977">
        <v>100</v>
      </c>
      <c r="CS26" s="978"/>
      <c r="CT26" s="978"/>
      <c r="CU26" s="978"/>
      <c r="CV26" s="979"/>
      <c r="CW26" s="977" t="s">
        <v>452</v>
      </c>
      <c r="CX26" s="978"/>
      <c r="CY26" s="978"/>
      <c r="CZ26" s="978"/>
      <c r="DA26" s="979"/>
      <c r="DB26" s="977" t="s">
        <v>452</v>
      </c>
      <c r="DC26" s="978"/>
      <c r="DD26" s="978"/>
      <c r="DE26" s="978"/>
      <c r="DF26" s="979"/>
      <c r="DG26" s="977" t="s">
        <v>452</v>
      </c>
      <c r="DH26" s="978"/>
      <c r="DI26" s="978"/>
      <c r="DJ26" s="978"/>
      <c r="DK26" s="979"/>
      <c r="DL26" s="977" t="s">
        <v>452</v>
      </c>
      <c r="DM26" s="978"/>
      <c r="DN26" s="978"/>
      <c r="DO26" s="978"/>
      <c r="DP26" s="979"/>
      <c r="DQ26" s="977" t="s">
        <v>452</v>
      </c>
      <c r="DR26" s="978"/>
      <c r="DS26" s="978"/>
      <c r="DT26" s="978"/>
      <c r="DU26" s="979"/>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5"/>
      <c r="AG27" s="999"/>
      <c r="AH27" s="999"/>
      <c r="AI27" s="999"/>
      <c r="AJ27" s="1056"/>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527</v>
      </c>
      <c r="BT27" s="1003"/>
      <c r="BU27" s="1003"/>
      <c r="BV27" s="1003"/>
      <c r="BW27" s="1003"/>
      <c r="BX27" s="1003"/>
      <c r="BY27" s="1003"/>
      <c r="BZ27" s="1003"/>
      <c r="CA27" s="1003"/>
      <c r="CB27" s="1003"/>
      <c r="CC27" s="1003"/>
      <c r="CD27" s="1003"/>
      <c r="CE27" s="1003"/>
      <c r="CF27" s="1003"/>
      <c r="CG27" s="1004"/>
      <c r="CH27" s="977">
        <v>-2</v>
      </c>
      <c r="CI27" s="978"/>
      <c r="CJ27" s="978"/>
      <c r="CK27" s="978"/>
      <c r="CL27" s="979"/>
      <c r="CM27" s="977">
        <v>1082</v>
      </c>
      <c r="CN27" s="978"/>
      <c r="CO27" s="978"/>
      <c r="CP27" s="978"/>
      <c r="CQ27" s="979"/>
      <c r="CR27" s="977">
        <v>750</v>
      </c>
      <c r="CS27" s="978"/>
      <c r="CT27" s="978"/>
      <c r="CU27" s="978"/>
      <c r="CV27" s="979"/>
      <c r="CW27" s="977">
        <v>33</v>
      </c>
      <c r="CX27" s="978"/>
      <c r="CY27" s="978"/>
      <c r="CZ27" s="978"/>
      <c r="DA27" s="979"/>
      <c r="DB27" s="977" t="s">
        <v>452</v>
      </c>
      <c r="DC27" s="978"/>
      <c r="DD27" s="978"/>
      <c r="DE27" s="978"/>
      <c r="DF27" s="979"/>
      <c r="DG27" s="977" t="s">
        <v>452</v>
      </c>
      <c r="DH27" s="978"/>
      <c r="DI27" s="978"/>
      <c r="DJ27" s="978"/>
      <c r="DK27" s="979"/>
      <c r="DL27" s="977" t="s">
        <v>452</v>
      </c>
      <c r="DM27" s="978"/>
      <c r="DN27" s="978"/>
      <c r="DO27" s="978"/>
      <c r="DP27" s="979"/>
      <c r="DQ27" s="977" t="s">
        <v>452</v>
      </c>
      <c r="DR27" s="978"/>
      <c r="DS27" s="978"/>
      <c r="DT27" s="978"/>
      <c r="DU27" s="979"/>
      <c r="DV27" s="980"/>
      <c r="DW27" s="981"/>
      <c r="DX27" s="981"/>
      <c r="DY27" s="981"/>
      <c r="DZ27" s="982"/>
      <c r="EA27" s="191"/>
    </row>
    <row r="28" spans="1:131" s="192" customFormat="1" ht="26.25" customHeight="1" thickTop="1">
      <c r="A28" s="211">
        <v>1</v>
      </c>
      <c r="B28" s="1044" t="s">
        <v>354</v>
      </c>
      <c r="C28" s="1045"/>
      <c r="D28" s="1045"/>
      <c r="E28" s="1045"/>
      <c r="F28" s="1045"/>
      <c r="G28" s="1045"/>
      <c r="H28" s="1045"/>
      <c r="I28" s="1045"/>
      <c r="J28" s="1045"/>
      <c r="K28" s="1045"/>
      <c r="L28" s="1045"/>
      <c r="M28" s="1045"/>
      <c r="N28" s="1045"/>
      <c r="O28" s="1045"/>
      <c r="P28" s="1046"/>
      <c r="Q28" s="1047">
        <v>15489</v>
      </c>
      <c r="R28" s="1048"/>
      <c r="S28" s="1048"/>
      <c r="T28" s="1048"/>
      <c r="U28" s="1048"/>
      <c r="V28" s="1048">
        <v>10959</v>
      </c>
      <c r="W28" s="1048"/>
      <c r="X28" s="1048"/>
      <c r="Y28" s="1048"/>
      <c r="Z28" s="1048"/>
      <c r="AA28" s="1048">
        <v>4530</v>
      </c>
      <c r="AB28" s="1048"/>
      <c r="AC28" s="1048"/>
      <c r="AD28" s="1048"/>
      <c r="AE28" s="1049"/>
      <c r="AF28" s="1050">
        <v>12768</v>
      </c>
      <c r="AG28" s="1048"/>
      <c r="AH28" s="1048"/>
      <c r="AI28" s="1048"/>
      <c r="AJ28" s="1051"/>
      <c r="AK28" s="1052">
        <v>489</v>
      </c>
      <c r="AL28" s="1040"/>
      <c r="AM28" s="1040"/>
      <c r="AN28" s="1040"/>
      <c r="AO28" s="1040"/>
      <c r="AP28" s="1040">
        <v>43937</v>
      </c>
      <c r="AQ28" s="1040"/>
      <c r="AR28" s="1040"/>
      <c r="AS28" s="1040"/>
      <c r="AT28" s="1040"/>
      <c r="AU28" s="1040">
        <v>351</v>
      </c>
      <c r="AV28" s="1040"/>
      <c r="AW28" s="1040"/>
      <c r="AX28" s="1040"/>
      <c r="AY28" s="1040"/>
      <c r="AZ28" s="1041" t="s">
        <v>548</v>
      </c>
      <c r="BA28" s="1041"/>
      <c r="BB28" s="1041"/>
      <c r="BC28" s="1041"/>
      <c r="BD28" s="1041"/>
      <c r="BE28" s="1042" t="s">
        <v>355</v>
      </c>
      <c r="BF28" s="1042"/>
      <c r="BG28" s="1042"/>
      <c r="BH28" s="1042"/>
      <c r="BI28" s="1043"/>
      <c r="BJ28" s="197"/>
      <c r="BK28" s="197"/>
      <c r="BL28" s="197"/>
      <c r="BM28" s="197"/>
      <c r="BN28" s="197"/>
      <c r="BO28" s="210"/>
      <c r="BP28" s="210"/>
      <c r="BQ28" s="207">
        <v>22</v>
      </c>
      <c r="BR28" s="208"/>
      <c r="BS28" s="1002" t="s">
        <v>528</v>
      </c>
      <c r="BT28" s="1003"/>
      <c r="BU28" s="1003"/>
      <c r="BV28" s="1003"/>
      <c r="BW28" s="1003"/>
      <c r="BX28" s="1003"/>
      <c r="BY28" s="1003"/>
      <c r="BZ28" s="1003"/>
      <c r="CA28" s="1003"/>
      <c r="CB28" s="1003"/>
      <c r="CC28" s="1003"/>
      <c r="CD28" s="1003"/>
      <c r="CE28" s="1003"/>
      <c r="CF28" s="1003"/>
      <c r="CG28" s="1004"/>
      <c r="CH28" s="977">
        <v>6</v>
      </c>
      <c r="CI28" s="978"/>
      <c r="CJ28" s="978"/>
      <c r="CK28" s="978"/>
      <c r="CL28" s="979"/>
      <c r="CM28" s="977">
        <v>104</v>
      </c>
      <c r="CN28" s="978"/>
      <c r="CO28" s="978"/>
      <c r="CP28" s="978"/>
      <c r="CQ28" s="979"/>
      <c r="CR28" s="977">
        <v>0</v>
      </c>
      <c r="CS28" s="978"/>
      <c r="CT28" s="978"/>
      <c r="CU28" s="978"/>
      <c r="CV28" s="979"/>
      <c r="CW28" s="977">
        <v>67</v>
      </c>
      <c r="CX28" s="978"/>
      <c r="CY28" s="978"/>
      <c r="CZ28" s="978"/>
      <c r="DA28" s="979"/>
      <c r="DB28" s="977" t="s">
        <v>452</v>
      </c>
      <c r="DC28" s="978"/>
      <c r="DD28" s="978"/>
      <c r="DE28" s="978"/>
      <c r="DF28" s="979"/>
      <c r="DG28" s="977" t="s">
        <v>452</v>
      </c>
      <c r="DH28" s="978"/>
      <c r="DI28" s="978"/>
      <c r="DJ28" s="978"/>
      <c r="DK28" s="979"/>
      <c r="DL28" s="977" t="s">
        <v>452</v>
      </c>
      <c r="DM28" s="978"/>
      <c r="DN28" s="978"/>
      <c r="DO28" s="978"/>
      <c r="DP28" s="979"/>
      <c r="DQ28" s="977" t="s">
        <v>452</v>
      </c>
      <c r="DR28" s="978"/>
      <c r="DS28" s="978"/>
      <c r="DT28" s="978"/>
      <c r="DU28" s="979"/>
      <c r="DV28" s="980"/>
      <c r="DW28" s="981"/>
      <c r="DX28" s="981"/>
      <c r="DY28" s="981"/>
      <c r="DZ28" s="982"/>
      <c r="EA28" s="191"/>
    </row>
    <row r="29" spans="1:131" s="192" customFormat="1" ht="26.25" customHeight="1">
      <c r="A29" s="211">
        <v>2</v>
      </c>
      <c r="B29" s="1031" t="s">
        <v>356</v>
      </c>
      <c r="C29" s="1032"/>
      <c r="D29" s="1032"/>
      <c r="E29" s="1032"/>
      <c r="F29" s="1032"/>
      <c r="G29" s="1032"/>
      <c r="H29" s="1032"/>
      <c r="I29" s="1032"/>
      <c r="J29" s="1032"/>
      <c r="K29" s="1032"/>
      <c r="L29" s="1032"/>
      <c r="M29" s="1032"/>
      <c r="N29" s="1032"/>
      <c r="O29" s="1032"/>
      <c r="P29" s="1033"/>
      <c r="Q29" s="1038">
        <v>1944</v>
      </c>
      <c r="R29" s="1035"/>
      <c r="S29" s="1035"/>
      <c r="T29" s="1035"/>
      <c r="U29" s="1035"/>
      <c r="V29" s="1035">
        <v>1734</v>
      </c>
      <c r="W29" s="1035"/>
      <c r="X29" s="1035"/>
      <c r="Y29" s="1035"/>
      <c r="Z29" s="1035"/>
      <c r="AA29" s="1035">
        <v>211</v>
      </c>
      <c r="AB29" s="1035"/>
      <c r="AC29" s="1035"/>
      <c r="AD29" s="1035"/>
      <c r="AE29" s="1039"/>
      <c r="AF29" s="1034">
        <v>2244</v>
      </c>
      <c r="AG29" s="1035"/>
      <c r="AH29" s="1035"/>
      <c r="AI29" s="1035"/>
      <c r="AJ29" s="1036"/>
      <c r="AK29" s="968">
        <v>77</v>
      </c>
      <c r="AL29" s="959"/>
      <c r="AM29" s="959"/>
      <c r="AN29" s="959"/>
      <c r="AO29" s="959"/>
      <c r="AP29" s="959">
        <v>999</v>
      </c>
      <c r="AQ29" s="959"/>
      <c r="AR29" s="959"/>
      <c r="AS29" s="959"/>
      <c r="AT29" s="959"/>
      <c r="AU29" s="959">
        <v>107</v>
      </c>
      <c r="AV29" s="959"/>
      <c r="AW29" s="959"/>
      <c r="AX29" s="959"/>
      <c r="AY29" s="959"/>
      <c r="AZ29" s="1037" t="s">
        <v>548</v>
      </c>
      <c r="BA29" s="1037"/>
      <c r="BB29" s="1037"/>
      <c r="BC29" s="1037"/>
      <c r="BD29" s="1037"/>
      <c r="BE29" s="1029" t="s">
        <v>357</v>
      </c>
      <c r="BF29" s="1029"/>
      <c r="BG29" s="1029"/>
      <c r="BH29" s="1029"/>
      <c r="BI29" s="1030"/>
      <c r="BJ29" s="197"/>
      <c r="BK29" s="197"/>
      <c r="BL29" s="197"/>
      <c r="BM29" s="197"/>
      <c r="BN29" s="197"/>
      <c r="BO29" s="210"/>
      <c r="BP29" s="210"/>
      <c r="BQ29" s="207">
        <v>23</v>
      </c>
      <c r="BR29" s="208"/>
      <c r="BS29" s="1002" t="s">
        <v>529</v>
      </c>
      <c r="BT29" s="1003"/>
      <c r="BU29" s="1003"/>
      <c r="BV29" s="1003"/>
      <c r="BW29" s="1003"/>
      <c r="BX29" s="1003"/>
      <c r="BY29" s="1003"/>
      <c r="BZ29" s="1003"/>
      <c r="CA29" s="1003"/>
      <c r="CB29" s="1003"/>
      <c r="CC29" s="1003"/>
      <c r="CD29" s="1003"/>
      <c r="CE29" s="1003"/>
      <c r="CF29" s="1003"/>
      <c r="CG29" s="1004"/>
      <c r="CH29" s="977">
        <v>-15</v>
      </c>
      <c r="CI29" s="978"/>
      <c r="CJ29" s="978"/>
      <c r="CK29" s="978"/>
      <c r="CL29" s="979"/>
      <c r="CM29" s="977">
        <v>5449</v>
      </c>
      <c r="CN29" s="978"/>
      <c r="CO29" s="978"/>
      <c r="CP29" s="978"/>
      <c r="CQ29" s="979"/>
      <c r="CR29" s="977">
        <v>1000</v>
      </c>
      <c r="CS29" s="978"/>
      <c r="CT29" s="978"/>
      <c r="CU29" s="978"/>
      <c r="CV29" s="979"/>
      <c r="CW29" s="977" t="s">
        <v>452</v>
      </c>
      <c r="CX29" s="978"/>
      <c r="CY29" s="978"/>
      <c r="CZ29" s="978"/>
      <c r="DA29" s="979"/>
      <c r="DB29" s="977" t="s">
        <v>452</v>
      </c>
      <c r="DC29" s="978"/>
      <c r="DD29" s="978"/>
      <c r="DE29" s="978"/>
      <c r="DF29" s="979"/>
      <c r="DG29" s="977" t="s">
        <v>452</v>
      </c>
      <c r="DH29" s="978"/>
      <c r="DI29" s="978"/>
      <c r="DJ29" s="978"/>
      <c r="DK29" s="979"/>
      <c r="DL29" s="977" t="s">
        <v>452</v>
      </c>
      <c r="DM29" s="978"/>
      <c r="DN29" s="978"/>
      <c r="DO29" s="978"/>
      <c r="DP29" s="979"/>
      <c r="DQ29" s="977" t="s">
        <v>452</v>
      </c>
      <c r="DR29" s="978"/>
      <c r="DS29" s="978"/>
      <c r="DT29" s="978"/>
      <c r="DU29" s="979"/>
      <c r="DV29" s="980"/>
      <c r="DW29" s="981"/>
      <c r="DX29" s="981"/>
      <c r="DY29" s="981"/>
      <c r="DZ29" s="982"/>
      <c r="EA29" s="191"/>
    </row>
    <row r="30" spans="1:131" s="192" customFormat="1" ht="26.25" customHeight="1">
      <c r="A30" s="211">
        <v>3</v>
      </c>
      <c r="B30" s="1031" t="s">
        <v>358</v>
      </c>
      <c r="C30" s="1032"/>
      <c r="D30" s="1032"/>
      <c r="E30" s="1032"/>
      <c r="F30" s="1032"/>
      <c r="G30" s="1032"/>
      <c r="H30" s="1032"/>
      <c r="I30" s="1032"/>
      <c r="J30" s="1032"/>
      <c r="K30" s="1032"/>
      <c r="L30" s="1032"/>
      <c r="M30" s="1032"/>
      <c r="N30" s="1032"/>
      <c r="O30" s="1032"/>
      <c r="P30" s="1033"/>
      <c r="Q30" s="1038">
        <v>528</v>
      </c>
      <c r="R30" s="1035"/>
      <c r="S30" s="1035"/>
      <c r="T30" s="1035"/>
      <c r="U30" s="1035"/>
      <c r="V30" s="1035">
        <v>239</v>
      </c>
      <c r="W30" s="1035"/>
      <c r="X30" s="1035"/>
      <c r="Y30" s="1035"/>
      <c r="Z30" s="1035"/>
      <c r="AA30" s="1035">
        <v>289</v>
      </c>
      <c r="AB30" s="1035"/>
      <c r="AC30" s="1035"/>
      <c r="AD30" s="1035"/>
      <c r="AE30" s="1039"/>
      <c r="AF30" s="1034">
        <v>4405</v>
      </c>
      <c r="AG30" s="1035"/>
      <c r="AH30" s="1035"/>
      <c r="AI30" s="1035"/>
      <c r="AJ30" s="1036"/>
      <c r="AK30" s="968" t="s">
        <v>452</v>
      </c>
      <c r="AL30" s="959"/>
      <c r="AM30" s="959"/>
      <c r="AN30" s="959"/>
      <c r="AO30" s="959"/>
      <c r="AP30" s="959" t="s">
        <v>452</v>
      </c>
      <c r="AQ30" s="959"/>
      <c r="AR30" s="959"/>
      <c r="AS30" s="959"/>
      <c r="AT30" s="959"/>
      <c r="AU30" s="959" t="s">
        <v>452</v>
      </c>
      <c r="AV30" s="959"/>
      <c r="AW30" s="959"/>
      <c r="AX30" s="959"/>
      <c r="AY30" s="959"/>
      <c r="AZ30" s="1037" t="s">
        <v>548</v>
      </c>
      <c r="BA30" s="1037"/>
      <c r="BB30" s="1037"/>
      <c r="BC30" s="1037"/>
      <c r="BD30" s="1037"/>
      <c r="BE30" s="1029" t="s">
        <v>357</v>
      </c>
      <c r="BF30" s="1029"/>
      <c r="BG30" s="1029"/>
      <c r="BH30" s="1029"/>
      <c r="BI30" s="1030"/>
      <c r="BJ30" s="197"/>
      <c r="BK30" s="197"/>
      <c r="BL30" s="197"/>
      <c r="BM30" s="197"/>
      <c r="BN30" s="197"/>
      <c r="BO30" s="210"/>
      <c r="BP30" s="210"/>
      <c r="BQ30" s="207">
        <v>24</v>
      </c>
      <c r="BR30" s="208"/>
      <c r="BS30" s="1002" t="s">
        <v>530</v>
      </c>
      <c r="BT30" s="1003"/>
      <c r="BU30" s="1003"/>
      <c r="BV30" s="1003"/>
      <c r="BW30" s="1003"/>
      <c r="BX30" s="1003"/>
      <c r="BY30" s="1003"/>
      <c r="BZ30" s="1003"/>
      <c r="CA30" s="1003"/>
      <c r="CB30" s="1003"/>
      <c r="CC30" s="1003"/>
      <c r="CD30" s="1003"/>
      <c r="CE30" s="1003"/>
      <c r="CF30" s="1003"/>
      <c r="CG30" s="1004"/>
      <c r="CH30" s="977">
        <v>18</v>
      </c>
      <c r="CI30" s="978"/>
      <c r="CJ30" s="978"/>
      <c r="CK30" s="978"/>
      <c r="CL30" s="979"/>
      <c r="CM30" s="977">
        <v>809</v>
      </c>
      <c r="CN30" s="978"/>
      <c r="CO30" s="978"/>
      <c r="CP30" s="978"/>
      <c r="CQ30" s="979"/>
      <c r="CR30" s="977">
        <v>300</v>
      </c>
      <c r="CS30" s="978"/>
      <c r="CT30" s="978"/>
      <c r="CU30" s="978"/>
      <c r="CV30" s="979"/>
      <c r="CW30" s="977">
        <v>3</v>
      </c>
      <c r="CX30" s="978"/>
      <c r="CY30" s="978"/>
      <c r="CZ30" s="978"/>
      <c r="DA30" s="979"/>
      <c r="DB30" s="977" t="s">
        <v>452</v>
      </c>
      <c r="DC30" s="978"/>
      <c r="DD30" s="978"/>
      <c r="DE30" s="978"/>
      <c r="DF30" s="979"/>
      <c r="DG30" s="977" t="s">
        <v>452</v>
      </c>
      <c r="DH30" s="978"/>
      <c r="DI30" s="978"/>
      <c r="DJ30" s="978"/>
      <c r="DK30" s="979"/>
      <c r="DL30" s="977" t="s">
        <v>452</v>
      </c>
      <c r="DM30" s="978"/>
      <c r="DN30" s="978"/>
      <c r="DO30" s="978"/>
      <c r="DP30" s="979"/>
      <c r="DQ30" s="977" t="s">
        <v>452</v>
      </c>
      <c r="DR30" s="978"/>
      <c r="DS30" s="978"/>
      <c r="DT30" s="978"/>
      <c r="DU30" s="979"/>
      <c r="DV30" s="980"/>
      <c r="DW30" s="981"/>
      <c r="DX30" s="981"/>
      <c r="DY30" s="981"/>
      <c r="DZ30" s="982"/>
      <c r="EA30" s="191"/>
    </row>
    <row r="31" spans="1:131" s="192" customFormat="1" ht="26.25" customHeight="1">
      <c r="A31" s="211">
        <v>4</v>
      </c>
      <c r="B31" s="1031" t="s">
        <v>359</v>
      </c>
      <c r="C31" s="1032"/>
      <c r="D31" s="1032"/>
      <c r="E31" s="1032"/>
      <c r="F31" s="1032"/>
      <c r="G31" s="1032"/>
      <c r="H31" s="1032"/>
      <c r="I31" s="1032"/>
      <c r="J31" s="1032"/>
      <c r="K31" s="1032"/>
      <c r="L31" s="1032"/>
      <c r="M31" s="1032"/>
      <c r="N31" s="1032"/>
      <c r="O31" s="1032"/>
      <c r="P31" s="1033"/>
      <c r="Q31" s="1038">
        <v>10424</v>
      </c>
      <c r="R31" s="1035"/>
      <c r="S31" s="1035"/>
      <c r="T31" s="1035"/>
      <c r="U31" s="1035"/>
      <c r="V31" s="1035">
        <v>9794</v>
      </c>
      <c r="W31" s="1035"/>
      <c r="X31" s="1035"/>
      <c r="Y31" s="1035"/>
      <c r="Z31" s="1035"/>
      <c r="AA31" s="1035">
        <v>630</v>
      </c>
      <c r="AB31" s="1035"/>
      <c r="AC31" s="1035"/>
      <c r="AD31" s="1035"/>
      <c r="AE31" s="1039"/>
      <c r="AF31" s="1034">
        <v>162</v>
      </c>
      <c r="AG31" s="1035"/>
      <c r="AH31" s="1035"/>
      <c r="AI31" s="1035"/>
      <c r="AJ31" s="1036"/>
      <c r="AK31" s="968">
        <v>2301</v>
      </c>
      <c r="AL31" s="959"/>
      <c r="AM31" s="959"/>
      <c r="AN31" s="959"/>
      <c r="AO31" s="959"/>
      <c r="AP31" s="959">
        <v>19491</v>
      </c>
      <c r="AQ31" s="959"/>
      <c r="AR31" s="959"/>
      <c r="AS31" s="959"/>
      <c r="AT31" s="959"/>
      <c r="AU31" s="959">
        <v>7504</v>
      </c>
      <c r="AV31" s="959"/>
      <c r="AW31" s="959"/>
      <c r="AX31" s="959"/>
      <c r="AY31" s="959"/>
      <c r="AZ31" s="1037" t="s">
        <v>548</v>
      </c>
      <c r="BA31" s="1037"/>
      <c r="BB31" s="1037"/>
      <c r="BC31" s="1037"/>
      <c r="BD31" s="1037"/>
      <c r="BE31" s="1029" t="s">
        <v>360</v>
      </c>
      <c r="BF31" s="1029"/>
      <c r="BG31" s="1029"/>
      <c r="BH31" s="1029"/>
      <c r="BI31" s="1030"/>
      <c r="BJ31" s="197"/>
      <c r="BK31" s="197"/>
      <c r="BL31" s="197"/>
      <c r="BM31" s="197"/>
      <c r="BN31" s="197"/>
      <c r="BO31" s="210"/>
      <c r="BP31" s="210"/>
      <c r="BQ31" s="207">
        <v>25</v>
      </c>
      <c r="BR31" s="208"/>
      <c r="BS31" s="1002" t="s">
        <v>531</v>
      </c>
      <c r="BT31" s="1003"/>
      <c r="BU31" s="1003"/>
      <c r="BV31" s="1003"/>
      <c r="BW31" s="1003"/>
      <c r="BX31" s="1003"/>
      <c r="BY31" s="1003"/>
      <c r="BZ31" s="1003"/>
      <c r="CA31" s="1003"/>
      <c r="CB31" s="1003"/>
      <c r="CC31" s="1003"/>
      <c r="CD31" s="1003"/>
      <c r="CE31" s="1003"/>
      <c r="CF31" s="1003"/>
      <c r="CG31" s="1004"/>
      <c r="CH31" s="977">
        <v>22</v>
      </c>
      <c r="CI31" s="978"/>
      <c r="CJ31" s="978"/>
      <c r="CK31" s="978"/>
      <c r="CL31" s="979"/>
      <c r="CM31" s="977">
        <v>1310</v>
      </c>
      <c r="CN31" s="978"/>
      <c r="CO31" s="978"/>
      <c r="CP31" s="978"/>
      <c r="CQ31" s="979"/>
      <c r="CR31" s="977">
        <v>257</v>
      </c>
      <c r="CS31" s="978"/>
      <c r="CT31" s="978"/>
      <c r="CU31" s="978"/>
      <c r="CV31" s="979"/>
      <c r="CW31" s="977" t="s">
        <v>452</v>
      </c>
      <c r="CX31" s="978"/>
      <c r="CY31" s="978"/>
      <c r="CZ31" s="978"/>
      <c r="DA31" s="979"/>
      <c r="DB31" s="977" t="s">
        <v>452</v>
      </c>
      <c r="DC31" s="978"/>
      <c r="DD31" s="978"/>
      <c r="DE31" s="978"/>
      <c r="DF31" s="979"/>
      <c r="DG31" s="977" t="s">
        <v>452</v>
      </c>
      <c r="DH31" s="978"/>
      <c r="DI31" s="978"/>
      <c r="DJ31" s="978"/>
      <c r="DK31" s="979"/>
      <c r="DL31" s="977" t="s">
        <v>452</v>
      </c>
      <c r="DM31" s="978"/>
      <c r="DN31" s="978"/>
      <c r="DO31" s="978"/>
      <c r="DP31" s="979"/>
      <c r="DQ31" s="977" t="s">
        <v>452</v>
      </c>
      <c r="DR31" s="978"/>
      <c r="DS31" s="978"/>
      <c r="DT31" s="978"/>
      <c r="DU31" s="979"/>
      <c r="DV31" s="980"/>
      <c r="DW31" s="981"/>
      <c r="DX31" s="981"/>
      <c r="DY31" s="981"/>
      <c r="DZ31" s="982"/>
      <c r="EA31" s="191"/>
    </row>
    <row r="32" spans="1:131" s="192" customFormat="1" ht="26.25" customHeight="1">
      <c r="A32" s="211">
        <v>5</v>
      </c>
      <c r="B32" s="1031" t="s">
        <v>361</v>
      </c>
      <c r="C32" s="1032"/>
      <c r="D32" s="1032"/>
      <c r="E32" s="1032"/>
      <c r="F32" s="1032"/>
      <c r="G32" s="1032"/>
      <c r="H32" s="1032"/>
      <c r="I32" s="1032"/>
      <c r="J32" s="1032"/>
      <c r="K32" s="1032"/>
      <c r="L32" s="1032"/>
      <c r="M32" s="1032"/>
      <c r="N32" s="1032"/>
      <c r="O32" s="1032"/>
      <c r="P32" s="1033"/>
      <c r="Q32" s="1038">
        <v>8629</v>
      </c>
      <c r="R32" s="1035"/>
      <c r="S32" s="1035"/>
      <c r="T32" s="1035"/>
      <c r="U32" s="1035"/>
      <c r="V32" s="1035">
        <v>7137</v>
      </c>
      <c r="W32" s="1035"/>
      <c r="X32" s="1035"/>
      <c r="Y32" s="1035"/>
      <c r="Z32" s="1035"/>
      <c r="AA32" s="1035">
        <v>1492</v>
      </c>
      <c r="AB32" s="1035"/>
      <c r="AC32" s="1035"/>
      <c r="AD32" s="1035"/>
      <c r="AE32" s="1039"/>
      <c r="AF32" s="1034">
        <v>1699</v>
      </c>
      <c r="AG32" s="1035"/>
      <c r="AH32" s="1035"/>
      <c r="AI32" s="1035"/>
      <c r="AJ32" s="1036"/>
      <c r="AK32" s="968">
        <v>1314</v>
      </c>
      <c r="AL32" s="959"/>
      <c r="AM32" s="959"/>
      <c r="AN32" s="959"/>
      <c r="AO32" s="959"/>
      <c r="AP32" s="959">
        <v>27541</v>
      </c>
      <c r="AQ32" s="959"/>
      <c r="AR32" s="959"/>
      <c r="AS32" s="959"/>
      <c r="AT32" s="959"/>
      <c r="AU32" s="959">
        <v>3663</v>
      </c>
      <c r="AV32" s="959"/>
      <c r="AW32" s="959"/>
      <c r="AX32" s="959"/>
      <c r="AY32" s="959"/>
      <c r="AZ32" s="1037" t="s">
        <v>548</v>
      </c>
      <c r="BA32" s="1037"/>
      <c r="BB32" s="1037"/>
      <c r="BC32" s="1037"/>
      <c r="BD32" s="1037"/>
      <c r="BE32" s="1029" t="s">
        <v>360</v>
      </c>
      <c r="BF32" s="1029"/>
      <c r="BG32" s="1029"/>
      <c r="BH32" s="1029"/>
      <c r="BI32" s="1030"/>
      <c r="BJ32" s="197"/>
      <c r="BK32" s="197"/>
      <c r="BL32" s="197"/>
      <c r="BM32" s="197"/>
      <c r="BN32" s="197"/>
      <c r="BO32" s="210"/>
      <c r="BP32" s="210"/>
      <c r="BQ32" s="207">
        <v>26</v>
      </c>
      <c r="BR32" s="208"/>
      <c r="BS32" s="1002" t="s">
        <v>532</v>
      </c>
      <c r="BT32" s="1003"/>
      <c r="BU32" s="1003"/>
      <c r="BV32" s="1003"/>
      <c r="BW32" s="1003"/>
      <c r="BX32" s="1003"/>
      <c r="BY32" s="1003"/>
      <c r="BZ32" s="1003"/>
      <c r="CA32" s="1003"/>
      <c r="CB32" s="1003"/>
      <c r="CC32" s="1003"/>
      <c r="CD32" s="1003"/>
      <c r="CE32" s="1003"/>
      <c r="CF32" s="1003"/>
      <c r="CG32" s="1004"/>
      <c r="CH32" s="977">
        <v>9</v>
      </c>
      <c r="CI32" s="978"/>
      <c r="CJ32" s="978"/>
      <c r="CK32" s="978"/>
      <c r="CL32" s="979"/>
      <c r="CM32" s="977">
        <v>3440</v>
      </c>
      <c r="CN32" s="978"/>
      <c r="CO32" s="978"/>
      <c r="CP32" s="978"/>
      <c r="CQ32" s="979"/>
      <c r="CR32" s="977">
        <v>1000</v>
      </c>
      <c r="CS32" s="978"/>
      <c r="CT32" s="978"/>
      <c r="CU32" s="978"/>
      <c r="CV32" s="979"/>
      <c r="CW32" s="977" t="s">
        <v>452</v>
      </c>
      <c r="CX32" s="978"/>
      <c r="CY32" s="978"/>
      <c r="CZ32" s="978"/>
      <c r="DA32" s="979"/>
      <c r="DB32" s="977" t="s">
        <v>452</v>
      </c>
      <c r="DC32" s="978"/>
      <c r="DD32" s="978"/>
      <c r="DE32" s="978"/>
      <c r="DF32" s="979"/>
      <c r="DG32" s="977" t="s">
        <v>452</v>
      </c>
      <c r="DH32" s="978"/>
      <c r="DI32" s="978"/>
      <c r="DJ32" s="978"/>
      <c r="DK32" s="979"/>
      <c r="DL32" s="977" t="s">
        <v>452</v>
      </c>
      <c r="DM32" s="978"/>
      <c r="DN32" s="978"/>
      <c r="DO32" s="978"/>
      <c r="DP32" s="979"/>
      <c r="DQ32" s="977" t="s">
        <v>452</v>
      </c>
      <c r="DR32" s="978"/>
      <c r="DS32" s="978"/>
      <c r="DT32" s="978"/>
      <c r="DU32" s="979"/>
      <c r="DV32" s="980"/>
      <c r="DW32" s="981"/>
      <c r="DX32" s="981"/>
      <c r="DY32" s="981"/>
      <c r="DZ32" s="982"/>
      <c r="EA32" s="191"/>
    </row>
    <row r="33" spans="1:131" s="192" customFormat="1" ht="26.25" customHeight="1">
      <c r="A33" s="211">
        <v>6</v>
      </c>
      <c r="B33" s="1031"/>
      <c r="C33" s="1032"/>
      <c r="D33" s="1032"/>
      <c r="E33" s="1032"/>
      <c r="F33" s="1032"/>
      <c r="G33" s="1032"/>
      <c r="H33" s="1032"/>
      <c r="I33" s="1032"/>
      <c r="J33" s="1032"/>
      <c r="K33" s="1032"/>
      <c r="L33" s="1032"/>
      <c r="M33" s="1032"/>
      <c r="N33" s="1032"/>
      <c r="O33" s="1032"/>
      <c r="P33" s="1033"/>
      <c r="Q33" s="1038"/>
      <c r="R33" s="1035"/>
      <c r="S33" s="1035"/>
      <c r="T33" s="1035"/>
      <c r="U33" s="1035"/>
      <c r="V33" s="1035"/>
      <c r="W33" s="1035"/>
      <c r="X33" s="1035"/>
      <c r="Y33" s="1035"/>
      <c r="Z33" s="1035"/>
      <c r="AA33" s="1035"/>
      <c r="AB33" s="1035"/>
      <c r="AC33" s="1035"/>
      <c r="AD33" s="1035"/>
      <c r="AE33" s="1039"/>
      <c r="AF33" s="1034"/>
      <c r="AG33" s="1035"/>
      <c r="AH33" s="1035"/>
      <c r="AI33" s="1035"/>
      <c r="AJ33" s="1036"/>
      <c r="AK33" s="968"/>
      <c r="AL33" s="959"/>
      <c r="AM33" s="959"/>
      <c r="AN33" s="959"/>
      <c r="AO33" s="959"/>
      <c r="AP33" s="959"/>
      <c r="AQ33" s="959"/>
      <c r="AR33" s="959"/>
      <c r="AS33" s="959"/>
      <c r="AT33" s="959"/>
      <c r="AU33" s="959"/>
      <c r="AV33" s="959"/>
      <c r="AW33" s="959"/>
      <c r="AX33" s="959"/>
      <c r="AY33" s="959"/>
      <c r="AZ33" s="1037"/>
      <c r="BA33" s="1037"/>
      <c r="BB33" s="1037"/>
      <c r="BC33" s="1037"/>
      <c r="BD33" s="1037"/>
      <c r="BE33" s="1029"/>
      <c r="BF33" s="1029"/>
      <c r="BG33" s="1029"/>
      <c r="BH33" s="1029"/>
      <c r="BI33" s="1030"/>
      <c r="BJ33" s="197"/>
      <c r="BK33" s="197"/>
      <c r="BL33" s="197"/>
      <c r="BM33" s="197"/>
      <c r="BN33" s="197"/>
      <c r="BO33" s="210"/>
      <c r="BP33" s="210"/>
      <c r="BQ33" s="207">
        <v>27</v>
      </c>
      <c r="BR33" s="208"/>
      <c r="BS33" s="1002" t="s">
        <v>533</v>
      </c>
      <c r="BT33" s="1003"/>
      <c r="BU33" s="1003"/>
      <c r="BV33" s="1003"/>
      <c r="BW33" s="1003"/>
      <c r="BX33" s="1003"/>
      <c r="BY33" s="1003"/>
      <c r="BZ33" s="1003"/>
      <c r="CA33" s="1003"/>
      <c r="CB33" s="1003"/>
      <c r="CC33" s="1003"/>
      <c r="CD33" s="1003"/>
      <c r="CE33" s="1003"/>
      <c r="CF33" s="1003"/>
      <c r="CG33" s="1004"/>
      <c r="CH33" s="977">
        <v>60</v>
      </c>
      <c r="CI33" s="978"/>
      <c r="CJ33" s="978"/>
      <c r="CK33" s="978"/>
      <c r="CL33" s="979"/>
      <c r="CM33" s="977">
        <v>1307</v>
      </c>
      <c r="CN33" s="978"/>
      <c r="CO33" s="978"/>
      <c r="CP33" s="978"/>
      <c r="CQ33" s="979"/>
      <c r="CR33" s="977">
        <v>710</v>
      </c>
      <c r="CS33" s="978"/>
      <c r="CT33" s="978"/>
      <c r="CU33" s="978"/>
      <c r="CV33" s="979"/>
      <c r="CW33" s="977" t="s">
        <v>452</v>
      </c>
      <c r="CX33" s="978"/>
      <c r="CY33" s="978"/>
      <c r="CZ33" s="978"/>
      <c r="DA33" s="979"/>
      <c r="DB33" s="977" t="s">
        <v>452</v>
      </c>
      <c r="DC33" s="978"/>
      <c r="DD33" s="978"/>
      <c r="DE33" s="978"/>
      <c r="DF33" s="979"/>
      <c r="DG33" s="977" t="s">
        <v>452</v>
      </c>
      <c r="DH33" s="978"/>
      <c r="DI33" s="978"/>
      <c r="DJ33" s="978"/>
      <c r="DK33" s="979"/>
      <c r="DL33" s="977" t="s">
        <v>452</v>
      </c>
      <c r="DM33" s="978"/>
      <c r="DN33" s="978"/>
      <c r="DO33" s="978"/>
      <c r="DP33" s="979"/>
      <c r="DQ33" s="977" t="s">
        <v>452</v>
      </c>
      <c r="DR33" s="978"/>
      <c r="DS33" s="978"/>
      <c r="DT33" s="978"/>
      <c r="DU33" s="979"/>
      <c r="DV33" s="980"/>
      <c r="DW33" s="981"/>
      <c r="DX33" s="981"/>
      <c r="DY33" s="981"/>
      <c r="DZ33" s="982"/>
      <c r="EA33" s="191"/>
    </row>
    <row r="34" spans="1:131" s="192" customFormat="1" ht="26.25" customHeight="1">
      <c r="A34" s="211">
        <v>7</v>
      </c>
      <c r="B34" s="1031"/>
      <c r="C34" s="1032"/>
      <c r="D34" s="1032"/>
      <c r="E34" s="1032"/>
      <c r="F34" s="1032"/>
      <c r="G34" s="1032"/>
      <c r="H34" s="1032"/>
      <c r="I34" s="1032"/>
      <c r="J34" s="1032"/>
      <c r="K34" s="1032"/>
      <c r="L34" s="1032"/>
      <c r="M34" s="1032"/>
      <c r="N34" s="1032"/>
      <c r="O34" s="1032"/>
      <c r="P34" s="1033"/>
      <c r="Q34" s="1038"/>
      <c r="R34" s="1035"/>
      <c r="S34" s="1035"/>
      <c r="T34" s="1035"/>
      <c r="U34" s="1035"/>
      <c r="V34" s="1035"/>
      <c r="W34" s="1035"/>
      <c r="X34" s="1035"/>
      <c r="Y34" s="1035"/>
      <c r="Z34" s="1035"/>
      <c r="AA34" s="1035"/>
      <c r="AB34" s="1035"/>
      <c r="AC34" s="1035"/>
      <c r="AD34" s="1035"/>
      <c r="AE34" s="1039"/>
      <c r="AF34" s="1034"/>
      <c r="AG34" s="1035"/>
      <c r="AH34" s="1035"/>
      <c r="AI34" s="1035"/>
      <c r="AJ34" s="1036"/>
      <c r="AK34" s="968"/>
      <c r="AL34" s="959"/>
      <c r="AM34" s="959"/>
      <c r="AN34" s="959"/>
      <c r="AO34" s="959"/>
      <c r="AP34" s="959"/>
      <c r="AQ34" s="959"/>
      <c r="AR34" s="959"/>
      <c r="AS34" s="959"/>
      <c r="AT34" s="959"/>
      <c r="AU34" s="959"/>
      <c r="AV34" s="959"/>
      <c r="AW34" s="959"/>
      <c r="AX34" s="959"/>
      <c r="AY34" s="959"/>
      <c r="AZ34" s="1037"/>
      <c r="BA34" s="1037"/>
      <c r="BB34" s="1037"/>
      <c r="BC34" s="1037"/>
      <c r="BD34" s="1037"/>
      <c r="BE34" s="1029"/>
      <c r="BF34" s="1029"/>
      <c r="BG34" s="1029"/>
      <c r="BH34" s="1029"/>
      <c r="BI34" s="1030"/>
      <c r="BJ34" s="197"/>
      <c r="BK34" s="197"/>
      <c r="BL34" s="197"/>
      <c r="BM34" s="197"/>
      <c r="BN34" s="197"/>
      <c r="BO34" s="210"/>
      <c r="BP34" s="210"/>
      <c r="BQ34" s="207">
        <v>28</v>
      </c>
      <c r="BR34" s="208"/>
      <c r="BS34" s="1002" t="s">
        <v>534</v>
      </c>
      <c r="BT34" s="1003"/>
      <c r="BU34" s="1003"/>
      <c r="BV34" s="1003"/>
      <c r="BW34" s="1003"/>
      <c r="BX34" s="1003"/>
      <c r="BY34" s="1003"/>
      <c r="BZ34" s="1003"/>
      <c r="CA34" s="1003"/>
      <c r="CB34" s="1003"/>
      <c r="CC34" s="1003"/>
      <c r="CD34" s="1003"/>
      <c r="CE34" s="1003"/>
      <c r="CF34" s="1003"/>
      <c r="CG34" s="1004"/>
      <c r="CH34" s="977">
        <v>13</v>
      </c>
      <c r="CI34" s="978"/>
      <c r="CJ34" s="978"/>
      <c r="CK34" s="978"/>
      <c r="CL34" s="979"/>
      <c r="CM34" s="977">
        <v>1080</v>
      </c>
      <c r="CN34" s="978"/>
      <c r="CO34" s="978"/>
      <c r="CP34" s="978"/>
      <c r="CQ34" s="979"/>
      <c r="CR34" s="977">
        <v>240</v>
      </c>
      <c r="CS34" s="978"/>
      <c r="CT34" s="978"/>
      <c r="CU34" s="978"/>
      <c r="CV34" s="979"/>
      <c r="CW34" s="977">
        <v>30</v>
      </c>
      <c r="CX34" s="978"/>
      <c r="CY34" s="978"/>
      <c r="CZ34" s="978"/>
      <c r="DA34" s="979"/>
      <c r="DB34" s="977" t="s">
        <v>452</v>
      </c>
      <c r="DC34" s="978"/>
      <c r="DD34" s="978"/>
      <c r="DE34" s="978"/>
      <c r="DF34" s="979"/>
      <c r="DG34" s="977" t="s">
        <v>452</v>
      </c>
      <c r="DH34" s="978"/>
      <c r="DI34" s="978"/>
      <c r="DJ34" s="978"/>
      <c r="DK34" s="979"/>
      <c r="DL34" s="977" t="s">
        <v>452</v>
      </c>
      <c r="DM34" s="978"/>
      <c r="DN34" s="978"/>
      <c r="DO34" s="978"/>
      <c r="DP34" s="979"/>
      <c r="DQ34" s="977" t="s">
        <v>452</v>
      </c>
      <c r="DR34" s="978"/>
      <c r="DS34" s="978"/>
      <c r="DT34" s="978"/>
      <c r="DU34" s="979"/>
      <c r="DV34" s="980"/>
      <c r="DW34" s="981"/>
      <c r="DX34" s="981"/>
      <c r="DY34" s="981"/>
      <c r="DZ34" s="982"/>
      <c r="EA34" s="191"/>
    </row>
    <row r="35" spans="1:131" s="192" customFormat="1" ht="26.25" customHeight="1">
      <c r="A35" s="211">
        <v>8</v>
      </c>
      <c r="B35" s="1031"/>
      <c r="C35" s="1032"/>
      <c r="D35" s="1032"/>
      <c r="E35" s="1032"/>
      <c r="F35" s="1032"/>
      <c r="G35" s="1032"/>
      <c r="H35" s="1032"/>
      <c r="I35" s="1032"/>
      <c r="J35" s="1032"/>
      <c r="K35" s="1032"/>
      <c r="L35" s="1032"/>
      <c r="M35" s="1032"/>
      <c r="N35" s="1032"/>
      <c r="O35" s="1032"/>
      <c r="P35" s="1033"/>
      <c r="Q35" s="1038"/>
      <c r="R35" s="1035"/>
      <c r="S35" s="1035"/>
      <c r="T35" s="1035"/>
      <c r="U35" s="1035"/>
      <c r="V35" s="1035"/>
      <c r="W35" s="1035"/>
      <c r="X35" s="1035"/>
      <c r="Y35" s="1035"/>
      <c r="Z35" s="1035"/>
      <c r="AA35" s="1035"/>
      <c r="AB35" s="1035"/>
      <c r="AC35" s="1035"/>
      <c r="AD35" s="1035"/>
      <c r="AE35" s="1039"/>
      <c r="AF35" s="1034"/>
      <c r="AG35" s="1035"/>
      <c r="AH35" s="1035"/>
      <c r="AI35" s="1035"/>
      <c r="AJ35" s="1036"/>
      <c r="AK35" s="968"/>
      <c r="AL35" s="959"/>
      <c r="AM35" s="959"/>
      <c r="AN35" s="959"/>
      <c r="AO35" s="959"/>
      <c r="AP35" s="959"/>
      <c r="AQ35" s="959"/>
      <c r="AR35" s="959"/>
      <c r="AS35" s="959"/>
      <c r="AT35" s="959"/>
      <c r="AU35" s="959"/>
      <c r="AV35" s="959"/>
      <c r="AW35" s="959"/>
      <c r="AX35" s="959"/>
      <c r="AY35" s="959"/>
      <c r="AZ35" s="1037"/>
      <c r="BA35" s="1037"/>
      <c r="BB35" s="1037"/>
      <c r="BC35" s="1037"/>
      <c r="BD35" s="1037"/>
      <c r="BE35" s="1029"/>
      <c r="BF35" s="1029"/>
      <c r="BG35" s="1029"/>
      <c r="BH35" s="1029"/>
      <c r="BI35" s="1030"/>
      <c r="BJ35" s="197"/>
      <c r="BK35" s="197"/>
      <c r="BL35" s="197"/>
      <c r="BM35" s="197"/>
      <c r="BN35" s="197"/>
      <c r="BO35" s="210"/>
      <c r="BP35" s="210"/>
      <c r="BQ35" s="207">
        <v>29</v>
      </c>
      <c r="BR35" s="208"/>
      <c r="BS35" s="1002" t="s">
        <v>535</v>
      </c>
      <c r="BT35" s="1003"/>
      <c r="BU35" s="1003"/>
      <c r="BV35" s="1003"/>
      <c r="BW35" s="1003"/>
      <c r="BX35" s="1003"/>
      <c r="BY35" s="1003"/>
      <c r="BZ35" s="1003"/>
      <c r="CA35" s="1003"/>
      <c r="CB35" s="1003"/>
      <c r="CC35" s="1003"/>
      <c r="CD35" s="1003"/>
      <c r="CE35" s="1003"/>
      <c r="CF35" s="1003"/>
      <c r="CG35" s="1004"/>
      <c r="CH35" s="977">
        <v>-145</v>
      </c>
      <c r="CI35" s="978"/>
      <c r="CJ35" s="978"/>
      <c r="CK35" s="978"/>
      <c r="CL35" s="979"/>
      <c r="CM35" s="977">
        <v>-122</v>
      </c>
      <c r="CN35" s="978"/>
      <c r="CO35" s="978"/>
      <c r="CP35" s="978"/>
      <c r="CQ35" s="979"/>
      <c r="CR35" s="977">
        <v>3769</v>
      </c>
      <c r="CS35" s="978"/>
      <c r="CT35" s="978"/>
      <c r="CU35" s="978"/>
      <c r="CV35" s="979"/>
      <c r="CW35" s="977" t="s">
        <v>452</v>
      </c>
      <c r="CX35" s="978"/>
      <c r="CY35" s="978"/>
      <c r="CZ35" s="978"/>
      <c r="DA35" s="979"/>
      <c r="DB35" s="977">
        <v>7559</v>
      </c>
      <c r="DC35" s="978"/>
      <c r="DD35" s="978"/>
      <c r="DE35" s="978"/>
      <c r="DF35" s="979"/>
      <c r="DG35" s="977" t="s">
        <v>452</v>
      </c>
      <c r="DH35" s="978"/>
      <c r="DI35" s="978"/>
      <c r="DJ35" s="978"/>
      <c r="DK35" s="979"/>
      <c r="DL35" s="977" t="s">
        <v>452</v>
      </c>
      <c r="DM35" s="978"/>
      <c r="DN35" s="978"/>
      <c r="DO35" s="978"/>
      <c r="DP35" s="979"/>
      <c r="DQ35" s="977" t="s">
        <v>452</v>
      </c>
      <c r="DR35" s="978"/>
      <c r="DS35" s="978"/>
      <c r="DT35" s="978"/>
      <c r="DU35" s="979"/>
      <c r="DV35" s="980"/>
      <c r="DW35" s="981"/>
      <c r="DX35" s="981"/>
      <c r="DY35" s="981"/>
      <c r="DZ35" s="982"/>
      <c r="EA35" s="191"/>
    </row>
    <row r="36" spans="1:131" s="192" customFormat="1" ht="26.25" customHeight="1">
      <c r="A36" s="211">
        <v>9</v>
      </c>
      <c r="B36" s="1031"/>
      <c r="C36" s="1032"/>
      <c r="D36" s="1032"/>
      <c r="E36" s="1032"/>
      <c r="F36" s="1032"/>
      <c r="G36" s="1032"/>
      <c r="H36" s="1032"/>
      <c r="I36" s="1032"/>
      <c r="J36" s="1032"/>
      <c r="K36" s="1032"/>
      <c r="L36" s="1032"/>
      <c r="M36" s="1032"/>
      <c r="N36" s="1032"/>
      <c r="O36" s="1032"/>
      <c r="P36" s="1033"/>
      <c r="Q36" s="1038"/>
      <c r="R36" s="1035"/>
      <c r="S36" s="1035"/>
      <c r="T36" s="1035"/>
      <c r="U36" s="1035"/>
      <c r="V36" s="1035"/>
      <c r="W36" s="1035"/>
      <c r="X36" s="1035"/>
      <c r="Y36" s="1035"/>
      <c r="Z36" s="1035"/>
      <c r="AA36" s="1035"/>
      <c r="AB36" s="1035"/>
      <c r="AC36" s="1035"/>
      <c r="AD36" s="1035"/>
      <c r="AE36" s="1039"/>
      <c r="AF36" s="1034"/>
      <c r="AG36" s="1035"/>
      <c r="AH36" s="1035"/>
      <c r="AI36" s="1035"/>
      <c r="AJ36" s="1036"/>
      <c r="AK36" s="968"/>
      <c r="AL36" s="959"/>
      <c r="AM36" s="959"/>
      <c r="AN36" s="959"/>
      <c r="AO36" s="959"/>
      <c r="AP36" s="959"/>
      <c r="AQ36" s="959"/>
      <c r="AR36" s="959"/>
      <c r="AS36" s="959"/>
      <c r="AT36" s="959"/>
      <c r="AU36" s="959"/>
      <c r="AV36" s="959"/>
      <c r="AW36" s="959"/>
      <c r="AX36" s="959"/>
      <c r="AY36" s="959"/>
      <c r="AZ36" s="1037"/>
      <c r="BA36" s="1037"/>
      <c r="BB36" s="1037"/>
      <c r="BC36" s="1037"/>
      <c r="BD36" s="1037"/>
      <c r="BE36" s="1029"/>
      <c r="BF36" s="1029"/>
      <c r="BG36" s="1029"/>
      <c r="BH36" s="1029"/>
      <c r="BI36" s="1030"/>
      <c r="BJ36" s="197"/>
      <c r="BK36" s="197"/>
      <c r="BL36" s="197"/>
      <c r="BM36" s="197"/>
      <c r="BN36" s="197"/>
      <c r="BO36" s="210"/>
      <c r="BP36" s="210"/>
      <c r="BQ36" s="207">
        <v>30</v>
      </c>
      <c r="BR36" s="208"/>
      <c r="BS36" s="1002" t="s">
        <v>536</v>
      </c>
      <c r="BT36" s="1003"/>
      <c r="BU36" s="1003"/>
      <c r="BV36" s="1003"/>
      <c r="BW36" s="1003"/>
      <c r="BX36" s="1003"/>
      <c r="BY36" s="1003"/>
      <c r="BZ36" s="1003"/>
      <c r="CA36" s="1003"/>
      <c r="CB36" s="1003"/>
      <c r="CC36" s="1003"/>
      <c r="CD36" s="1003"/>
      <c r="CE36" s="1003"/>
      <c r="CF36" s="1003"/>
      <c r="CG36" s="1004"/>
      <c r="CH36" s="977">
        <v>96</v>
      </c>
      <c r="CI36" s="978"/>
      <c r="CJ36" s="978"/>
      <c r="CK36" s="978"/>
      <c r="CL36" s="979"/>
      <c r="CM36" s="977">
        <v>945</v>
      </c>
      <c r="CN36" s="978"/>
      <c r="CO36" s="978"/>
      <c r="CP36" s="978"/>
      <c r="CQ36" s="979"/>
      <c r="CR36" s="977">
        <v>30</v>
      </c>
      <c r="CS36" s="978"/>
      <c r="CT36" s="978"/>
      <c r="CU36" s="978"/>
      <c r="CV36" s="979"/>
      <c r="CW36" s="977" t="s">
        <v>452</v>
      </c>
      <c r="CX36" s="978"/>
      <c r="CY36" s="978"/>
      <c r="CZ36" s="978"/>
      <c r="DA36" s="979"/>
      <c r="DB36" s="977" t="s">
        <v>452</v>
      </c>
      <c r="DC36" s="978"/>
      <c r="DD36" s="978"/>
      <c r="DE36" s="978"/>
      <c r="DF36" s="979"/>
      <c r="DG36" s="977" t="s">
        <v>452</v>
      </c>
      <c r="DH36" s="978"/>
      <c r="DI36" s="978"/>
      <c r="DJ36" s="978"/>
      <c r="DK36" s="979"/>
      <c r="DL36" s="977" t="s">
        <v>452</v>
      </c>
      <c r="DM36" s="978"/>
      <c r="DN36" s="978"/>
      <c r="DO36" s="978"/>
      <c r="DP36" s="979"/>
      <c r="DQ36" s="977" t="s">
        <v>452</v>
      </c>
      <c r="DR36" s="978"/>
      <c r="DS36" s="978"/>
      <c r="DT36" s="978"/>
      <c r="DU36" s="979"/>
      <c r="DV36" s="980"/>
      <c r="DW36" s="981"/>
      <c r="DX36" s="981"/>
      <c r="DY36" s="981"/>
      <c r="DZ36" s="982"/>
      <c r="EA36" s="191"/>
    </row>
    <row r="37" spans="1:131" s="192" customFormat="1" ht="26.25" customHeight="1">
      <c r="A37" s="211">
        <v>10</v>
      </c>
      <c r="B37" s="1031"/>
      <c r="C37" s="1032"/>
      <c r="D37" s="1032"/>
      <c r="E37" s="1032"/>
      <c r="F37" s="1032"/>
      <c r="G37" s="1032"/>
      <c r="H37" s="1032"/>
      <c r="I37" s="1032"/>
      <c r="J37" s="1032"/>
      <c r="K37" s="1032"/>
      <c r="L37" s="1032"/>
      <c r="M37" s="1032"/>
      <c r="N37" s="1032"/>
      <c r="O37" s="1032"/>
      <c r="P37" s="1033"/>
      <c r="Q37" s="1038"/>
      <c r="R37" s="1035"/>
      <c r="S37" s="1035"/>
      <c r="T37" s="1035"/>
      <c r="U37" s="1035"/>
      <c r="V37" s="1035"/>
      <c r="W37" s="1035"/>
      <c r="X37" s="1035"/>
      <c r="Y37" s="1035"/>
      <c r="Z37" s="1035"/>
      <c r="AA37" s="1035"/>
      <c r="AB37" s="1035"/>
      <c r="AC37" s="1035"/>
      <c r="AD37" s="1035"/>
      <c r="AE37" s="1039"/>
      <c r="AF37" s="1034"/>
      <c r="AG37" s="1035"/>
      <c r="AH37" s="1035"/>
      <c r="AI37" s="1035"/>
      <c r="AJ37" s="1036"/>
      <c r="AK37" s="968"/>
      <c r="AL37" s="959"/>
      <c r="AM37" s="959"/>
      <c r="AN37" s="959"/>
      <c r="AO37" s="959"/>
      <c r="AP37" s="959"/>
      <c r="AQ37" s="959"/>
      <c r="AR37" s="959"/>
      <c r="AS37" s="959"/>
      <c r="AT37" s="959"/>
      <c r="AU37" s="959"/>
      <c r="AV37" s="959"/>
      <c r="AW37" s="959"/>
      <c r="AX37" s="959"/>
      <c r="AY37" s="959"/>
      <c r="AZ37" s="1037"/>
      <c r="BA37" s="1037"/>
      <c r="BB37" s="1037"/>
      <c r="BC37" s="1037"/>
      <c r="BD37" s="1037"/>
      <c r="BE37" s="1029"/>
      <c r="BF37" s="1029"/>
      <c r="BG37" s="1029"/>
      <c r="BH37" s="1029"/>
      <c r="BI37" s="1030"/>
      <c r="BJ37" s="197"/>
      <c r="BK37" s="197"/>
      <c r="BL37" s="197"/>
      <c r="BM37" s="197"/>
      <c r="BN37" s="197"/>
      <c r="BO37" s="210"/>
      <c r="BP37" s="210"/>
      <c r="BQ37" s="207">
        <v>31</v>
      </c>
      <c r="BR37" s="208"/>
      <c r="BS37" s="1002" t="s">
        <v>537</v>
      </c>
      <c r="BT37" s="1003"/>
      <c r="BU37" s="1003"/>
      <c r="BV37" s="1003"/>
      <c r="BW37" s="1003"/>
      <c r="BX37" s="1003"/>
      <c r="BY37" s="1003"/>
      <c r="BZ37" s="1003"/>
      <c r="CA37" s="1003"/>
      <c r="CB37" s="1003"/>
      <c r="CC37" s="1003"/>
      <c r="CD37" s="1003"/>
      <c r="CE37" s="1003"/>
      <c r="CF37" s="1003"/>
      <c r="CG37" s="1004"/>
      <c r="CH37" s="977" t="s">
        <v>547</v>
      </c>
      <c r="CI37" s="978"/>
      <c r="CJ37" s="978"/>
      <c r="CK37" s="978"/>
      <c r="CL37" s="979"/>
      <c r="CM37" s="977">
        <v>490</v>
      </c>
      <c r="CN37" s="978"/>
      <c r="CO37" s="978"/>
      <c r="CP37" s="978"/>
      <c r="CQ37" s="979"/>
      <c r="CR37" s="977">
        <v>113</v>
      </c>
      <c r="CS37" s="978"/>
      <c r="CT37" s="978"/>
      <c r="CU37" s="978"/>
      <c r="CV37" s="979"/>
      <c r="CW37" s="977" t="s">
        <v>452</v>
      </c>
      <c r="CX37" s="978"/>
      <c r="CY37" s="978"/>
      <c r="CZ37" s="978"/>
      <c r="DA37" s="979"/>
      <c r="DB37" s="977" t="s">
        <v>452</v>
      </c>
      <c r="DC37" s="978"/>
      <c r="DD37" s="978"/>
      <c r="DE37" s="978"/>
      <c r="DF37" s="979"/>
      <c r="DG37" s="977" t="s">
        <v>452</v>
      </c>
      <c r="DH37" s="978"/>
      <c r="DI37" s="978"/>
      <c r="DJ37" s="978"/>
      <c r="DK37" s="979"/>
      <c r="DL37" s="977" t="s">
        <v>452</v>
      </c>
      <c r="DM37" s="978"/>
      <c r="DN37" s="978"/>
      <c r="DO37" s="978"/>
      <c r="DP37" s="979"/>
      <c r="DQ37" s="977" t="s">
        <v>452</v>
      </c>
      <c r="DR37" s="978"/>
      <c r="DS37" s="978"/>
      <c r="DT37" s="978"/>
      <c r="DU37" s="979"/>
      <c r="DV37" s="980"/>
      <c r="DW37" s="981"/>
      <c r="DX37" s="981"/>
      <c r="DY37" s="981"/>
      <c r="DZ37" s="982"/>
      <c r="EA37" s="191"/>
    </row>
    <row r="38" spans="1:131" s="192" customFormat="1" ht="26.25" customHeight="1">
      <c r="A38" s="211">
        <v>11</v>
      </c>
      <c r="B38" s="1031"/>
      <c r="C38" s="1032"/>
      <c r="D38" s="1032"/>
      <c r="E38" s="1032"/>
      <c r="F38" s="1032"/>
      <c r="G38" s="1032"/>
      <c r="H38" s="1032"/>
      <c r="I38" s="1032"/>
      <c r="J38" s="1032"/>
      <c r="K38" s="1032"/>
      <c r="L38" s="1032"/>
      <c r="M38" s="1032"/>
      <c r="N38" s="1032"/>
      <c r="O38" s="1032"/>
      <c r="P38" s="1033"/>
      <c r="Q38" s="1038"/>
      <c r="R38" s="1035"/>
      <c r="S38" s="1035"/>
      <c r="T38" s="1035"/>
      <c r="U38" s="1035"/>
      <c r="V38" s="1035"/>
      <c r="W38" s="1035"/>
      <c r="X38" s="1035"/>
      <c r="Y38" s="1035"/>
      <c r="Z38" s="1035"/>
      <c r="AA38" s="1035"/>
      <c r="AB38" s="1035"/>
      <c r="AC38" s="1035"/>
      <c r="AD38" s="1035"/>
      <c r="AE38" s="1039"/>
      <c r="AF38" s="1034"/>
      <c r="AG38" s="1035"/>
      <c r="AH38" s="1035"/>
      <c r="AI38" s="1035"/>
      <c r="AJ38" s="1036"/>
      <c r="AK38" s="968"/>
      <c r="AL38" s="959"/>
      <c r="AM38" s="959"/>
      <c r="AN38" s="959"/>
      <c r="AO38" s="959"/>
      <c r="AP38" s="959"/>
      <c r="AQ38" s="959"/>
      <c r="AR38" s="959"/>
      <c r="AS38" s="959"/>
      <c r="AT38" s="959"/>
      <c r="AU38" s="959"/>
      <c r="AV38" s="959"/>
      <c r="AW38" s="959"/>
      <c r="AX38" s="959"/>
      <c r="AY38" s="959"/>
      <c r="AZ38" s="1037"/>
      <c r="BA38" s="1037"/>
      <c r="BB38" s="1037"/>
      <c r="BC38" s="1037"/>
      <c r="BD38" s="1037"/>
      <c r="BE38" s="1029"/>
      <c r="BF38" s="1029"/>
      <c r="BG38" s="1029"/>
      <c r="BH38" s="1029"/>
      <c r="BI38" s="1030"/>
      <c r="BJ38" s="197"/>
      <c r="BK38" s="197"/>
      <c r="BL38" s="197"/>
      <c r="BM38" s="197"/>
      <c r="BN38" s="197"/>
      <c r="BO38" s="210"/>
      <c r="BP38" s="210"/>
      <c r="BQ38" s="207">
        <v>32</v>
      </c>
      <c r="BR38" s="208"/>
      <c r="BS38" s="1002" t="s">
        <v>538</v>
      </c>
      <c r="BT38" s="1003"/>
      <c r="BU38" s="1003"/>
      <c r="BV38" s="1003"/>
      <c r="BW38" s="1003"/>
      <c r="BX38" s="1003"/>
      <c r="BY38" s="1003"/>
      <c r="BZ38" s="1003"/>
      <c r="CA38" s="1003"/>
      <c r="CB38" s="1003"/>
      <c r="CC38" s="1003"/>
      <c r="CD38" s="1003"/>
      <c r="CE38" s="1003"/>
      <c r="CF38" s="1003"/>
      <c r="CG38" s="1004"/>
      <c r="CH38" s="977">
        <v>0</v>
      </c>
      <c r="CI38" s="978"/>
      <c r="CJ38" s="978"/>
      <c r="CK38" s="978"/>
      <c r="CL38" s="979"/>
      <c r="CM38" s="977">
        <v>454</v>
      </c>
      <c r="CN38" s="978"/>
      <c r="CO38" s="978"/>
      <c r="CP38" s="978"/>
      <c r="CQ38" s="979"/>
      <c r="CR38" s="977">
        <v>50</v>
      </c>
      <c r="CS38" s="978"/>
      <c r="CT38" s="978"/>
      <c r="CU38" s="978"/>
      <c r="CV38" s="979"/>
      <c r="CW38" s="977" t="s">
        <v>452</v>
      </c>
      <c r="CX38" s="978"/>
      <c r="CY38" s="978"/>
      <c r="CZ38" s="978"/>
      <c r="DA38" s="979"/>
      <c r="DB38" s="977" t="s">
        <v>452</v>
      </c>
      <c r="DC38" s="978"/>
      <c r="DD38" s="978"/>
      <c r="DE38" s="978"/>
      <c r="DF38" s="979"/>
      <c r="DG38" s="977" t="s">
        <v>452</v>
      </c>
      <c r="DH38" s="978"/>
      <c r="DI38" s="978"/>
      <c r="DJ38" s="978"/>
      <c r="DK38" s="979"/>
      <c r="DL38" s="977" t="s">
        <v>452</v>
      </c>
      <c r="DM38" s="978"/>
      <c r="DN38" s="978"/>
      <c r="DO38" s="978"/>
      <c r="DP38" s="979"/>
      <c r="DQ38" s="977" t="s">
        <v>452</v>
      </c>
      <c r="DR38" s="978"/>
      <c r="DS38" s="978"/>
      <c r="DT38" s="978"/>
      <c r="DU38" s="979"/>
      <c r="DV38" s="980"/>
      <c r="DW38" s="981"/>
      <c r="DX38" s="981"/>
      <c r="DY38" s="981"/>
      <c r="DZ38" s="982"/>
      <c r="EA38" s="191"/>
    </row>
    <row r="39" spans="1:131" s="192" customFormat="1" ht="26.25" customHeight="1">
      <c r="A39" s="211">
        <v>12</v>
      </c>
      <c r="B39" s="1031"/>
      <c r="C39" s="1032"/>
      <c r="D39" s="1032"/>
      <c r="E39" s="1032"/>
      <c r="F39" s="1032"/>
      <c r="G39" s="1032"/>
      <c r="H39" s="1032"/>
      <c r="I39" s="1032"/>
      <c r="J39" s="1032"/>
      <c r="K39" s="1032"/>
      <c r="L39" s="1032"/>
      <c r="M39" s="1032"/>
      <c r="N39" s="1032"/>
      <c r="O39" s="1032"/>
      <c r="P39" s="1033"/>
      <c r="Q39" s="1038"/>
      <c r="R39" s="1035"/>
      <c r="S39" s="1035"/>
      <c r="T39" s="1035"/>
      <c r="U39" s="1035"/>
      <c r="V39" s="1035"/>
      <c r="W39" s="1035"/>
      <c r="X39" s="1035"/>
      <c r="Y39" s="1035"/>
      <c r="Z39" s="1035"/>
      <c r="AA39" s="1035"/>
      <c r="AB39" s="1035"/>
      <c r="AC39" s="1035"/>
      <c r="AD39" s="1035"/>
      <c r="AE39" s="1039"/>
      <c r="AF39" s="1034"/>
      <c r="AG39" s="1035"/>
      <c r="AH39" s="1035"/>
      <c r="AI39" s="1035"/>
      <c r="AJ39" s="1036"/>
      <c r="AK39" s="968"/>
      <c r="AL39" s="959"/>
      <c r="AM39" s="959"/>
      <c r="AN39" s="959"/>
      <c r="AO39" s="959"/>
      <c r="AP39" s="959"/>
      <c r="AQ39" s="959"/>
      <c r="AR39" s="959"/>
      <c r="AS39" s="959"/>
      <c r="AT39" s="959"/>
      <c r="AU39" s="959"/>
      <c r="AV39" s="959"/>
      <c r="AW39" s="959"/>
      <c r="AX39" s="959"/>
      <c r="AY39" s="959"/>
      <c r="AZ39" s="1037"/>
      <c r="BA39" s="1037"/>
      <c r="BB39" s="1037"/>
      <c r="BC39" s="1037"/>
      <c r="BD39" s="1037"/>
      <c r="BE39" s="1029"/>
      <c r="BF39" s="1029"/>
      <c r="BG39" s="1029"/>
      <c r="BH39" s="1029"/>
      <c r="BI39" s="1030"/>
      <c r="BJ39" s="197"/>
      <c r="BK39" s="197"/>
      <c r="BL39" s="197"/>
      <c r="BM39" s="197"/>
      <c r="BN39" s="197"/>
      <c r="BO39" s="210"/>
      <c r="BP39" s="210"/>
      <c r="BQ39" s="207">
        <v>33</v>
      </c>
      <c r="BR39" s="208"/>
      <c r="BS39" s="1002" t="s">
        <v>539</v>
      </c>
      <c r="BT39" s="1003"/>
      <c r="BU39" s="1003"/>
      <c r="BV39" s="1003"/>
      <c r="BW39" s="1003"/>
      <c r="BX39" s="1003"/>
      <c r="BY39" s="1003"/>
      <c r="BZ39" s="1003"/>
      <c r="CA39" s="1003"/>
      <c r="CB39" s="1003"/>
      <c r="CC39" s="1003"/>
      <c r="CD39" s="1003"/>
      <c r="CE39" s="1003"/>
      <c r="CF39" s="1003"/>
      <c r="CG39" s="1004"/>
      <c r="CH39" s="977">
        <v>554</v>
      </c>
      <c r="CI39" s="978"/>
      <c r="CJ39" s="978"/>
      <c r="CK39" s="978"/>
      <c r="CL39" s="979"/>
      <c r="CM39" s="977">
        <v>5295</v>
      </c>
      <c r="CN39" s="978"/>
      <c r="CO39" s="978"/>
      <c r="CP39" s="978"/>
      <c r="CQ39" s="979"/>
      <c r="CR39" s="977">
        <v>21</v>
      </c>
      <c r="CS39" s="978"/>
      <c r="CT39" s="978"/>
      <c r="CU39" s="978"/>
      <c r="CV39" s="979"/>
      <c r="CW39" s="977" t="s">
        <v>452</v>
      </c>
      <c r="CX39" s="978"/>
      <c r="CY39" s="978"/>
      <c r="CZ39" s="978"/>
      <c r="DA39" s="979"/>
      <c r="DB39" s="977">
        <v>806</v>
      </c>
      <c r="DC39" s="978"/>
      <c r="DD39" s="978"/>
      <c r="DE39" s="978"/>
      <c r="DF39" s="979"/>
      <c r="DG39" s="977" t="s">
        <v>452</v>
      </c>
      <c r="DH39" s="978"/>
      <c r="DI39" s="978"/>
      <c r="DJ39" s="978"/>
      <c r="DK39" s="979"/>
      <c r="DL39" s="977" t="s">
        <v>452</v>
      </c>
      <c r="DM39" s="978"/>
      <c r="DN39" s="978"/>
      <c r="DO39" s="978"/>
      <c r="DP39" s="979"/>
      <c r="DQ39" s="977" t="s">
        <v>452</v>
      </c>
      <c r="DR39" s="978"/>
      <c r="DS39" s="978"/>
      <c r="DT39" s="978"/>
      <c r="DU39" s="979"/>
      <c r="DV39" s="980"/>
      <c r="DW39" s="981"/>
      <c r="DX39" s="981"/>
      <c r="DY39" s="981"/>
      <c r="DZ39" s="982"/>
      <c r="EA39" s="191"/>
    </row>
    <row r="40" spans="1:131" s="192" customFormat="1" ht="26.25" customHeight="1">
      <c r="A40" s="206">
        <v>13</v>
      </c>
      <c r="B40" s="1031"/>
      <c r="C40" s="1032"/>
      <c r="D40" s="1032"/>
      <c r="E40" s="1032"/>
      <c r="F40" s="1032"/>
      <c r="G40" s="1032"/>
      <c r="H40" s="1032"/>
      <c r="I40" s="1032"/>
      <c r="J40" s="1032"/>
      <c r="K40" s="1032"/>
      <c r="L40" s="1032"/>
      <c r="M40" s="1032"/>
      <c r="N40" s="1032"/>
      <c r="O40" s="1032"/>
      <c r="P40" s="1033"/>
      <c r="Q40" s="1038"/>
      <c r="R40" s="1035"/>
      <c r="S40" s="1035"/>
      <c r="T40" s="1035"/>
      <c r="U40" s="1035"/>
      <c r="V40" s="1035"/>
      <c r="W40" s="1035"/>
      <c r="X40" s="1035"/>
      <c r="Y40" s="1035"/>
      <c r="Z40" s="1035"/>
      <c r="AA40" s="1035"/>
      <c r="AB40" s="1035"/>
      <c r="AC40" s="1035"/>
      <c r="AD40" s="1035"/>
      <c r="AE40" s="1039"/>
      <c r="AF40" s="1034"/>
      <c r="AG40" s="1035"/>
      <c r="AH40" s="1035"/>
      <c r="AI40" s="1035"/>
      <c r="AJ40" s="1036"/>
      <c r="AK40" s="968"/>
      <c r="AL40" s="959"/>
      <c r="AM40" s="959"/>
      <c r="AN40" s="959"/>
      <c r="AO40" s="959"/>
      <c r="AP40" s="959"/>
      <c r="AQ40" s="959"/>
      <c r="AR40" s="959"/>
      <c r="AS40" s="959"/>
      <c r="AT40" s="959"/>
      <c r="AU40" s="959"/>
      <c r="AV40" s="959"/>
      <c r="AW40" s="959"/>
      <c r="AX40" s="959"/>
      <c r="AY40" s="959"/>
      <c r="AZ40" s="1037"/>
      <c r="BA40" s="1037"/>
      <c r="BB40" s="1037"/>
      <c r="BC40" s="1037"/>
      <c r="BD40" s="1037"/>
      <c r="BE40" s="1029"/>
      <c r="BF40" s="1029"/>
      <c r="BG40" s="1029"/>
      <c r="BH40" s="1029"/>
      <c r="BI40" s="1030"/>
      <c r="BJ40" s="197"/>
      <c r="BK40" s="197"/>
      <c r="BL40" s="197"/>
      <c r="BM40" s="197"/>
      <c r="BN40" s="197"/>
      <c r="BO40" s="210"/>
      <c r="BP40" s="210"/>
      <c r="BQ40" s="207">
        <v>34</v>
      </c>
      <c r="BR40" s="208" t="s">
        <v>546</v>
      </c>
      <c r="BS40" s="1002" t="s">
        <v>540</v>
      </c>
      <c r="BT40" s="1003"/>
      <c r="BU40" s="1003"/>
      <c r="BV40" s="1003"/>
      <c r="BW40" s="1003"/>
      <c r="BX40" s="1003"/>
      <c r="BY40" s="1003"/>
      <c r="BZ40" s="1003"/>
      <c r="CA40" s="1003"/>
      <c r="CB40" s="1003"/>
      <c r="CC40" s="1003"/>
      <c r="CD40" s="1003"/>
      <c r="CE40" s="1003"/>
      <c r="CF40" s="1003"/>
      <c r="CG40" s="1004"/>
      <c r="CH40" s="977">
        <v>2654</v>
      </c>
      <c r="CI40" s="978"/>
      <c r="CJ40" s="978"/>
      <c r="CK40" s="978"/>
      <c r="CL40" s="979"/>
      <c r="CM40" s="977">
        <v>9765</v>
      </c>
      <c r="CN40" s="978"/>
      <c r="CO40" s="978"/>
      <c r="CP40" s="978"/>
      <c r="CQ40" s="979"/>
      <c r="CR40" s="977">
        <v>9765</v>
      </c>
      <c r="CS40" s="978"/>
      <c r="CT40" s="978"/>
      <c r="CU40" s="978"/>
      <c r="CV40" s="979"/>
      <c r="CW40" s="977">
        <v>4</v>
      </c>
      <c r="CX40" s="978"/>
      <c r="CY40" s="978"/>
      <c r="CZ40" s="978"/>
      <c r="DA40" s="979"/>
      <c r="DB40" s="977" t="s">
        <v>452</v>
      </c>
      <c r="DC40" s="978"/>
      <c r="DD40" s="978"/>
      <c r="DE40" s="978"/>
      <c r="DF40" s="979"/>
      <c r="DG40" s="977">
        <v>12911</v>
      </c>
      <c r="DH40" s="978"/>
      <c r="DI40" s="978"/>
      <c r="DJ40" s="978"/>
      <c r="DK40" s="979"/>
      <c r="DL40" s="977" t="s">
        <v>452</v>
      </c>
      <c r="DM40" s="978"/>
      <c r="DN40" s="978"/>
      <c r="DO40" s="978"/>
      <c r="DP40" s="979"/>
      <c r="DQ40" s="977" t="s">
        <v>452</v>
      </c>
      <c r="DR40" s="978"/>
      <c r="DS40" s="978"/>
      <c r="DT40" s="978"/>
      <c r="DU40" s="979"/>
      <c r="DV40" s="980"/>
      <c r="DW40" s="981"/>
      <c r="DX40" s="981"/>
      <c r="DY40" s="981"/>
      <c r="DZ40" s="982"/>
      <c r="EA40" s="191"/>
    </row>
    <row r="41" spans="1:131" s="192" customFormat="1" ht="26.25" customHeight="1">
      <c r="A41" s="206">
        <v>14</v>
      </c>
      <c r="B41" s="1031"/>
      <c r="C41" s="1032"/>
      <c r="D41" s="1032"/>
      <c r="E41" s="1032"/>
      <c r="F41" s="1032"/>
      <c r="G41" s="1032"/>
      <c r="H41" s="1032"/>
      <c r="I41" s="1032"/>
      <c r="J41" s="1032"/>
      <c r="K41" s="1032"/>
      <c r="L41" s="1032"/>
      <c r="M41" s="1032"/>
      <c r="N41" s="1032"/>
      <c r="O41" s="1032"/>
      <c r="P41" s="1033"/>
      <c r="Q41" s="1038"/>
      <c r="R41" s="1035"/>
      <c r="S41" s="1035"/>
      <c r="T41" s="1035"/>
      <c r="U41" s="1035"/>
      <c r="V41" s="1035"/>
      <c r="W41" s="1035"/>
      <c r="X41" s="1035"/>
      <c r="Y41" s="1035"/>
      <c r="Z41" s="1035"/>
      <c r="AA41" s="1035"/>
      <c r="AB41" s="1035"/>
      <c r="AC41" s="1035"/>
      <c r="AD41" s="1035"/>
      <c r="AE41" s="1039"/>
      <c r="AF41" s="1034"/>
      <c r="AG41" s="1035"/>
      <c r="AH41" s="1035"/>
      <c r="AI41" s="1035"/>
      <c r="AJ41" s="1036"/>
      <c r="AK41" s="968"/>
      <c r="AL41" s="959"/>
      <c r="AM41" s="959"/>
      <c r="AN41" s="959"/>
      <c r="AO41" s="959"/>
      <c r="AP41" s="959"/>
      <c r="AQ41" s="959"/>
      <c r="AR41" s="959"/>
      <c r="AS41" s="959"/>
      <c r="AT41" s="959"/>
      <c r="AU41" s="959"/>
      <c r="AV41" s="959"/>
      <c r="AW41" s="959"/>
      <c r="AX41" s="959"/>
      <c r="AY41" s="959"/>
      <c r="AZ41" s="1037"/>
      <c r="BA41" s="1037"/>
      <c r="BB41" s="1037"/>
      <c r="BC41" s="1037"/>
      <c r="BD41" s="1037"/>
      <c r="BE41" s="1029"/>
      <c r="BF41" s="1029"/>
      <c r="BG41" s="1029"/>
      <c r="BH41" s="1029"/>
      <c r="BI41" s="1030"/>
      <c r="BJ41" s="197"/>
      <c r="BK41" s="197"/>
      <c r="BL41" s="197"/>
      <c r="BM41" s="197"/>
      <c r="BN41" s="197"/>
      <c r="BO41" s="210"/>
      <c r="BP41" s="210"/>
      <c r="BQ41" s="207">
        <v>35</v>
      </c>
      <c r="BR41" s="208" t="s">
        <v>546</v>
      </c>
      <c r="BS41" s="1002" t="s">
        <v>541</v>
      </c>
      <c r="BT41" s="1003"/>
      <c r="BU41" s="1003"/>
      <c r="BV41" s="1003"/>
      <c r="BW41" s="1003"/>
      <c r="BX41" s="1003"/>
      <c r="BY41" s="1003"/>
      <c r="BZ41" s="1003"/>
      <c r="CA41" s="1003"/>
      <c r="CB41" s="1003"/>
      <c r="CC41" s="1003"/>
      <c r="CD41" s="1003"/>
      <c r="CE41" s="1003"/>
      <c r="CF41" s="1003"/>
      <c r="CG41" s="1004"/>
      <c r="CH41" s="977">
        <v>-4</v>
      </c>
      <c r="CI41" s="978"/>
      <c r="CJ41" s="978"/>
      <c r="CK41" s="978"/>
      <c r="CL41" s="979"/>
      <c r="CM41" s="977">
        <v>8974</v>
      </c>
      <c r="CN41" s="978"/>
      <c r="CO41" s="978"/>
      <c r="CP41" s="978"/>
      <c r="CQ41" s="979"/>
      <c r="CR41" s="977">
        <v>50</v>
      </c>
      <c r="CS41" s="978"/>
      <c r="CT41" s="978"/>
      <c r="CU41" s="978"/>
      <c r="CV41" s="979"/>
      <c r="CW41" s="977">
        <v>2</v>
      </c>
      <c r="CX41" s="978"/>
      <c r="CY41" s="978"/>
      <c r="CZ41" s="978"/>
      <c r="DA41" s="979"/>
      <c r="DB41" s="977">
        <v>2668</v>
      </c>
      <c r="DC41" s="978"/>
      <c r="DD41" s="978"/>
      <c r="DE41" s="978"/>
      <c r="DF41" s="979"/>
      <c r="DG41" s="977">
        <v>2523</v>
      </c>
      <c r="DH41" s="978"/>
      <c r="DI41" s="978"/>
      <c r="DJ41" s="978"/>
      <c r="DK41" s="979"/>
      <c r="DL41" s="977" t="s">
        <v>452</v>
      </c>
      <c r="DM41" s="978"/>
      <c r="DN41" s="978"/>
      <c r="DO41" s="978"/>
      <c r="DP41" s="979"/>
      <c r="DQ41" s="977" t="s">
        <v>452</v>
      </c>
      <c r="DR41" s="978"/>
      <c r="DS41" s="978"/>
      <c r="DT41" s="978"/>
      <c r="DU41" s="979"/>
      <c r="DV41" s="980"/>
      <c r="DW41" s="981"/>
      <c r="DX41" s="981"/>
      <c r="DY41" s="981"/>
      <c r="DZ41" s="982"/>
      <c r="EA41" s="191"/>
    </row>
    <row r="42" spans="1:131" s="192" customFormat="1" ht="26.25" customHeight="1">
      <c r="A42" s="206">
        <v>15</v>
      </c>
      <c r="B42" s="1031"/>
      <c r="C42" s="1032"/>
      <c r="D42" s="1032"/>
      <c r="E42" s="1032"/>
      <c r="F42" s="1032"/>
      <c r="G42" s="1032"/>
      <c r="H42" s="1032"/>
      <c r="I42" s="1032"/>
      <c r="J42" s="1032"/>
      <c r="K42" s="1032"/>
      <c r="L42" s="1032"/>
      <c r="M42" s="1032"/>
      <c r="N42" s="1032"/>
      <c r="O42" s="1032"/>
      <c r="P42" s="1033"/>
      <c r="Q42" s="1038"/>
      <c r="R42" s="1035"/>
      <c r="S42" s="1035"/>
      <c r="T42" s="1035"/>
      <c r="U42" s="1035"/>
      <c r="V42" s="1035"/>
      <c r="W42" s="1035"/>
      <c r="X42" s="1035"/>
      <c r="Y42" s="1035"/>
      <c r="Z42" s="1035"/>
      <c r="AA42" s="1035"/>
      <c r="AB42" s="1035"/>
      <c r="AC42" s="1035"/>
      <c r="AD42" s="1035"/>
      <c r="AE42" s="1039"/>
      <c r="AF42" s="1034"/>
      <c r="AG42" s="1035"/>
      <c r="AH42" s="1035"/>
      <c r="AI42" s="1035"/>
      <c r="AJ42" s="1036"/>
      <c r="AK42" s="968"/>
      <c r="AL42" s="959"/>
      <c r="AM42" s="959"/>
      <c r="AN42" s="959"/>
      <c r="AO42" s="959"/>
      <c r="AP42" s="959"/>
      <c r="AQ42" s="959"/>
      <c r="AR42" s="959"/>
      <c r="AS42" s="959"/>
      <c r="AT42" s="959"/>
      <c r="AU42" s="959"/>
      <c r="AV42" s="959"/>
      <c r="AW42" s="959"/>
      <c r="AX42" s="959"/>
      <c r="AY42" s="959"/>
      <c r="AZ42" s="1037"/>
      <c r="BA42" s="1037"/>
      <c r="BB42" s="1037"/>
      <c r="BC42" s="1037"/>
      <c r="BD42" s="1037"/>
      <c r="BE42" s="1029"/>
      <c r="BF42" s="1029"/>
      <c r="BG42" s="1029"/>
      <c r="BH42" s="1029"/>
      <c r="BI42" s="1030"/>
      <c r="BJ42" s="197"/>
      <c r="BK42" s="197"/>
      <c r="BL42" s="197"/>
      <c r="BM42" s="197"/>
      <c r="BN42" s="197"/>
      <c r="BO42" s="210"/>
      <c r="BP42" s="210"/>
      <c r="BQ42" s="207">
        <v>36</v>
      </c>
      <c r="BR42" s="208" t="s">
        <v>546</v>
      </c>
      <c r="BS42" s="1002" t="s">
        <v>542</v>
      </c>
      <c r="BT42" s="1003"/>
      <c r="BU42" s="1003"/>
      <c r="BV42" s="1003"/>
      <c r="BW42" s="1003"/>
      <c r="BX42" s="1003"/>
      <c r="BY42" s="1003"/>
      <c r="BZ42" s="1003"/>
      <c r="CA42" s="1003"/>
      <c r="CB42" s="1003"/>
      <c r="CC42" s="1003"/>
      <c r="CD42" s="1003"/>
      <c r="CE42" s="1003"/>
      <c r="CF42" s="1003"/>
      <c r="CG42" s="1004"/>
      <c r="CH42" s="977">
        <v>-526</v>
      </c>
      <c r="CI42" s="978"/>
      <c r="CJ42" s="978"/>
      <c r="CK42" s="978"/>
      <c r="CL42" s="979"/>
      <c r="CM42" s="977">
        <v>1356</v>
      </c>
      <c r="CN42" s="978"/>
      <c r="CO42" s="978"/>
      <c r="CP42" s="978"/>
      <c r="CQ42" s="979"/>
      <c r="CR42" s="977">
        <v>1455</v>
      </c>
      <c r="CS42" s="978"/>
      <c r="CT42" s="978"/>
      <c r="CU42" s="978"/>
      <c r="CV42" s="979"/>
      <c r="CW42" s="977">
        <v>2452</v>
      </c>
      <c r="CX42" s="978"/>
      <c r="CY42" s="978"/>
      <c r="CZ42" s="978"/>
      <c r="DA42" s="979"/>
      <c r="DB42" s="977">
        <v>8177</v>
      </c>
      <c r="DC42" s="978"/>
      <c r="DD42" s="978"/>
      <c r="DE42" s="978"/>
      <c r="DF42" s="979"/>
      <c r="DG42" s="977" t="s">
        <v>452</v>
      </c>
      <c r="DH42" s="978"/>
      <c r="DI42" s="978"/>
      <c r="DJ42" s="978"/>
      <c r="DK42" s="979"/>
      <c r="DL42" s="977" t="s">
        <v>452</v>
      </c>
      <c r="DM42" s="978"/>
      <c r="DN42" s="978"/>
      <c r="DO42" s="978"/>
      <c r="DP42" s="979"/>
      <c r="DQ42" s="977">
        <v>2830</v>
      </c>
      <c r="DR42" s="978"/>
      <c r="DS42" s="978"/>
      <c r="DT42" s="978"/>
      <c r="DU42" s="979"/>
      <c r="DV42" s="980"/>
      <c r="DW42" s="981"/>
      <c r="DX42" s="981"/>
      <c r="DY42" s="981"/>
      <c r="DZ42" s="982"/>
      <c r="EA42" s="191"/>
    </row>
    <row r="43" spans="1:131" s="192" customFormat="1" ht="26.25" customHeight="1">
      <c r="A43" s="206">
        <v>16</v>
      </c>
      <c r="B43" s="1031"/>
      <c r="C43" s="1032"/>
      <c r="D43" s="1032"/>
      <c r="E43" s="1032"/>
      <c r="F43" s="1032"/>
      <c r="G43" s="1032"/>
      <c r="H43" s="1032"/>
      <c r="I43" s="1032"/>
      <c r="J43" s="1032"/>
      <c r="K43" s="1032"/>
      <c r="L43" s="1032"/>
      <c r="M43" s="1032"/>
      <c r="N43" s="1032"/>
      <c r="O43" s="1032"/>
      <c r="P43" s="1033"/>
      <c r="Q43" s="1038"/>
      <c r="R43" s="1035"/>
      <c r="S43" s="1035"/>
      <c r="T43" s="1035"/>
      <c r="U43" s="1035"/>
      <c r="V43" s="1035"/>
      <c r="W43" s="1035"/>
      <c r="X43" s="1035"/>
      <c r="Y43" s="1035"/>
      <c r="Z43" s="1035"/>
      <c r="AA43" s="1035"/>
      <c r="AB43" s="1035"/>
      <c r="AC43" s="1035"/>
      <c r="AD43" s="1035"/>
      <c r="AE43" s="1039"/>
      <c r="AF43" s="1034"/>
      <c r="AG43" s="1035"/>
      <c r="AH43" s="1035"/>
      <c r="AI43" s="1035"/>
      <c r="AJ43" s="1036"/>
      <c r="AK43" s="968"/>
      <c r="AL43" s="959"/>
      <c r="AM43" s="959"/>
      <c r="AN43" s="959"/>
      <c r="AO43" s="959"/>
      <c r="AP43" s="959"/>
      <c r="AQ43" s="959"/>
      <c r="AR43" s="959"/>
      <c r="AS43" s="959"/>
      <c r="AT43" s="959"/>
      <c r="AU43" s="959"/>
      <c r="AV43" s="959"/>
      <c r="AW43" s="959"/>
      <c r="AX43" s="959"/>
      <c r="AY43" s="959"/>
      <c r="AZ43" s="1037"/>
      <c r="BA43" s="1037"/>
      <c r="BB43" s="1037"/>
      <c r="BC43" s="1037"/>
      <c r="BD43" s="1037"/>
      <c r="BE43" s="1029"/>
      <c r="BF43" s="1029"/>
      <c r="BG43" s="1029"/>
      <c r="BH43" s="1029"/>
      <c r="BI43" s="1030"/>
      <c r="BJ43" s="197"/>
      <c r="BK43" s="197"/>
      <c r="BL43" s="197"/>
      <c r="BM43" s="197"/>
      <c r="BN43" s="197"/>
      <c r="BO43" s="210"/>
      <c r="BP43" s="210"/>
      <c r="BQ43" s="207">
        <v>37</v>
      </c>
      <c r="BR43" s="208" t="s">
        <v>546</v>
      </c>
      <c r="BS43" s="1002" t="s">
        <v>543</v>
      </c>
      <c r="BT43" s="1003"/>
      <c r="BU43" s="1003"/>
      <c r="BV43" s="1003"/>
      <c r="BW43" s="1003"/>
      <c r="BX43" s="1003"/>
      <c r="BY43" s="1003"/>
      <c r="BZ43" s="1003"/>
      <c r="CA43" s="1003"/>
      <c r="CB43" s="1003"/>
      <c r="CC43" s="1003"/>
      <c r="CD43" s="1003"/>
      <c r="CE43" s="1003"/>
      <c r="CF43" s="1003"/>
      <c r="CG43" s="1004"/>
      <c r="CH43" s="977">
        <v>48</v>
      </c>
      <c r="CI43" s="978"/>
      <c r="CJ43" s="978"/>
      <c r="CK43" s="978"/>
      <c r="CL43" s="979"/>
      <c r="CM43" s="977">
        <v>11594</v>
      </c>
      <c r="CN43" s="978"/>
      <c r="CO43" s="978"/>
      <c r="CP43" s="978"/>
      <c r="CQ43" s="979"/>
      <c r="CR43" s="977">
        <v>15516</v>
      </c>
      <c r="CS43" s="978"/>
      <c r="CT43" s="978"/>
      <c r="CU43" s="978"/>
      <c r="CV43" s="979"/>
      <c r="CW43" s="977">
        <v>2101</v>
      </c>
      <c r="CX43" s="978"/>
      <c r="CY43" s="978"/>
      <c r="CZ43" s="978"/>
      <c r="DA43" s="979"/>
      <c r="DB43" s="977" t="s">
        <v>452</v>
      </c>
      <c r="DC43" s="978"/>
      <c r="DD43" s="978"/>
      <c r="DE43" s="978"/>
      <c r="DF43" s="979"/>
      <c r="DG43" s="977" t="s">
        <v>452</v>
      </c>
      <c r="DH43" s="978"/>
      <c r="DI43" s="978"/>
      <c r="DJ43" s="978"/>
      <c r="DK43" s="979"/>
      <c r="DL43" s="977" t="s">
        <v>452</v>
      </c>
      <c r="DM43" s="978"/>
      <c r="DN43" s="978"/>
      <c r="DO43" s="978"/>
      <c r="DP43" s="979"/>
      <c r="DQ43" s="977" t="s">
        <v>452</v>
      </c>
      <c r="DR43" s="978"/>
      <c r="DS43" s="978"/>
      <c r="DT43" s="978"/>
      <c r="DU43" s="979"/>
      <c r="DV43" s="980"/>
      <c r="DW43" s="981"/>
      <c r="DX43" s="981"/>
      <c r="DY43" s="981"/>
      <c r="DZ43" s="982"/>
      <c r="EA43" s="191"/>
    </row>
    <row r="44" spans="1:131" s="192" customFormat="1" ht="26.25" customHeight="1">
      <c r="A44" s="206">
        <v>17</v>
      </c>
      <c r="B44" s="1031"/>
      <c r="C44" s="1032"/>
      <c r="D44" s="1032"/>
      <c r="E44" s="1032"/>
      <c r="F44" s="1032"/>
      <c r="G44" s="1032"/>
      <c r="H44" s="1032"/>
      <c r="I44" s="1032"/>
      <c r="J44" s="1032"/>
      <c r="K44" s="1032"/>
      <c r="L44" s="1032"/>
      <c r="M44" s="1032"/>
      <c r="N44" s="1032"/>
      <c r="O44" s="1032"/>
      <c r="P44" s="1033"/>
      <c r="Q44" s="1038"/>
      <c r="R44" s="1035"/>
      <c r="S44" s="1035"/>
      <c r="T44" s="1035"/>
      <c r="U44" s="1035"/>
      <c r="V44" s="1035"/>
      <c r="W44" s="1035"/>
      <c r="X44" s="1035"/>
      <c r="Y44" s="1035"/>
      <c r="Z44" s="1035"/>
      <c r="AA44" s="1035"/>
      <c r="AB44" s="1035"/>
      <c r="AC44" s="1035"/>
      <c r="AD44" s="1035"/>
      <c r="AE44" s="1039"/>
      <c r="AF44" s="1034"/>
      <c r="AG44" s="1035"/>
      <c r="AH44" s="1035"/>
      <c r="AI44" s="1035"/>
      <c r="AJ44" s="1036"/>
      <c r="AK44" s="968"/>
      <c r="AL44" s="959"/>
      <c r="AM44" s="959"/>
      <c r="AN44" s="959"/>
      <c r="AO44" s="959"/>
      <c r="AP44" s="959"/>
      <c r="AQ44" s="959"/>
      <c r="AR44" s="959"/>
      <c r="AS44" s="959"/>
      <c r="AT44" s="959"/>
      <c r="AU44" s="959"/>
      <c r="AV44" s="959"/>
      <c r="AW44" s="959"/>
      <c r="AX44" s="959"/>
      <c r="AY44" s="959"/>
      <c r="AZ44" s="1037"/>
      <c r="BA44" s="1037"/>
      <c r="BB44" s="1037"/>
      <c r="BC44" s="1037"/>
      <c r="BD44" s="1037"/>
      <c r="BE44" s="1029"/>
      <c r="BF44" s="1029"/>
      <c r="BG44" s="1029"/>
      <c r="BH44" s="1029"/>
      <c r="BI44" s="1030"/>
      <c r="BJ44" s="197"/>
      <c r="BK44" s="197"/>
      <c r="BL44" s="197"/>
      <c r="BM44" s="197"/>
      <c r="BN44" s="197"/>
      <c r="BO44" s="210"/>
      <c r="BP44" s="210"/>
      <c r="BQ44" s="207">
        <v>38</v>
      </c>
      <c r="BR44" s="208" t="s">
        <v>546</v>
      </c>
      <c r="BS44" s="1002" t="s">
        <v>544</v>
      </c>
      <c r="BT44" s="1003"/>
      <c r="BU44" s="1003"/>
      <c r="BV44" s="1003"/>
      <c r="BW44" s="1003"/>
      <c r="BX44" s="1003"/>
      <c r="BY44" s="1003"/>
      <c r="BZ44" s="1003"/>
      <c r="CA44" s="1003"/>
      <c r="CB44" s="1003"/>
      <c r="CC44" s="1003"/>
      <c r="CD44" s="1003"/>
      <c r="CE44" s="1003"/>
      <c r="CF44" s="1003"/>
      <c r="CG44" s="1004"/>
      <c r="CH44" s="977">
        <v>-302</v>
      </c>
      <c r="CI44" s="978"/>
      <c r="CJ44" s="978"/>
      <c r="CK44" s="978"/>
      <c r="CL44" s="979"/>
      <c r="CM44" s="977">
        <v>-103</v>
      </c>
      <c r="CN44" s="978"/>
      <c r="CO44" s="978"/>
      <c r="CP44" s="978"/>
      <c r="CQ44" s="979"/>
      <c r="CR44" s="977">
        <v>174</v>
      </c>
      <c r="CS44" s="978"/>
      <c r="CT44" s="978"/>
      <c r="CU44" s="978"/>
      <c r="CV44" s="979"/>
      <c r="CW44" s="977">
        <v>4020</v>
      </c>
      <c r="CX44" s="978"/>
      <c r="CY44" s="978"/>
      <c r="CZ44" s="978"/>
      <c r="DA44" s="979"/>
      <c r="DB44" s="977">
        <v>8709</v>
      </c>
      <c r="DC44" s="978"/>
      <c r="DD44" s="978"/>
      <c r="DE44" s="978"/>
      <c r="DF44" s="979"/>
      <c r="DG44" s="977" t="s">
        <v>452</v>
      </c>
      <c r="DH44" s="978"/>
      <c r="DI44" s="978"/>
      <c r="DJ44" s="978"/>
      <c r="DK44" s="979"/>
      <c r="DL44" s="977" t="s">
        <v>452</v>
      </c>
      <c r="DM44" s="978"/>
      <c r="DN44" s="978"/>
      <c r="DO44" s="978"/>
      <c r="DP44" s="979"/>
      <c r="DQ44" s="977">
        <v>277</v>
      </c>
      <c r="DR44" s="978"/>
      <c r="DS44" s="978"/>
      <c r="DT44" s="978"/>
      <c r="DU44" s="979"/>
      <c r="DV44" s="980"/>
      <c r="DW44" s="981"/>
      <c r="DX44" s="981"/>
      <c r="DY44" s="981"/>
      <c r="DZ44" s="982"/>
      <c r="EA44" s="191"/>
    </row>
    <row r="45" spans="1:131" s="192" customFormat="1" ht="26.25" customHeight="1">
      <c r="A45" s="206">
        <v>18</v>
      </c>
      <c r="B45" s="1031"/>
      <c r="C45" s="1032"/>
      <c r="D45" s="1032"/>
      <c r="E45" s="1032"/>
      <c r="F45" s="1032"/>
      <c r="G45" s="1032"/>
      <c r="H45" s="1032"/>
      <c r="I45" s="1032"/>
      <c r="J45" s="1032"/>
      <c r="K45" s="1032"/>
      <c r="L45" s="1032"/>
      <c r="M45" s="1032"/>
      <c r="N45" s="1032"/>
      <c r="O45" s="1032"/>
      <c r="P45" s="1033"/>
      <c r="Q45" s="1038"/>
      <c r="R45" s="1035"/>
      <c r="S45" s="1035"/>
      <c r="T45" s="1035"/>
      <c r="U45" s="1035"/>
      <c r="V45" s="1035"/>
      <c r="W45" s="1035"/>
      <c r="X45" s="1035"/>
      <c r="Y45" s="1035"/>
      <c r="Z45" s="1035"/>
      <c r="AA45" s="1035"/>
      <c r="AB45" s="1035"/>
      <c r="AC45" s="1035"/>
      <c r="AD45" s="1035"/>
      <c r="AE45" s="1039"/>
      <c r="AF45" s="1034"/>
      <c r="AG45" s="1035"/>
      <c r="AH45" s="1035"/>
      <c r="AI45" s="1035"/>
      <c r="AJ45" s="1036"/>
      <c r="AK45" s="968"/>
      <c r="AL45" s="959"/>
      <c r="AM45" s="959"/>
      <c r="AN45" s="959"/>
      <c r="AO45" s="959"/>
      <c r="AP45" s="959"/>
      <c r="AQ45" s="959"/>
      <c r="AR45" s="959"/>
      <c r="AS45" s="959"/>
      <c r="AT45" s="959"/>
      <c r="AU45" s="959"/>
      <c r="AV45" s="959"/>
      <c r="AW45" s="959"/>
      <c r="AX45" s="959"/>
      <c r="AY45" s="959"/>
      <c r="AZ45" s="1037"/>
      <c r="BA45" s="1037"/>
      <c r="BB45" s="1037"/>
      <c r="BC45" s="1037"/>
      <c r="BD45" s="1037"/>
      <c r="BE45" s="1029"/>
      <c r="BF45" s="1029"/>
      <c r="BG45" s="1029"/>
      <c r="BH45" s="1029"/>
      <c r="BI45" s="1030"/>
      <c r="BJ45" s="197"/>
      <c r="BK45" s="197"/>
      <c r="BL45" s="197"/>
      <c r="BM45" s="197"/>
      <c r="BN45" s="197"/>
      <c r="BO45" s="210"/>
      <c r="BP45" s="210"/>
      <c r="BQ45" s="207">
        <v>39</v>
      </c>
      <c r="BR45" s="208"/>
      <c r="BS45" s="1002" t="s">
        <v>545</v>
      </c>
      <c r="BT45" s="1003"/>
      <c r="BU45" s="1003"/>
      <c r="BV45" s="1003"/>
      <c r="BW45" s="1003"/>
      <c r="BX45" s="1003"/>
      <c r="BY45" s="1003"/>
      <c r="BZ45" s="1003"/>
      <c r="CA45" s="1003"/>
      <c r="CB45" s="1003"/>
      <c r="CC45" s="1003"/>
      <c r="CD45" s="1003"/>
      <c r="CE45" s="1003"/>
      <c r="CF45" s="1003"/>
      <c r="CG45" s="1004"/>
      <c r="CH45" s="977">
        <v>-171</v>
      </c>
      <c r="CI45" s="978"/>
      <c r="CJ45" s="978"/>
      <c r="CK45" s="978"/>
      <c r="CL45" s="979"/>
      <c r="CM45" s="977">
        <v>2904</v>
      </c>
      <c r="CN45" s="978"/>
      <c r="CO45" s="978"/>
      <c r="CP45" s="978"/>
      <c r="CQ45" s="979"/>
      <c r="CR45" s="977">
        <v>3000</v>
      </c>
      <c r="CS45" s="978"/>
      <c r="CT45" s="978"/>
      <c r="CU45" s="978"/>
      <c r="CV45" s="979"/>
      <c r="CW45" s="977" t="s">
        <v>452</v>
      </c>
      <c r="CX45" s="978"/>
      <c r="CY45" s="978"/>
      <c r="CZ45" s="978"/>
      <c r="DA45" s="979"/>
      <c r="DB45" s="977" t="s">
        <v>452</v>
      </c>
      <c r="DC45" s="978"/>
      <c r="DD45" s="978"/>
      <c r="DE45" s="978"/>
      <c r="DF45" s="979"/>
      <c r="DG45" s="977" t="s">
        <v>452</v>
      </c>
      <c r="DH45" s="978"/>
      <c r="DI45" s="978"/>
      <c r="DJ45" s="978"/>
      <c r="DK45" s="979"/>
      <c r="DL45" s="977" t="s">
        <v>452</v>
      </c>
      <c r="DM45" s="978"/>
      <c r="DN45" s="978"/>
      <c r="DO45" s="978"/>
      <c r="DP45" s="979"/>
      <c r="DQ45" s="977" t="s">
        <v>452</v>
      </c>
      <c r="DR45" s="978"/>
      <c r="DS45" s="978"/>
      <c r="DT45" s="978"/>
      <c r="DU45" s="979"/>
      <c r="DV45" s="980"/>
      <c r="DW45" s="981"/>
      <c r="DX45" s="981"/>
      <c r="DY45" s="981"/>
      <c r="DZ45" s="982"/>
      <c r="EA45" s="191"/>
    </row>
    <row r="46" spans="1:131" s="192" customFormat="1" ht="26.25" customHeight="1">
      <c r="A46" s="206">
        <v>19</v>
      </c>
      <c r="B46" s="1031"/>
      <c r="C46" s="1032"/>
      <c r="D46" s="1032"/>
      <c r="E46" s="1032"/>
      <c r="F46" s="1032"/>
      <c r="G46" s="1032"/>
      <c r="H46" s="1032"/>
      <c r="I46" s="1032"/>
      <c r="J46" s="1032"/>
      <c r="K46" s="1032"/>
      <c r="L46" s="1032"/>
      <c r="M46" s="1032"/>
      <c r="N46" s="1032"/>
      <c r="O46" s="1032"/>
      <c r="P46" s="1033"/>
      <c r="Q46" s="1038"/>
      <c r="R46" s="1035"/>
      <c r="S46" s="1035"/>
      <c r="T46" s="1035"/>
      <c r="U46" s="1035"/>
      <c r="V46" s="1035"/>
      <c r="W46" s="1035"/>
      <c r="X46" s="1035"/>
      <c r="Y46" s="1035"/>
      <c r="Z46" s="1035"/>
      <c r="AA46" s="1035"/>
      <c r="AB46" s="1035"/>
      <c r="AC46" s="1035"/>
      <c r="AD46" s="1035"/>
      <c r="AE46" s="1039"/>
      <c r="AF46" s="1034"/>
      <c r="AG46" s="1035"/>
      <c r="AH46" s="1035"/>
      <c r="AI46" s="1035"/>
      <c r="AJ46" s="1036"/>
      <c r="AK46" s="968"/>
      <c r="AL46" s="959"/>
      <c r="AM46" s="959"/>
      <c r="AN46" s="959"/>
      <c r="AO46" s="959"/>
      <c r="AP46" s="959"/>
      <c r="AQ46" s="959"/>
      <c r="AR46" s="959"/>
      <c r="AS46" s="959"/>
      <c r="AT46" s="959"/>
      <c r="AU46" s="959"/>
      <c r="AV46" s="959"/>
      <c r="AW46" s="959"/>
      <c r="AX46" s="959"/>
      <c r="AY46" s="959"/>
      <c r="AZ46" s="1037"/>
      <c r="BA46" s="1037"/>
      <c r="BB46" s="1037"/>
      <c r="BC46" s="1037"/>
      <c r="BD46" s="1037"/>
      <c r="BE46" s="1029"/>
      <c r="BF46" s="1029"/>
      <c r="BG46" s="1029"/>
      <c r="BH46" s="1029"/>
      <c r="BI46" s="1030"/>
      <c r="BJ46" s="197"/>
      <c r="BK46" s="197"/>
      <c r="BL46" s="197"/>
      <c r="BM46" s="197"/>
      <c r="BN46" s="197"/>
      <c r="BO46" s="210"/>
      <c r="BP46" s="210"/>
      <c r="BQ46" s="207">
        <v>40</v>
      </c>
      <c r="BR46" s="208"/>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1"/>
    </row>
    <row r="47" spans="1:131" s="192" customFormat="1" ht="26.25" customHeight="1">
      <c r="A47" s="206">
        <v>20</v>
      </c>
      <c r="B47" s="1031"/>
      <c r="C47" s="1032"/>
      <c r="D47" s="1032"/>
      <c r="E47" s="1032"/>
      <c r="F47" s="1032"/>
      <c r="G47" s="1032"/>
      <c r="H47" s="1032"/>
      <c r="I47" s="1032"/>
      <c r="J47" s="1032"/>
      <c r="K47" s="1032"/>
      <c r="L47" s="1032"/>
      <c r="M47" s="1032"/>
      <c r="N47" s="1032"/>
      <c r="O47" s="1032"/>
      <c r="P47" s="1033"/>
      <c r="Q47" s="1038"/>
      <c r="R47" s="1035"/>
      <c r="S47" s="1035"/>
      <c r="T47" s="1035"/>
      <c r="U47" s="1035"/>
      <c r="V47" s="1035"/>
      <c r="W47" s="1035"/>
      <c r="X47" s="1035"/>
      <c r="Y47" s="1035"/>
      <c r="Z47" s="1035"/>
      <c r="AA47" s="1035"/>
      <c r="AB47" s="1035"/>
      <c r="AC47" s="1035"/>
      <c r="AD47" s="1035"/>
      <c r="AE47" s="1039"/>
      <c r="AF47" s="1034"/>
      <c r="AG47" s="1035"/>
      <c r="AH47" s="1035"/>
      <c r="AI47" s="1035"/>
      <c r="AJ47" s="1036"/>
      <c r="AK47" s="968"/>
      <c r="AL47" s="959"/>
      <c r="AM47" s="959"/>
      <c r="AN47" s="959"/>
      <c r="AO47" s="959"/>
      <c r="AP47" s="959"/>
      <c r="AQ47" s="959"/>
      <c r="AR47" s="959"/>
      <c r="AS47" s="959"/>
      <c r="AT47" s="959"/>
      <c r="AU47" s="959"/>
      <c r="AV47" s="959"/>
      <c r="AW47" s="959"/>
      <c r="AX47" s="959"/>
      <c r="AY47" s="959"/>
      <c r="AZ47" s="1037"/>
      <c r="BA47" s="1037"/>
      <c r="BB47" s="1037"/>
      <c r="BC47" s="1037"/>
      <c r="BD47" s="1037"/>
      <c r="BE47" s="1029"/>
      <c r="BF47" s="1029"/>
      <c r="BG47" s="1029"/>
      <c r="BH47" s="1029"/>
      <c r="BI47" s="1030"/>
      <c r="BJ47" s="197"/>
      <c r="BK47" s="197"/>
      <c r="BL47" s="197"/>
      <c r="BM47" s="197"/>
      <c r="BN47" s="197"/>
      <c r="BO47" s="210"/>
      <c r="BP47" s="210"/>
      <c r="BQ47" s="207">
        <v>41</v>
      </c>
      <c r="BR47" s="208"/>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1"/>
    </row>
    <row r="48" spans="1:131" s="192" customFormat="1" ht="26.25" customHeight="1">
      <c r="A48" s="206">
        <v>21</v>
      </c>
      <c r="B48" s="1031"/>
      <c r="C48" s="1032"/>
      <c r="D48" s="1032"/>
      <c r="E48" s="1032"/>
      <c r="F48" s="1032"/>
      <c r="G48" s="1032"/>
      <c r="H48" s="1032"/>
      <c r="I48" s="1032"/>
      <c r="J48" s="1032"/>
      <c r="K48" s="1032"/>
      <c r="L48" s="1032"/>
      <c r="M48" s="1032"/>
      <c r="N48" s="1032"/>
      <c r="O48" s="1032"/>
      <c r="P48" s="1033"/>
      <c r="Q48" s="1038"/>
      <c r="R48" s="1035"/>
      <c r="S48" s="1035"/>
      <c r="T48" s="1035"/>
      <c r="U48" s="1035"/>
      <c r="V48" s="1035"/>
      <c r="W48" s="1035"/>
      <c r="X48" s="1035"/>
      <c r="Y48" s="1035"/>
      <c r="Z48" s="1035"/>
      <c r="AA48" s="1035"/>
      <c r="AB48" s="1035"/>
      <c r="AC48" s="1035"/>
      <c r="AD48" s="1035"/>
      <c r="AE48" s="1039"/>
      <c r="AF48" s="1034"/>
      <c r="AG48" s="1035"/>
      <c r="AH48" s="1035"/>
      <c r="AI48" s="1035"/>
      <c r="AJ48" s="1036"/>
      <c r="AK48" s="968"/>
      <c r="AL48" s="959"/>
      <c r="AM48" s="959"/>
      <c r="AN48" s="959"/>
      <c r="AO48" s="959"/>
      <c r="AP48" s="959"/>
      <c r="AQ48" s="959"/>
      <c r="AR48" s="959"/>
      <c r="AS48" s="959"/>
      <c r="AT48" s="959"/>
      <c r="AU48" s="959"/>
      <c r="AV48" s="959"/>
      <c r="AW48" s="959"/>
      <c r="AX48" s="959"/>
      <c r="AY48" s="959"/>
      <c r="AZ48" s="1037"/>
      <c r="BA48" s="1037"/>
      <c r="BB48" s="1037"/>
      <c r="BC48" s="1037"/>
      <c r="BD48" s="1037"/>
      <c r="BE48" s="1029"/>
      <c r="BF48" s="1029"/>
      <c r="BG48" s="1029"/>
      <c r="BH48" s="1029"/>
      <c r="BI48" s="1030"/>
      <c r="BJ48" s="197"/>
      <c r="BK48" s="197"/>
      <c r="BL48" s="197"/>
      <c r="BM48" s="197"/>
      <c r="BN48" s="197"/>
      <c r="BO48" s="210"/>
      <c r="BP48" s="210"/>
      <c r="BQ48" s="207">
        <v>42</v>
      </c>
      <c r="BR48" s="208"/>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1"/>
    </row>
    <row r="49" spans="1:131" s="192" customFormat="1" ht="26.25" customHeight="1">
      <c r="A49" s="206">
        <v>22</v>
      </c>
      <c r="B49" s="1031"/>
      <c r="C49" s="1032"/>
      <c r="D49" s="1032"/>
      <c r="E49" s="1032"/>
      <c r="F49" s="1032"/>
      <c r="G49" s="1032"/>
      <c r="H49" s="1032"/>
      <c r="I49" s="1032"/>
      <c r="J49" s="1032"/>
      <c r="K49" s="1032"/>
      <c r="L49" s="1032"/>
      <c r="M49" s="1032"/>
      <c r="N49" s="1032"/>
      <c r="O49" s="1032"/>
      <c r="P49" s="1033"/>
      <c r="Q49" s="1038"/>
      <c r="R49" s="1035"/>
      <c r="S49" s="1035"/>
      <c r="T49" s="1035"/>
      <c r="U49" s="1035"/>
      <c r="V49" s="1035"/>
      <c r="W49" s="1035"/>
      <c r="X49" s="1035"/>
      <c r="Y49" s="1035"/>
      <c r="Z49" s="1035"/>
      <c r="AA49" s="1035"/>
      <c r="AB49" s="1035"/>
      <c r="AC49" s="1035"/>
      <c r="AD49" s="1035"/>
      <c r="AE49" s="1039"/>
      <c r="AF49" s="1034"/>
      <c r="AG49" s="1035"/>
      <c r="AH49" s="1035"/>
      <c r="AI49" s="1035"/>
      <c r="AJ49" s="1036"/>
      <c r="AK49" s="968"/>
      <c r="AL49" s="959"/>
      <c r="AM49" s="959"/>
      <c r="AN49" s="959"/>
      <c r="AO49" s="959"/>
      <c r="AP49" s="959"/>
      <c r="AQ49" s="959"/>
      <c r="AR49" s="959"/>
      <c r="AS49" s="959"/>
      <c r="AT49" s="959"/>
      <c r="AU49" s="959"/>
      <c r="AV49" s="959"/>
      <c r="AW49" s="959"/>
      <c r="AX49" s="959"/>
      <c r="AY49" s="959"/>
      <c r="AZ49" s="1037"/>
      <c r="BA49" s="1037"/>
      <c r="BB49" s="1037"/>
      <c r="BC49" s="1037"/>
      <c r="BD49" s="1037"/>
      <c r="BE49" s="1029"/>
      <c r="BF49" s="1029"/>
      <c r="BG49" s="1029"/>
      <c r="BH49" s="1029"/>
      <c r="BI49" s="1030"/>
      <c r="BJ49" s="197"/>
      <c r="BK49" s="197"/>
      <c r="BL49" s="197"/>
      <c r="BM49" s="197"/>
      <c r="BN49" s="197"/>
      <c r="BO49" s="210"/>
      <c r="BP49" s="210"/>
      <c r="BQ49" s="207">
        <v>43</v>
      </c>
      <c r="BR49" s="208"/>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1"/>
      <c r="C50" s="1032"/>
      <c r="D50" s="1032"/>
      <c r="E50" s="1032"/>
      <c r="F50" s="1032"/>
      <c r="G50" s="1032"/>
      <c r="H50" s="1032"/>
      <c r="I50" s="1032"/>
      <c r="J50" s="1032"/>
      <c r="K50" s="1032"/>
      <c r="L50" s="1032"/>
      <c r="M50" s="1032"/>
      <c r="N50" s="1032"/>
      <c r="O50" s="1032"/>
      <c r="P50" s="1033"/>
      <c r="Q50" s="1027"/>
      <c r="R50" s="1008"/>
      <c r="S50" s="1008"/>
      <c r="T50" s="1008"/>
      <c r="U50" s="1008"/>
      <c r="V50" s="1008"/>
      <c r="W50" s="1008"/>
      <c r="X50" s="1008"/>
      <c r="Y50" s="1008"/>
      <c r="Z50" s="1008"/>
      <c r="AA50" s="1008"/>
      <c r="AB50" s="1008"/>
      <c r="AC50" s="1008"/>
      <c r="AD50" s="1008"/>
      <c r="AE50" s="1028"/>
      <c r="AF50" s="1034"/>
      <c r="AG50" s="1035"/>
      <c r="AH50" s="1035"/>
      <c r="AI50" s="1035"/>
      <c r="AJ50" s="1036"/>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29"/>
      <c r="BF50" s="1029"/>
      <c r="BG50" s="1029"/>
      <c r="BH50" s="1029"/>
      <c r="BI50" s="1030"/>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1"/>
      <c r="C51" s="1032"/>
      <c r="D51" s="1032"/>
      <c r="E51" s="1032"/>
      <c r="F51" s="1032"/>
      <c r="G51" s="1032"/>
      <c r="H51" s="1032"/>
      <c r="I51" s="1032"/>
      <c r="J51" s="1032"/>
      <c r="K51" s="1032"/>
      <c r="L51" s="1032"/>
      <c r="M51" s="1032"/>
      <c r="N51" s="1032"/>
      <c r="O51" s="1032"/>
      <c r="P51" s="1033"/>
      <c r="Q51" s="1027"/>
      <c r="R51" s="1008"/>
      <c r="S51" s="1008"/>
      <c r="T51" s="1008"/>
      <c r="U51" s="1008"/>
      <c r="V51" s="1008"/>
      <c r="W51" s="1008"/>
      <c r="X51" s="1008"/>
      <c r="Y51" s="1008"/>
      <c r="Z51" s="1008"/>
      <c r="AA51" s="1008"/>
      <c r="AB51" s="1008"/>
      <c r="AC51" s="1008"/>
      <c r="AD51" s="1008"/>
      <c r="AE51" s="1028"/>
      <c r="AF51" s="1034"/>
      <c r="AG51" s="1035"/>
      <c r="AH51" s="1035"/>
      <c r="AI51" s="1035"/>
      <c r="AJ51" s="1036"/>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29"/>
      <c r="BF51" s="1029"/>
      <c r="BG51" s="1029"/>
      <c r="BH51" s="1029"/>
      <c r="BI51" s="1030"/>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1"/>
      <c r="C52" s="1032"/>
      <c r="D52" s="1032"/>
      <c r="E52" s="1032"/>
      <c r="F52" s="1032"/>
      <c r="G52" s="1032"/>
      <c r="H52" s="1032"/>
      <c r="I52" s="1032"/>
      <c r="J52" s="1032"/>
      <c r="K52" s="1032"/>
      <c r="L52" s="1032"/>
      <c r="M52" s="1032"/>
      <c r="N52" s="1032"/>
      <c r="O52" s="1032"/>
      <c r="P52" s="1033"/>
      <c r="Q52" s="1027"/>
      <c r="R52" s="1008"/>
      <c r="S52" s="1008"/>
      <c r="T52" s="1008"/>
      <c r="U52" s="1008"/>
      <c r="V52" s="1008"/>
      <c r="W52" s="1008"/>
      <c r="X52" s="1008"/>
      <c r="Y52" s="1008"/>
      <c r="Z52" s="1008"/>
      <c r="AA52" s="1008"/>
      <c r="AB52" s="1008"/>
      <c r="AC52" s="1008"/>
      <c r="AD52" s="1008"/>
      <c r="AE52" s="1028"/>
      <c r="AF52" s="1034"/>
      <c r="AG52" s="1035"/>
      <c r="AH52" s="1035"/>
      <c r="AI52" s="1035"/>
      <c r="AJ52" s="1036"/>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29"/>
      <c r="BF52" s="1029"/>
      <c r="BG52" s="1029"/>
      <c r="BH52" s="1029"/>
      <c r="BI52" s="1030"/>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1"/>
      <c r="C53" s="1032"/>
      <c r="D53" s="1032"/>
      <c r="E53" s="1032"/>
      <c r="F53" s="1032"/>
      <c r="G53" s="1032"/>
      <c r="H53" s="1032"/>
      <c r="I53" s="1032"/>
      <c r="J53" s="1032"/>
      <c r="K53" s="1032"/>
      <c r="L53" s="1032"/>
      <c r="M53" s="1032"/>
      <c r="N53" s="1032"/>
      <c r="O53" s="1032"/>
      <c r="P53" s="1033"/>
      <c r="Q53" s="1027"/>
      <c r="R53" s="1008"/>
      <c r="S53" s="1008"/>
      <c r="T53" s="1008"/>
      <c r="U53" s="1008"/>
      <c r="V53" s="1008"/>
      <c r="W53" s="1008"/>
      <c r="X53" s="1008"/>
      <c r="Y53" s="1008"/>
      <c r="Z53" s="1008"/>
      <c r="AA53" s="1008"/>
      <c r="AB53" s="1008"/>
      <c r="AC53" s="1008"/>
      <c r="AD53" s="1008"/>
      <c r="AE53" s="1028"/>
      <c r="AF53" s="1034"/>
      <c r="AG53" s="1035"/>
      <c r="AH53" s="1035"/>
      <c r="AI53" s="1035"/>
      <c r="AJ53" s="1036"/>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29"/>
      <c r="BF53" s="1029"/>
      <c r="BG53" s="1029"/>
      <c r="BH53" s="1029"/>
      <c r="BI53" s="1030"/>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1"/>
      <c r="C54" s="1032"/>
      <c r="D54" s="1032"/>
      <c r="E54" s="1032"/>
      <c r="F54" s="1032"/>
      <c r="G54" s="1032"/>
      <c r="H54" s="1032"/>
      <c r="I54" s="1032"/>
      <c r="J54" s="1032"/>
      <c r="K54" s="1032"/>
      <c r="L54" s="1032"/>
      <c r="M54" s="1032"/>
      <c r="N54" s="1032"/>
      <c r="O54" s="1032"/>
      <c r="P54" s="1033"/>
      <c r="Q54" s="1027"/>
      <c r="R54" s="1008"/>
      <c r="S54" s="1008"/>
      <c r="T54" s="1008"/>
      <c r="U54" s="1008"/>
      <c r="V54" s="1008"/>
      <c r="W54" s="1008"/>
      <c r="X54" s="1008"/>
      <c r="Y54" s="1008"/>
      <c r="Z54" s="1008"/>
      <c r="AA54" s="1008"/>
      <c r="AB54" s="1008"/>
      <c r="AC54" s="1008"/>
      <c r="AD54" s="1008"/>
      <c r="AE54" s="1028"/>
      <c r="AF54" s="1034"/>
      <c r="AG54" s="1035"/>
      <c r="AH54" s="1035"/>
      <c r="AI54" s="1035"/>
      <c r="AJ54" s="1036"/>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29"/>
      <c r="BF54" s="1029"/>
      <c r="BG54" s="1029"/>
      <c r="BH54" s="1029"/>
      <c r="BI54" s="1030"/>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1"/>
      <c r="C55" s="1032"/>
      <c r="D55" s="1032"/>
      <c r="E55" s="1032"/>
      <c r="F55" s="1032"/>
      <c r="G55" s="1032"/>
      <c r="H55" s="1032"/>
      <c r="I55" s="1032"/>
      <c r="J55" s="1032"/>
      <c r="K55" s="1032"/>
      <c r="L55" s="1032"/>
      <c r="M55" s="1032"/>
      <c r="N55" s="1032"/>
      <c r="O55" s="1032"/>
      <c r="P55" s="1033"/>
      <c r="Q55" s="1027"/>
      <c r="R55" s="1008"/>
      <c r="S55" s="1008"/>
      <c r="T55" s="1008"/>
      <c r="U55" s="1008"/>
      <c r="V55" s="1008"/>
      <c r="W55" s="1008"/>
      <c r="X55" s="1008"/>
      <c r="Y55" s="1008"/>
      <c r="Z55" s="1008"/>
      <c r="AA55" s="1008"/>
      <c r="AB55" s="1008"/>
      <c r="AC55" s="1008"/>
      <c r="AD55" s="1008"/>
      <c r="AE55" s="1028"/>
      <c r="AF55" s="1034"/>
      <c r="AG55" s="1035"/>
      <c r="AH55" s="1035"/>
      <c r="AI55" s="1035"/>
      <c r="AJ55" s="1036"/>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29"/>
      <c r="BF55" s="1029"/>
      <c r="BG55" s="1029"/>
      <c r="BH55" s="1029"/>
      <c r="BI55" s="1030"/>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1"/>
      <c r="C56" s="1032"/>
      <c r="D56" s="1032"/>
      <c r="E56" s="1032"/>
      <c r="F56" s="1032"/>
      <c r="G56" s="1032"/>
      <c r="H56" s="1032"/>
      <c r="I56" s="1032"/>
      <c r="J56" s="1032"/>
      <c r="K56" s="1032"/>
      <c r="L56" s="1032"/>
      <c r="M56" s="1032"/>
      <c r="N56" s="1032"/>
      <c r="O56" s="1032"/>
      <c r="P56" s="1033"/>
      <c r="Q56" s="1027"/>
      <c r="R56" s="1008"/>
      <c r="S56" s="1008"/>
      <c r="T56" s="1008"/>
      <c r="U56" s="1008"/>
      <c r="V56" s="1008"/>
      <c r="W56" s="1008"/>
      <c r="X56" s="1008"/>
      <c r="Y56" s="1008"/>
      <c r="Z56" s="1008"/>
      <c r="AA56" s="1008"/>
      <c r="AB56" s="1008"/>
      <c r="AC56" s="1008"/>
      <c r="AD56" s="1008"/>
      <c r="AE56" s="1028"/>
      <c r="AF56" s="1034"/>
      <c r="AG56" s="1035"/>
      <c r="AH56" s="1035"/>
      <c r="AI56" s="1035"/>
      <c r="AJ56" s="1036"/>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29"/>
      <c r="BF56" s="1029"/>
      <c r="BG56" s="1029"/>
      <c r="BH56" s="1029"/>
      <c r="BI56" s="1030"/>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1"/>
      <c r="C57" s="1032"/>
      <c r="D57" s="1032"/>
      <c r="E57" s="1032"/>
      <c r="F57" s="1032"/>
      <c r="G57" s="1032"/>
      <c r="H57" s="1032"/>
      <c r="I57" s="1032"/>
      <c r="J57" s="1032"/>
      <c r="K57" s="1032"/>
      <c r="L57" s="1032"/>
      <c r="M57" s="1032"/>
      <c r="N57" s="1032"/>
      <c r="O57" s="1032"/>
      <c r="P57" s="1033"/>
      <c r="Q57" s="1027"/>
      <c r="R57" s="1008"/>
      <c r="S57" s="1008"/>
      <c r="T57" s="1008"/>
      <c r="U57" s="1008"/>
      <c r="V57" s="1008"/>
      <c r="W57" s="1008"/>
      <c r="X57" s="1008"/>
      <c r="Y57" s="1008"/>
      <c r="Z57" s="1008"/>
      <c r="AA57" s="1008"/>
      <c r="AB57" s="1008"/>
      <c r="AC57" s="1008"/>
      <c r="AD57" s="1008"/>
      <c r="AE57" s="1028"/>
      <c r="AF57" s="1034"/>
      <c r="AG57" s="1035"/>
      <c r="AH57" s="1035"/>
      <c r="AI57" s="1035"/>
      <c r="AJ57" s="1036"/>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29"/>
      <c r="BF57" s="1029"/>
      <c r="BG57" s="1029"/>
      <c r="BH57" s="1029"/>
      <c r="BI57" s="1030"/>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1"/>
      <c r="C58" s="1032"/>
      <c r="D58" s="1032"/>
      <c r="E58" s="1032"/>
      <c r="F58" s="1032"/>
      <c r="G58" s="1032"/>
      <c r="H58" s="1032"/>
      <c r="I58" s="1032"/>
      <c r="J58" s="1032"/>
      <c r="K58" s="1032"/>
      <c r="L58" s="1032"/>
      <c r="M58" s="1032"/>
      <c r="N58" s="1032"/>
      <c r="O58" s="1032"/>
      <c r="P58" s="1033"/>
      <c r="Q58" s="1027"/>
      <c r="R58" s="1008"/>
      <c r="S58" s="1008"/>
      <c r="T58" s="1008"/>
      <c r="U58" s="1008"/>
      <c r="V58" s="1008"/>
      <c r="W58" s="1008"/>
      <c r="X58" s="1008"/>
      <c r="Y58" s="1008"/>
      <c r="Z58" s="1008"/>
      <c r="AA58" s="1008"/>
      <c r="AB58" s="1008"/>
      <c r="AC58" s="1008"/>
      <c r="AD58" s="1008"/>
      <c r="AE58" s="1028"/>
      <c r="AF58" s="1034"/>
      <c r="AG58" s="1035"/>
      <c r="AH58" s="1035"/>
      <c r="AI58" s="1035"/>
      <c r="AJ58" s="1036"/>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29"/>
      <c r="BF58" s="1029"/>
      <c r="BG58" s="1029"/>
      <c r="BH58" s="1029"/>
      <c r="BI58" s="1030"/>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1"/>
      <c r="C59" s="1032"/>
      <c r="D59" s="1032"/>
      <c r="E59" s="1032"/>
      <c r="F59" s="1032"/>
      <c r="G59" s="1032"/>
      <c r="H59" s="1032"/>
      <c r="I59" s="1032"/>
      <c r="J59" s="1032"/>
      <c r="K59" s="1032"/>
      <c r="L59" s="1032"/>
      <c r="M59" s="1032"/>
      <c r="N59" s="1032"/>
      <c r="O59" s="1032"/>
      <c r="P59" s="1033"/>
      <c r="Q59" s="1027"/>
      <c r="R59" s="1008"/>
      <c r="S59" s="1008"/>
      <c r="T59" s="1008"/>
      <c r="U59" s="1008"/>
      <c r="V59" s="1008"/>
      <c r="W59" s="1008"/>
      <c r="X59" s="1008"/>
      <c r="Y59" s="1008"/>
      <c r="Z59" s="1008"/>
      <c r="AA59" s="1008"/>
      <c r="AB59" s="1008"/>
      <c r="AC59" s="1008"/>
      <c r="AD59" s="1008"/>
      <c r="AE59" s="1028"/>
      <c r="AF59" s="1034"/>
      <c r="AG59" s="1035"/>
      <c r="AH59" s="1035"/>
      <c r="AI59" s="1035"/>
      <c r="AJ59" s="1036"/>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29"/>
      <c r="BF59" s="1029"/>
      <c r="BG59" s="1029"/>
      <c r="BH59" s="1029"/>
      <c r="BI59" s="1030"/>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1"/>
      <c r="C60" s="1032"/>
      <c r="D60" s="1032"/>
      <c r="E60" s="1032"/>
      <c r="F60" s="1032"/>
      <c r="G60" s="1032"/>
      <c r="H60" s="1032"/>
      <c r="I60" s="1032"/>
      <c r="J60" s="1032"/>
      <c r="K60" s="1032"/>
      <c r="L60" s="1032"/>
      <c r="M60" s="1032"/>
      <c r="N60" s="1032"/>
      <c r="O60" s="1032"/>
      <c r="P60" s="1033"/>
      <c r="Q60" s="1027"/>
      <c r="R60" s="1008"/>
      <c r="S60" s="1008"/>
      <c r="T60" s="1008"/>
      <c r="U60" s="1008"/>
      <c r="V60" s="1008"/>
      <c r="W60" s="1008"/>
      <c r="X60" s="1008"/>
      <c r="Y60" s="1008"/>
      <c r="Z60" s="1008"/>
      <c r="AA60" s="1008"/>
      <c r="AB60" s="1008"/>
      <c r="AC60" s="1008"/>
      <c r="AD60" s="1008"/>
      <c r="AE60" s="1028"/>
      <c r="AF60" s="1034"/>
      <c r="AG60" s="1035"/>
      <c r="AH60" s="1035"/>
      <c r="AI60" s="1035"/>
      <c r="AJ60" s="1036"/>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29"/>
      <c r="BF60" s="1029"/>
      <c r="BG60" s="1029"/>
      <c r="BH60" s="1029"/>
      <c r="BI60" s="1030"/>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1"/>
      <c r="C61" s="1032"/>
      <c r="D61" s="1032"/>
      <c r="E61" s="1032"/>
      <c r="F61" s="1032"/>
      <c r="G61" s="1032"/>
      <c r="H61" s="1032"/>
      <c r="I61" s="1032"/>
      <c r="J61" s="1032"/>
      <c r="K61" s="1032"/>
      <c r="L61" s="1032"/>
      <c r="M61" s="1032"/>
      <c r="N61" s="1032"/>
      <c r="O61" s="1032"/>
      <c r="P61" s="1033"/>
      <c r="Q61" s="1027"/>
      <c r="R61" s="1008"/>
      <c r="S61" s="1008"/>
      <c r="T61" s="1008"/>
      <c r="U61" s="1008"/>
      <c r="V61" s="1008"/>
      <c r="W61" s="1008"/>
      <c r="X61" s="1008"/>
      <c r="Y61" s="1008"/>
      <c r="Z61" s="1008"/>
      <c r="AA61" s="1008"/>
      <c r="AB61" s="1008"/>
      <c r="AC61" s="1008"/>
      <c r="AD61" s="1008"/>
      <c r="AE61" s="1028"/>
      <c r="AF61" s="1034"/>
      <c r="AG61" s="1035"/>
      <c r="AH61" s="1035"/>
      <c r="AI61" s="1035"/>
      <c r="AJ61" s="1036"/>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29"/>
      <c r="BF61" s="1029"/>
      <c r="BG61" s="1029"/>
      <c r="BH61" s="1029"/>
      <c r="BI61" s="1030"/>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4"/>
      <c r="C62" s="1025"/>
      <c r="D62" s="1025"/>
      <c r="E62" s="1025"/>
      <c r="F62" s="1025"/>
      <c r="G62" s="1025"/>
      <c r="H62" s="1025"/>
      <c r="I62" s="1025"/>
      <c r="J62" s="1025"/>
      <c r="K62" s="1025"/>
      <c r="L62" s="1025"/>
      <c r="M62" s="1025"/>
      <c r="N62" s="1025"/>
      <c r="O62" s="1025"/>
      <c r="P62" s="1026"/>
      <c r="Q62" s="1027"/>
      <c r="R62" s="1008"/>
      <c r="S62" s="1008"/>
      <c r="T62" s="1008"/>
      <c r="U62" s="1008"/>
      <c r="V62" s="1008"/>
      <c r="W62" s="1008"/>
      <c r="X62" s="1008"/>
      <c r="Y62" s="1008"/>
      <c r="Z62" s="1008"/>
      <c r="AA62" s="1008"/>
      <c r="AB62" s="1008"/>
      <c r="AC62" s="1008"/>
      <c r="AD62" s="1008"/>
      <c r="AE62" s="1028"/>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19"/>
      <c r="BF62" s="1019"/>
      <c r="BG62" s="1019"/>
      <c r="BH62" s="1019"/>
      <c r="BI62" s="1020"/>
      <c r="BJ62" s="1021" t="s">
        <v>362</v>
      </c>
      <c r="BK62" s="1022"/>
      <c r="BL62" s="1022"/>
      <c r="BM62" s="1022"/>
      <c r="BN62" s="1023"/>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342</v>
      </c>
      <c r="B63" s="932" t="s">
        <v>363</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5"/>
      <c r="AF63" s="1016">
        <v>21278</v>
      </c>
      <c r="AG63" s="947"/>
      <c r="AH63" s="947"/>
      <c r="AI63" s="947"/>
      <c r="AJ63" s="1017"/>
      <c r="AK63" s="1018"/>
      <c r="AL63" s="951"/>
      <c r="AM63" s="951"/>
      <c r="AN63" s="951"/>
      <c r="AO63" s="951"/>
      <c r="AP63" s="947">
        <v>91968</v>
      </c>
      <c r="AQ63" s="947"/>
      <c r="AR63" s="947"/>
      <c r="AS63" s="947"/>
      <c r="AT63" s="947"/>
      <c r="AU63" s="947">
        <v>11625</v>
      </c>
      <c r="AV63" s="947"/>
      <c r="AW63" s="947"/>
      <c r="AX63" s="947"/>
      <c r="AY63" s="947"/>
      <c r="AZ63" s="1012"/>
      <c r="BA63" s="1012"/>
      <c r="BB63" s="1012"/>
      <c r="BC63" s="1012"/>
      <c r="BD63" s="1012"/>
      <c r="BE63" s="948"/>
      <c r="BF63" s="948"/>
      <c r="BG63" s="948"/>
      <c r="BH63" s="948"/>
      <c r="BI63" s="949"/>
      <c r="BJ63" s="1013" t="s">
        <v>102</v>
      </c>
      <c r="BK63" s="939"/>
      <c r="BL63" s="939"/>
      <c r="BM63" s="939"/>
      <c r="BN63" s="1014"/>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364</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365</v>
      </c>
      <c r="B66" s="984"/>
      <c r="C66" s="984"/>
      <c r="D66" s="984"/>
      <c r="E66" s="984"/>
      <c r="F66" s="984"/>
      <c r="G66" s="984"/>
      <c r="H66" s="984"/>
      <c r="I66" s="984"/>
      <c r="J66" s="984"/>
      <c r="K66" s="984"/>
      <c r="L66" s="984"/>
      <c r="M66" s="984"/>
      <c r="N66" s="984"/>
      <c r="O66" s="984"/>
      <c r="P66" s="985"/>
      <c r="Q66" s="989" t="s">
        <v>346</v>
      </c>
      <c r="R66" s="990"/>
      <c r="S66" s="990"/>
      <c r="T66" s="990"/>
      <c r="U66" s="991"/>
      <c r="V66" s="989" t="s">
        <v>347</v>
      </c>
      <c r="W66" s="990"/>
      <c r="X66" s="990"/>
      <c r="Y66" s="990"/>
      <c r="Z66" s="991"/>
      <c r="AA66" s="989" t="s">
        <v>348</v>
      </c>
      <c r="AB66" s="990"/>
      <c r="AC66" s="990"/>
      <c r="AD66" s="990"/>
      <c r="AE66" s="991"/>
      <c r="AF66" s="995" t="s">
        <v>349</v>
      </c>
      <c r="AG66" s="996"/>
      <c r="AH66" s="996"/>
      <c r="AI66" s="996"/>
      <c r="AJ66" s="997"/>
      <c r="AK66" s="989" t="s">
        <v>350</v>
      </c>
      <c r="AL66" s="984"/>
      <c r="AM66" s="984"/>
      <c r="AN66" s="984"/>
      <c r="AO66" s="985"/>
      <c r="AP66" s="989" t="s">
        <v>351</v>
      </c>
      <c r="AQ66" s="990"/>
      <c r="AR66" s="990"/>
      <c r="AS66" s="990"/>
      <c r="AT66" s="991"/>
      <c r="AU66" s="989" t="s">
        <v>366</v>
      </c>
      <c r="AV66" s="990"/>
      <c r="AW66" s="990"/>
      <c r="AX66" s="990"/>
      <c r="AY66" s="991"/>
      <c r="AZ66" s="989" t="s">
        <v>321</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c r="C68" s="974"/>
      <c r="D68" s="974"/>
      <c r="E68" s="974"/>
      <c r="F68" s="974"/>
      <c r="G68" s="974"/>
      <c r="H68" s="974"/>
      <c r="I68" s="974"/>
      <c r="J68" s="974"/>
      <c r="K68" s="974"/>
      <c r="L68" s="974"/>
      <c r="M68" s="974"/>
      <c r="N68" s="974"/>
      <c r="O68" s="974"/>
      <c r="P68" s="975"/>
      <c r="Q68" s="976"/>
      <c r="R68" s="970"/>
      <c r="S68" s="970"/>
      <c r="T68" s="970"/>
      <c r="U68" s="970"/>
      <c r="V68" s="970"/>
      <c r="W68" s="970"/>
      <c r="X68" s="970"/>
      <c r="Y68" s="970"/>
      <c r="Z68" s="970"/>
      <c r="AA68" s="970"/>
      <c r="AB68" s="970"/>
      <c r="AC68" s="970"/>
      <c r="AD68" s="970"/>
      <c r="AE68" s="970"/>
      <c r="AF68" s="970"/>
      <c r="AG68" s="970"/>
      <c r="AH68" s="970"/>
      <c r="AI68" s="970"/>
      <c r="AJ68" s="970"/>
      <c r="AK68" s="970"/>
      <c r="AL68" s="970"/>
      <c r="AM68" s="970"/>
      <c r="AN68" s="970"/>
      <c r="AO68" s="970"/>
      <c r="AP68" s="970"/>
      <c r="AQ68" s="970"/>
      <c r="AR68" s="970"/>
      <c r="AS68" s="970"/>
      <c r="AT68" s="970"/>
      <c r="AU68" s="970"/>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c r="C69" s="963"/>
      <c r="D69" s="963"/>
      <c r="E69" s="963"/>
      <c r="F69" s="963"/>
      <c r="G69" s="963"/>
      <c r="H69" s="963"/>
      <c r="I69" s="963"/>
      <c r="J69" s="963"/>
      <c r="K69" s="963"/>
      <c r="L69" s="963"/>
      <c r="M69" s="963"/>
      <c r="N69" s="963"/>
      <c r="O69" s="963"/>
      <c r="P69" s="964"/>
      <c r="Q69" s="965"/>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342</v>
      </c>
      <c r="B88" s="932" t="s">
        <v>367</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c r="AG88" s="947"/>
      <c r="AH88" s="947"/>
      <c r="AI88" s="947"/>
      <c r="AJ88" s="947"/>
      <c r="AK88" s="951"/>
      <c r="AL88" s="951"/>
      <c r="AM88" s="951"/>
      <c r="AN88" s="951"/>
      <c r="AO88" s="951"/>
      <c r="AP88" s="947"/>
      <c r="AQ88" s="947"/>
      <c r="AR88" s="947"/>
      <c r="AS88" s="947"/>
      <c r="AT88" s="947"/>
      <c r="AU88" s="947"/>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342</v>
      </c>
      <c r="BR102" s="932" t="s">
        <v>368</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f>SUM(CR7:CV88)</f>
        <v>45385</v>
      </c>
      <c r="CS102" s="939"/>
      <c r="CT102" s="939"/>
      <c r="CU102" s="939"/>
      <c r="CV102" s="940"/>
      <c r="CW102" s="938">
        <f t="shared" ref="CW102" si="0">SUM(CW7:DA88)</f>
        <v>9952</v>
      </c>
      <c r="CX102" s="939"/>
      <c r="CY102" s="939"/>
      <c r="CZ102" s="939"/>
      <c r="DA102" s="940"/>
      <c r="DB102" s="938">
        <f t="shared" ref="DB102" si="1">SUM(DB7:DF88)</f>
        <v>121340</v>
      </c>
      <c r="DC102" s="939"/>
      <c r="DD102" s="939"/>
      <c r="DE102" s="939"/>
      <c r="DF102" s="940"/>
      <c r="DG102" s="938">
        <f t="shared" ref="DG102" si="2">SUM(DG7:DK88)</f>
        <v>15434</v>
      </c>
      <c r="DH102" s="939"/>
      <c r="DI102" s="939"/>
      <c r="DJ102" s="939"/>
      <c r="DK102" s="940"/>
      <c r="DL102" s="938">
        <f t="shared" ref="DL102" si="3">SUM(DL7:DP88)</f>
        <v>103</v>
      </c>
      <c r="DM102" s="939"/>
      <c r="DN102" s="939"/>
      <c r="DO102" s="939"/>
      <c r="DP102" s="940"/>
      <c r="DQ102" s="938">
        <f t="shared" ref="DQ102" si="4">SUM(DQ7:DU88)</f>
        <v>3180</v>
      </c>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369</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370</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371</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372</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373</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374</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375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376</v>
      </c>
      <c r="AB109" s="882"/>
      <c r="AC109" s="882"/>
      <c r="AD109" s="882"/>
      <c r="AE109" s="883"/>
      <c r="AF109" s="884" t="s">
        <v>276</v>
      </c>
      <c r="AG109" s="882"/>
      <c r="AH109" s="882"/>
      <c r="AI109" s="882"/>
      <c r="AJ109" s="883"/>
      <c r="AK109" s="884" t="s">
        <v>275</v>
      </c>
      <c r="AL109" s="882"/>
      <c r="AM109" s="882"/>
      <c r="AN109" s="882"/>
      <c r="AO109" s="883"/>
      <c r="AP109" s="884" t="s">
        <v>377</v>
      </c>
      <c r="AQ109" s="882"/>
      <c r="AR109" s="882"/>
      <c r="AS109" s="882"/>
      <c r="AT109" s="913"/>
      <c r="AU109" s="881" t="s">
        <v>375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376</v>
      </c>
      <c r="BR109" s="882"/>
      <c r="BS109" s="882"/>
      <c r="BT109" s="882"/>
      <c r="BU109" s="883"/>
      <c r="BV109" s="884" t="s">
        <v>276</v>
      </c>
      <c r="BW109" s="882"/>
      <c r="BX109" s="882"/>
      <c r="BY109" s="882"/>
      <c r="BZ109" s="883"/>
      <c r="CA109" s="884" t="s">
        <v>275</v>
      </c>
      <c r="CB109" s="882"/>
      <c r="CC109" s="882"/>
      <c r="CD109" s="882"/>
      <c r="CE109" s="883"/>
      <c r="CF109" s="920" t="s">
        <v>377</v>
      </c>
      <c r="CG109" s="920"/>
      <c r="CH109" s="920"/>
      <c r="CI109" s="920"/>
      <c r="CJ109" s="920"/>
      <c r="CK109" s="884" t="s">
        <v>378</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376</v>
      </c>
      <c r="DH109" s="882"/>
      <c r="DI109" s="882"/>
      <c r="DJ109" s="882"/>
      <c r="DK109" s="883"/>
      <c r="DL109" s="884" t="s">
        <v>276</v>
      </c>
      <c r="DM109" s="882"/>
      <c r="DN109" s="882"/>
      <c r="DO109" s="882"/>
      <c r="DP109" s="883"/>
      <c r="DQ109" s="884" t="s">
        <v>275</v>
      </c>
      <c r="DR109" s="882"/>
      <c r="DS109" s="882"/>
      <c r="DT109" s="882"/>
      <c r="DU109" s="883"/>
      <c r="DV109" s="884" t="s">
        <v>377</v>
      </c>
      <c r="DW109" s="882"/>
      <c r="DX109" s="882"/>
      <c r="DY109" s="882"/>
      <c r="DZ109" s="913"/>
    </row>
    <row r="110" spans="1:131" s="191" customFormat="1" ht="26.25" customHeight="1">
      <c r="A110" s="782" t="s">
        <v>379</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83114578</v>
      </c>
      <c r="AB110" s="875"/>
      <c r="AC110" s="875"/>
      <c r="AD110" s="875"/>
      <c r="AE110" s="876"/>
      <c r="AF110" s="877">
        <v>78213821</v>
      </c>
      <c r="AG110" s="875"/>
      <c r="AH110" s="875"/>
      <c r="AI110" s="875"/>
      <c r="AJ110" s="876"/>
      <c r="AK110" s="877">
        <v>75991253</v>
      </c>
      <c r="AL110" s="875"/>
      <c r="AM110" s="875"/>
      <c r="AN110" s="875"/>
      <c r="AO110" s="876"/>
      <c r="AP110" s="878">
        <v>17.600000000000001</v>
      </c>
      <c r="AQ110" s="879"/>
      <c r="AR110" s="879"/>
      <c r="AS110" s="879"/>
      <c r="AT110" s="880"/>
      <c r="AU110" s="914" t="s">
        <v>58</v>
      </c>
      <c r="AV110" s="915"/>
      <c r="AW110" s="915"/>
      <c r="AX110" s="915"/>
      <c r="AY110" s="915"/>
      <c r="AZ110" s="837" t="s">
        <v>380</v>
      </c>
      <c r="BA110" s="783"/>
      <c r="BB110" s="783"/>
      <c r="BC110" s="783"/>
      <c r="BD110" s="783"/>
      <c r="BE110" s="783"/>
      <c r="BF110" s="783"/>
      <c r="BG110" s="783"/>
      <c r="BH110" s="783"/>
      <c r="BI110" s="783"/>
      <c r="BJ110" s="783"/>
      <c r="BK110" s="783"/>
      <c r="BL110" s="783"/>
      <c r="BM110" s="783"/>
      <c r="BN110" s="783"/>
      <c r="BO110" s="783"/>
      <c r="BP110" s="784"/>
      <c r="BQ110" s="838">
        <v>1695746459</v>
      </c>
      <c r="BR110" s="820"/>
      <c r="BS110" s="820"/>
      <c r="BT110" s="820"/>
      <c r="BU110" s="820"/>
      <c r="BV110" s="820">
        <v>1672426082</v>
      </c>
      <c r="BW110" s="820"/>
      <c r="BX110" s="820"/>
      <c r="BY110" s="820"/>
      <c r="BZ110" s="820"/>
      <c r="CA110" s="820">
        <v>1657548626</v>
      </c>
      <c r="CB110" s="820"/>
      <c r="CC110" s="820"/>
      <c r="CD110" s="820"/>
      <c r="CE110" s="820"/>
      <c r="CF110" s="847">
        <v>384.4</v>
      </c>
      <c r="CG110" s="848"/>
      <c r="CH110" s="848"/>
      <c r="CI110" s="848"/>
      <c r="CJ110" s="848"/>
      <c r="CK110" s="910" t="s">
        <v>381</v>
      </c>
      <c r="CL110" s="794"/>
      <c r="CM110" s="871" t="s">
        <v>382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v>6467035</v>
      </c>
      <c r="DH110" s="820"/>
      <c r="DI110" s="820"/>
      <c r="DJ110" s="820"/>
      <c r="DK110" s="820"/>
      <c r="DL110" s="820">
        <v>5949340</v>
      </c>
      <c r="DM110" s="820"/>
      <c r="DN110" s="820"/>
      <c r="DO110" s="820"/>
      <c r="DP110" s="820"/>
      <c r="DQ110" s="820">
        <v>5431277</v>
      </c>
      <c r="DR110" s="820"/>
      <c r="DS110" s="820"/>
      <c r="DT110" s="820"/>
      <c r="DU110" s="820"/>
      <c r="DV110" s="821">
        <v>1.3</v>
      </c>
      <c r="DW110" s="821"/>
      <c r="DX110" s="821"/>
      <c r="DY110" s="821"/>
      <c r="DZ110" s="822"/>
    </row>
    <row r="111" spans="1:131" s="191" customFormat="1" ht="26.25" customHeight="1">
      <c r="A111" s="749" t="s">
        <v>383</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v>6337280</v>
      </c>
      <c r="AB111" s="904"/>
      <c r="AC111" s="904"/>
      <c r="AD111" s="904"/>
      <c r="AE111" s="905"/>
      <c r="AF111" s="906">
        <v>11732815</v>
      </c>
      <c r="AG111" s="904"/>
      <c r="AH111" s="904"/>
      <c r="AI111" s="904"/>
      <c r="AJ111" s="905"/>
      <c r="AK111" s="906">
        <v>13020188</v>
      </c>
      <c r="AL111" s="904"/>
      <c r="AM111" s="904"/>
      <c r="AN111" s="904"/>
      <c r="AO111" s="905"/>
      <c r="AP111" s="907">
        <v>3</v>
      </c>
      <c r="AQ111" s="908"/>
      <c r="AR111" s="908"/>
      <c r="AS111" s="908"/>
      <c r="AT111" s="909"/>
      <c r="AU111" s="916"/>
      <c r="AV111" s="917"/>
      <c r="AW111" s="917"/>
      <c r="AX111" s="917"/>
      <c r="AY111" s="917"/>
      <c r="AZ111" s="790" t="s">
        <v>384</v>
      </c>
      <c r="BA111" s="725"/>
      <c r="BB111" s="725"/>
      <c r="BC111" s="725"/>
      <c r="BD111" s="725"/>
      <c r="BE111" s="725"/>
      <c r="BF111" s="725"/>
      <c r="BG111" s="725"/>
      <c r="BH111" s="725"/>
      <c r="BI111" s="725"/>
      <c r="BJ111" s="725"/>
      <c r="BK111" s="725"/>
      <c r="BL111" s="725"/>
      <c r="BM111" s="725"/>
      <c r="BN111" s="725"/>
      <c r="BO111" s="725"/>
      <c r="BP111" s="726"/>
      <c r="BQ111" s="791">
        <v>17186676</v>
      </c>
      <c r="BR111" s="792"/>
      <c r="BS111" s="792"/>
      <c r="BT111" s="792"/>
      <c r="BU111" s="792"/>
      <c r="BV111" s="792">
        <v>13637913</v>
      </c>
      <c r="BW111" s="792"/>
      <c r="BX111" s="792"/>
      <c r="BY111" s="792"/>
      <c r="BZ111" s="792"/>
      <c r="CA111" s="792">
        <v>10701262</v>
      </c>
      <c r="CB111" s="792"/>
      <c r="CC111" s="792"/>
      <c r="CD111" s="792"/>
      <c r="CE111" s="792"/>
      <c r="CF111" s="856">
        <v>2.5</v>
      </c>
      <c r="CG111" s="857"/>
      <c r="CH111" s="857"/>
      <c r="CI111" s="857"/>
      <c r="CJ111" s="857"/>
      <c r="CK111" s="911"/>
      <c r="CL111" s="796"/>
      <c r="CM111" s="799" t="s">
        <v>385</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102</v>
      </c>
      <c r="DH111" s="792"/>
      <c r="DI111" s="792"/>
      <c r="DJ111" s="792"/>
      <c r="DK111" s="792"/>
      <c r="DL111" s="792" t="s">
        <v>102</v>
      </c>
      <c r="DM111" s="792"/>
      <c r="DN111" s="792"/>
      <c r="DO111" s="792"/>
      <c r="DP111" s="792"/>
      <c r="DQ111" s="792" t="s">
        <v>102</v>
      </c>
      <c r="DR111" s="792"/>
      <c r="DS111" s="792"/>
      <c r="DT111" s="792"/>
      <c r="DU111" s="792"/>
      <c r="DV111" s="769" t="s">
        <v>102</v>
      </c>
      <c r="DW111" s="769"/>
      <c r="DX111" s="769"/>
      <c r="DY111" s="769"/>
      <c r="DZ111" s="770"/>
    </row>
    <row r="112" spans="1:131" s="191" customFormat="1" ht="26.25" customHeight="1">
      <c r="A112" s="896" t="s">
        <v>386</v>
      </c>
      <c r="B112" s="897"/>
      <c r="C112" s="725" t="s">
        <v>387</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34755533</v>
      </c>
      <c r="AB112" s="755"/>
      <c r="AC112" s="755"/>
      <c r="AD112" s="755"/>
      <c r="AE112" s="756"/>
      <c r="AF112" s="757">
        <v>39295450</v>
      </c>
      <c r="AG112" s="755"/>
      <c r="AH112" s="755"/>
      <c r="AI112" s="755"/>
      <c r="AJ112" s="756"/>
      <c r="AK112" s="757">
        <v>40375770</v>
      </c>
      <c r="AL112" s="755"/>
      <c r="AM112" s="755"/>
      <c r="AN112" s="755"/>
      <c r="AO112" s="756"/>
      <c r="AP112" s="802">
        <v>9.4</v>
      </c>
      <c r="AQ112" s="803"/>
      <c r="AR112" s="803"/>
      <c r="AS112" s="803"/>
      <c r="AT112" s="804"/>
      <c r="AU112" s="916"/>
      <c r="AV112" s="917"/>
      <c r="AW112" s="917"/>
      <c r="AX112" s="917"/>
      <c r="AY112" s="917"/>
      <c r="AZ112" s="790" t="s">
        <v>388</v>
      </c>
      <c r="BA112" s="725"/>
      <c r="BB112" s="725"/>
      <c r="BC112" s="725"/>
      <c r="BD112" s="725"/>
      <c r="BE112" s="725"/>
      <c r="BF112" s="725"/>
      <c r="BG112" s="725"/>
      <c r="BH112" s="725"/>
      <c r="BI112" s="725"/>
      <c r="BJ112" s="725"/>
      <c r="BK112" s="725"/>
      <c r="BL112" s="725"/>
      <c r="BM112" s="725"/>
      <c r="BN112" s="725"/>
      <c r="BO112" s="725"/>
      <c r="BP112" s="726"/>
      <c r="BQ112" s="791">
        <v>23227926</v>
      </c>
      <c r="BR112" s="792"/>
      <c r="BS112" s="792"/>
      <c r="BT112" s="792"/>
      <c r="BU112" s="792"/>
      <c r="BV112" s="792">
        <v>12795579</v>
      </c>
      <c r="BW112" s="792"/>
      <c r="BX112" s="792"/>
      <c r="BY112" s="792"/>
      <c r="BZ112" s="792"/>
      <c r="CA112" s="792">
        <v>11625415</v>
      </c>
      <c r="CB112" s="792"/>
      <c r="CC112" s="792"/>
      <c r="CD112" s="792"/>
      <c r="CE112" s="792"/>
      <c r="CF112" s="856">
        <v>2.7</v>
      </c>
      <c r="CG112" s="857"/>
      <c r="CH112" s="857"/>
      <c r="CI112" s="857"/>
      <c r="CJ112" s="857"/>
      <c r="CK112" s="911"/>
      <c r="CL112" s="796"/>
      <c r="CM112" s="799" t="s">
        <v>389</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10719641</v>
      </c>
      <c r="DH112" s="792"/>
      <c r="DI112" s="792"/>
      <c r="DJ112" s="792"/>
      <c r="DK112" s="792"/>
      <c r="DL112" s="792">
        <v>7688573</v>
      </c>
      <c r="DM112" s="792"/>
      <c r="DN112" s="792"/>
      <c r="DO112" s="792"/>
      <c r="DP112" s="792"/>
      <c r="DQ112" s="792">
        <v>5269985</v>
      </c>
      <c r="DR112" s="792"/>
      <c r="DS112" s="792"/>
      <c r="DT112" s="792"/>
      <c r="DU112" s="792"/>
      <c r="DV112" s="769">
        <v>1.2</v>
      </c>
      <c r="DW112" s="769"/>
      <c r="DX112" s="769"/>
      <c r="DY112" s="769"/>
      <c r="DZ112" s="770"/>
    </row>
    <row r="113" spans="1:130" s="191" customFormat="1" ht="26.25" customHeight="1">
      <c r="A113" s="898"/>
      <c r="B113" s="899"/>
      <c r="C113" s="725" t="s">
        <v>390</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7035681</v>
      </c>
      <c r="AB113" s="755"/>
      <c r="AC113" s="755"/>
      <c r="AD113" s="755"/>
      <c r="AE113" s="756"/>
      <c r="AF113" s="757">
        <v>6812098</v>
      </c>
      <c r="AG113" s="755"/>
      <c r="AH113" s="755"/>
      <c r="AI113" s="755"/>
      <c r="AJ113" s="756"/>
      <c r="AK113" s="757">
        <v>1704512</v>
      </c>
      <c r="AL113" s="755"/>
      <c r="AM113" s="755"/>
      <c r="AN113" s="755"/>
      <c r="AO113" s="756"/>
      <c r="AP113" s="802">
        <v>0.4</v>
      </c>
      <c r="AQ113" s="803"/>
      <c r="AR113" s="803"/>
      <c r="AS113" s="803"/>
      <c r="AT113" s="804"/>
      <c r="AU113" s="916"/>
      <c r="AV113" s="917"/>
      <c r="AW113" s="917"/>
      <c r="AX113" s="917"/>
      <c r="AY113" s="917"/>
      <c r="AZ113" s="790" t="s">
        <v>391</v>
      </c>
      <c r="BA113" s="725"/>
      <c r="BB113" s="725"/>
      <c r="BC113" s="725"/>
      <c r="BD113" s="725"/>
      <c r="BE113" s="725"/>
      <c r="BF113" s="725"/>
      <c r="BG113" s="725"/>
      <c r="BH113" s="725"/>
      <c r="BI113" s="725"/>
      <c r="BJ113" s="725"/>
      <c r="BK113" s="725"/>
      <c r="BL113" s="725"/>
      <c r="BM113" s="725"/>
      <c r="BN113" s="725"/>
      <c r="BO113" s="725"/>
      <c r="BP113" s="726"/>
      <c r="BQ113" s="791" t="s">
        <v>102</v>
      </c>
      <c r="BR113" s="792"/>
      <c r="BS113" s="792"/>
      <c r="BT113" s="792"/>
      <c r="BU113" s="792"/>
      <c r="BV113" s="792" t="s">
        <v>102</v>
      </c>
      <c r="BW113" s="792"/>
      <c r="BX113" s="792"/>
      <c r="BY113" s="792"/>
      <c r="BZ113" s="792"/>
      <c r="CA113" s="792" t="s">
        <v>102</v>
      </c>
      <c r="CB113" s="792"/>
      <c r="CC113" s="792"/>
      <c r="CD113" s="792"/>
      <c r="CE113" s="792"/>
      <c r="CF113" s="856" t="s">
        <v>102</v>
      </c>
      <c r="CG113" s="857"/>
      <c r="CH113" s="857"/>
      <c r="CI113" s="857"/>
      <c r="CJ113" s="857"/>
      <c r="CK113" s="911"/>
      <c r="CL113" s="796"/>
      <c r="CM113" s="799" t="s">
        <v>392</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t="s">
        <v>102</v>
      </c>
      <c r="DH113" s="792"/>
      <c r="DI113" s="792"/>
      <c r="DJ113" s="792"/>
      <c r="DK113" s="792"/>
      <c r="DL113" s="792" t="s">
        <v>102</v>
      </c>
      <c r="DM113" s="792"/>
      <c r="DN113" s="792"/>
      <c r="DO113" s="792"/>
      <c r="DP113" s="792"/>
      <c r="DQ113" s="792" t="s">
        <v>102</v>
      </c>
      <c r="DR113" s="792"/>
      <c r="DS113" s="792"/>
      <c r="DT113" s="792"/>
      <c r="DU113" s="792"/>
      <c r="DV113" s="769" t="s">
        <v>102</v>
      </c>
      <c r="DW113" s="769"/>
      <c r="DX113" s="769"/>
      <c r="DY113" s="769"/>
      <c r="DZ113" s="770"/>
    </row>
    <row r="114" spans="1:130" s="191" customFormat="1" ht="26.25" customHeight="1">
      <c r="A114" s="898"/>
      <c r="B114" s="899"/>
      <c r="C114" s="725" t="s">
        <v>393</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102</v>
      </c>
      <c r="AB114" s="755"/>
      <c r="AC114" s="755"/>
      <c r="AD114" s="755"/>
      <c r="AE114" s="756"/>
      <c r="AF114" s="757" t="s">
        <v>102</v>
      </c>
      <c r="AG114" s="755"/>
      <c r="AH114" s="755"/>
      <c r="AI114" s="755"/>
      <c r="AJ114" s="756"/>
      <c r="AK114" s="757" t="s">
        <v>102</v>
      </c>
      <c r="AL114" s="755"/>
      <c r="AM114" s="755"/>
      <c r="AN114" s="755"/>
      <c r="AO114" s="756"/>
      <c r="AP114" s="802" t="s">
        <v>102</v>
      </c>
      <c r="AQ114" s="803"/>
      <c r="AR114" s="803"/>
      <c r="AS114" s="803"/>
      <c r="AT114" s="804"/>
      <c r="AU114" s="916"/>
      <c r="AV114" s="917"/>
      <c r="AW114" s="917"/>
      <c r="AX114" s="917"/>
      <c r="AY114" s="917"/>
      <c r="AZ114" s="790" t="s">
        <v>394</v>
      </c>
      <c r="BA114" s="725"/>
      <c r="BB114" s="725"/>
      <c r="BC114" s="725"/>
      <c r="BD114" s="725"/>
      <c r="BE114" s="725"/>
      <c r="BF114" s="725"/>
      <c r="BG114" s="725"/>
      <c r="BH114" s="725"/>
      <c r="BI114" s="725"/>
      <c r="BJ114" s="725"/>
      <c r="BK114" s="725"/>
      <c r="BL114" s="725"/>
      <c r="BM114" s="725"/>
      <c r="BN114" s="725"/>
      <c r="BO114" s="725"/>
      <c r="BP114" s="726"/>
      <c r="BQ114" s="791">
        <v>232280060</v>
      </c>
      <c r="BR114" s="792"/>
      <c r="BS114" s="792"/>
      <c r="BT114" s="792"/>
      <c r="BU114" s="792"/>
      <c r="BV114" s="792">
        <v>226238813</v>
      </c>
      <c r="BW114" s="792"/>
      <c r="BX114" s="792"/>
      <c r="BY114" s="792"/>
      <c r="BZ114" s="792"/>
      <c r="CA114" s="792">
        <v>222417181</v>
      </c>
      <c r="CB114" s="792"/>
      <c r="CC114" s="792"/>
      <c r="CD114" s="792"/>
      <c r="CE114" s="792"/>
      <c r="CF114" s="856">
        <v>51.6</v>
      </c>
      <c r="CG114" s="857"/>
      <c r="CH114" s="857"/>
      <c r="CI114" s="857"/>
      <c r="CJ114" s="857"/>
      <c r="CK114" s="911"/>
      <c r="CL114" s="796"/>
      <c r="CM114" s="799" t="s">
        <v>395</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t="s">
        <v>102</v>
      </c>
      <c r="DH114" s="792"/>
      <c r="DI114" s="792"/>
      <c r="DJ114" s="792"/>
      <c r="DK114" s="792"/>
      <c r="DL114" s="792" t="s">
        <v>102</v>
      </c>
      <c r="DM114" s="792"/>
      <c r="DN114" s="792"/>
      <c r="DO114" s="792"/>
      <c r="DP114" s="792"/>
      <c r="DQ114" s="792" t="s">
        <v>102</v>
      </c>
      <c r="DR114" s="792"/>
      <c r="DS114" s="792"/>
      <c r="DT114" s="792"/>
      <c r="DU114" s="792"/>
      <c r="DV114" s="769" t="s">
        <v>102</v>
      </c>
      <c r="DW114" s="769"/>
      <c r="DX114" s="769"/>
      <c r="DY114" s="769"/>
      <c r="DZ114" s="770"/>
    </row>
    <row r="115" spans="1:130" s="191" customFormat="1" ht="26.25" customHeight="1">
      <c r="A115" s="898"/>
      <c r="B115" s="899"/>
      <c r="C115" s="725" t="s">
        <v>396</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3786552</v>
      </c>
      <c r="AB115" s="755"/>
      <c r="AC115" s="755"/>
      <c r="AD115" s="755"/>
      <c r="AE115" s="756"/>
      <c r="AF115" s="757">
        <v>3196324</v>
      </c>
      <c r="AG115" s="755"/>
      <c r="AH115" s="755"/>
      <c r="AI115" s="755"/>
      <c r="AJ115" s="756"/>
      <c r="AK115" s="757">
        <v>2694626</v>
      </c>
      <c r="AL115" s="755"/>
      <c r="AM115" s="755"/>
      <c r="AN115" s="755"/>
      <c r="AO115" s="756"/>
      <c r="AP115" s="802">
        <v>0.6</v>
      </c>
      <c r="AQ115" s="803"/>
      <c r="AR115" s="803"/>
      <c r="AS115" s="803"/>
      <c r="AT115" s="804"/>
      <c r="AU115" s="916"/>
      <c r="AV115" s="917"/>
      <c r="AW115" s="917"/>
      <c r="AX115" s="917"/>
      <c r="AY115" s="917"/>
      <c r="AZ115" s="790" t="s">
        <v>397</v>
      </c>
      <c r="BA115" s="725"/>
      <c r="BB115" s="725"/>
      <c r="BC115" s="725"/>
      <c r="BD115" s="725"/>
      <c r="BE115" s="725"/>
      <c r="BF115" s="725"/>
      <c r="BG115" s="725"/>
      <c r="BH115" s="725"/>
      <c r="BI115" s="725"/>
      <c r="BJ115" s="725"/>
      <c r="BK115" s="725"/>
      <c r="BL115" s="725"/>
      <c r="BM115" s="725"/>
      <c r="BN115" s="725"/>
      <c r="BO115" s="725"/>
      <c r="BP115" s="726"/>
      <c r="BQ115" s="791">
        <v>3130132</v>
      </c>
      <c r="BR115" s="792"/>
      <c r="BS115" s="792"/>
      <c r="BT115" s="792"/>
      <c r="BU115" s="792"/>
      <c r="BV115" s="792">
        <v>3705214</v>
      </c>
      <c r="BW115" s="792"/>
      <c r="BX115" s="792"/>
      <c r="BY115" s="792"/>
      <c r="BZ115" s="792"/>
      <c r="CA115" s="792">
        <v>4240717</v>
      </c>
      <c r="CB115" s="792"/>
      <c r="CC115" s="792"/>
      <c r="CD115" s="792"/>
      <c r="CE115" s="792"/>
      <c r="CF115" s="856">
        <v>1</v>
      </c>
      <c r="CG115" s="857"/>
      <c r="CH115" s="857"/>
      <c r="CI115" s="857"/>
      <c r="CJ115" s="857"/>
      <c r="CK115" s="911"/>
      <c r="CL115" s="796"/>
      <c r="CM115" s="790" t="s">
        <v>398</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t="s">
        <v>102</v>
      </c>
      <c r="DH115" s="792"/>
      <c r="DI115" s="792"/>
      <c r="DJ115" s="792"/>
      <c r="DK115" s="792"/>
      <c r="DL115" s="792" t="s">
        <v>102</v>
      </c>
      <c r="DM115" s="792"/>
      <c r="DN115" s="792"/>
      <c r="DO115" s="792"/>
      <c r="DP115" s="792"/>
      <c r="DQ115" s="792" t="s">
        <v>102</v>
      </c>
      <c r="DR115" s="792"/>
      <c r="DS115" s="792"/>
      <c r="DT115" s="792"/>
      <c r="DU115" s="792"/>
      <c r="DV115" s="769" t="s">
        <v>102</v>
      </c>
      <c r="DW115" s="769"/>
      <c r="DX115" s="769"/>
      <c r="DY115" s="769"/>
      <c r="DZ115" s="770"/>
    </row>
    <row r="116" spans="1:130" s="191" customFormat="1" ht="26.25" customHeight="1">
      <c r="A116" s="900"/>
      <c r="B116" s="901"/>
      <c r="C116" s="861" t="s">
        <v>399</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v>13383</v>
      </c>
      <c r="AB116" s="755"/>
      <c r="AC116" s="755"/>
      <c r="AD116" s="755"/>
      <c r="AE116" s="756"/>
      <c r="AF116" s="757">
        <v>9143</v>
      </c>
      <c r="AG116" s="755"/>
      <c r="AH116" s="755"/>
      <c r="AI116" s="755"/>
      <c r="AJ116" s="756"/>
      <c r="AK116" s="757">
        <v>6235</v>
      </c>
      <c r="AL116" s="755"/>
      <c r="AM116" s="755"/>
      <c r="AN116" s="755"/>
      <c r="AO116" s="756"/>
      <c r="AP116" s="802">
        <v>0</v>
      </c>
      <c r="AQ116" s="803"/>
      <c r="AR116" s="803"/>
      <c r="AS116" s="803"/>
      <c r="AT116" s="804"/>
      <c r="AU116" s="916"/>
      <c r="AV116" s="917"/>
      <c r="AW116" s="917"/>
      <c r="AX116" s="917"/>
      <c r="AY116" s="917"/>
      <c r="AZ116" s="844" t="s">
        <v>400</v>
      </c>
      <c r="BA116" s="845"/>
      <c r="BB116" s="845"/>
      <c r="BC116" s="845"/>
      <c r="BD116" s="845"/>
      <c r="BE116" s="845"/>
      <c r="BF116" s="845"/>
      <c r="BG116" s="845"/>
      <c r="BH116" s="845"/>
      <c r="BI116" s="845"/>
      <c r="BJ116" s="845"/>
      <c r="BK116" s="845"/>
      <c r="BL116" s="845"/>
      <c r="BM116" s="845"/>
      <c r="BN116" s="845"/>
      <c r="BO116" s="845"/>
      <c r="BP116" s="846"/>
      <c r="BQ116" s="791" t="s">
        <v>102</v>
      </c>
      <c r="BR116" s="792"/>
      <c r="BS116" s="792"/>
      <c r="BT116" s="792"/>
      <c r="BU116" s="792"/>
      <c r="BV116" s="792" t="s">
        <v>102</v>
      </c>
      <c r="BW116" s="792"/>
      <c r="BX116" s="792"/>
      <c r="BY116" s="792"/>
      <c r="BZ116" s="792"/>
      <c r="CA116" s="792" t="s">
        <v>102</v>
      </c>
      <c r="CB116" s="792"/>
      <c r="CC116" s="792"/>
      <c r="CD116" s="792"/>
      <c r="CE116" s="792"/>
      <c r="CF116" s="856" t="s">
        <v>102</v>
      </c>
      <c r="CG116" s="857"/>
      <c r="CH116" s="857"/>
      <c r="CI116" s="857"/>
      <c r="CJ116" s="857"/>
      <c r="CK116" s="911"/>
      <c r="CL116" s="796"/>
      <c r="CM116" s="799" t="s">
        <v>401</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102</v>
      </c>
      <c r="DH116" s="792"/>
      <c r="DI116" s="792"/>
      <c r="DJ116" s="792"/>
      <c r="DK116" s="792"/>
      <c r="DL116" s="792" t="s">
        <v>102</v>
      </c>
      <c r="DM116" s="792"/>
      <c r="DN116" s="792"/>
      <c r="DO116" s="792"/>
      <c r="DP116" s="792"/>
      <c r="DQ116" s="792" t="s">
        <v>102</v>
      </c>
      <c r="DR116" s="792"/>
      <c r="DS116" s="792"/>
      <c r="DT116" s="792"/>
      <c r="DU116" s="792"/>
      <c r="DV116" s="769" t="s">
        <v>102</v>
      </c>
      <c r="DW116" s="769"/>
      <c r="DX116" s="769"/>
      <c r="DY116" s="769"/>
      <c r="DZ116" s="770"/>
    </row>
    <row r="117" spans="1:130" s="191" customFormat="1" ht="26.25" customHeight="1">
      <c r="A117" s="881" t="s">
        <v>137</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402</v>
      </c>
      <c r="Z117" s="883"/>
      <c r="AA117" s="888">
        <v>135043007</v>
      </c>
      <c r="AB117" s="889"/>
      <c r="AC117" s="889"/>
      <c r="AD117" s="889"/>
      <c r="AE117" s="890"/>
      <c r="AF117" s="891">
        <v>139259651</v>
      </c>
      <c r="AG117" s="889"/>
      <c r="AH117" s="889"/>
      <c r="AI117" s="889"/>
      <c r="AJ117" s="890"/>
      <c r="AK117" s="891">
        <v>133792584</v>
      </c>
      <c r="AL117" s="889"/>
      <c r="AM117" s="889"/>
      <c r="AN117" s="889"/>
      <c r="AO117" s="890"/>
      <c r="AP117" s="892"/>
      <c r="AQ117" s="893"/>
      <c r="AR117" s="893"/>
      <c r="AS117" s="893"/>
      <c r="AT117" s="894"/>
      <c r="AU117" s="916"/>
      <c r="AV117" s="917"/>
      <c r="AW117" s="917"/>
      <c r="AX117" s="917"/>
      <c r="AY117" s="917"/>
      <c r="AZ117" s="790" t="s">
        <v>403</v>
      </c>
      <c r="BA117" s="725"/>
      <c r="BB117" s="725"/>
      <c r="BC117" s="725"/>
      <c r="BD117" s="725"/>
      <c r="BE117" s="725"/>
      <c r="BF117" s="725"/>
      <c r="BG117" s="725"/>
      <c r="BH117" s="725"/>
      <c r="BI117" s="725"/>
      <c r="BJ117" s="725"/>
      <c r="BK117" s="725"/>
      <c r="BL117" s="725"/>
      <c r="BM117" s="725"/>
      <c r="BN117" s="725"/>
      <c r="BO117" s="725"/>
      <c r="BP117" s="726"/>
      <c r="BQ117" s="791" t="s">
        <v>102</v>
      </c>
      <c r="BR117" s="792"/>
      <c r="BS117" s="792"/>
      <c r="BT117" s="792"/>
      <c r="BU117" s="792"/>
      <c r="BV117" s="792" t="s">
        <v>102</v>
      </c>
      <c r="BW117" s="792"/>
      <c r="BX117" s="792"/>
      <c r="BY117" s="792"/>
      <c r="BZ117" s="792"/>
      <c r="CA117" s="792" t="s">
        <v>102</v>
      </c>
      <c r="CB117" s="792"/>
      <c r="CC117" s="792"/>
      <c r="CD117" s="792"/>
      <c r="CE117" s="792"/>
      <c r="CF117" s="856" t="s">
        <v>102</v>
      </c>
      <c r="CG117" s="857"/>
      <c r="CH117" s="857"/>
      <c r="CI117" s="857"/>
      <c r="CJ117" s="857"/>
      <c r="CK117" s="911"/>
      <c r="CL117" s="796"/>
      <c r="CM117" s="799" t="s">
        <v>404</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102</v>
      </c>
      <c r="DH117" s="792"/>
      <c r="DI117" s="792"/>
      <c r="DJ117" s="792"/>
      <c r="DK117" s="792"/>
      <c r="DL117" s="792" t="s">
        <v>102</v>
      </c>
      <c r="DM117" s="792"/>
      <c r="DN117" s="792"/>
      <c r="DO117" s="792"/>
      <c r="DP117" s="792"/>
      <c r="DQ117" s="792" t="s">
        <v>102</v>
      </c>
      <c r="DR117" s="792"/>
      <c r="DS117" s="792"/>
      <c r="DT117" s="792"/>
      <c r="DU117" s="792"/>
      <c r="DV117" s="769" t="s">
        <v>102</v>
      </c>
      <c r="DW117" s="769"/>
      <c r="DX117" s="769"/>
      <c r="DY117" s="769"/>
      <c r="DZ117" s="770"/>
    </row>
    <row r="118" spans="1:130" s="191" customFormat="1" ht="26.25" customHeight="1">
      <c r="A118" s="881" t="s">
        <v>378</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376</v>
      </c>
      <c r="AB118" s="882"/>
      <c r="AC118" s="882"/>
      <c r="AD118" s="882"/>
      <c r="AE118" s="883"/>
      <c r="AF118" s="884" t="s">
        <v>276</v>
      </c>
      <c r="AG118" s="882"/>
      <c r="AH118" s="882"/>
      <c r="AI118" s="882"/>
      <c r="AJ118" s="883"/>
      <c r="AK118" s="884" t="s">
        <v>275</v>
      </c>
      <c r="AL118" s="882"/>
      <c r="AM118" s="882"/>
      <c r="AN118" s="882"/>
      <c r="AO118" s="883"/>
      <c r="AP118" s="885" t="s">
        <v>377</v>
      </c>
      <c r="AQ118" s="886"/>
      <c r="AR118" s="886"/>
      <c r="AS118" s="886"/>
      <c r="AT118" s="887"/>
      <c r="AU118" s="916"/>
      <c r="AV118" s="917"/>
      <c r="AW118" s="917"/>
      <c r="AX118" s="917"/>
      <c r="AY118" s="917"/>
      <c r="AZ118" s="860" t="s">
        <v>405</v>
      </c>
      <c r="BA118" s="861"/>
      <c r="BB118" s="861"/>
      <c r="BC118" s="861"/>
      <c r="BD118" s="861"/>
      <c r="BE118" s="861"/>
      <c r="BF118" s="861"/>
      <c r="BG118" s="861"/>
      <c r="BH118" s="861"/>
      <c r="BI118" s="861"/>
      <c r="BJ118" s="861"/>
      <c r="BK118" s="861"/>
      <c r="BL118" s="861"/>
      <c r="BM118" s="861"/>
      <c r="BN118" s="861"/>
      <c r="BO118" s="861"/>
      <c r="BP118" s="862"/>
      <c r="BQ118" s="843" t="s">
        <v>102</v>
      </c>
      <c r="BR118" s="823"/>
      <c r="BS118" s="823"/>
      <c r="BT118" s="823"/>
      <c r="BU118" s="823"/>
      <c r="BV118" s="823" t="s">
        <v>102</v>
      </c>
      <c r="BW118" s="823"/>
      <c r="BX118" s="823"/>
      <c r="BY118" s="823"/>
      <c r="BZ118" s="823"/>
      <c r="CA118" s="823" t="s">
        <v>102</v>
      </c>
      <c r="CB118" s="823"/>
      <c r="CC118" s="823"/>
      <c r="CD118" s="823"/>
      <c r="CE118" s="823"/>
      <c r="CF118" s="856" t="s">
        <v>102</v>
      </c>
      <c r="CG118" s="857"/>
      <c r="CH118" s="857"/>
      <c r="CI118" s="857"/>
      <c r="CJ118" s="857"/>
      <c r="CK118" s="911"/>
      <c r="CL118" s="796"/>
      <c r="CM118" s="799" t="s">
        <v>406</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102</v>
      </c>
      <c r="DH118" s="792"/>
      <c r="DI118" s="792"/>
      <c r="DJ118" s="792"/>
      <c r="DK118" s="792"/>
      <c r="DL118" s="792" t="s">
        <v>102</v>
      </c>
      <c r="DM118" s="792"/>
      <c r="DN118" s="792"/>
      <c r="DO118" s="792"/>
      <c r="DP118" s="792"/>
      <c r="DQ118" s="792" t="s">
        <v>102</v>
      </c>
      <c r="DR118" s="792"/>
      <c r="DS118" s="792"/>
      <c r="DT118" s="792"/>
      <c r="DU118" s="792"/>
      <c r="DV118" s="769" t="s">
        <v>102</v>
      </c>
      <c r="DW118" s="769"/>
      <c r="DX118" s="769"/>
      <c r="DY118" s="769"/>
      <c r="DZ118" s="770"/>
    </row>
    <row r="119" spans="1:130" s="191" customFormat="1" ht="26.25" customHeight="1">
      <c r="A119" s="793" t="s">
        <v>381</v>
      </c>
      <c r="B119" s="794"/>
      <c r="C119" s="871" t="s">
        <v>382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v>517355</v>
      </c>
      <c r="AB119" s="875"/>
      <c r="AC119" s="875"/>
      <c r="AD119" s="875"/>
      <c r="AE119" s="876"/>
      <c r="AF119" s="877">
        <v>517695</v>
      </c>
      <c r="AG119" s="875"/>
      <c r="AH119" s="875"/>
      <c r="AI119" s="875"/>
      <c r="AJ119" s="876"/>
      <c r="AK119" s="877">
        <v>518063</v>
      </c>
      <c r="AL119" s="875"/>
      <c r="AM119" s="875"/>
      <c r="AN119" s="875"/>
      <c r="AO119" s="876"/>
      <c r="AP119" s="878">
        <v>0.1</v>
      </c>
      <c r="AQ119" s="879"/>
      <c r="AR119" s="879"/>
      <c r="AS119" s="879"/>
      <c r="AT119" s="880"/>
      <c r="AU119" s="918"/>
      <c r="AV119" s="919"/>
      <c r="AW119" s="919"/>
      <c r="AX119" s="919"/>
      <c r="AY119" s="919"/>
      <c r="AZ119" s="222" t="s">
        <v>137</v>
      </c>
      <c r="BA119" s="222"/>
      <c r="BB119" s="222"/>
      <c r="BC119" s="222"/>
      <c r="BD119" s="222"/>
      <c r="BE119" s="222"/>
      <c r="BF119" s="222"/>
      <c r="BG119" s="222"/>
      <c r="BH119" s="222"/>
      <c r="BI119" s="222"/>
      <c r="BJ119" s="222"/>
      <c r="BK119" s="222"/>
      <c r="BL119" s="222"/>
      <c r="BM119" s="222"/>
      <c r="BN119" s="222"/>
      <c r="BO119" s="858" t="s">
        <v>407</v>
      </c>
      <c r="BP119" s="859"/>
      <c r="BQ119" s="843">
        <v>1971571253</v>
      </c>
      <c r="BR119" s="823"/>
      <c r="BS119" s="823"/>
      <c r="BT119" s="823"/>
      <c r="BU119" s="823"/>
      <c r="BV119" s="823">
        <v>1928803601</v>
      </c>
      <c r="BW119" s="823"/>
      <c r="BX119" s="823"/>
      <c r="BY119" s="823"/>
      <c r="BZ119" s="823"/>
      <c r="CA119" s="823">
        <v>1906533201</v>
      </c>
      <c r="CB119" s="823"/>
      <c r="CC119" s="823"/>
      <c r="CD119" s="823"/>
      <c r="CE119" s="823"/>
      <c r="CF119" s="721"/>
      <c r="CG119" s="722"/>
      <c r="CH119" s="722"/>
      <c r="CI119" s="722"/>
      <c r="CJ119" s="812"/>
      <c r="CK119" s="912"/>
      <c r="CL119" s="798"/>
      <c r="CM119" s="816" t="s">
        <v>408</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t="s">
        <v>102</v>
      </c>
      <c r="DH119" s="792"/>
      <c r="DI119" s="792"/>
      <c r="DJ119" s="792"/>
      <c r="DK119" s="792"/>
      <c r="DL119" s="792" t="s">
        <v>102</v>
      </c>
      <c r="DM119" s="792"/>
      <c r="DN119" s="792"/>
      <c r="DO119" s="792"/>
      <c r="DP119" s="792"/>
      <c r="DQ119" s="792" t="s">
        <v>102</v>
      </c>
      <c r="DR119" s="792"/>
      <c r="DS119" s="792"/>
      <c r="DT119" s="792"/>
      <c r="DU119" s="792"/>
      <c r="DV119" s="769" t="s">
        <v>102</v>
      </c>
      <c r="DW119" s="769"/>
      <c r="DX119" s="769"/>
      <c r="DY119" s="769"/>
      <c r="DZ119" s="770"/>
    </row>
    <row r="120" spans="1:130" s="191" customFormat="1" ht="26.25" customHeight="1">
      <c r="A120" s="795"/>
      <c r="B120" s="796"/>
      <c r="C120" s="799" t="s">
        <v>385</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102</v>
      </c>
      <c r="AB120" s="755"/>
      <c r="AC120" s="755"/>
      <c r="AD120" s="755"/>
      <c r="AE120" s="756"/>
      <c r="AF120" s="757" t="s">
        <v>102</v>
      </c>
      <c r="AG120" s="755"/>
      <c r="AH120" s="755"/>
      <c r="AI120" s="755"/>
      <c r="AJ120" s="756"/>
      <c r="AK120" s="757" t="s">
        <v>102</v>
      </c>
      <c r="AL120" s="755"/>
      <c r="AM120" s="755"/>
      <c r="AN120" s="755"/>
      <c r="AO120" s="756"/>
      <c r="AP120" s="802" t="s">
        <v>102</v>
      </c>
      <c r="AQ120" s="803"/>
      <c r="AR120" s="803"/>
      <c r="AS120" s="803"/>
      <c r="AT120" s="804"/>
      <c r="AU120" s="863" t="s">
        <v>409</v>
      </c>
      <c r="AV120" s="864"/>
      <c r="AW120" s="864"/>
      <c r="AX120" s="864"/>
      <c r="AY120" s="865"/>
      <c r="AZ120" s="837" t="s">
        <v>410</v>
      </c>
      <c r="BA120" s="783"/>
      <c r="BB120" s="783"/>
      <c r="BC120" s="783"/>
      <c r="BD120" s="783"/>
      <c r="BE120" s="783"/>
      <c r="BF120" s="783"/>
      <c r="BG120" s="783"/>
      <c r="BH120" s="783"/>
      <c r="BI120" s="783"/>
      <c r="BJ120" s="783"/>
      <c r="BK120" s="783"/>
      <c r="BL120" s="783"/>
      <c r="BM120" s="783"/>
      <c r="BN120" s="783"/>
      <c r="BO120" s="783"/>
      <c r="BP120" s="784"/>
      <c r="BQ120" s="838">
        <v>215032809</v>
      </c>
      <c r="BR120" s="820"/>
      <c r="BS120" s="820"/>
      <c r="BT120" s="820"/>
      <c r="BU120" s="820"/>
      <c r="BV120" s="820">
        <v>218499563</v>
      </c>
      <c r="BW120" s="820"/>
      <c r="BX120" s="820"/>
      <c r="BY120" s="820"/>
      <c r="BZ120" s="820"/>
      <c r="CA120" s="820">
        <v>223260249</v>
      </c>
      <c r="CB120" s="820"/>
      <c r="CC120" s="820"/>
      <c r="CD120" s="820"/>
      <c r="CE120" s="820"/>
      <c r="CF120" s="847">
        <v>51.8</v>
      </c>
      <c r="CG120" s="848"/>
      <c r="CH120" s="848"/>
      <c r="CI120" s="848"/>
      <c r="CJ120" s="848"/>
      <c r="CK120" s="849" t="s">
        <v>411</v>
      </c>
      <c r="CL120" s="829"/>
      <c r="CM120" s="829"/>
      <c r="CN120" s="829"/>
      <c r="CO120" s="830"/>
      <c r="CP120" s="853" t="s">
        <v>359</v>
      </c>
      <c r="CQ120" s="854"/>
      <c r="CR120" s="854"/>
      <c r="CS120" s="854"/>
      <c r="CT120" s="854"/>
      <c r="CU120" s="854"/>
      <c r="CV120" s="854"/>
      <c r="CW120" s="854"/>
      <c r="CX120" s="854"/>
      <c r="CY120" s="854"/>
      <c r="CZ120" s="854"/>
      <c r="DA120" s="854"/>
      <c r="DB120" s="854"/>
      <c r="DC120" s="854"/>
      <c r="DD120" s="854"/>
      <c r="DE120" s="854"/>
      <c r="DF120" s="855"/>
      <c r="DG120" s="838">
        <v>6615747</v>
      </c>
      <c r="DH120" s="820"/>
      <c r="DI120" s="820"/>
      <c r="DJ120" s="820"/>
      <c r="DK120" s="820"/>
      <c r="DL120" s="820">
        <v>7618094</v>
      </c>
      <c r="DM120" s="820"/>
      <c r="DN120" s="820"/>
      <c r="DO120" s="820"/>
      <c r="DP120" s="820"/>
      <c r="DQ120" s="820">
        <v>7504090</v>
      </c>
      <c r="DR120" s="820"/>
      <c r="DS120" s="820"/>
      <c r="DT120" s="820"/>
      <c r="DU120" s="820"/>
      <c r="DV120" s="821">
        <v>1.7</v>
      </c>
      <c r="DW120" s="821"/>
      <c r="DX120" s="821"/>
      <c r="DY120" s="821"/>
      <c r="DZ120" s="822"/>
    </row>
    <row r="121" spans="1:130" s="191" customFormat="1" ht="26.25" customHeight="1">
      <c r="A121" s="795"/>
      <c r="B121" s="796"/>
      <c r="C121" s="844" t="s">
        <v>412</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3071687</v>
      </c>
      <c r="AB121" s="755"/>
      <c r="AC121" s="755"/>
      <c r="AD121" s="755"/>
      <c r="AE121" s="756"/>
      <c r="AF121" s="757">
        <v>2504561</v>
      </c>
      <c r="AG121" s="755"/>
      <c r="AH121" s="755"/>
      <c r="AI121" s="755"/>
      <c r="AJ121" s="756"/>
      <c r="AK121" s="757">
        <v>2008932</v>
      </c>
      <c r="AL121" s="755"/>
      <c r="AM121" s="755"/>
      <c r="AN121" s="755"/>
      <c r="AO121" s="756"/>
      <c r="AP121" s="802">
        <v>0.5</v>
      </c>
      <c r="AQ121" s="803"/>
      <c r="AR121" s="803"/>
      <c r="AS121" s="803"/>
      <c r="AT121" s="804"/>
      <c r="AU121" s="866"/>
      <c r="AV121" s="867"/>
      <c r="AW121" s="867"/>
      <c r="AX121" s="867"/>
      <c r="AY121" s="868"/>
      <c r="AZ121" s="790" t="s">
        <v>413</v>
      </c>
      <c r="BA121" s="725"/>
      <c r="BB121" s="725"/>
      <c r="BC121" s="725"/>
      <c r="BD121" s="725"/>
      <c r="BE121" s="725"/>
      <c r="BF121" s="725"/>
      <c r="BG121" s="725"/>
      <c r="BH121" s="725"/>
      <c r="BI121" s="725"/>
      <c r="BJ121" s="725"/>
      <c r="BK121" s="725"/>
      <c r="BL121" s="725"/>
      <c r="BM121" s="725"/>
      <c r="BN121" s="725"/>
      <c r="BO121" s="725"/>
      <c r="BP121" s="726"/>
      <c r="BQ121" s="791">
        <v>114332270</v>
      </c>
      <c r="BR121" s="792"/>
      <c r="BS121" s="792"/>
      <c r="BT121" s="792"/>
      <c r="BU121" s="792"/>
      <c r="BV121" s="792">
        <v>112644550</v>
      </c>
      <c r="BW121" s="792"/>
      <c r="BX121" s="792"/>
      <c r="BY121" s="792"/>
      <c r="BZ121" s="792"/>
      <c r="CA121" s="792">
        <v>106879012</v>
      </c>
      <c r="CB121" s="792"/>
      <c r="CC121" s="792"/>
      <c r="CD121" s="792"/>
      <c r="CE121" s="792"/>
      <c r="CF121" s="856">
        <v>24.8</v>
      </c>
      <c r="CG121" s="857"/>
      <c r="CH121" s="857"/>
      <c r="CI121" s="857"/>
      <c r="CJ121" s="857"/>
      <c r="CK121" s="850"/>
      <c r="CL121" s="832"/>
      <c r="CM121" s="832"/>
      <c r="CN121" s="832"/>
      <c r="CO121" s="833"/>
      <c r="CP121" s="813" t="s">
        <v>361</v>
      </c>
      <c r="CQ121" s="814"/>
      <c r="CR121" s="814"/>
      <c r="CS121" s="814"/>
      <c r="CT121" s="814"/>
      <c r="CU121" s="814"/>
      <c r="CV121" s="814"/>
      <c r="CW121" s="814"/>
      <c r="CX121" s="814"/>
      <c r="CY121" s="814"/>
      <c r="CZ121" s="814"/>
      <c r="DA121" s="814"/>
      <c r="DB121" s="814"/>
      <c r="DC121" s="814"/>
      <c r="DD121" s="814"/>
      <c r="DE121" s="814"/>
      <c r="DF121" s="815"/>
      <c r="DG121" s="791">
        <v>15866532</v>
      </c>
      <c r="DH121" s="792"/>
      <c r="DI121" s="792"/>
      <c r="DJ121" s="792"/>
      <c r="DK121" s="792"/>
      <c r="DL121" s="792">
        <v>4521471</v>
      </c>
      <c r="DM121" s="792"/>
      <c r="DN121" s="792"/>
      <c r="DO121" s="792"/>
      <c r="DP121" s="792"/>
      <c r="DQ121" s="792">
        <v>3662967</v>
      </c>
      <c r="DR121" s="792"/>
      <c r="DS121" s="792"/>
      <c r="DT121" s="792"/>
      <c r="DU121" s="792"/>
      <c r="DV121" s="769">
        <v>0.8</v>
      </c>
      <c r="DW121" s="769"/>
      <c r="DX121" s="769"/>
      <c r="DY121" s="769"/>
      <c r="DZ121" s="770"/>
    </row>
    <row r="122" spans="1:130" s="191" customFormat="1" ht="26.25" customHeight="1">
      <c r="A122" s="795"/>
      <c r="B122" s="796"/>
      <c r="C122" s="799" t="s">
        <v>395</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t="s">
        <v>102</v>
      </c>
      <c r="AB122" s="755"/>
      <c r="AC122" s="755"/>
      <c r="AD122" s="755"/>
      <c r="AE122" s="756"/>
      <c r="AF122" s="757" t="s">
        <v>102</v>
      </c>
      <c r="AG122" s="755"/>
      <c r="AH122" s="755"/>
      <c r="AI122" s="755"/>
      <c r="AJ122" s="756"/>
      <c r="AK122" s="757" t="s">
        <v>102</v>
      </c>
      <c r="AL122" s="755"/>
      <c r="AM122" s="755"/>
      <c r="AN122" s="755"/>
      <c r="AO122" s="756"/>
      <c r="AP122" s="802" t="s">
        <v>102</v>
      </c>
      <c r="AQ122" s="803"/>
      <c r="AR122" s="803"/>
      <c r="AS122" s="803"/>
      <c r="AT122" s="804"/>
      <c r="AU122" s="866"/>
      <c r="AV122" s="867"/>
      <c r="AW122" s="867"/>
      <c r="AX122" s="867"/>
      <c r="AY122" s="868"/>
      <c r="AZ122" s="860" t="s">
        <v>414</v>
      </c>
      <c r="BA122" s="861"/>
      <c r="BB122" s="861"/>
      <c r="BC122" s="861"/>
      <c r="BD122" s="861"/>
      <c r="BE122" s="861"/>
      <c r="BF122" s="861"/>
      <c r="BG122" s="861"/>
      <c r="BH122" s="861"/>
      <c r="BI122" s="861"/>
      <c r="BJ122" s="861"/>
      <c r="BK122" s="861"/>
      <c r="BL122" s="861"/>
      <c r="BM122" s="861"/>
      <c r="BN122" s="861"/>
      <c r="BO122" s="861"/>
      <c r="BP122" s="862"/>
      <c r="BQ122" s="843">
        <v>848193787</v>
      </c>
      <c r="BR122" s="823"/>
      <c r="BS122" s="823"/>
      <c r="BT122" s="823"/>
      <c r="BU122" s="823"/>
      <c r="BV122" s="823">
        <v>848018937</v>
      </c>
      <c r="BW122" s="823"/>
      <c r="BX122" s="823"/>
      <c r="BY122" s="823"/>
      <c r="BZ122" s="823"/>
      <c r="CA122" s="823">
        <v>843564166</v>
      </c>
      <c r="CB122" s="823"/>
      <c r="CC122" s="823"/>
      <c r="CD122" s="823"/>
      <c r="CE122" s="823"/>
      <c r="CF122" s="824">
        <v>195.6</v>
      </c>
      <c r="CG122" s="825"/>
      <c r="CH122" s="825"/>
      <c r="CI122" s="825"/>
      <c r="CJ122" s="825"/>
      <c r="CK122" s="850"/>
      <c r="CL122" s="832"/>
      <c r="CM122" s="832"/>
      <c r="CN122" s="832"/>
      <c r="CO122" s="833"/>
      <c r="CP122" s="813" t="s">
        <v>354</v>
      </c>
      <c r="CQ122" s="814"/>
      <c r="CR122" s="814"/>
      <c r="CS122" s="814"/>
      <c r="CT122" s="814"/>
      <c r="CU122" s="814"/>
      <c r="CV122" s="814"/>
      <c r="CW122" s="814"/>
      <c r="CX122" s="814"/>
      <c r="CY122" s="814"/>
      <c r="CZ122" s="814"/>
      <c r="DA122" s="814"/>
      <c r="DB122" s="814"/>
      <c r="DC122" s="814"/>
      <c r="DD122" s="814"/>
      <c r="DE122" s="814"/>
      <c r="DF122" s="815"/>
      <c r="DG122" s="791">
        <v>520230</v>
      </c>
      <c r="DH122" s="792"/>
      <c r="DI122" s="792"/>
      <c r="DJ122" s="792"/>
      <c r="DK122" s="792"/>
      <c r="DL122" s="792">
        <v>503387</v>
      </c>
      <c r="DM122" s="792"/>
      <c r="DN122" s="792"/>
      <c r="DO122" s="792"/>
      <c r="DP122" s="792"/>
      <c r="DQ122" s="792">
        <v>351496</v>
      </c>
      <c r="DR122" s="792"/>
      <c r="DS122" s="792"/>
      <c r="DT122" s="792"/>
      <c r="DU122" s="792"/>
      <c r="DV122" s="769">
        <v>0.1</v>
      </c>
      <c r="DW122" s="769"/>
      <c r="DX122" s="769"/>
      <c r="DY122" s="769"/>
      <c r="DZ122" s="770"/>
    </row>
    <row r="123" spans="1:130" s="191" customFormat="1" ht="26.25" customHeight="1">
      <c r="A123" s="795"/>
      <c r="B123" s="796"/>
      <c r="C123" s="799" t="s">
        <v>401</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102</v>
      </c>
      <c r="AB123" s="755"/>
      <c r="AC123" s="755"/>
      <c r="AD123" s="755"/>
      <c r="AE123" s="756"/>
      <c r="AF123" s="757" t="s">
        <v>102</v>
      </c>
      <c r="AG123" s="755"/>
      <c r="AH123" s="755"/>
      <c r="AI123" s="755"/>
      <c r="AJ123" s="756"/>
      <c r="AK123" s="757" t="s">
        <v>102</v>
      </c>
      <c r="AL123" s="755"/>
      <c r="AM123" s="755"/>
      <c r="AN123" s="755"/>
      <c r="AO123" s="756"/>
      <c r="AP123" s="802" t="s">
        <v>102</v>
      </c>
      <c r="AQ123" s="803"/>
      <c r="AR123" s="803"/>
      <c r="AS123" s="803"/>
      <c r="AT123" s="804"/>
      <c r="AU123" s="869"/>
      <c r="AV123" s="870"/>
      <c r="AW123" s="870"/>
      <c r="AX123" s="870"/>
      <c r="AY123" s="870"/>
      <c r="AZ123" s="222" t="s">
        <v>137</v>
      </c>
      <c r="BA123" s="222"/>
      <c r="BB123" s="222"/>
      <c r="BC123" s="222"/>
      <c r="BD123" s="222"/>
      <c r="BE123" s="222"/>
      <c r="BF123" s="222"/>
      <c r="BG123" s="222"/>
      <c r="BH123" s="222"/>
      <c r="BI123" s="222"/>
      <c r="BJ123" s="222"/>
      <c r="BK123" s="222"/>
      <c r="BL123" s="222"/>
      <c r="BM123" s="222"/>
      <c r="BN123" s="222"/>
      <c r="BO123" s="858" t="s">
        <v>415</v>
      </c>
      <c r="BP123" s="859"/>
      <c r="BQ123" s="810">
        <v>1177558866</v>
      </c>
      <c r="BR123" s="811"/>
      <c r="BS123" s="811"/>
      <c r="BT123" s="811"/>
      <c r="BU123" s="811"/>
      <c r="BV123" s="811">
        <v>1179163050</v>
      </c>
      <c r="BW123" s="811"/>
      <c r="BX123" s="811"/>
      <c r="BY123" s="811"/>
      <c r="BZ123" s="811"/>
      <c r="CA123" s="811">
        <v>1173703427</v>
      </c>
      <c r="CB123" s="811"/>
      <c r="CC123" s="811"/>
      <c r="CD123" s="811"/>
      <c r="CE123" s="811"/>
      <c r="CF123" s="721"/>
      <c r="CG123" s="722"/>
      <c r="CH123" s="722"/>
      <c r="CI123" s="722"/>
      <c r="CJ123" s="812"/>
      <c r="CK123" s="850"/>
      <c r="CL123" s="832"/>
      <c r="CM123" s="832"/>
      <c r="CN123" s="832"/>
      <c r="CO123" s="833"/>
      <c r="CP123" s="813" t="s">
        <v>416</v>
      </c>
      <c r="CQ123" s="814"/>
      <c r="CR123" s="814"/>
      <c r="CS123" s="814"/>
      <c r="CT123" s="814"/>
      <c r="CU123" s="814"/>
      <c r="CV123" s="814"/>
      <c r="CW123" s="814"/>
      <c r="CX123" s="814"/>
      <c r="CY123" s="814"/>
      <c r="CZ123" s="814"/>
      <c r="DA123" s="814"/>
      <c r="DB123" s="814"/>
      <c r="DC123" s="814"/>
      <c r="DD123" s="814"/>
      <c r="DE123" s="814"/>
      <c r="DF123" s="815"/>
      <c r="DG123" s="791">
        <v>225417</v>
      </c>
      <c r="DH123" s="792"/>
      <c r="DI123" s="792"/>
      <c r="DJ123" s="792"/>
      <c r="DK123" s="792"/>
      <c r="DL123" s="792">
        <v>152627</v>
      </c>
      <c r="DM123" s="792"/>
      <c r="DN123" s="792"/>
      <c r="DO123" s="792"/>
      <c r="DP123" s="792"/>
      <c r="DQ123" s="792">
        <v>106862</v>
      </c>
      <c r="DR123" s="792"/>
      <c r="DS123" s="792"/>
      <c r="DT123" s="792"/>
      <c r="DU123" s="792"/>
      <c r="DV123" s="769">
        <v>0</v>
      </c>
      <c r="DW123" s="769"/>
      <c r="DX123" s="769"/>
      <c r="DY123" s="769"/>
      <c r="DZ123" s="770"/>
    </row>
    <row r="124" spans="1:130" s="191" customFormat="1" ht="26.25" customHeight="1" thickBot="1">
      <c r="A124" s="795"/>
      <c r="B124" s="796"/>
      <c r="C124" s="799" t="s">
        <v>404</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102</v>
      </c>
      <c r="AB124" s="755"/>
      <c r="AC124" s="755"/>
      <c r="AD124" s="755"/>
      <c r="AE124" s="756"/>
      <c r="AF124" s="757" t="s">
        <v>102</v>
      </c>
      <c r="AG124" s="755"/>
      <c r="AH124" s="755"/>
      <c r="AI124" s="755"/>
      <c r="AJ124" s="756"/>
      <c r="AK124" s="757" t="s">
        <v>102</v>
      </c>
      <c r="AL124" s="755"/>
      <c r="AM124" s="755"/>
      <c r="AN124" s="755"/>
      <c r="AO124" s="756"/>
      <c r="AP124" s="802" t="s">
        <v>102</v>
      </c>
      <c r="AQ124" s="803"/>
      <c r="AR124" s="803"/>
      <c r="AS124" s="803"/>
      <c r="AT124" s="804"/>
      <c r="AU124" s="805" t="s">
        <v>417</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187.2</v>
      </c>
      <c r="BR124" s="809"/>
      <c r="BS124" s="809"/>
      <c r="BT124" s="809"/>
      <c r="BU124" s="809"/>
      <c r="BV124" s="809">
        <v>171.8</v>
      </c>
      <c r="BW124" s="809"/>
      <c r="BX124" s="809"/>
      <c r="BY124" s="809"/>
      <c r="BZ124" s="809"/>
      <c r="CA124" s="809">
        <v>169.9</v>
      </c>
      <c r="CB124" s="809"/>
      <c r="CC124" s="809"/>
      <c r="CD124" s="809"/>
      <c r="CE124" s="809"/>
      <c r="CF124" s="699"/>
      <c r="CG124" s="700"/>
      <c r="CH124" s="700"/>
      <c r="CI124" s="700"/>
      <c r="CJ124" s="839"/>
      <c r="CK124" s="851"/>
      <c r="CL124" s="851"/>
      <c r="CM124" s="851"/>
      <c r="CN124" s="851"/>
      <c r="CO124" s="852"/>
      <c r="CP124" s="840" t="s">
        <v>418</v>
      </c>
      <c r="CQ124" s="841"/>
      <c r="CR124" s="841"/>
      <c r="CS124" s="841"/>
      <c r="CT124" s="841"/>
      <c r="CU124" s="841"/>
      <c r="CV124" s="841"/>
      <c r="CW124" s="841"/>
      <c r="CX124" s="841"/>
      <c r="CY124" s="841"/>
      <c r="CZ124" s="841"/>
      <c r="DA124" s="841"/>
      <c r="DB124" s="841"/>
      <c r="DC124" s="841"/>
      <c r="DD124" s="841"/>
      <c r="DE124" s="841"/>
      <c r="DF124" s="842"/>
      <c r="DG124" s="843" t="s">
        <v>102</v>
      </c>
      <c r="DH124" s="823"/>
      <c r="DI124" s="823"/>
      <c r="DJ124" s="823"/>
      <c r="DK124" s="823"/>
      <c r="DL124" s="823" t="s">
        <v>102</v>
      </c>
      <c r="DM124" s="823"/>
      <c r="DN124" s="823"/>
      <c r="DO124" s="823"/>
      <c r="DP124" s="823"/>
      <c r="DQ124" s="823" t="s">
        <v>102</v>
      </c>
      <c r="DR124" s="823"/>
      <c r="DS124" s="823"/>
      <c r="DT124" s="823"/>
      <c r="DU124" s="823"/>
      <c r="DV124" s="826" t="s">
        <v>102</v>
      </c>
      <c r="DW124" s="826"/>
      <c r="DX124" s="826"/>
      <c r="DY124" s="826"/>
      <c r="DZ124" s="827"/>
    </row>
    <row r="125" spans="1:130" s="191" customFormat="1" ht="26.25" customHeight="1">
      <c r="A125" s="795"/>
      <c r="B125" s="796"/>
      <c r="C125" s="799" t="s">
        <v>406</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102</v>
      </c>
      <c r="AB125" s="755"/>
      <c r="AC125" s="755"/>
      <c r="AD125" s="755"/>
      <c r="AE125" s="756"/>
      <c r="AF125" s="757" t="s">
        <v>102</v>
      </c>
      <c r="AG125" s="755"/>
      <c r="AH125" s="755"/>
      <c r="AI125" s="755"/>
      <c r="AJ125" s="756"/>
      <c r="AK125" s="757" t="s">
        <v>102</v>
      </c>
      <c r="AL125" s="755"/>
      <c r="AM125" s="755"/>
      <c r="AN125" s="755"/>
      <c r="AO125" s="756"/>
      <c r="AP125" s="802" t="s">
        <v>102</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419</v>
      </c>
      <c r="CL125" s="829"/>
      <c r="CM125" s="829"/>
      <c r="CN125" s="829"/>
      <c r="CO125" s="830"/>
      <c r="CP125" s="837" t="s">
        <v>420</v>
      </c>
      <c r="CQ125" s="783"/>
      <c r="CR125" s="783"/>
      <c r="CS125" s="783"/>
      <c r="CT125" s="783"/>
      <c r="CU125" s="783"/>
      <c r="CV125" s="783"/>
      <c r="CW125" s="783"/>
      <c r="CX125" s="783"/>
      <c r="CY125" s="783"/>
      <c r="CZ125" s="783"/>
      <c r="DA125" s="783"/>
      <c r="DB125" s="783"/>
      <c r="DC125" s="783"/>
      <c r="DD125" s="783"/>
      <c r="DE125" s="783"/>
      <c r="DF125" s="784"/>
      <c r="DG125" s="838" t="s">
        <v>102</v>
      </c>
      <c r="DH125" s="820"/>
      <c r="DI125" s="820"/>
      <c r="DJ125" s="820"/>
      <c r="DK125" s="820"/>
      <c r="DL125" s="820" t="s">
        <v>102</v>
      </c>
      <c r="DM125" s="820"/>
      <c r="DN125" s="820"/>
      <c r="DO125" s="820"/>
      <c r="DP125" s="820"/>
      <c r="DQ125" s="820" t="s">
        <v>102</v>
      </c>
      <c r="DR125" s="820"/>
      <c r="DS125" s="820"/>
      <c r="DT125" s="820"/>
      <c r="DU125" s="820"/>
      <c r="DV125" s="821" t="s">
        <v>102</v>
      </c>
      <c r="DW125" s="821"/>
      <c r="DX125" s="821"/>
      <c r="DY125" s="821"/>
      <c r="DZ125" s="822"/>
    </row>
    <row r="126" spans="1:130" s="191" customFormat="1" ht="26.25" customHeight="1" thickBot="1">
      <c r="A126" s="795"/>
      <c r="B126" s="796"/>
      <c r="C126" s="799" t="s">
        <v>408</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t="s">
        <v>102</v>
      </c>
      <c r="AB126" s="755"/>
      <c r="AC126" s="755"/>
      <c r="AD126" s="755"/>
      <c r="AE126" s="756"/>
      <c r="AF126" s="757" t="s">
        <v>102</v>
      </c>
      <c r="AG126" s="755"/>
      <c r="AH126" s="755"/>
      <c r="AI126" s="755"/>
      <c r="AJ126" s="756"/>
      <c r="AK126" s="757" t="s">
        <v>102</v>
      </c>
      <c r="AL126" s="755"/>
      <c r="AM126" s="755"/>
      <c r="AN126" s="755"/>
      <c r="AO126" s="756"/>
      <c r="AP126" s="802" t="s">
        <v>102</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421</v>
      </c>
      <c r="CQ126" s="725"/>
      <c r="CR126" s="725"/>
      <c r="CS126" s="725"/>
      <c r="CT126" s="725"/>
      <c r="CU126" s="725"/>
      <c r="CV126" s="725"/>
      <c r="CW126" s="725"/>
      <c r="CX126" s="725"/>
      <c r="CY126" s="725"/>
      <c r="CZ126" s="725"/>
      <c r="DA126" s="725"/>
      <c r="DB126" s="725"/>
      <c r="DC126" s="725"/>
      <c r="DD126" s="725"/>
      <c r="DE126" s="725"/>
      <c r="DF126" s="726"/>
      <c r="DG126" s="791" t="s">
        <v>102</v>
      </c>
      <c r="DH126" s="792"/>
      <c r="DI126" s="792"/>
      <c r="DJ126" s="792"/>
      <c r="DK126" s="792"/>
      <c r="DL126" s="792" t="s">
        <v>102</v>
      </c>
      <c r="DM126" s="792"/>
      <c r="DN126" s="792"/>
      <c r="DO126" s="792"/>
      <c r="DP126" s="792"/>
      <c r="DQ126" s="792" t="s">
        <v>102</v>
      </c>
      <c r="DR126" s="792"/>
      <c r="DS126" s="792"/>
      <c r="DT126" s="792"/>
      <c r="DU126" s="792"/>
      <c r="DV126" s="769" t="s">
        <v>102</v>
      </c>
      <c r="DW126" s="769"/>
      <c r="DX126" s="769"/>
      <c r="DY126" s="769"/>
      <c r="DZ126" s="770"/>
    </row>
    <row r="127" spans="1:130" s="191" customFormat="1" ht="26.25" customHeight="1">
      <c r="A127" s="797"/>
      <c r="B127" s="798"/>
      <c r="C127" s="816" t="s">
        <v>422</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197510</v>
      </c>
      <c r="AB127" s="755"/>
      <c r="AC127" s="755"/>
      <c r="AD127" s="755"/>
      <c r="AE127" s="756"/>
      <c r="AF127" s="757">
        <v>174068</v>
      </c>
      <c r="AG127" s="755"/>
      <c r="AH127" s="755"/>
      <c r="AI127" s="755"/>
      <c r="AJ127" s="756"/>
      <c r="AK127" s="757">
        <v>167631</v>
      </c>
      <c r="AL127" s="755"/>
      <c r="AM127" s="755"/>
      <c r="AN127" s="755"/>
      <c r="AO127" s="756"/>
      <c r="AP127" s="802">
        <v>0</v>
      </c>
      <c r="AQ127" s="803"/>
      <c r="AR127" s="803"/>
      <c r="AS127" s="803"/>
      <c r="AT127" s="804"/>
      <c r="AU127" s="227"/>
      <c r="AV127" s="227"/>
      <c r="AW127" s="227"/>
      <c r="AX127" s="819" t="s">
        <v>423</v>
      </c>
      <c r="AY127" s="787"/>
      <c r="AZ127" s="787"/>
      <c r="BA127" s="787"/>
      <c r="BB127" s="787"/>
      <c r="BC127" s="787"/>
      <c r="BD127" s="787"/>
      <c r="BE127" s="788"/>
      <c r="BF127" s="786" t="s">
        <v>424</v>
      </c>
      <c r="BG127" s="787"/>
      <c r="BH127" s="787"/>
      <c r="BI127" s="787"/>
      <c r="BJ127" s="787"/>
      <c r="BK127" s="787"/>
      <c r="BL127" s="788"/>
      <c r="BM127" s="786" t="s">
        <v>425</v>
      </c>
      <c r="BN127" s="787"/>
      <c r="BO127" s="787"/>
      <c r="BP127" s="787"/>
      <c r="BQ127" s="787"/>
      <c r="BR127" s="787"/>
      <c r="BS127" s="788"/>
      <c r="BT127" s="786" t="s">
        <v>426</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427</v>
      </c>
      <c r="CQ127" s="725"/>
      <c r="CR127" s="725"/>
      <c r="CS127" s="725"/>
      <c r="CT127" s="725"/>
      <c r="CU127" s="725"/>
      <c r="CV127" s="725"/>
      <c r="CW127" s="725"/>
      <c r="CX127" s="725"/>
      <c r="CY127" s="725"/>
      <c r="CZ127" s="725"/>
      <c r="DA127" s="725"/>
      <c r="DB127" s="725"/>
      <c r="DC127" s="725"/>
      <c r="DD127" s="725"/>
      <c r="DE127" s="725"/>
      <c r="DF127" s="726"/>
      <c r="DG127" s="791" t="s">
        <v>102</v>
      </c>
      <c r="DH127" s="792"/>
      <c r="DI127" s="792"/>
      <c r="DJ127" s="792"/>
      <c r="DK127" s="792"/>
      <c r="DL127" s="792" t="s">
        <v>102</v>
      </c>
      <c r="DM127" s="792"/>
      <c r="DN127" s="792"/>
      <c r="DO127" s="792"/>
      <c r="DP127" s="792"/>
      <c r="DQ127" s="792">
        <v>3107381</v>
      </c>
      <c r="DR127" s="792"/>
      <c r="DS127" s="792"/>
      <c r="DT127" s="792"/>
      <c r="DU127" s="792"/>
      <c r="DV127" s="769">
        <v>0.7</v>
      </c>
      <c r="DW127" s="769"/>
      <c r="DX127" s="769"/>
      <c r="DY127" s="769"/>
      <c r="DZ127" s="770"/>
    </row>
    <row r="128" spans="1:130" s="191" customFormat="1" ht="26.25" customHeight="1" thickBot="1">
      <c r="A128" s="771" t="s">
        <v>428</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429</v>
      </c>
      <c r="X128" s="773"/>
      <c r="Y128" s="773"/>
      <c r="Z128" s="774"/>
      <c r="AA128" s="775">
        <v>1194863</v>
      </c>
      <c r="AB128" s="776"/>
      <c r="AC128" s="776"/>
      <c r="AD128" s="776"/>
      <c r="AE128" s="777"/>
      <c r="AF128" s="778">
        <v>1056791</v>
      </c>
      <c r="AG128" s="776"/>
      <c r="AH128" s="776"/>
      <c r="AI128" s="776"/>
      <c r="AJ128" s="777"/>
      <c r="AK128" s="778">
        <v>1116938</v>
      </c>
      <c r="AL128" s="776"/>
      <c r="AM128" s="776"/>
      <c r="AN128" s="776"/>
      <c r="AO128" s="777"/>
      <c r="AP128" s="779"/>
      <c r="AQ128" s="780"/>
      <c r="AR128" s="780"/>
      <c r="AS128" s="780"/>
      <c r="AT128" s="781"/>
      <c r="AU128" s="227"/>
      <c r="AV128" s="227"/>
      <c r="AW128" s="227"/>
      <c r="AX128" s="782" t="s">
        <v>430</v>
      </c>
      <c r="AY128" s="783"/>
      <c r="AZ128" s="783"/>
      <c r="BA128" s="783"/>
      <c r="BB128" s="783"/>
      <c r="BC128" s="783"/>
      <c r="BD128" s="783"/>
      <c r="BE128" s="784"/>
      <c r="BF128" s="761" t="s">
        <v>102</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431</v>
      </c>
      <c r="CQ128" s="703"/>
      <c r="CR128" s="703"/>
      <c r="CS128" s="703"/>
      <c r="CT128" s="703"/>
      <c r="CU128" s="703"/>
      <c r="CV128" s="703"/>
      <c r="CW128" s="703"/>
      <c r="CX128" s="703"/>
      <c r="CY128" s="703"/>
      <c r="CZ128" s="703"/>
      <c r="DA128" s="703"/>
      <c r="DB128" s="703"/>
      <c r="DC128" s="703"/>
      <c r="DD128" s="703"/>
      <c r="DE128" s="703"/>
      <c r="DF128" s="704"/>
      <c r="DG128" s="765">
        <v>1521666</v>
      </c>
      <c r="DH128" s="766"/>
      <c r="DI128" s="766"/>
      <c r="DJ128" s="766"/>
      <c r="DK128" s="766"/>
      <c r="DL128" s="766">
        <v>1296823</v>
      </c>
      <c r="DM128" s="766"/>
      <c r="DN128" s="766"/>
      <c r="DO128" s="766"/>
      <c r="DP128" s="766"/>
      <c r="DQ128" s="766">
        <v>1133336</v>
      </c>
      <c r="DR128" s="766"/>
      <c r="DS128" s="766"/>
      <c r="DT128" s="766"/>
      <c r="DU128" s="766"/>
      <c r="DV128" s="767">
        <v>0.3</v>
      </c>
      <c r="DW128" s="767"/>
      <c r="DX128" s="767"/>
      <c r="DY128" s="767"/>
      <c r="DZ128" s="768"/>
    </row>
    <row r="129" spans="1:131" s="191" customFormat="1" ht="26.25" customHeight="1">
      <c r="A129" s="749" t="s">
        <v>84</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432</v>
      </c>
      <c r="X129" s="752"/>
      <c r="Y129" s="752"/>
      <c r="Z129" s="753"/>
      <c r="AA129" s="754">
        <v>494171076</v>
      </c>
      <c r="AB129" s="755"/>
      <c r="AC129" s="755"/>
      <c r="AD129" s="755"/>
      <c r="AE129" s="756"/>
      <c r="AF129" s="757">
        <v>507145379</v>
      </c>
      <c r="AG129" s="755"/>
      <c r="AH129" s="755"/>
      <c r="AI129" s="755"/>
      <c r="AJ129" s="756"/>
      <c r="AK129" s="757">
        <v>501638579</v>
      </c>
      <c r="AL129" s="755"/>
      <c r="AM129" s="755"/>
      <c r="AN129" s="755"/>
      <c r="AO129" s="756"/>
      <c r="AP129" s="758"/>
      <c r="AQ129" s="759"/>
      <c r="AR129" s="759"/>
      <c r="AS129" s="759"/>
      <c r="AT129" s="760"/>
      <c r="AU129" s="229"/>
      <c r="AV129" s="229"/>
      <c r="AW129" s="229"/>
      <c r="AX129" s="724" t="s">
        <v>433</v>
      </c>
      <c r="AY129" s="725"/>
      <c r="AZ129" s="725"/>
      <c r="BA129" s="725"/>
      <c r="BB129" s="725"/>
      <c r="BC129" s="725"/>
      <c r="BD129" s="725"/>
      <c r="BE129" s="726"/>
      <c r="BF129" s="744" t="s">
        <v>102</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434</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435</v>
      </c>
      <c r="X130" s="752"/>
      <c r="Y130" s="752"/>
      <c r="Z130" s="753"/>
      <c r="AA130" s="754">
        <v>70041185</v>
      </c>
      <c r="AB130" s="755"/>
      <c r="AC130" s="755"/>
      <c r="AD130" s="755"/>
      <c r="AE130" s="756"/>
      <c r="AF130" s="757">
        <v>70830351</v>
      </c>
      <c r="AG130" s="755"/>
      <c r="AH130" s="755"/>
      <c r="AI130" s="755"/>
      <c r="AJ130" s="756"/>
      <c r="AK130" s="757">
        <v>70440022</v>
      </c>
      <c r="AL130" s="755"/>
      <c r="AM130" s="755"/>
      <c r="AN130" s="755"/>
      <c r="AO130" s="756"/>
      <c r="AP130" s="758"/>
      <c r="AQ130" s="759"/>
      <c r="AR130" s="759"/>
      <c r="AS130" s="759"/>
      <c r="AT130" s="760"/>
      <c r="AU130" s="229"/>
      <c r="AV130" s="229"/>
      <c r="AW130" s="229"/>
      <c r="AX130" s="724" t="s">
        <v>436</v>
      </c>
      <c r="AY130" s="725"/>
      <c r="AZ130" s="725"/>
      <c r="BA130" s="725"/>
      <c r="BB130" s="725"/>
      <c r="BC130" s="725"/>
      <c r="BD130" s="725"/>
      <c r="BE130" s="726"/>
      <c r="BF130" s="727">
        <v>14.9</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437</v>
      </c>
      <c r="X131" s="735"/>
      <c r="Y131" s="735"/>
      <c r="Z131" s="736"/>
      <c r="AA131" s="737">
        <v>424129891</v>
      </c>
      <c r="AB131" s="738"/>
      <c r="AC131" s="738"/>
      <c r="AD131" s="738"/>
      <c r="AE131" s="739"/>
      <c r="AF131" s="740">
        <v>436315028</v>
      </c>
      <c r="AG131" s="738"/>
      <c r="AH131" s="738"/>
      <c r="AI131" s="738"/>
      <c r="AJ131" s="739"/>
      <c r="AK131" s="740">
        <v>431198557</v>
      </c>
      <c r="AL131" s="738"/>
      <c r="AM131" s="738"/>
      <c r="AN131" s="738"/>
      <c r="AO131" s="739"/>
      <c r="AP131" s="741"/>
      <c r="AQ131" s="742"/>
      <c r="AR131" s="742"/>
      <c r="AS131" s="742"/>
      <c r="AT131" s="743"/>
      <c r="AU131" s="229"/>
      <c r="AV131" s="229"/>
      <c r="AW131" s="229"/>
      <c r="AX131" s="702" t="s">
        <v>438</v>
      </c>
      <c r="AY131" s="703"/>
      <c r="AZ131" s="703"/>
      <c r="BA131" s="703"/>
      <c r="BB131" s="703"/>
      <c r="BC131" s="703"/>
      <c r="BD131" s="703"/>
      <c r="BE131" s="704"/>
      <c r="BF131" s="705">
        <v>169.9</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439</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440</v>
      </c>
      <c r="W132" s="715"/>
      <c r="X132" s="715"/>
      <c r="Y132" s="715"/>
      <c r="Z132" s="716"/>
      <c r="AA132" s="717">
        <v>15.04420243</v>
      </c>
      <c r="AB132" s="718"/>
      <c r="AC132" s="718"/>
      <c r="AD132" s="718"/>
      <c r="AE132" s="719"/>
      <c r="AF132" s="720">
        <v>15.441253379999999</v>
      </c>
      <c r="AG132" s="718"/>
      <c r="AH132" s="718"/>
      <c r="AI132" s="718"/>
      <c r="AJ132" s="719"/>
      <c r="AK132" s="720">
        <v>14.43317075</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441</v>
      </c>
      <c r="W133" s="694"/>
      <c r="X133" s="694"/>
      <c r="Y133" s="694"/>
      <c r="Z133" s="695"/>
      <c r="AA133" s="696">
        <v>14.1</v>
      </c>
      <c r="AB133" s="697"/>
      <c r="AC133" s="697"/>
      <c r="AD133" s="697"/>
      <c r="AE133" s="698"/>
      <c r="AF133" s="696">
        <v>14.5</v>
      </c>
      <c r="AG133" s="697"/>
      <c r="AH133" s="697"/>
      <c r="AI133" s="697"/>
      <c r="AJ133" s="698"/>
      <c r="AK133" s="696">
        <v>14.9</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442</v>
      </c>
      <c r="B5" s="240"/>
      <c r="C5" s="240"/>
      <c r="D5" s="240"/>
      <c r="E5" s="240"/>
      <c r="F5" s="240"/>
      <c r="G5" s="240"/>
      <c r="H5" s="240"/>
      <c r="I5" s="240"/>
      <c r="J5" s="240"/>
      <c r="K5" s="240"/>
      <c r="L5" s="240"/>
      <c r="M5" s="240"/>
      <c r="N5" s="240"/>
      <c r="O5" s="241"/>
    </row>
    <row r="6" spans="1:16" ht="13.2">
      <c r="A6" s="242"/>
      <c r="B6" s="238"/>
      <c r="C6" s="238"/>
      <c r="D6" s="238"/>
      <c r="E6" s="238"/>
      <c r="F6" s="238"/>
      <c r="G6" s="243" t="s">
        <v>443</v>
      </c>
      <c r="H6" s="243"/>
      <c r="I6" s="243"/>
      <c r="J6" s="243"/>
      <c r="K6" s="238"/>
      <c r="L6" s="238"/>
      <c r="M6" s="238"/>
      <c r="N6" s="238"/>
    </row>
    <row r="7" spans="1:16" ht="13.2">
      <c r="A7" s="242"/>
      <c r="B7" s="238"/>
      <c r="C7" s="238"/>
      <c r="D7" s="238"/>
      <c r="E7" s="238"/>
      <c r="F7" s="238"/>
      <c r="G7" s="245"/>
      <c r="H7" s="246"/>
      <c r="I7" s="246"/>
      <c r="J7" s="247"/>
      <c r="K7" s="1141" t="s">
        <v>444</v>
      </c>
      <c r="L7" s="248"/>
      <c r="M7" s="249" t="s">
        <v>445</v>
      </c>
      <c r="N7" s="250"/>
    </row>
    <row r="8" spans="1:16" ht="13.2">
      <c r="A8" s="242"/>
      <c r="B8" s="238"/>
      <c r="C8" s="238"/>
      <c r="D8" s="238"/>
      <c r="E8" s="238"/>
      <c r="F8" s="238"/>
      <c r="G8" s="251"/>
      <c r="H8" s="252"/>
      <c r="I8" s="252"/>
      <c r="J8" s="253"/>
      <c r="K8" s="1142"/>
      <c r="L8" s="254" t="s">
        <v>446</v>
      </c>
      <c r="M8" s="255" t="s">
        <v>447</v>
      </c>
      <c r="N8" s="256" t="s">
        <v>448</v>
      </c>
    </row>
    <row r="9" spans="1:16" ht="13.2">
      <c r="A9" s="242"/>
      <c r="B9" s="238"/>
      <c r="C9" s="238"/>
      <c r="D9" s="238"/>
      <c r="E9" s="238"/>
      <c r="F9" s="238"/>
      <c r="G9" s="1135" t="s">
        <v>449</v>
      </c>
      <c r="H9" s="1136"/>
      <c r="I9" s="1136"/>
      <c r="J9" s="1137"/>
      <c r="K9" s="257">
        <v>259329108</v>
      </c>
      <c r="L9" s="258">
        <v>111807</v>
      </c>
      <c r="M9" s="259">
        <v>96663</v>
      </c>
      <c r="N9" s="260">
        <v>15.7</v>
      </c>
    </row>
    <row r="10" spans="1:16" ht="13.2">
      <c r="A10" s="242"/>
      <c r="B10" s="238"/>
      <c r="C10" s="238"/>
      <c r="D10" s="238"/>
      <c r="E10" s="238"/>
      <c r="F10" s="238"/>
      <c r="G10" s="1135" t="s">
        <v>450</v>
      </c>
      <c r="H10" s="1136"/>
      <c r="I10" s="1136"/>
      <c r="J10" s="1137"/>
      <c r="K10" s="257">
        <v>935124</v>
      </c>
      <c r="L10" s="258">
        <v>403</v>
      </c>
      <c r="M10" s="259">
        <v>172</v>
      </c>
      <c r="N10" s="260">
        <v>134.30000000000001</v>
      </c>
    </row>
    <row r="11" spans="1:16" ht="13.5" customHeight="1">
      <c r="A11" s="242"/>
      <c r="B11" s="238"/>
      <c r="C11" s="238"/>
      <c r="D11" s="238"/>
      <c r="E11" s="238"/>
      <c r="F11" s="238"/>
      <c r="G11" s="1135" t="s">
        <v>451</v>
      </c>
      <c r="H11" s="1136"/>
      <c r="I11" s="1136"/>
      <c r="J11" s="1137"/>
      <c r="K11" s="257" t="s">
        <v>452</v>
      </c>
      <c r="L11" s="258" t="s">
        <v>452</v>
      </c>
      <c r="M11" s="259">
        <v>495</v>
      </c>
      <c r="N11" s="260" t="s">
        <v>452</v>
      </c>
    </row>
    <row r="12" spans="1:16" ht="13.5" customHeight="1">
      <c r="A12" s="242"/>
      <c r="B12" s="238"/>
      <c r="C12" s="238"/>
      <c r="D12" s="238"/>
      <c r="E12" s="238"/>
      <c r="F12" s="238"/>
      <c r="G12" s="1135" t="s">
        <v>453</v>
      </c>
      <c r="H12" s="1136"/>
      <c r="I12" s="1136"/>
      <c r="J12" s="1137"/>
      <c r="K12" s="257" t="s">
        <v>452</v>
      </c>
      <c r="L12" s="258" t="s">
        <v>452</v>
      </c>
      <c r="M12" s="259" t="s">
        <v>452</v>
      </c>
      <c r="N12" s="260" t="s">
        <v>452</v>
      </c>
    </row>
    <row r="13" spans="1:16" ht="13.5" customHeight="1">
      <c r="A13" s="242"/>
      <c r="B13" s="238"/>
      <c r="C13" s="238"/>
      <c r="D13" s="238"/>
      <c r="E13" s="238"/>
      <c r="F13" s="238"/>
      <c r="G13" s="1135" t="s">
        <v>454</v>
      </c>
      <c r="H13" s="1136"/>
      <c r="I13" s="1136"/>
      <c r="J13" s="1137"/>
      <c r="K13" s="257" t="s">
        <v>452</v>
      </c>
      <c r="L13" s="258" t="s">
        <v>452</v>
      </c>
      <c r="M13" s="259">
        <v>36</v>
      </c>
      <c r="N13" s="260" t="s">
        <v>452</v>
      </c>
    </row>
    <row r="14" spans="1:16" ht="13.5" customHeight="1">
      <c r="A14" s="242"/>
      <c r="B14" s="238"/>
      <c r="C14" s="238"/>
      <c r="D14" s="238"/>
      <c r="E14" s="238"/>
      <c r="F14" s="238"/>
      <c r="G14" s="1135" t="s">
        <v>455</v>
      </c>
      <c r="H14" s="1136"/>
      <c r="I14" s="1136"/>
      <c r="J14" s="1137"/>
      <c r="K14" s="257">
        <v>2693032</v>
      </c>
      <c r="L14" s="258">
        <v>1161</v>
      </c>
      <c r="M14" s="259">
        <v>919</v>
      </c>
      <c r="N14" s="260">
        <v>26.3</v>
      </c>
    </row>
    <row r="15" spans="1:16" ht="13.2">
      <c r="A15" s="242"/>
      <c r="B15" s="238"/>
      <c r="C15" s="238"/>
      <c r="D15" s="238"/>
      <c r="E15" s="238"/>
      <c r="F15" s="238"/>
      <c r="G15" s="1135" t="s">
        <v>456</v>
      </c>
      <c r="H15" s="1136"/>
      <c r="I15" s="1136"/>
      <c r="J15" s="1137"/>
      <c r="K15" s="257">
        <v>-21993374</v>
      </c>
      <c r="L15" s="258">
        <v>-9482</v>
      </c>
      <c r="M15" s="259">
        <v>-8688</v>
      </c>
      <c r="N15" s="260">
        <v>9.1</v>
      </c>
    </row>
    <row r="16" spans="1:16" ht="13.2">
      <c r="A16" s="242"/>
      <c r="B16" s="238"/>
      <c r="C16" s="238"/>
      <c r="D16" s="238"/>
      <c r="E16" s="238"/>
      <c r="F16" s="238"/>
      <c r="G16" s="1127" t="s">
        <v>137</v>
      </c>
      <c r="H16" s="1128"/>
      <c r="I16" s="1128"/>
      <c r="J16" s="1129"/>
      <c r="K16" s="258">
        <v>240963890</v>
      </c>
      <c r="L16" s="258">
        <v>103889</v>
      </c>
      <c r="M16" s="259">
        <v>89598</v>
      </c>
      <c r="N16" s="260">
        <v>16</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457</v>
      </c>
      <c r="H19" s="238"/>
      <c r="I19" s="238"/>
      <c r="J19" s="238"/>
      <c r="K19" s="238"/>
      <c r="L19" s="238"/>
      <c r="M19" s="238"/>
      <c r="N19" s="238"/>
    </row>
    <row r="20" spans="1:16" ht="13.2">
      <c r="A20" s="242"/>
      <c r="B20" s="238"/>
      <c r="C20" s="238"/>
      <c r="D20" s="238"/>
      <c r="E20" s="238"/>
      <c r="F20" s="238"/>
      <c r="G20" s="265"/>
      <c r="H20" s="266"/>
      <c r="I20" s="266"/>
      <c r="J20" s="267"/>
      <c r="K20" s="268" t="s">
        <v>458</v>
      </c>
      <c r="L20" s="269" t="s">
        <v>459</v>
      </c>
      <c r="M20" s="270" t="s">
        <v>460</v>
      </c>
      <c r="N20" s="271"/>
    </row>
    <row r="21" spans="1:16" s="277" customFormat="1" ht="13.2">
      <c r="A21" s="272"/>
      <c r="B21" s="243"/>
      <c r="C21" s="243"/>
      <c r="D21" s="243"/>
      <c r="E21" s="243"/>
      <c r="F21" s="243"/>
      <c r="G21" s="1138" t="s">
        <v>461</v>
      </c>
      <c r="H21" s="1139"/>
      <c r="I21" s="1139"/>
      <c r="J21" s="1140"/>
      <c r="K21" s="273">
        <v>973.73</v>
      </c>
      <c r="L21" s="274">
        <v>858.82</v>
      </c>
      <c r="M21" s="275">
        <v>114.91</v>
      </c>
      <c r="N21" s="243"/>
      <c r="O21" s="276"/>
      <c r="P21" s="272"/>
    </row>
    <row r="22" spans="1:16" s="277" customFormat="1" ht="13.2">
      <c r="A22" s="272"/>
      <c r="B22" s="243"/>
      <c r="C22" s="243"/>
      <c r="D22" s="243"/>
      <c r="E22" s="243"/>
      <c r="F22" s="243"/>
      <c r="G22" s="1138" t="s">
        <v>462</v>
      </c>
      <c r="H22" s="1139"/>
      <c r="I22" s="1139"/>
      <c r="J22" s="1140"/>
      <c r="K22" s="278">
        <v>100.1</v>
      </c>
      <c r="L22" s="279">
        <v>101</v>
      </c>
      <c r="M22" s="280">
        <v>-0.9</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463</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464</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465</v>
      </c>
      <c r="H29" s="243"/>
      <c r="I29" s="243"/>
      <c r="J29" s="243"/>
      <c r="K29" s="238"/>
      <c r="L29" s="238"/>
      <c r="M29" s="238"/>
      <c r="N29" s="238"/>
      <c r="O29" s="286"/>
    </row>
    <row r="30" spans="1:16" ht="13.2">
      <c r="A30" s="242"/>
      <c r="B30" s="238"/>
      <c r="C30" s="238"/>
      <c r="D30" s="238"/>
      <c r="E30" s="238"/>
      <c r="F30" s="238"/>
      <c r="G30" s="245"/>
      <c r="H30" s="246"/>
      <c r="I30" s="246"/>
      <c r="J30" s="247"/>
      <c r="K30" s="1141" t="s">
        <v>444</v>
      </c>
      <c r="L30" s="248"/>
      <c r="M30" s="249" t="s">
        <v>445</v>
      </c>
      <c r="N30" s="250"/>
    </row>
    <row r="31" spans="1:16" ht="13.2">
      <c r="A31" s="242"/>
      <c r="B31" s="238"/>
      <c r="C31" s="238"/>
      <c r="D31" s="238"/>
      <c r="E31" s="238"/>
      <c r="F31" s="238"/>
      <c r="G31" s="251"/>
      <c r="H31" s="252"/>
      <c r="I31" s="252"/>
      <c r="J31" s="253"/>
      <c r="K31" s="1142"/>
      <c r="L31" s="254" t="s">
        <v>446</v>
      </c>
      <c r="M31" s="255" t="s">
        <v>447</v>
      </c>
      <c r="N31" s="256" t="s">
        <v>448</v>
      </c>
    </row>
    <row r="32" spans="1:16" ht="27" customHeight="1">
      <c r="A32" s="242"/>
      <c r="B32" s="238"/>
      <c r="C32" s="238"/>
      <c r="D32" s="238"/>
      <c r="E32" s="238"/>
      <c r="F32" s="238"/>
      <c r="G32" s="1124" t="s">
        <v>466</v>
      </c>
      <c r="H32" s="1125"/>
      <c r="I32" s="1125"/>
      <c r="J32" s="1126"/>
      <c r="K32" s="258">
        <v>75991253</v>
      </c>
      <c r="L32" s="258">
        <v>32763</v>
      </c>
      <c r="M32" s="259">
        <v>27098</v>
      </c>
      <c r="N32" s="260">
        <v>20.9</v>
      </c>
    </row>
    <row r="33" spans="1:16" ht="13.5" customHeight="1">
      <c r="A33" s="242"/>
      <c r="B33" s="238"/>
      <c r="C33" s="238"/>
      <c r="D33" s="238"/>
      <c r="E33" s="238"/>
      <c r="F33" s="238"/>
      <c r="G33" s="1124" t="s">
        <v>467</v>
      </c>
      <c r="H33" s="1125"/>
      <c r="I33" s="1125"/>
      <c r="J33" s="1126"/>
      <c r="K33" s="258">
        <v>13020188</v>
      </c>
      <c r="L33" s="258">
        <v>5614</v>
      </c>
      <c r="M33" s="259">
        <v>3150</v>
      </c>
      <c r="N33" s="260">
        <v>78.2</v>
      </c>
    </row>
    <row r="34" spans="1:16" ht="27" customHeight="1">
      <c r="A34" s="242"/>
      <c r="B34" s="238"/>
      <c r="C34" s="238"/>
      <c r="D34" s="238"/>
      <c r="E34" s="238"/>
      <c r="F34" s="238"/>
      <c r="G34" s="1124" t="s">
        <v>468</v>
      </c>
      <c r="H34" s="1125"/>
      <c r="I34" s="1125"/>
      <c r="J34" s="1126"/>
      <c r="K34" s="258">
        <v>40375770</v>
      </c>
      <c r="L34" s="258">
        <v>17408</v>
      </c>
      <c r="M34" s="259">
        <v>17943</v>
      </c>
      <c r="N34" s="260">
        <v>-3</v>
      </c>
    </row>
    <row r="35" spans="1:16" ht="27" customHeight="1">
      <c r="A35" s="242"/>
      <c r="B35" s="238"/>
      <c r="C35" s="238"/>
      <c r="D35" s="238"/>
      <c r="E35" s="238"/>
      <c r="F35" s="238"/>
      <c r="G35" s="1124" t="s">
        <v>469</v>
      </c>
      <c r="H35" s="1125"/>
      <c r="I35" s="1125"/>
      <c r="J35" s="1126"/>
      <c r="K35" s="258">
        <v>1704512</v>
      </c>
      <c r="L35" s="258">
        <v>735</v>
      </c>
      <c r="M35" s="259">
        <v>933</v>
      </c>
      <c r="N35" s="260">
        <v>-21.2</v>
      </c>
    </row>
    <row r="36" spans="1:16" ht="27" customHeight="1">
      <c r="A36" s="242"/>
      <c r="B36" s="238"/>
      <c r="C36" s="238"/>
      <c r="D36" s="238"/>
      <c r="E36" s="238"/>
      <c r="F36" s="238"/>
      <c r="G36" s="1124" t="s">
        <v>470</v>
      </c>
      <c r="H36" s="1125"/>
      <c r="I36" s="1125"/>
      <c r="J36" s="1126"/>
      <c r="K36" s="258" t="s">
        <v>452</v>
      </c>
      <c r="L36" s="258" t="s">
        <v>452</v>
      </c>
      <c r="M36" s="259">
        <v>73</v>
      </c>
      <c r="N36" s="260" t="s">
        <v>452</v>
      </c>
    </row>
    <row r="37" spans="1:16" ht="13.5" customHeight="1">
      <c r="A37" s="242"/>
      <c r="B37" s="238"/>
      <c r="C37" s="238"/>
      <c r="D37" s="238"/>
      <c r="E37" s="238"/>
      <c r="F37" s="238"/>
      <c r="G37" s="1124" t="s">
        <v>471</v>
      </c>
      <c r="H37" s="1125"/>
      <c r="I37" s="1125"/>
      <c r="J37" s="1126"/>
      <c r="K37" s="258">
        <v>2694626</v>
      </c>
      <c r="L37" s="258">
        <v>1162</v>
      </c>
      <c r="M37" s="259">
        <v>636</v>
      </c>
      <c r="N37" s="260">
        <v>82.7</v>
      </c>
    </row>
    <row r="38" spans="1:16" ht="27" customHeight="1">
      <c r="A38" s="242"/>
      <c r="B38" s="238"/>
      <c r="C38" s="238"/>
      <c r="D38" s="238"/>
      <c r="E38" s="238"/>
      <c r="F38" s="238"/>
      <c r="G38" s="1121" t="s">
        <v>472</v>
      </c>
      <c r="H38" s="1122"/>
      <c r="I38" s="1122"/>
      <c r="J38" s="1123"/>
      <c r="K38" s="287">
        <v>6235</v>
      </c>
      <c r="L38" s="287">
        <v>3</v>
      </c>
      <c r="M38" s="288">
        <v>0</v>
      </c>
      <c r="N38" s="289">
        <v>0</v>
      </c>
      <c r="O38" s="286"/>
    </row>
    <row r="39" spans="1:16" ht="13.2">
      <c r="A39" s="242"/>
      <c r="B39" s="238"/>
      <c r="C39" s="238"/>
      <c r="D39" s="238"/>
      <c r="E39" s="238"/>
      <c r="F39" s="238"/>
      <c r="G39" s="1121" t="s">
        <v>473</v>
      </c>
      <c r="H39" s="1122"/>
      <c r="I39" s="1122"/>
      <c r="J39" s="1123"/>
      <c r="K39" s="257">
        <v>-1116938</v>
      </c>
      <c r="L39" s="257">
        <v>-482</v>
      </c>
      <c r="M39" s="290">
        <v>-1999</v>
      </c>
      <c r="N39" s="291">
        <v>-75.900000000000006</v>
      </c>
      <c r="O39" s="286"/>
    </row>
    <row r="40" spans="1:16" ht="27" customHeight="1">
      <c r="A40" s="242"/>
      <c r="B40" s="238"/>
      <c r="C40" s="238"/>
      <c r="D40" s="238"/>
      <c r="E40" s="238"/>
      <c r="F40" s="238"/>
      <c r="G40" s="1124" t="s">
        <v>474</v>
      </c>
      <c r="H40" s="1125"/>
      <c r="I40" s="1125"/>
      <c r="J40" s="1126"/>
      <c r="K40" s="257">
        <v>-70440022</v>
      </c>
      <c r="L40" s="257">
        <v>-30369</v>
      </c>
      <c r="M40" s="290">
        <v>-26952</v>
      </c>
      <c r="N40" s="291">
        <v>12.7</v>
      </c>
      <c r="O40" s="286"/>
    </row>
    <row r="41" spans="1:16" ht="13.2">
      <c r="A41" s="242"/>
      <c r="B41" s="238"/>
      <c r="C41" s="238"/>
      <c r="D41" s="238"/>
      <c r="E41" s="238"/>
      <c r="F41" s="238"/>
      <c r="G41" s="1127" t="s">
        <v>475</v>
      </c>
      <c r="H41" s="1128"/>
      <c r="I41" s="1128"/>
      <c r="J41" s="1129"/>
      <c r="K41" s="258">
        <v>62235624</v>
      </c>
      <c r="L41" s="257">
        <v>26832</v>
      </c>
      <c r="M41" s="290">
        <v>20882</v>
      </c>
      <c r="N41" s="291">
        <v>28.5</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476</v>
      </c>
      <c r="B47" s="238"/>
      <c r="C47" s="238"/>
      <c r="D47" s="238"/>
      <c r="E47" s="238"/>
      <c r="F47" s="238"/>
      <c r="G47" s="238"/>
      <c r="H47" s="238"/>
      <c r="I47" s="238"/>
      <c r="J47" s="238"/>
      <c r="K47" s="238"/>
      <c r="L47" s="238"/>
      <c r="M47" s="238"/>
      <c r="N47" s="238"/>
    </row>
    <row r="48" spans="1:16" ht="13.2">
      <c r="A48" s="242"/>
      <c r="B48" s="238"/>
      <c r="C48" s="238"/>
      <c r="D48" s="238"/>
      <c r="E48" s="238"/>
      <c r="F48" s="238"/>
      <c r="G48" s="296" t="s">
        <v>477</v>
      </c>
      <c r="H48" s="296"/>
      <c r="I48" s="296"/>
      <c r="J48" s="296"/>
      <c r="K48" s="296"/>
      <c r="L48" s="296"/>
      <c r="M48" s="297"/>
      <c r="N48" s="296"/>
    </row>
    <row r="49" spans="1:14" ht="13.5" customHeight="1">
      <c r="A49" s="242"/>
      <c r="B49" s="238"/>
      <c r="C49" s="238"/>
      <c r="D49" s="238"/>
      <c r="E49" s="238"/>
      <c r="F49" s="238"/>
      <c r="G49" s="298"/>
      <c r="H49" s="299"/>
      <c r="I49" s="1130" t="s">
        <v>444</v>
      </c>
      <c r="J49" s="1132" t="s">
        <v>478</v>
      </c>
      <c r="K49" s="1133"/>
      <c r="L49" s="1133"/>
      <c r="M49" s="1133"/>
      <c r="N49" s="1134"/>
    </row>
    <row r="50" spans="1:14" ht="13.2">
      <c r="A50" s="242"/>
      <c r="B50" s="238"/>
      <c r="C50" s="238"/>
      <c r="D50" s="238"/>
      <c r="E50" s="238"/>
      <c r="F50" s="238"/>
      <c r="G50" s="300"/>
      <c r="H50" s="301"/>
      <c r="I50" s="1131"/>
      <c r="J50" s="302" t="s">
        <v>479</v>
      </c>
      <c r="K50" s="303" t="s">
        <v>480</v>
      </c>
      <c r="L50" s="304" t="s">
        <v>481</v>
      </c>
      <c r="M50" s="305" t="s">
        <v>482</v>
      </c>
      <c r="N50" s="306" t="s">
        <v>483</v>
      </c>
    </row>
    <row r="51" spans="1:14" ht="13.2">
      <c r="A51" s="242"/>
      <c r="B51" s="238"/>
      <c r="C51" s="238"/>
      <c r="D51" s="238"/>
      <c r="E51" s="238"/>
      <c r="F51" s="238"/>
      <c r="G51" s="298" t="s">
        <v>484</v>
      </c>
      <c r="H51" s="299"/>
      <c r="I51" s="307">
        <v>129729438</v>
      </c>
      <c r="J51" s="308">
        <v>55949</v>
      </c>
      <c r="K51" s="309">
        <v>-45.5</v>
      </c>
      <c r="L51" s="310">
        <v>31502</v>
      </c>
      <c r="M51" s="311">
        <v>-6.9</v>
      </c>
      <c r="N51" s="312">
        <v>-38.6</v>
      </c>
    </row>
    <row r="52" spans="1:14" ht="13.2">
      <c r="A52" s="242"/>
      <c r="B52" s="238"/>
      <c r="C52" s="238"/>
      <c r="D52" s="238"/>
      <c r="E52" s="238"/>
      <c r="F52" s="238"/>
      <c r="G52" s="313"/>
      <c r="H52" s="314" t="s">
        <v>485</v>
      </c>
      <c r="I52" s="315">
        <v>24005164</v>
      </c>
      <c r="J52" s="316">
        <v>10353</v>
      </c>
      <c r="K52" s="317">
        <v>-34.9</v>
      </c>
      <c r="L52" s="318">
        <v>11020</v>
      </c>
      <c r="M52" s="319">
        <v>-11.8</v>
      </c>
      <c r="N52" s="320">
        <v>-23.1</v>
      </c>
    </row>
    <row r="53" spans="1:14" ht="13.2">
      <c r="A53" s="242"/>
      <c r="B53" s="238"/>
      <c r="C53" s="238"/>
      <c r="D53" s="238"/>
      <c r="E53" s="238"/>
      <c r="F53" s="238"/>
      <c r="G53" s="298" t="s">
        <v>486</v>
      </c>
      <c r="H53" s="299"/>
      <c r="I53" s="307">
        <v>155642157</v>
      </c>
      <c r="J53" s="308">
        <v>66815</v>
      </c>
      <c r="K53" s="309">
        <v>19.399999999999999</v>
      </c>
      <c r="L53" s="310">
        <v>34374</v>
      </c>
      <c r="M53" s="311">
        <v>9.1</v>
      </c>
      <c r="N53" s="312">
        <v>10.3</v>
      </c>
    </row>
    <row r="54" spans="1:14" ht="13.2">
      <c r="A54" s="242"/>
      <c r="B54" s="238"/>
      <c r="C54" s="238"/>
      <c r="D54" s="238"/>
      <c r="E54" s="238"/>
      <c r="F54" s="238"/>
      <c r="G54" s="313"/>
      <c r="H54" s="314" t="s">
        <v>485</v>
      </c>
      <c r="I54" s="315">
        <v>32788941</v>
      </c>
      <c r="J54" s="316">
        <v>14076</v>
      </c>
      <c r="K54" s="317">
        <v>36</v>
      </c>
      <c r="L54" s="318">
        <v>10917</v>
      </c>
      <c r="M54" s="319">
        <v>-0.9</v>
      </c>
      <c r="N54" s="320">
        <v>36.9</v>
      </c>
    </row>
    <row r="55" spans="1:14" ht="13.2">
      <c r="A55" s="242"/>
      <c r="B55" s="238"/>
      <c r="C55" s="238"/>
      <c r="D55" s="238"/>
      <c r="E55" s="238"/>
      <c r="F55" s="238"/>
      <c r="G55" s="298" t="s">
        <v>487</v>
      </c>
      <c r="H55" s="299"/>
      <c r="I55" s="307">
        <v>210447640</v>
      </c>
      <c r="J55" s="308">
        <v>90393</v>
      </c>
      <c r="K55" s="309">
        <v>35.299999999999997</v>
      </c>
      <c r="L55" s="310">
        <v>35216</v>
      </c>
      <c r="M55" s="311">
        <v>2.4</v>
      </c>
      <c r="N55" s="312">
        <v>32.9</v>
      </c>
    </row>
    <row r="56" spans="1:14" ht="13.2">
      <c r="A56" s="242"/>
      <c r="B56" s="238"/>
      <c r="C56" s="238"/>
      <c r="D56" s="238"/>
      <c r="E56" s="238"/>
      <c r="F56" s="238"/>
      <c r="G56" s="313"/>
      <c r="H56" s="314" t="s">
        <v>485</v>
      </c>
      <c r="I56" s="315">
        <v>62497629</v>
      </c>
      <c r="J56" s="316">
        <v>26845</v>
      </c>
      <c r="K56" s="317">
        <v>90.7</v>
      </c>
      <c r="L56" s="318">
        <v>12644</v>
      </c>
      <c r="M56" s="319">
        <v>15.8</v>
      </c>
      <c r="N56" s="320">
        <v>74.900000000000006</v>
      </c>
    </row>
    <row r="57" spans="1:14" ht="13.2">
      <c r="A57" s="242"/>
      <c r="B57" s="238"/>
      <c r="C57" s="238"/>
      <c r="D57" s="238"/>
      <c r="E57" s="238"/>
      <c r="F57" s="238"/>
      <c r="G57" s="298" t="s">
        <v>488</v>
      </c>
      <c r="H57" s="299"/>
      <c r="I57" s="307">
        <v>230032132</v>
      </c>
      <c r="J57" s="308">
        <v>98961</v>
      </c>
      <c r="K57" s="309">
        <v>9.5</v>
      </c>
      <c r="L57" s="310">
        <v>36736</v>
      </c>
      <c r="M57" s="311">
        <v>4.3</v>
      </c>
      <c r="N57" s="312">
        <v>5.2</v>
      </c>
    </row>
    <row r="58" spans="1:14" ht="13.2">
      <c r="A58" s="242"/>
      <c r="B58" s="238"/>
      <c r="C58" s="238"/>
      <c r="D58" s="238"/>
      <c r="E58" s="238"/>
      <c r="F58" s="238"/>
      <c r="G58" s="313"/>
      <c r="H58" s="314" t="s">
        <v>485</v>
      </c>
      <c r="I58" s="315">
        <v>56238941</v>
      </c>
      <c r="J58" s="316">
        <v>24194</v>
      </c>
      <c r="K58" s="317">
        <v>-9.9</v>
      </c>
      <c r="L58" s="318">
        <v>13410</v>
      </c>
      <c r="M58" s="319">
        <v>6.1</v>
      </c>
      <c r="N58" s="320">
        <v>-16</v>
      </c>
    </row>
    <row r="59" spans="1:14" ht="13.2">
      <c r="A59" s="242"/>
      <c r="B59" s="238"/>
      <c r="C59" s="238"/>
      <c r="D59" s="238"/>
      <c r="E59" s="238"/>
      <c r="F59" s="238"/>
      <c r="G59" s="298" t="s">
        <v>489</v>
      </c>
      <c r="H59" s="299"/>
      <c r="I59" s="307">
        <v>239371756</v>
      </c>
      <c r="J59" s="308">
        <v>103202</v>
      </c>
      <c r="K59" s="309">
        <v>4.3</v>
      </c>
      <c r="L59" s="310">
        <v>38259</v>
      </c>
      <c r="M59" s="311">
        <v>4.0999999999999996</v>
      </c>
      <c r="N59" s="312">
        <v>0.2</v>
      </c>
    </row>
    <row r="60" spans="1:14" ht="13.2">
      <c r="A60" s="242"/>
      <c r="B60" s="238"/>
      <c r="C60" s="238"/>
      <c r="D60" s="238"/>
      <c r="E60" s="238"/>
      <c r="F60" s="238"/>
      <c r="G60" s="313"/>
      <c r="H60" s="314" t="s">
        <v>485</v>
      </c>
      <c r="I60" s="321">
        <v>48649343</v>
      </c>
      <c r="J60" s="316">
        <v>20975</v>
      </c>
      <c r="K60" s="317">
        <v>-13.3</v>
      </c>
      <c r="L60" s="318">
        <v>13379</v>
      </c>
      <c r="M60" s="319">
        <v>-0.2</v>
      </c>
      <c r="N60" s="320">
        <v>-13.1</v>
      </c>
    </row>
    <row r="61" spans="1:14" ht="13.2">
      <c r="A61" s="242"/>
      <c r="B61" s="238"/>
      <c r="C61" s="238"/>
      <c r="D61" s="238"/>
      <c r="E61" s="238"/>
      <c r="F61" s="238"/>
      <c r="G61" s="298" t="s">
        <v>490</v>
      </c>
      <c r="H61" s="322"/>
      <c r="I61" s="323">
        <v>193044625</v>
      </c>
      <c r="J61" s="324">
        <v>83064</v>
      </c>
      <c r="K61" s="325">
        <v>4.5999999999999996</v>
      </c>
      <c r="L61" s="326">
        <v>35217</v>
      </c>
      <c r="M61" s="327">
        <v>2.6</v>
      </c>
      <c r="N61" s="312">
        <v>2</v>
      </c>
    </row>
    <row r="62" spans="1:14" ht="13.2">
      <c r="A62" s="242"/>
      <c r="B62" s="238"/>
      <c r="C62" s="238"/>
      <c r="D62" s="238"/>
      <c r="E62" s="238"/>
      <c r="F62" s="238"/>
      <c r="G62" s="313"/>
      <c r="H62" s="314" t="s">
        <v>485</v>
      </c>
      <c r="I62" s="315">
        <v>44836004</v>
      </c>
      <c r="J62" s="316">
        <v>19289</v>
      </c>
      <c r="K62" s="317">
        <v>13.7</v>
      </c>
      <c r="L62" s="318">
        <v>12274</v>
      </c>
      <c r="M62" s="319">
        <v>1.8</v>
      </c>
      <c r="N62" s="320">
        <v>11.9</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491</v>
      </c>
      <c r="G46" s="331" t="s">
        <v>492</v>
      </c>
      <c r="H46" s="331" t="s">
        <v>493</v>
      </c>
      <c r="I46" s="331" t="s">
        <v>494</v>
      </c>
      <c r="J46" s="332" t="s">
        <v>495</v>
      </c>
    </row>
    <row r="47" spans="2:10" ht="57.75" customHeight="1">
      <c r="B47" s="7"/>
      <c r="C47" s="1143" t="s">
        <v>3</v>
      </c>
      <c r="D47" s="1143"/>
      <c r="E47" s="1144"/>
      <c r="F47" s="333">
        <v>6.52</v>
      </c>
      <c r="G47" s="334">
        <v>7.12</v>
      </c>
      <c r="H47" s="334">
        <v>6.07</v>
      </c>
      <c r="I47" s="334">
        <v>4.3899999999999997</v>
      </c>
      <c r="J47" s="335">
        <v>4.07</v>
      </c>
    </row>
    <row r="48" spans="2:10" ht="57.75" customHeight="1">
      <c r="B48" s="8"/>
      <c r="C48" s="1145" t="s">
        <v>4</v>
      </c>
      <c r="D48" s="1145"/>
      <c r="E48" s="1146"/>
      <c r="F48" s="336">
        <v>6.32</v>
      </c>
      <c r="G48" s="337">
        <v>5.84</v>
      </c>
      <c r="H48" s="337">
        <v>7.95</v>
      </c>
      <c r="I48" s="337">
        <v>3.53</v>
      </c>
      <c r="J48" s="338">
        <v>3.05</v>
      </c>
    </row>
    <row r="49" spans="2:10" ht="57.75" customHeight="1" thickBot="1">
      <c r="B49" s="9"/>
      <c r="C49" s="1147" t="s">
        <v>5</v>
      </c>
      <c r="D49" s="1147"/>
      <c r="E49" s="1148"/>
      <c r="F49" s="339">
        <v>3.5</v>
      </c>
      <c r="G49" s="340">
        <v>0.56999999999999995</v>
      </c>
      <c r="H49" s="340">
        <v>1.39</v>
      </c>
      <c r="I49" s="340" t="s">
        <v>496</v>
      </c>
      <c r="J49" s="341">
        <v>1.19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2018-03-05T23:51:02Z</cp:lastPrinted>
  <dcterms:created xsi:type="dcterms:W3CDTF">2018-01-24T03:02:23Z</dcterms:created>
  <dcterms:modified xsi:type="dcterms:W3CDTF">2018-11-28T07:08:47Z</dcterms:modified>
  <cp:category/>
</cp:coreProperties>
</file>