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255" windowWidth="7740" windowHeight="9195" tabRatio="8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１～１２月" sheetId="13" r:id="rId13"/>
  </sheets>
  <externalReferences>
    <externalReference r:id="rId16"/>
  </externalReferences>
  <definedNames>
    <definedName name="_xlnm.Print_Area" localSheetId="12">'１～１２月'!$A$1:$AG$74</definedName>
    <definedName name="_xlnm.Print_Area" localSheetId="9">'１０月'!$A$1:$AG$74</definedName>
    <definedName name="_xlnm.Print_Area" localSheetId="10">'１１月'!$A$1:$AG$74</definedName>
    <definedName name="_xlnm.Print_Area" localSheetId="11">'１２月'!$A$1:$AG$74</definedName>
    <definedName name="_xlnm.Print_Area" localSheetId="0">'１月'!$A$1:$AG$74</definedName>
    <definedName name="_xlnm.Print_Area" localSheetId="1">'２月'!$A$1:$AG$74</definedName>
    <definedName name="_xlnm.Print_Area" localSheetId="2">'３月'!$A$1:$AG$74</definedName>
    <definedName name="_xlnm.Print_Area" localSheetId="3">'４月'!$A$1:$AG$74</definedName>
    <definedName name="_xlnm.Print_Area" localSheetId="4">'５月'!$A$1:$AG$74</definedName>
    <definedName name="_xlnm.Print_Area" localSheetId="5">'６月'!$A$1:$AG$74</definedName>
    <definedName name="_xlnm.Print_Area" localSheetId="6">'７月'!$A$1:$AG$74</definedName>
    <definedName name="_xlnm.Print_Area" localSheetId="7">'８月'!$A$1:$AG$74</definedName>
    <definedName name="_xlnm.Print_Area" localSheetId="8">'９月'!$A$1:$AG$74</definedName>
  </definedNames>
  <calcPr fullCalcOnLoad="1"/>
</workbook>
</file>

<file path=xl/sharedStrings.xml><?xml version="1.0" encoding="utf-8"?>
<sst xmlns="http://schemas.openxmlformats.org/spreadsheetml/2006/main" count="4238" uniqueCount="103">
  <si>
    <t>操  業</t>
  </si>
  <si>
    <t>漁  獲</t>
  </si>
  <si>
    <t>漁　   獲</t>
  </si>
  <si>
    <t>操 業</t>
  </si>
  <si>
    <t>漁 獲</t>
  </si>
  <si>
    <t>漁   　獲</t>
  </si>
  <si>
    <t>隻  数</t>
  </si>
  <si>
    <t>数  量</t>
  </si>
  <si>
    <t>金　   額</t>
  </si>
  <si>
    <t>隻 数</t>
  </si>
  <si>
    <t>数 量</t>
  </si>
  <si>
    <t>金   　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</si>
  <si>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</si>
  <si>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</si>
  <si>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</si>
  <si>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</si>
  <si>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</si>
  <si>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</si>
  <si>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</si>
  <si>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</si>
  <si>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</si>
  <si>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</si>
  <si>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</si>
  <si>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</si>
  <si>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</si>
  <si>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</si>
  <si>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</si>
  <si>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</si>
  <si>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</si>
  <si>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</si>
  <si>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</si>
  <si>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</si>
  <si>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</si>
  <si>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</si>
  <si>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</si>
  <si>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</si>
  <si>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</si>
  <si>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</si>
  <si>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</si>
  <si>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</si>
  <si>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</si>
  <si>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</si>
  <si>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</si>
  <si>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</si>
  <si>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</si>
  <si>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</si>
  <si>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</si>
  <si>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</si>
  <si>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</si>
  <si>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</si>
  <si>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</si>
  <si>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</si>
  <si>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/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</si>
  <si>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</si>
  <si>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</si>
  <si>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</si>
  <si>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</si>
  <si>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</si>
  <si>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</si>
  <si>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</si>
  <si>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</si>
  <si>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漁船・搬入計</t>
  </si>
  <si>
    <t>輸  入  魚</t>
  </si>
  <si>
    <t>総   合   計</t>
  </si>
  <si>
    <t>漁業種別・魚市場別水揚高</t>
  </si>
  <si>
    <t xml:space="preserve"> 合              計</t>
  </si>
  <si>
    <t>女        　　　川</t>
  </si>
  <si>
    <t>機　船　漁　協　組</t>
  </si>
  <si>
    <t>機　船　漁　協　組</t>
  </si>
  <si>
    <t>女        　　　川</t>
  </si>
  <si>
    <t xml:space="preserve"> 合              計</t>
  </si>
  <si>
    <t>（株）    塩     釜</t>
  </si>
  <si>
    <t>塩 　釜 　合　 計</t>
  </si>
  <si>
    <t>石 　巻 　第 　一</t>
  </si>
  <si>
    <t>石 　巻　 第 　二</t>
  </si>
  <si>
    <t>石　巻　合　計</t>
  </si>
  <si>
    <t xml:space="preserve">前年度取扱高
（対前年比率）
</t>
  </si>
  <si>
    <t>気　仙　沼</t>
  </si>
  <si>
    <t xml:space="preserve"> （単位：トン，千円　但し干のり＝千枚）</t>
  </si>
  <si>
    <t>漁業種別・魚市場別水揚高</t>
  </si>
  <si>
    <t xml:space="preserve"> （株）    塩     釜</t>
  </si>
  <si>
    <t>機　船　漁　協　組</t>
  </si>
  <si>
    <t xml:space="preserve"> 塩 　釜 　合　 計</t>
  </si>
  <si>
    <t xml:space="preserve"> 石 　巻 　第 　一</t>
  </si>
  <si>
    <t xml:space="preserve"> 石 　巻　 第 　二</t>
  </si>
  <si>
    <t xml:space="preserve"> 石　巻　合　計</t>
  </si>
  <si>
    <t>気　仙　沼　漁　協</t>
  </si>
  <si>
    <t>女        　　　川</t>
  </si>
  <si>
    <t xml:space="preserve"> 合              計</t>
  </si>
  <si>
    <t>操  業</t>
  </si>
  <si>
    <t>平成26年１月</t>
  </si>
  <si>
    <t>平成26年2月</t>
  </si>
  <si>
    <t>平成26年３月</t>
  </si>
  <si>
    <t>平成26年４月</t>
  </si>
  <si>
    <t>平成26年５月</t>
  </si>
  <si>
    <t>平成26年６月</t>
  </si>
  <si>
    <t>平成26年７月</t>
  </si>
  <si>
    <t>平成26年8月</t>
  </si>
  <si>
    <t>平成26年9月</t>
  </si>
  <si>
    <t>平成26年10月</t>
  </si>
  <si>
    <t>平成26年11月</t>
  </si>
  <si>
    <t>平成26年12月</t>
  </si>
  <si>
    <t>平成26年1～12月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</si>
</sst>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_ * #,##0.0_ ;_ * \-#,##0.0_ ;_ * &quot;-&quot;_ ;_ @_ "/>
    <numFmt numFmtId="179" formatCode="#,##0_);\(#,##0\)"/>
    <numFmt numFmtId="180" formatCode="_ * #,##0.0_ ;_ * \-#,##0.0_ ;_ * &quot;-&quot;??_ ;_ @_ "/>
    <numFmt numFmtId="181" formatCode="_ * #,##0_ ;_ * \-#,##0_ ;_ * &quot;-&quot;??_ ;_ @_ "/>
    <numFmt numFmtId="182" formatCode="#,##0.0;[Red]\-#,##0.0"/>
    <numFmt numFmtId="183" formatCode="#,##0.0000;[Red]\-#,##0.0000"/>
    <numFmt numFmtId="184" formatCode="#,##0.00000;[Red]\-#,##0.00000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????_ ;_ @_ "/>
    <numFmt numFmtId="188" formatCode="_ * #,##0.000_ ;_ * \-#,##0.000_ ;_ * &quot;-&quot;???_ ;_ @_ "/>
    <numFmt numFmtId="189" formatCode="#,##0.0000_ ;[Red]\-#,##0.0000\ "/>
    <numFmt numFmtId="190" formatCode="_ * #,##0.00000_ ;_ * \-#,##0.00000_ ;_ * &quot;-&quot;?????_ ;_ @_ "/>
    <numFmt numFmtId="191" formatCode="0_);[Red]\(0\)"/>
    <numFmt numFmtId="192" formatCode="0.0000_);[Red]\(0.0000\)"/>
    <numFmt numFmtId="193" formatCode="0.00000_);[Red]\(0.00000\)"/>
    <numFmt numFmtId="194" formatCode="0.000_);[Red]\(0.000\)"/>
    <numFmt numFmtId="195" formatCode="#,##0.000_ "/>
    <numFmt numFmtId="196" formatCode="#,##0_ ;[Red]\-#,##0\ "/>
    <numFmt numFmtId="197" formatCode="#,##0.000_ ;[Red]\-#,##0.000\ "/>
    <numFmt numFmtId="198" formatCode="_ * #,##0.000000_ ;_ * \-#,##0.000000_ ;_ * &quot;-&quot;??????_ ;_ @_ "/>
    <numFmt numFmtId="199" formatCode="#,##0.0000_ "/>
    <numFmt numFmtId="200" formatCode="#,##0.00000_ ;[Red]\-#,##0.00000\ "/>
    <numFmt numFmtId="201" formatCode="#,##0_ "/>
    <numFmt numFmtId="202" formatCode="#,##0.00000_ "/>
    <numFmt numFmtId="203" formatCode="#,##0;[Red]#,##0"/>
    <numFmt numFmtId="204" formatCode="0;[Red]0"/>
  </numFmts>
  <fonts count="49">
    <font>
      <sz val="12"/>
      <name val="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2"/>
      <name val="明朝"/>
      <family val="1"/>
    </font>
    <font>
      <sz val="6"/>
      <name val="ＭＳ Ｐ明朝"/>
      <family val="1"/>
    </font>
    <font>
      <sz val="16"/>
      <color indexed="8"/>
      <name val="明朝"/>
      <family val="1"/>
    </font>
    <font>
      <sz val="26"/>
      <color indexed="8"/>
      <name val="明朝"/>
      <family val="1"/>
    </font>
    <font>
      <sz val="22"/>
      <color indexed="8"/>
      <name val="明朝"/>
      <family val="1"/>
    </font>
    <font>
      <sz val="20"/>
      <color indexed="8"/>
      <name val="明朝"/>
      <family val="1"/>
    </font>
    <font>
      <u val="single"/>
      <sz val="7.2"/>
      <color indexed="12"/>
      <name val="明朝"/>
      <family val="1"/>
    </font>
    <font>
      <u val="single"/>
      <sz val="7.2"/>
      <color indexed="36"/>
      <name val="明朝"/>
      <family val="1"/>
    </font>
    <font>
      <sz val="6"/>
      <name val="明朝"/>
      <family val="1"/>
    </font>
    <font>
      <sz val="20"/>
      <name val="明朝"/>
      <family val="1"/>
    </font>
    <font>
      <sz val="20"/>
      <color indexed="12"/>
      <name val="明朝"/>
      <family val="1"/>
    </font>
    <font>
      <sz val="26"/>
      <name val="明朝"/>
      <family val="1"/>
    </font>
    <font>
      <sz val="22"/>
      <color indexed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9" tint="0.5999900102615356"/>
        </stop>
        <stop position="0.5">
          <color theme="5" tint="0.40000998973846436"/>
        </stop>
        <stop position="1">
          <color theme="9" tint="0.5999900102615356"/>
        </stop>
      </gradient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thin">
        <color indexed="8"/>
      </left>
      <right/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1" fontId="6" fillId="26" borderId="1" applyBorder="0">
      <alignment/>
      <protection/>
    </xf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9" borderId="3" applyNumberFormat="0" applyFont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48" fillId="33" borderId="0" applyNumberFormat="0" applyBorder="0" applyAlignment="0" applyProtection="0"/>
  </cellStyleXfs>
  <cellXfs count="424">
    <xf numFmtId="0" fontId="0" fillId="0" borderId="0" xfId="0" applyAlignment="1">
      <alignment/>
    </xf>
    <xf numFmtId="41" fontId="4" fillId="0" borderId="0" xfId="50" applyNumberFormat="1" applyFont="1" applyAlignment="1" applyProtection="1">
      <alignment horizontal="right" vertical="center"/>
      <protection/>
    </xf>
    <xf numFmtId="41" fontId="4" fillId="0" borderId="11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Alignment="1" applyProtection="1">
      <alignment/>
      <protection/>
    </xf>
    <xf numFmtId="41" fontId="8" fillId="0" borderId="12" xfId="50" applyNumberFormat="1" applyFont="1" applyBorder="1" applyAlignment="1" applyProtection="1">
      <alignment horizontal="right" vertical="center"/>
      <protection/>
    </xf>
    <xf numFmtId="41" fontId="8" fillId="0" borderId="12" xfId="50" applyNumberFormat="1" applyFont="1" applyBorder="1" applyAlignment="1" applyProtection="1">
      <alignment horizontal="center" vertical="center"/>
      <protection/>
    </xf>
    <xf numFmtId="41" fontId="8" fillId="0" borderId="12" xfId="50" applyNumberFormat="1" applyFont="1" applyBorder="1" applyAlignment="1" applyProtection="1">
      <alignment vertical="center"/>
      <protection/>
    </xf>
    <xf numFmtId="41" fontId="8" fillId="0" borderId="11" xfId="50" applyNumberFormat="1" applyFont="1" applyBorder="1" applyAlignment="1" applyProtection="1">
      <alignment horizontal="right" vertical="center"/>
      <protection/>
    </xf>
    <xf numFmtId="41" fontId="8" fillId="0" borderId="13" xfId="50" applyNumberFormat="1" applyFont="1" applyBorder="1" applyAlignment="1" applyProtection="1">
      <alignment vertical="center"/>
      <protection/>
    </xf>
    <xf numFmtId="41" fontId="8" fillId="0" borderId="0" xfId="50" applyNumberFormat="1" applyFont="1" applyBorder="1" applyAlignment="1" applyProtection="1">
      <alignment horizontal="center" vertical="center"/>
      <protection/>
    </xf>
    <xf numFmtId="41" fontId="8" fillId="0" borderId="0" xfId="50" applyNumberFormat="1" applyFont="1" applyAlignment="1" applyProtection="1">
      <alignment vertical="center"/>
      <protection/>
    </xf>
    <xf numFmtId="41" fontId="8" fillId="0" borderId="14" xfId="50" applyNumberFormat="1" applyFont="1" applyBorder="1" applyAlignment="1" applyProtection="1">
      <alignment horizontal="center" vertical="center"/>
      <protection/>
    </xf>
    <xf numFmtId="41" fontId="8" fillId="0" borderId="14" xfId="50" applyNumberFormat="1" applyFont="1" applyBorder="1" applyAlignment="1" applyProtection="1">
      <alignment horizontal="right" vertical="center"/>
      <protection/>
    </xf>
    <xf numFmtId="41" fontId="8" fillId="0" borderId="15" xfId="50" applyNumberFormat="1" applyFont="1" applyBorder="1" applyAlignment="1" applyProtection="1">
      <alignment horizontal="center" vertical="center"/>
      <protection/>
    </xf>
    <xf numFmtId="41" fontId="8" fillId="0" borderId="11" xfId="50" applyNumberFormat="1" applyFont="1" applyBorder="1" applyAlignment="1" applyProtection="1">
      <alignment horizontal="center" vertical="center"/>
      <protection/>
    </xf>
    <xf numFmtId="41" fontId="8" fillId="0" borderId="16" xfId="50" applyNumberFormat="1" applyFont="1" applyBorder="1" applyAlignment="1" applyProtection="1">
      <alignment horizontal="center" vertical="center"/>
      <protection/>
    </xf>
    <xf numFmtId="41" fontId="8" fillId="0" borderId="17" xfId="50" applyNumberFormat="1" applyFont="1" applyBorder="1" applyAlignment="1" applyProtection="1">
      <alignment horizontal="right" vertical="center"/>
      <protection/>
    </xf>
    <xf numFmtId="41" fontId="8" fillId="0" borderId="18" xfId="50" applyNumberFormat="1" applyFont="1" applyBorder="1" applyAlignment="1" applyProtection="1">
      <alignment horizontal="right" vertical="center"/>
      <protection/>
    </xf>
    <xf numFmtId="41" fontId="8" fillId="0" borderId="19" xfId="50" applyNumberFormat="1" applyFont="1" applyBorder="1" applyAlignment="1" applyProtection="1">
      <alignment horizontal="right" vertical="center"/>
      <protection/>
    </xf>
    <xf numFmtId="41" fontId="8" fillId="0" borderId="18" xfId="50" applyNumberFormat="1" applyFont="1" applyBorder="1" applyAlignment="1" applyProtection="1">
      <alignment horizontal="center" vertical="center"/>
      <protection/>
    </xf>
    <xf numFmtId="41" fontId="8" fillId="0" borderId="20" xfId="50" applyNumberFormat="1" applyFont="1" applyBorder="1" applyAlignment="1" applyProtection="1">
      <alignment horizontal="center" vertical="center"/>
      <protection/>
    </xf>
    <xf numFmtId="41" fontId="8" fillId="0" borderId="17" xfId="50" applyNumberFormat="1" applyFont="1" applyBorder="1" applyAlignment="1" applyProtection="1">
      <alignment horizontal="center" vertical="center"/>
      <protection/>
    </xf>
    <xf numFmtId="41" fontId="8" fillId="0" borderId="21" xfId="50" applyNumberFormat="1" applyFont="1" applyBorder="1" applyAlignment="1" applyProtection="1">
      <alignment horizontal="center" vertical="center"/>
      <protection/>
    </xf>
    <xf numFmtId="41" fontId="8" fillId="0" borderId="18" xfId="50" applyNumberFormat="1" applyFont="1" applyBorder="1" applyAlignment="1" applyProtection="1">
      <alignment vertical="center"/>
      <protection/>
    </xf>
    <xf numFmtId="41" fontId="8" fillId="0" borderId="19" xfId="50" applyNumberFormat="1" applyFont="1" applyBorder="1" applyAlignment="1" applyProtection="1">
      <alignment horizontal="center" vertical="center"/>
      <protection/>
    </xf>
    <xf numFmtId="41" fontId="8" fillId="0" borderId="22" xfId="50" applyNumberFormat="1" applyFont="1" applyBorder="1" applyAlignment="1" applyProtection="1">
      <alignment horizontal="right" vertical="center"/>
      <protection/>
    </xf>
    <xf numFmtId="41" fontId="8" fillId="0" borderId="23" xfId="50" applyNumberFormat="1" applyFont="1" applyBorder="1" applyAlignment="1" applyProtection="1">
      <alignment horizontal="right" vertical="center"/>
      <protection/>
    </xf>
    <xf numFmtId="41" fontId="8" fillId="0" borderId="24" xfId="50" applyNumberFormat="1" applyFont="1" applyBorder="1" applyAlignment="1" applyProtection="1">
      <alignment horizontal="right" vertical="center"/>
      <protection/>
    </xf>
    <xf numFmtId="41" fontId="8" fillId="0" borderId="25" xfId="50" applyNumberFormat="1" applyFont="1" applyBorder="1" applyAlignment="1" applyProtection="1">
      <alignment horizontal="right" vertical="center"/>
      <protection/>
    </xf>
    <xf numFmtId="41" fontId="8" fillId="0" borderId="21" xfId="50" applyNumberFormat="1" applyFont="1" applyBorder="1" applyAlignment="1" applyProtection="1">
      <alignment horizontal="right" vertical="center"/>
      <protection/>
    </xf>
    <xf numFmtId="41" fontId="8" fillId="0" borderId="20" xfId="50" applyNumberFormat="1" applyFont="1" applyBorder="1" applyAlignment="1" applyProtection="1">
      <alignment horizontal="right" vertical="center"/>
      <protection/>
    </xf>
    <xf numFmtId="41" fontId="8" fillId="0" borderId="15" xfId="50" applyNumberFormat="1" applyFont="1" applyBorder="1" applyAlignment="1" applyProtection="1">
      <alignment vertical="center" shrinkToFit="1"/>
      <protection/>
    </xf>
    <xf numFmtId="41" fontId="8" fillId="0" borderId="16" xfId="50" applyNumberFormat="1" applyFont="1" applyBorder="1" applyAlignment="1" applyProtection="1">
      <alignment horizontal="right" vertical="center"/>
      <protection/>
    </xf>
    <xf numFmtId="41" fontId="8" fillId="0" borderId="15" xfId="50" applyNumberFormat="1" applyFont="1" applyBorder="1" applyAlignment="1" applyProtection="1">
      <alignment horizontal="right" vertical="center"/>
      <protection/>
    </xf>
    <xf numFmtId="41" fontId="8" fillId="0" borderId="26" xfId="50" applyNumberFormat="1" applyFont="1" applyBorder="1" applyAlignment="1" applyProtection="1">
      <alignment horizontal="right" vertical="center"/>
      <protection/>
    </xf>
    <xf numFmtId="41" fontId="8" fillId="0" borderId="27" xfId="50" applyNumberFormat="1" applyFont="1" applyBorder="1" applyAlignment="1" applyProtection="1">
      <alignment horizontal="right" vertical="center"/>
      <protection/>
    </xf>
    <xf numFmtId="41" fontId="8" fillId="0" borderId="28" xfId="50" applyNumberFormat="1" applyFont="1" applyBorder="1" applyAlignment="1" applyProtection="1">
      <alignment horizontal="right" vertical="center"/>
      <protection/>
    </xf>
    <xf numFmtId="41" fontId="8" fillId="0" borderId="0" xfId="50" applyNumberFormat="1" applyFont="1" applyBorder="1" applyAlignment="1" applyProtection="1">
      <alignment horizontal="right" vertical="center"/>
      <protection/>
    </xf>
    <xf numFmtId="41" fontId="8" fillId="0" borderId="0" xfId="50" applyNumberFormat="1" applyFont="1" applyAlignment="1" applyProtection="1">
      <alignment/>
      <protection/>
    </xf>
    <xf numFmtId="41" fontId="8" fillId="0" borderId="29" xfId="50" applyNumberFormat="1" applyFont="1" applyBorder="1" applyAlignment="1" applyProtection="1">
      <alignment horizontal="right" vertical="center"/>
      <protection/>
    </xf>
    <xf numFmtId="41" fontId="8" fillId="0" borderId="30" xfId="50" applyNumberFormat="1" applyFont="1" applyBorder="1" applyAlignment="1" applyProtection="1">
      <alignment horizontal="right" vertical="center"/>
      <protection/>
    </xf>
    <xf numFmtId="41" fontId="8" fillId="0" borderId="31" xfId="50" applyNumberFormat="1" applyFont="1" applyBorder="1" applyAlignment="1" applyProtection="1">
      <alignment horizontal="right" vertical="center"/>
      <protection/>
    </xf>
    <xf numFmtId="41" fontId="8" fillId="0" borderId="30" xfId="50" applyNumberFormat="1" applyFont="1" applyBorder="1" applyAlignment="1" applyProtection="1">
      <alignment horizontal="center" vertical="center"/>
      <protection/>
    </xf>
    <xf numFmtId="41" fontId="8" fillId="0" borderId="0" xfId="50" applyNumberFormat="1" applyFont="1" applyBorder="1" applyAlignment="1" applyProtection="1">
      <alignment/>
      <protection/>
    </xf>
    <xf numFmtId="41" fontId="8" fillId="0" borderId="0" xfId="50" applyNumberFormat="1" applyFont="1" applyAlignment="1" applyProtection="1">
      <alignment horizontal="center" vertical="center"/>
      <protection/>
    </xf>
    <xf numFmtId="41" fontId="8" fillId="0" borderId="25" xfId="50" applyNumberFormat="1" applyFont="1" applyBorder="1" applyAlignment="1" applyProtection="1">
      <alignment horizontal="center" vertical="center" shrinkToFit="1"/>
      <protection/>
    </xf>
    <xf numFmtId="41" fontId="8" fillId="0" borderId="16" xfId="50" applyNumberFormat="1" applyFont="1" applyBorder="1" applyAlignment="1" applyProtection="1">
      <alignment horizontal="center" vertical="center" shrinkToFit="1"/>
      <protection/>
    </xf>
    <xf numFmtId="41" fontId="9" fillId="0" borderId="17" xfId="50" applyNumberFormat="1" applyFont="1" applyBorder="1" applyAlignment="1" applyProtection="1">
      <alignment horizontal="right" vertical="center"/>
      <protection/>
    </xf>
    <xf numFmtId="41" fontId="8" fillId="0" borderId="18" xfId="50" applyNumberFormat="1" applyFont="1" applyBorder="1" applyAlignment="1" applyProtection="1">
      <alignment horizontal="center" vertical="center" shrinkToFit="1"/>
      <protection/>
    </xf>
    <xf numFmtId="41" fontId="8" fillId="0" borderId="20" xfId="50" applyNumberFormat="1" applyFont="1" applyBorder="1" applyAlignment="1" applyProtection="1">
      <alignment vertical="center" shrinkToFit="1"/>
      <protection/>
    </xf>
    <xf numFmtId="41" fontId="8" fillId="0" borderId="21" xfId="50" applyNumberFormat="1" applyFont="1" applyBorder="1" applyAlignment="1" applyProtection="1">
      <alignment horizontal="center" vertical="center" shrinkToFit="1"/>
      <protection/>
    </xf>
    <xf numFmtId="41" fontId="8" fillId="0" borderId="14" xfId="50" applyNumberFormat="1" applyFont="1" applyBorder="1" applyAlignment="1" applyProtection="1">
      <alignment horizontal="center" vertical="center" shrinkToFit="1"/>
      <protection/>
    </xf>
    <xf numFmtId="41" fontId="8" fillId="0" borderId="19" xfId="50" applyNumberFormat="1" applyFont="1" applyBorder="1" applyAlignment="1" applyProtection="1">
      <alignment horizontal="center" vertical="center" shrinkToFit="1"/>
      <protection/>
    </xf>
    <xf numFmtId="41" fontId="9" fillId="0" borderId="11" xfId="50" applyNumberFormat="1" applyFont="1" applyBorder="1" applyAlignment="1" applyProtection="1">
      <alignment horizontal="right" vertical="center"/>
      <protection/>
    </xf>
    <xf numFmtId="41" fontId="8" fillId="0" borderId="0" xfId="50" applyNumberFormat="1" applyFont="1" applyBorder="1" applyAlignment="1" applyProtection="1">
      <alignment horizontal="center" vertical="center" shrinkToFit="1"/>
      <protection/>
    </xf>
    <xf numFmtId="41" fontId="8" fillId="0" borderId="32" xfId="50" applyNumberFormat="1" applyFont="1" applyBorder="1" applyAlignment="1" applyProtection="1">
      <alignment horizontal="center" vertical="center" shrinkToFit="1"/>
      <protection/>
    </xf>
    <xf numFmtId="41" fontId="8" fillId="0" borderId="33" xfId="50" applyNumberFormat="1" applyFont="1" applyBorder="1" applyAlignment="1" applyProtection="1">
      <alignment horizontal="right" vertical="center"/>
      <protection/>
    </xf>
    <xf numFmtId="41" fontId="8" fillId="0" borderId="34" xfId="50" applyNumberFormat="1" applyFont="1" applyBorder="1" applyAlignment="1" applyProtection="1">
      <alignment horizontal="right" vertical="center"/>
      <protection/>
    </xf>
    <xf numFmtId="41" fontId="8" fillId="0" borderId="35" xfId="50" applyNumberFormat="1" applyFont="1" applyBorder="1" applyAlignment="1" applyProtection="1">
      <alignment horizontal="right" vertical="center"/>
      <protection/>
    </xf>
    <xf numFmtId="41" fontId="8" fillId="0" borderId="36" xfId="50" applyNumberFormat="1" applyFont="1" applyBorder="1" applyAlignment="1" applyProtection="1">
      <alignment horizontal="right" vertical="center"/>
      <protection/>
    </xf>
    <xf numFmtId="41" fontId="8" fillId="0" borderId="0" xfId="50" applyNumberFormat="1" applyFont="1" applyBorder="1" applyAlignment="1" applyProtection="1">
      <alignment vertical="center"/>
      <protection/>
    </xf>
    <xf numFmtId="41" fontId="8" fillId="0" borderId="37" xfId="50" applyNumberFormat="1" applyFont="1" applyBorder="1" applyAlignment="1" applyProtection="1">
      <alignment horizontal="right" vertical="center"/>
      <protection/>
    </xf>
    <xf numFmtId="41" fontId="8" fillId="0" borderId="16" xfId="50" applyNumberFormat="1" applyFont="1" applyBorder="1" applyAlignment="1" applyProtection="1">
      <alignment horizontal="right" vertical="center" shrinkToFit="1"/>
      <protection/>
    </xf>
    <xf numFmtId="41" fontId="8" fillId="0" borderId="22" xfId="50" applyNumberFormat="1" applyFont="1" applyBorder="1" applyAlignment="1" applyProtection="1">
      <alignment horizontal="right" vertical="center" shrinkToFit="1"/>
      <protection/>
    </xf>
    <xf numFmtId="41" fontId="8" fillId="0" borderId="21" xfId="50" applyNumberFormat="1" applyFont="1" applyBorder="1" applyAlignment="1" applyProtection="1">
      <alignment horizontal="right" vertical="center" shrinkToFit="1"/>
      <protection/>
    </xf>
    <xf numFmtId="41" fontId="8" fillId="0" borderId="38" xfId="50" applyNumberFormat="1" applyFont="1" applyBorder="1" applyAlignment="1" applyProtection="1">
      <alignment horizontal="right" vertical="center" shrinkToFit="1"/>
      <protection/>
    </xf>
    <xf numFmtId="41" fontId="8" fillId="0" borderId="39" xfId="50" applyNumberFormat="1" applyFont="1" applyBorder="1" applyAlignment="1" applyProtection="1">
      <alignment horizontal="right" vertical="center" shrinkToFit="1"/>
      <protection/>
    </xf>
    <xf numFmtId="41" fontId="8" fillId="0" borderId="40" xfId="50" applyNumberFormat="1" applyFont="1" applyBorder="1" applyAlignment="1" applyProtection="1">
      <alignment horizontal="right" vertical="center" shrinkToFit="1"/>
      <protection/>
    </xf>
    <xf numFmtId="41" fontId="8" fillId="0" borderId="32" xfId="0" applyNumberFormat="1" applyFont="1" applyBorder="1" applyAlignment="1" applyProtection="1">
      <alignment vertical="center"/>
      <protection/>
    </xf>
    <xf numFmtId="41" fontId="8" fillId="0" borderId="1" xfId="0" applyNumberFormat="1" applyFont="1" applyBorder="1" applyAlignment="1" applyProtection="1">
      <alignment vertical="center"/>
      <protection/>
    </xf>
    <xf numFmtId="41" fontId="8" fillId="0" borderId="22" xfId="0" applyNumberFormat="1" applyFont="1" applyBorder="1" applyAlignment="1" applyProtection="1">
      <alignment vertical="center"/>
      <protection/>
    </xf>
    <xf numFmtId="41" fontId="8" fillId="0" borderId="41" xfId="0" applyNumberFormat="1" applyFont="1" applyBorder="1" applyAlignment="1" applyProtection="1">
      <alignment vertical="center"/>
      <protection/>
    </xf>
    <xf numFmtId="41" fontId="8" fillId="0" borderId="42" xfId="0" applyNumberFormat="1" applyFont="1" applyBorder="1" applyAlignment="1" applyProtection="1">
      <alignment vertical="center"/>
      <protection/>
    </xf>
    <xf numFmtId="41" fontId="8" fillId="0" borderId="38" xfId="0" applyNumberFormat="1" applyFont="1" applyBorder="1" applyAlignment="1" applyProtection="1">
      <alignment vertical="center"/>
      <protection/>
    </xf>
    <xf numFmtId="41" fontId="8" fillId="0" borderId="43" xfId="0" applyNumberFormat="1" applyFont="1" applyBorder="1" applyAlignment="1" applyProtection="1">
      <alignment vertical="center"/>
      <protection/>
    </xf>
    <xf numFmtId="41" fontId="8" fillId="0" borderId="44" xfId="0" applyNumberFormat="1" applyFont="1" applyBorder="1" applyAlignment="1" applyProtection="1">
      <alignment vertical="center"/>
      <protection/>
    </xf>
    <xf numFmtId="41" fontId="8" fillId="0" borderId="45" xfId="0" applyNumberFormat="1" applyFont="1" applyBorder="1" applyAlignment="1" applyProtection="1">
      <alignment vertical="center"/>
      <protection/>
    </xf>
    <xf numFmtId="41" fontId="8" fillId="0" borderId="33" xfId="0" applyNumberFormat="1" applyFont="1" applyBorder="1" applyAlignment="1" applyProtection="1">
      <alignment vertical="center"/>
      <protection/>
    </xf>
    <xf numFmtId="41" fontId="8" fillId="0" borderId="36" xfId="0" applyNumberFormat="1" applyFont="1" applyBorder="1" applyAlignment="1" applyProtection="1">
      <alignment vertical="center"/>
      <protection/>
    </xf>
    <xf numFmtId="41" fontId="8" fillId="0" borderId="35" xfId="0" applyNumberFormat="1" applyFont="1" applyBorder="1" applyAlignment="1" applyProtection="1">
      <alignment vertical="center"/>
      <protection/>
    </xf>
    <xf numFmtId="41" fontId="8" fillId="0" borderId="46" xfId="0" applyNumberFormat="1" applyFont="1" applyBorder="1" applyAlignment="1" applyProtection="1">
      <alignment vertical="center"/>
      <protection/>
    </xf>
    <xf numFmtId="41" fontId="8" fillId="0" borderId="37" xfId="0" applyNumberFormat="1" applyFont="1" applyBorder="1" applyAlignment="1" applyProtection="1">
      <alignment vertical="center"/>
      <protection/>
    </xf>
    <xf numFmtId="41" fontId="8" fillId="0" borderId="36" xfId="50" applyNumberFormat="1" applyFont="1" applyBorder="1" applyAlignment="1" applyProtection="1">
      <alignment vertical="center"/>
      <protection/>
    </xf>
    <xf numFmtId="41" fontId="8" fillId="0" borderId="40" xfId="50" applyNumberFormat="1" applyFont="1" applyBorder="1" applyAlignment="1" applyProtection="1">
      <alignment vertical="center"/>
      <protection/>
    </xf>
    <xf numFmtId="41" fontId="8" fillId="0" borderId="40" xfId="0" applyNumberFormat="1" applyFont="1" applyBorder="1" applyAlignment="1" applyProtection="1">
      <alignment vertical="center"/>
      <protection/>
    </xf>
    <xf numFmtId="9" fontId="8" fillId="0" borderId="12" xfId="50" applyNumberFormat="1" applyFont="1" applyBorder="1" applyAlignment="1" applyProtection="1">
      <alignment vertical="center"/>
      <protection/>
    </xf>
    <xf numFmtId="9" fontId="8" fillId="0" borderId="47" xfId="50" applyNumberFormat="1" applyFont="1" applyBorder="1" applyAlignment="1" applyProtection="1">
      <alignment vertical="center"/>
      <protection/>
    </xf>
    <xf numFmtId="9" fontId="8" fillId="0" borderId="48" xfId="50" applyNumberFormat="1" applyFont="1" applyBorder="1" applyAlignment="1" applyProtection="1">
      <alignment vertical="center"/>
      <protection/>
    </xf>
    <xf numFmtId="9" fontId="8" fillId="0" borderId="39" xfId="50" applyNumberFormat="1" applyFont="1" applyBorder="1" applyAlignment="1" applyProtection="1">
      <alignment vertical="center"/>
      <protection/>
    </xf>
    <xf numFmtId="9" fontId="8" fillId="0" borderId="30" xfId="50" applyNumberFormat="1" applyFont="1" applyBorder="1" applyAlignment="1" applyProtection="1">
      <alignment vertical="center"/>
      <protection/>
    </xf>
    <xf numFmtId="9" fontId="8" fillId="0" borderId="29" xfId="50" applyNumberFormat="1" applyFont="1" applyBorder="1" applyAlignment="1" applyProtection="1">
      <alignment vertical="center"/>
      <protection/>
    </xf>
    <xf numFmtId="9" fontId="8" fillId="0" borderId="49" xfId="50" applyNumberFormat="1" applyFont="1" applyBorder="1" applyAlignment="1" applyProtection="1">
      <alignment vertical="center"/>
      <protection/>
    </xf>
    <xf numFmtId="41" fontId="8" fillId="0" borderId="45" xfId="0" applyNumberFormat="1" applyFont="1" applyFill="1" applyBorder="1" applyAlignment="1" applyProtection="1">
      <alignment vertical="center"/>
      <protection/>
    </xf>
    <xf numFmtId="41" fontId="8" fillId="0" borderId="12" xfId="50" applyNumberFormat="1" applyFont="1" applyFill="1" applyBorder="1" applyAlignment="1" applyProtection="1">
      <alignment horizontal="right" vertical="center"/>
      <protection/>
    </xf>
    <xf numFmtId="41" fontId="8" fillId="0" borderId="15" xfId="50" applyNumberFormat="1" applyFont="1" applyFill="1" applyBorder="1" applyAlignment="1" applyProtection="1">
      <alignment horizontal="center" vertical="center"/>
      <protection/>
    </xf>
    <xf numFmtId="41" fontId="8" fillId="0" borderId="20" xfId="50" applyNumberFormat="1" applyFont="1" applyFill="1" applyBorder="1" applyAlignment="1" applyProtection="1">
      <alignment horizontal="center" vertical="center"/>
      <protection/>
    </xf>
    <xf numFmtId="41" fontId="8" fillId="0" borderId="1" xfId="0" applyNumberFormat="1" applyFont="1" applyFill="1" applyBorder="1" applyAlignment="1" applyProtection="1">
      <alignment vertical="center"/>
      <protection/>
    </xf>
    <xf numFmtId="41" fontId="8" fillId="0" borderId="42" xfId="0" applyNumberFormat="1" applyFont="1" applyFill="1" applyBorder="1" applyAlignment="1" applyProtection="1">
      <alignment vertical="center"/>
      <protection/>
    </xf>
    <xf numFmtId="41" fontId="8" fillId="0" borderId="35" xfId="0" applyNumberFormat="1" applyFont="1" applyFill="1" applyBorder="1" applyAlignment="1" applyProtection="1">
      <alignment vertical="center"/>
      <protection/>
    </xf>
    <xf numFmtId="9" fontId="8" fillId="0" borderId="12" xfId="50" applyNumberFormat="1" applyFont="1" applyFill="1" applyBorder="1" applyAlignment="1" applyProtection="1">
      <alignment vertical="center"/>
      <protection/>
    </xf>
    <xf numFmtId="41" fontId="8" fillId="0" borderId="0" xfId="50" applyNumberFormat="1" applyFont="1" applyFill="1" applyAlignment="1" applyProtection="1">
      <alignment/>
      <protection/>
    </xf>
    <xf numFmtId="41" fontId="8" fillId="0" borderId="36" xfId="0" applyNumberFormat="1" applyFont="1" applyFill="1" applyBorder="1" applyAlignment="1" applyProtection="1">
      <alignment vertical="center"/>
      <protection/>
    </xf>
    <xf numFmtId="9" fontId="8" fillId="0" borderId="47" xfId="50" applyNumberFormat="1" applyFont="1" applyFill="1" applyBorder="1" applyAlignment="1" applyProtection="1">
      <alignment vertical="center"/>
      <protection/>
    </xf>
    <xf numFmtId="41" fontId="8" fillId="0" borderId="11" xfId="50" applyNumberFormat="1" applyFont="1" applyFill="1" applyBorder="1" applyAlignment="1" applyProtection="1">
      <alignment horizontal="center" vertical="center"/>
      <protection/>
    </xf>
    <xf numFmtId="41" fontId="8" fillId="0" borderId="16" xfId="50" applyNumberFormat="1" applyFont="1" applyFill="1" applyBorder="1" applyAlignment="1" applyProtection="1">
      <alignment horizontal="center" vertical="center"/>
      <protection/>
    </xf>
    <xf numFmtId="41" fontId="8" fillId="0" borderId="17" xfId="50" applyNumberFormat="1" applyFont="1" applyFill="1" applyBorder="1" applyAlignment="1" applyProtection="1">
      <alignment horizontal="center" vertical="center"/>
      <protection/>
    </xf>
    <xf numFmtId="41" fontId="8" fillId="0" borderId="21" xfId="50" applyNumberFormat="1" applyFont="1" applyFill="1" applyBorder="1" applyAlignment="1" applyProtection="1">
      <alignment horizontal="center" vertical="center"/>
      <protection/>
    </xf>
    <xf numFmtId="41" fontId="8" fillId="0" borderId="50" xfId="0" applyNumberFormat="1" applyFont="1" applyFill="1" applyBorder="1" applyAlignment="1" applyProtection="1">
      <alignment vertical="center"/>
      <protection/>
    </xf>
    <xf numFmtId="41" fontId="8" fillId="0" borderId="22" xfId="0" applyNumberFormat="1" applyFont="1" applyFill="1" applyBorder="1" applyAlignment="1" applyProtection="1">
      <alignment vertical="center"/>
      <protection/>
    </xf>
    <xf numFmtId="41" fontId="8" fillId="0" borderId="43" xfId="0" applyNumberFormat="1" applyFont="1" applyFill="1" applyBorder="1" applyAlignment="1" applyProtection="1">
      <alignment vertical="center"/>
      <protection/>
    </xf>
    <xf numFmtId="41" fontId="8" fillId="0" borderId="38" xfId="0" applyNumberFormat="1" applyFont="1" applyFill="1" applyBorder="1" applyAlignment="1" applyProtection="1">
      <alignment vertical="center"/>
      <protection/>
    </xf>
    <xf numFmtId="41" fontId="8" fillId="0" borderId="51" xfId="0" applyNumberFormat="1" applyFont="1" applyFill="1" applyBorder="1" applyAlignment="1" applyProtection="1">
      <alignment vertical="center"/>
      <protection/>
    </xf>
    <xf numFmtId="41" fontId="8" fillId="0" borderId="16" xfId="0" applyNumberFormat="1" applyFont="1" applyFill="1" applyBorder="1" applyAlignment="1" applyProtection="1">
      <alignment vertical="center"/>
      <protection/>
    </xf>
    <xf numFmtId="41" fontId="8" fillId="0" borderId="37" xfId="0" applyNumberFormat="1" applyFont="1" applyFill="1" applyBorder="1" applyAlignment="1" applyProtection="1">
      <alignment vertical="center"/>
      <protection/>
    </xf>
    <xf numFmtId="41" fontId="8" fillId="0" borderId="34" xfId="0" applyNumberFormat="1" applyFont="1" applyFill="1" applyBorder="1" applyAlignment="1" applyProtection="1">
      <alignment vertical="center"/>
      <protection/>
    </xf>
    <xf numFmtId="9" fontId="8" fillId="0" borderId="48" xfId="50" applyNumberFormat="1" applyFont="1" applyFill="1" applyBorder="1" applyAlignment="1" applyProtection="1">
      <alignment vertical="center"/>
      <protection/>
    </xf>
    <xf numFmtId="9" fontId="8" fillId="0" borderId="39" xfId="50" applyNumberFormat="1" applyFont="1" applyFill="1" applyBorder="1" applyAlignment="1" applyProtection="1">
      <alignment vertical="center"/>
      <protection/>
    </xf>
    <xf numFmtId="41" fontId="8" fillId="0" borderId="46" xfId="0" applyNumberFormat="1" applyFont="1" applyFill="1" applyBorder="1" applyAlignment="1" applyProtection="1">
      <alignment vertical="center"/>
      <protection/>
    </xf>
    <xf numFmtId="9" fontId="8" fillId="0" borderId="31" xfId="50" applyNumberFormat="1" applyFont="1" applyFill="1" applyBorder="1" applyAlignment="1" applyProtection="1">
      <alignment vertical="center"/>
      <protection/>
    </xf>
    <xf numFmtId="41" fontId="8" fillId="0" borderId="36" xfId="50" applyNumberFormat="1" applyFont="1" applyFill="1" applyBorder="1" applyAlignment="1" applyProtection="1">
      <alignment vertical="center"/>
      <protection/>
    </xf>
    <xf numFmtId="41" fontId="8" fillId="0" borderId="0" xfId="50" applyNumberFormat="1" applyFont="1" applyFill="1" applyBorder="1" applyAlignment="1" applyProtection="1">
      <alignment/>
      <protection/>
    </xf>
    <xf numFmtId="38" fontId="8" fillId="0" borderId="12" xfId="50" applyFont="1" applyFill="1" applyBorder="1" applyAlignment="1" applyProtection="1">
      <alignment horizontal="right" vertical="center"/>
      <protection/>
    </xf>
    <xf numFmtId="38" fontId="8" fillId="0" borderId="15" xfId="50" applyFont="1" applyFill="1" applyBorder="1" applyAlignment="1" applyProtection="1">
      <alignment horizontal="center" vertical="center"/>
      <protection/>
    </xf>
    <xf numFmtId="38" fontId="8" fillId="0" borderId="20" xfId="50" applyFont="1" applyFill="1" applyBorder="1" applyAlignment="1" applyProtection="1">
      <alignment horizontal="center" vertical="center"/>
      <protection/>
    </xf>
    <xf numFmtId="41" fontId="8" fillId="0" borderId="24" xfId="50" applyNumberFormat="1" applyFont="1" applyFill="1" applyBorder="1" applyAlignment="1" applyProtection="1">
      <alignment vertical="center"/>
      <protection/>
    </xf>
    <xf numFmtId="41" fontId="8" fillId="0" borderId="52" xfId="50" applyNumberFormat="1" applyFont="1" applyFill="1" applyBorder="1" applyAlignment="1" applyProtection="1">
      <alignment vertical="center"/>
      <protection/>
    </xf>
    <xf numFmtId="41" fontId="8" fillId="0" borderId="15" xfId="50" applyNumberFormat="1" applyFont="1" applyFill="1" applyBorder="1" applyAlignment="1" applyProtection="1">
      <alignment vertical="center"/>
      <protection/>
    </xf>
    <xf numFmtId="41" fontId="8" fillId="0" borderId="22" xfId="50" applyNumberFormat="1" applyFont="1" applyFill="1" applyBorder="1" applyAlignment="1" applyProtection="1">
      <alignment vertical="center"/>
      <protection/>
    </xf>
    <xf numFmtId="41" fontId="8" fillId="0" borderId="24" xfId="0" applyNumberFormat="1" applyFont="1" applyFill="1" applyBorder="1" applyAlignment="1" applyProtection="1">
      <alignment vertical="center"/>
      <protection/>
    </xf>
    <xf numFmtId="41" fontId="8" fillId="0" borderId="52" xfId="0" applyNumberFormat="1" applyFont="1" applyFill="1" applyBorder="1" applyAlignment="1" applyProtection="1">
      <alignment vertical="center"/>
      <protection/>
    </xf>
    <xf numFmtId="41" fontId="8" fillId="0" borderId="35" xfId="50" applyNumberFormat="1" applyFont="1" applyFill="1" applyBorder="1" applyAlignment="1" applyProtection="1">
      <alignment vertical="center"/>
      <protection/>
    </xf>
    <xf numFmtId="38" fontId="8" fillId="0" borderId="0" xfId="50" applyFont="1" applyFill="1" applyAlignment="1" applyProtection="1">
      <alignment/>
      <protection/>
    </xf>
    <xf numFmtId="41" fontId="8" fillId="0" borderId="0" xfId="50" applyNumberFormat="1" applyFont="1" applyFill="1" applyBorder="1" applyAlignment="1" applyProtection="1">
      <alignment horizontal="center" vertical="center" shrinkToFit="1"/>
      <protection/>
    </xf>
    <xf numFmtId="41" fontId="8" fillId="0" borderId="18" xfId="50" applyNumberFormat="1" applyFont="1" applyFill="1" applyBorder="1" applyAlignment="1" applyProtection="1">
      <alignment horizontal="center" vertical="center" shrinkToFit="1"/>
      <protection/>
    </xf>
    <xf numFmtId="41" fontId="8" fillId="0" borderId="32" xfId="0" applyNumberFormat="1" applyFont="1" applyFill="1" applyBorder="1" applyAlignment="1" applyProtection="1">
      <alignment vertical="center"/>
      <protection/>
    </xf>
    <xf numFmtId="41" fontId="8" fillId="0" borderId="41" xfId="0" applyNumberFormat="1" applyFont="1" applyFill="1" applyBorder="1" applyAlignment="1" applyProtection="1">
      <alignment vertical="center"/>
      <protection/>
    </xf>
    <xf numFmtId="41" fontId="8" fillId="0" borderId="44" xfId="0" applyNumberFormat="1" applyFont="1" applyFill="1" applyBorder="1" applyAlignment="1" applyProtection="1">
      <alignment vertical="center"/>
      <protection/>
    </xf>
    <xf numFmtId="41" fontId="8" fillId="0" borderId="3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50" applyNumberFormat="1" applyFont="1" applyFill="1" applyBorder="1" applyAlignment="1" applyProtection="1">
      <alignment horizontal="center" vertical="center"/>
      <protection/>
    </xf>
    <xf numFmtId="41" fontId="8" fillId="0" borderId="18" xfId="50" applyNumberFormat="1" applyFont="1" applyFill="1" applyBorder="1" applyAlignment="1" applyProtection="1">
      <alignment horizontal="center" vertical="center"/>
      <protection/>
    </xf>
    <xf numFmtId="41" fontId="8" fillId="0" borderId="25" xfId="50" applyNumberFormat="1" applyFont="1" applyFill="1" applyBorder="1" applyAlignment="1" applyProtection="1">
      <alignment horizontal="right" vertical="center"/>
      <protection/>
    </xf>
    <xf numFmtId="41" fontId="8" fillId="0" borderId="18" xfId="50" applyNumberFormat="1" applyFont="1" applyFill="1" applyBorder="1" applyAlignment="1" applyProtection="1">
      <alignment horizontal="right" vertical="center"/>
      <protection/>
    </xf>
    <xf numFmtId="41" fontId="8" fillId="0" borderId="0" xfId="50" applyNumberFormat="1" applyFont="1" applyFill="1" applyBorder="1" applyAlignment="1" applyProtection="1">
      <alignment horizontal="right" vertical="center"/>
      <protection/>
    </xf>
    <xf numFmtId="41" fontId="8" fillId="0" borderId="35" xfId="50" applyNumberFormat="1" applyFont="1" applyFill="1" applyBorder="1" applyAlignment="1" applyProtection="1">
      <alignment horizontal="right" vertical="center"/>
      <protection/>
    </xf>
    <xf numFmtId="41" fontId="8" fillId="0" borderId="33" xfId="50" applyNumberFormat="1" applyFont="1" applyFill="1" applyBorder="1" applyAlignment="1" applyProtection="1">
      <alignment horizontal="right" vertical="center"/>
      <protection/>
    </xf>
    <xf numFmtId="41" fontId="8" fillId="0" borderId="40" xfId="0" applyNumberFormat="1" applyFont="1" applyFill="1" applyBorder="1" applyAlignment="1" applyProtection="1">
      <alignment vertical="center"/>
      <protection/>
    </xf>
    <xf numFmtId="41" fontId="8" fillId="0" borderId="23" xfId="50" applyNumberFormat="1" applyFont="1" applyFill="1" applyBorder="1" applyAlignment="1" applyProtection="1">
      <alignment horizontal="right" vertical="center"/>
      <protection/>
    </xf>
    <xf numFmtId="41" fontId="8" fillId="0" borderId="17" xfId="50" applyNumberFormat="1" applyFont="1" applyFill="1" applyBorder="1" applyAlignment="1" applyProtection="1">
      <alignment horizontal="right" vertical="center"/>
      <protection/>
    </xf>
    <xf numFmtId="41" fontId="8" fillId="0" borderId="11" xfId="50" applyNumberFormat="1" applyFont="1" applyFill="1" applyBorder="1" applyAlignment="1" applyProtection="1">
      <alignment horizontal="right" vertical="center"/>
      <protection/>
    </xf>
    <xf numFmtId="41" fontId="8" fillId="0" borderId="37" xfId="50" applyNumberFormat="1" applyFont="1" applyFill="1" applyBorder="1" applyAlignment="1" applyProtection="1">
      <alignment horizontal="right" vertical="center"/>
      <protection/>
    </xf>
    <xf numFmtId="41" fontId="4" fillId="0" borderId="0" xfId="50" applyNumberFormat="1" applyFont="1" applyFill="1" applyAlignment="1" applyProtection="1">
      <alignment/>
      <protection/>
    </xf>
    <xf numFmtId="41" fontId="8" fillId="0" borderId="24" xfId="50" applyNumberFormat="1" applyFont="1" applyFill="1" applyBorder="1" applyAlignment="1" applyProtection="1">
      <alignment horizontal="right" vertical="center"/>
      <protection/>
    </xf>
    <xf numFmtId="41" fontId="8" fillId="0" borderId="22" xfId="50" applyNumberFormat="1" applyFont="1" applyFill="1" applyBorder="1" applyAlignment="1" applyProtection="1">
      <alignment horizontal="right" vertical="center"/>
      <protection/>
    </xf>
    <xf numFmtId="41" fontId="8" fillId="0" borderId="25" xfId="50" applyNumberFormat="1" applyFont="1" applyFill="1" applyBorder="1" applyAlignment="1" applyProtection="1">
      <alignment horizontal="center" vertical="center" shrinkToFit="1"/>
      <protection/>
    </xf>
    <xf numFmtId="41" fontId="8" fillId="0" borderId="15" xfId="50" applyNumberFormat="1" applyFont="1" applyFill="1" applyBorder="1" applyAlignment="1" applyProtection="1">
      <alignment vertical="center" shrinkToFit="1"/>
      <protection/>
    </xf>
    <xf numFmtId="41" fontId="8" fillId="0" borderId="16" xfId="50" applyNumberFormat="1" applyFont="1" applyFill="1" applyBorder="1" applyAlignment="1" applyProtection="1">
      <alignment horizontal="center" vertical="center" shrinkToFit="1"/>
      <protection/>
    </xf>
    <xf numFmtId="41" fontId="4" fillId="0" borderId="11" xfId="50" applyNumberFormat="1" applyFont="1" applyFill="1" applyBorder="1" applyAlignment="1" applyProtection="1">
      <alignment horizontal="right" vertical="center"/>
      <protection/>
    </xf>
    <xf numFmtId="41" fontId="4" fillId="0" borderId="0" xfId="50" applyNumberFormat="1" applyFont="1" applyFill="1" applyAlignment="1" applyProtection="1">
      <alignment horizontal="right" vertical="center"/>
      <protection/>
    </xf>
    <xf numFmtId="41" fontId="8" fillId="0" borderId="20" xfId="50" applyNumberFormat="1" applyFont="1" applyFill="1" applyBorder="1" applyAlignment="1" applyProtection="1">
      <alignment horizontal="right" vertical="center"/>
      <protection/>
    </xf>
    <xf numFmtId="41" fontId="8" fillId="0" borderId="21" xfId="50" applyNumberFormat="1" applyFont="1" applyFill="1" applyBorder="1" applyAlignment="1" applyProtection="1">
      <alignment horizontal="right" vertical="center"/>
      <protection/>
    </xf>
    <xf numFmtId="41" fontId="8" fillId="0" borderId="20" xfId="50" applyNumberFormat="1" applyFont="1" applyFill="1" applyBorder="1" applyAlignment="1" applyProtection="1">
      <alignment vertical="center" shrinkToFit="1"/>
      <protection/>
    </xf>
    <xf numFmtId="41" fontId="8" fillId="0" borderId="21" xfId="50" applyNumberFormat="1" applyFont="1" applyFill="1" applyBorder="1" applyAlignment="1" applyProtection="1">
      <alignment horizontal="center" vertical="center" shrinkToFit="1"/>
      <protection/>
    </xf>
    <xf numFmtId="41" fontId="8" fillId="0" borderId="14" xfId="50" applyNumberFormat="1" applyFont="1" applyFill="1" applyBorder="1" applyAlignment="1" applyProtection="1">
      <alignment horizontal="center" vertical="center" shrinkToFit="1"/>
      <protection/>
    </xf>
    <xf numFmtId="41" fontId="8" fillId="0" borderId="19" xfId="50" applyNumberFormat="1" applyFont="1" applyFill="1" applyBorder="1" applyAlignment="1" applyProtection="1">
      <alignment horizontal="center" vertical="center" shrinkToFit="1"/>
      <protection/>
    </xf>
    <xf numFmtId="41" fontId="8" fillId="0" borderId="15" xfId="50" applyNumberFormat="1" applyFont="1" applyFill="1" applyBorder="1" applyAlignment="1" applyProtection="1">
      <alignment horizontal="right" vertical="center"/>
      <protection/>
    </xf>
    <xf numFmtId="41" fontId="8" fillId="0" borderId="16" xfId="50" applyNumberFormat="1" applyFont="1" applyFill="1" applyBorder="1" applyAlignment="1" applyProtection="1">
      <alignment horizontal="right" vertical="center"/>
      <protection/>
    </xf>
    <xf numFmtId="41" fontId="8" fillId="0" borderId="22" xfId="50" applyNumberFormat="1" applyFont="1" applyFill="1" applyBorder="1" applyAlignment="1" applyProtection="1">
      <alignment horizontal="right" vertical="center" shrinkToFit="1"/>
      <protection/>
    </xf>
    <xf numFmtId="41" fontId="8" fillId="0" borderId="21" xfId="50" applyNumberFormat="1" applyFont="1" applyFill="1" applyBorder="1" applyAlignment="1" applyProtection="1">
      <alignment horizontal="right" vertical="center" shrinkToFit="1"/>
      <protection/>
    </xf>
    <xf numFmtId="41" fontId="8" fillId="0" borderId="38" xfId="50" applyNumberFormat="1" applyFont="1" applyFill="1" applyBorder="1" applyAlignment="1" applyProtection="1">
      <alignment horizontal="right" vertical="center" shrinkToFit="1"/>
      <protection/>
    </xf>
    <xf numFmtId="41" fontId="8" fillId="0" borderId="29" xfId="50" applyNumberFormat="1" applyFont="1" applyFill="1" applyBorder="1" applyAlignment="1" applyProtection="1">
      <alignment horizontal="right" vertical="center"/>
      <protection/>
    </xf>
    <xf numFmtId="41" fontId="8" fillId="0" borderId="12" xfId="50" applyNumberFormat="1" applyFont="1" applyFill="1" applyBorder="1" applyAlignment="1" applyProtection="1">
      <alignment vertical="center"/>
      <protection/>
    </xf>
    <xf numFmtId="41" fontId="8" fillId="0" borderId="30" xfId="50" applyNumberFormat="1" applyFont="1" applyFill="1" applyBorder="1" applyAlignment="1" applyProtection="1">
      <alignment horizontal="right" vertical="center"/>
      <protection/>
    </xf>
    <xf numFmtId="41" fontId="8" fillId="0" borderId="31" xfId="50" applyNumberFormat="1" applyFont="1" applyFill="1" applyBorder="1" applyAlignment="1" applyProtection="1">
      <alignment horizontal="right" vertical="center"/>
      <protection/>
    </xf>
    <xf numFmtId="41" fontId="8" fillId="0" borderId="39" xfId="50" applyNumberFormat="1" applyFont="1" applyFill="1" applyBorder="1" applyAlignment="1" applyProtection="1">
      <alignment horizontal="right" vertical="center" shrinkToFit="1"/>
      <protection/>
    </xf>
    <xf numFmtId="41" fontId="8" fillId="0" borderId="12" xfId="50" applyNumberFormat="1" applyFont="1" applyFill="1" applyBorder="1" applyAlignment="1" applyProtection="1">
      <alignment horizontal="center" vertical="center"/>
      <protection/>
    </xf>
    <xf numFmtId="41" fontId="8" fillId="0" borderId="30" xfId="50" applyNumberFormat="1" applyFont="1" applyFill="1" applyBorder="1" applyAlignment="1" applyProtection="1">
      <alignment horizontal="center" vertical="center"/>
      <protection/>
    </xf>
    <xf numFmtId="41" fontId="8" fillId="0" borderId="0" xfId="50" applyNumberFormat="1" applyFont="1" applyFill="1" applyAlignment="1" applyProtection="1">
      <alignment horizontal="center" vertical="center"/>
      <protection/>
    </xf>
    <xf numFmtId="41" fontId="8" fillId="0" borderId="0" xfId="50" applyNumberFormat="1" applyFont="1" applyFill="1" applyAlignment="1" applyProtection="1">
      <alignment vertical="center"/>
      <protection/>
    </xf>
    <xf numFmtId="41" fontId="8" fillId="0" borderId="53" xfId="0" applyNumberFormat="1" applyFont="1" applyBorder="1" applyAlignment="1" applyProtection="1">
      <alignment vertical="center"/>
      <protection/>
    </xf>
    <xf numFmtId="41" fontId="8" fillId="0" borderId="54" xfId="0" applyNumberFormat="1" applyFont="1" applyBorder="1" applyAlignment="1" applyProtection="1">
      <alignment vertical="center"/>
      <protection/>
    </xf>
    <xf numFmtId="41" fontId="8" fillId="0" borderId="54" xfId="0" applyNumberFormat="1" applyFont="1" applyFill="1" applyBorder="1" applyAlignment="1" applyProtection="1">
      <alignment vertical="center"/>
      <protection/>
    </xf>
    <xf numFmtId="41" fontId="8" fillId="0" borderId="55" xfId="50" applyNumberFormat="1" applyFont="1" applyBorder="1" applyAlignment="1" applyProtection="1">
      <alignment horizontal="right" vertical="center"/>
      <protection/>
    </xf>
    <xf numFmtId="41" fontId="8" fillId="0" borderId="56" xfId="50" applyNumberFormat="1" applyFont="1" applyBorder="1" applyAlignment="1" applyProtection="1">
      <alignment horizontal="right" vertical="center"/>
      <protection/>
    </xf>
    <xf numFmtId="41" fontId="8" fillId="0" borderId="57" xfId="50" applyNumberFormat="1" applyFont="1" applyBorder="1" applyAlignment="1" applyProtection="1">
      <alignment horizontal="right" vertical="center"/>
      <protection/>
    </xf>
    <xf numFmtId="41" fontId="8" fillId="0" borderId="58" xfId="0" applyNumberFormat="1" applyFont="1" applyFill="1" applyBorder="1" applyAlignment="1" applyProtection="1">
      <alignment vertical="center"/>
      <protection/>
    </xf>
    <xf numFmtId="41" fontId="8" fillId="0" borderId="56" xfId="50" applyNumberFormat="1" applyFont="1" applyFill="1" applyBorder="1" applyAlignment="1" applyProtection="1">
      <alignment vertical="center"/>
      <protection/>
    </xf>
    <xf numFmtId="41" fontId="8" fillId="0" borderId="57" xfId="0" applyNumberFormat="1" applyFont="1" applyFill="1" applyBorder="1" applyAlignment="1" applyProtection="1">
      <alignment vertical="center"/>
      <protection/>
    </xf>
    <xf numFmtId="41" fontId="8" fillId="0" borderId="59" xfId="50" applyNumberFormat="1" applyFont="1" applyBorder="1" applyAlignment="1" applyProtection="1">
      <alignment horizontal="right" vertical="center"/>
      <protection/>
    </xf>
    <xf numFmtId="41" fontId="8" fillId="0" borderId="57" xfId="50" applyNumberFormat="1" applyFont="1" applyBorder="1" applyAlignment="1" applyProtection="1">
      <alignment horizontal="right" vertical="center" shrinkToFit="1"/>
      <protection/>
    </xf>
    <xf numFmtId="41" fontId="8" fillId="0" borderId="60" xfId="50" applyNumberFormat="1" applyFont="1" applyBorder="1" applyAlignment="1" applyProtection="1">
      <alignment horizontal="center" vertical="center" shrinkToFit="1"/>
      <protection/>
    </xf>
    <xf numFmtId="41" fontId="8" fillId="0" borderId="61" xfId="50" applyNumberFormat="1" applyFont="1" applyBorder="1" applyAlignment="1" applyProtection="1">
      <alignment horizontal="center" vertical="center" shrinkToFit="1"/>
      <protection/>
    </xf>
    <xf numFmtId="41" fontId="8" fillId="0" borderId="50" xfId="50" applyNumberFormat="1" applyFont="1" applyBorder="1" applyAlignment="1" applyProtection="1">
      <alignment horizontal="center" vertical="center" shrinkToFit="1"/>
      <protection/>
    </xf>
    <xf numFmtId="41" fontId="8" fillId="0" borderId="55" xfId="50" applyNumberFormat="1" applyFont="1" applyFill="1" applyBorder="1" applyAlignment="1" applyProtection="1">
      <alignment horizontal="right" vertical="center"/>
      <protection/>
    </xf>
    <xf numFmtId="41" fontId="8" fillId="0" borderId="56" xfId="50" applyNumberFormat="1" applyFont="1" applyFill="1" applyBorder="1" applyAlignment="1" applyProtection="1">
      <alignment horizontal="right" vertical="center"/>
      <protection/>
    </xf>
    <xf numFmtId="41" fontId="8" fillId="0" borderId="57" xfId="50" applyNumberFormat="1" applyFont="1" applyFill="1" applyBorder="1" applyAlignment="1" applyProtection="1">
      <alignment horizontal="right" vertical="center"/>
      <protection/>
    </xf>
    <xf numFmtId="41" fontId="8" fillId="0" borderId="59" xfId="50" applyNumberFormat="1" applyFont="1" applyFill="1" applyBorder="1" applyAlignment="1" applyProtection="1">
      <alignment horizontal="right" vertical="center"/>
      <protection/>
    </xf>
    <xf numFmtId="41" fontId="8" fillId="0" borderId="57" xfId="50" applyNumberFormat="1" applyFont="1" applyFill="1" applyBorder="1" applyAlignment="1" applyProtection="1">
      <alignment horizontal="right" vertical="center" shrinkToFit="1"/>
      <protection/>
    </xf>
    <xf numFmtId="41" fontId="8" fillId="0" borderId="53" xfId="50" applyNumberFormat="1" applyFont="1" applyFill="1" applyBorder="1" applyAlignment="1" applyProtection="1">
      <alignment horizontal="center" vertical="center" shrinkToFit="1"/>
      <protection/>
    </xf>
    <xf numFmtId="41" fontId="8" fillId="0" borderId="62" xfId="50" applyNumberFormat="1" applyFont="1" applyBorder="1" applyAlignment="1" applyProtection="1">
      <alignment horizontal="right" vertical="center"/>
      <protection/>
    </xf>
    <xf numFmtId="41" fontId="8" fillId="0" borderId="52" xfId="50" applyNumberFormat="1" applyFont="1" applyBorder="1" applyAlignment="1" applyProtection="1">
      <alignment horizontal="right" vertical="center"/>
      <protection/>
    </xf>
    <xf numFmtId="41" fontId="8" fillId="0" borderId="38" xfId="50" applyNumberFormat="1" applyFont="1" applyBorder="1" applyAlignment="1" applyProtection="1">
      <alignment horizontal="right" vertical="center"/>
      <protection/>
    </xf>
    <xf numFmtId="41" fontId="8" fillId="0" borderId="63" xfId="50" applyNumberFormat="1" applyFont="1" applyBorder="1" applyAlignment="1" applyProtection="1">
      <alignment horizontal="right" vertical="center"/>
      <protection/>
    </xf>
    <xf numFmtId="41" fontId="8" fillId="0" borderId="41" xfId="50" applyNumberFormat="1" applyFont="1" applyBorder="1" applyAlignment="1" applyProtection="1">
      <alignment horizontal="center" vertical="center" shrinkToFit="1"/>
      <protection/>
    </xf>
    <xf numFmtId="41" fontId="8" fillId="0" borderId="53" xfId="50" applyNumberFormat="1" applyFont="1" applyBorder="1" applyAlignment="1" applyProtection="1">
      <alignment horizontal="center" vertical="center" shrinkToFit="1"/>
      <protection/>
    </xf>
    <xf numFmtId="41" fontId="8" fillId="0" borderId="60" xfId="0" applyNumberFormat="1" applyFont="1" applyBorder="1" applyAlignment="1" applyProtection="1">
      <alignment vertical="center"/>
      <protection/>
    </xf>
    <xf numFmtId="41" fontId="8" fillId="0" borderId="64" xfId="0" applyNumberFormat="1" applyFont="1" applyBorder="1" applyAlignment="1" applyProtection="1">
      <alignment vertical="center"/>
      <protection/>
    </xf>
    <xf numFmtId="41" fontId="8" fillId="0" borderId="64" xfId="0" applyNumberFormat="1" applyFont="1" applyFill="1" applyBorder="1" applyAlignment="1" applyProtection="1">
      <alignment vertical="center"/>
      <protection/>
    </xf>
    <xf numFmtId="41" fontId="8" fillId="0" borderId="65" xfId="0" applyNumberFormat="1" applyFont="1" applyFill="1" applyBorder="1" applyAlignment="1" applyProtection="1">
      <alignment vertical="center"/>
      <protection/>
    </xf>
    <xf numFmtId="41" fontId="8" fillId="0" borderId="66" xfId="50" applyNumberFormat="1" applyFont="1" applyBorder="1" applyAlignment="1" applyProtection="1">
      <alignment horizontal="right" vertical="center"/>
      <protection/>
    </xf>
    <xf numFmtId="41" fontId="8" fillId="0" borderId="67" xfId="50" applyNumberFormat="1" applyFont="1" applyBorder="1" applyAlignment="1" applyProtection="1">
      <alignment horizontal="right" vertical="center"/>
      <protection/>
    </xf>
    <xf numFmtId="41" fontId="8" fillId="0" borderId="65" xfId="50" applyNumberFormat="1" applyFont="1" applyBorder="1" applyAlignment="1" applyProtection="1">
      <alignment horizontal="right" vertical="center"/>
      <protection/>
    </xf>
    <xf numFmtId="41" fontId="8" fillId="0" borderId="60" xfId="0" applyNumberFormat="1" applyFont="1" applyFill="1" applyBorder="1" applyAlignment="1" applyProtection="1">
      <alignment vertical="center"/>
      <protection/>
    </xf>
    <xf numFmtId="41" fontId="8" fillId="0" borderId="65" xfId="0" applyNumberFormat="1" applyFont="1" applyBorder="1" applyAlignment="1" applyProtection="1">
      <alignment vertical="center"/>
      <protection/>
    </xf>
    <xf numFmtId="41" fontId="8" fillId="0" borderId="65" xfId="50" applyNumberFormat="1" applyFont="1" applyFill="1" applyBorder="1" applyAlignment="1" applyProtection="1">
      <alignment vertical="center"/>
      <protection/>
    </xf>
    <xf numFmtId="41" fontId="8" fillId="0" borderId="68" xfId="50" applyNumberFormat="1" applyFont="1" applyBorder="1" applyAlignment="1" applyProtection="1">
      <alignment horizontal="right" vertical="center"/>
      <protection/>
    </xf>
    <xf numFmtId="41" fontId="8" fillId="0" borderId="65" xfId="50" applyNumberFormat="1" applyFont="1" applyBorder="1" applyAlignment="1" applyProtection="1">
      <alignment horizontal="right" vertical="center" shrinkToFit="1"/>
      <protection/>
    </xf>
    <xf numFmtId="41" fontId="8" fillId="0" borderId="69" xfId="0" applyNumberFormat="1" applyFont="1" applyBorder="1" applyAlignment="1" applyProtection="1">
      <alignment vertical="center"/>
      <protection/>
    </xf>
    <xf numFmtId="201" fontId="8" fillId="0" borderId="42" xfId="0" applyNumberFormat="1" applyFont="1" applyFill="1" applyBorder="1" applyAlignment="1" applyProtection="1">
      <alignment vertical="center"/>
      <protection/>
    </xf>
    <xf numFmtId="201" fontId="8" fillId="0" borderId="38" xfId="0" applyNumberFormat="1" applyFont="1" applyFill="1" applyBorder="1" applyAlignment="1" applyProtection="1">
      <alignment vertical="center"/>
      <protection/>
    </xf>
    <xf numFmtId="41" fontId="8" fillId="0" borderId="66" xfId="50" applyNumberFormat="1" applyFont="1" applyFill="1" applyBorder="1" applyAlignment="1" applyProtection="1">
      <alignment horizontal="right" vertical="center"/>
      <protection/>
    </xf>
    <xf numFmtId="41" fontId="8" fillId="0" borderId="69" xfId="50" applyNumberFormat="1" applyFont="1" applyBorder="1" applyAlignment="1" applyProtection="1">
      <alignment horizontal="center" vertical="center" shrinkToFit="1"/>
      <protection/>
    </xf>
    <xf numFmtId="41" fontId="8" fillId="0" borderId="70" xfId="50" applyNumberFormat="1" applyFont="1" applyBorder="1" applyAlignment="1" applyProtection="1">
      <alignment horizontal="center" vertical="center" shrinkToFit="1"/>
      <protection/>
    </xf>
    <xf numFmtId="41" fontId="8" fillId="0" borderId="44" xfId="50" applyNumberFormat="1" applyFont="1" applyBorder="1" applyAlignment="1" applyProtection="1">
      <alignment horizontal="center" vertical="center" shrinkToFit="1"/>
      <protection/>
    </xf>
    <xf numFmtId="41" fontId="8" fillId="0" borderId="25" xfId="0" applyNumberFormat="1" applyFont="1" applyFill="1" applyBorder="1" applyAlignment="1" applyProtection="1">
      <alignment vertical="center"/>
      <protection/>
    </xf>
    <xf numFmtId="41" fontId="8" fillId="0" borderId="69" xfId="0" applyNumberFormat="1" applyFont="1" applyFill="1" applyBorder="1" applyAlignment="1" applyProtection="1">
      <alignment vertical="center"/>
      <protection/>
    </xf>
    <xf numFmtId="41" fontId="8" fillId="0" borderId="71" xfId="0" applyNumberFormat="1" applyFont="1" applyFill="1" applyBorder="1" applyAlignment="1" applyProtection="1">
      <alignment vertical="center"/>
      <protection/>
    </xf>
    <xf numFmtId="41" fontId="8" fillId="0" borderId="68" xfId="50" applyNumberFormat="1" applyFont="1" applyFill="1" applyBorder="1" applyAlignment="1" applyProtection="1">
      <alignment horizontal="right" vertical="center"/>
      <protection/>
    </xf>
    <xf numFmtId="204" fontId="8" fillId="0" borderId="43" xfId="0" applyNumberFormat="1" applyFont="1" applyFill="1" applyBorder="1" applyAlignment="1" applyProtection="1">
      <alignment vertical="center"/>
      <protection/>
    </xf>
    <xf numFmtId="41" fontId="8" fillId="0" borderId="53" xfId="0" applyNumberFormat="1" applyFont="1" applyFill="1" applyBorder="1" applyAlignment="1" applyProtection="1">
      <alignment vertical="center"/>
      <protection/>
    </xf>
    <xf numFmtId="41" fontId="4" fillId="0" borderId="0" xfId="50" applyNumberFormat="1" applyFont="1" applyAlignment="1" applyProtection="1">
      <alignment horizontal="center" vertical="center"/>
      <protection/>
    </xf>
    <xf numFmtId="41" fontId="13" fillId="0" borderId="11" xfId="50" applyNumberFormat="1" applyFont="1" applyBorder="1" applyAlignment="1" applyProtection="1">
      <alignment horizontal="right" vertical="center"/>
      <protection/>
    </xf>
    <xf numFmtId="41" fontId="13" fillId="0" borderId="17" xfId="50" applyNumberFormat="1" applyFont="1" applyBorder="1" applyAlignment="1" applyProtection="1">
      <alignment horizontal="right" vertical="center"/>
      <protection/>
    </xf>
    <xf numFmtId="41" fontId="13" fillId="0" borderId="18" xfId="50" applyNumberFormat="1" applyFont="1" applyBorder="1" applyAlignment="1" applyProtection="1">
      <alignment horizontal="right" vertical="center"/>
      <protection/>
    </xf>
    <xf numFmtId="41" fontId="13" fillId="0" borderId="50" xfId="0" applyNumberFormat="1" applyFont="1" applyBorder="1" applyAlignment="1" applyProtection="1">
      <alignment/>
      <protection/>
    </xf>
    <xf numFmtId="41" fontId="13" fillId="0" borderId="1" xfId="0" applyNumberFormat="1" applyFont="1" applyBorder="1" applyAlignment="1" applyProtection="1">
      <alignment/>
      <protection/>
    </xf>
    <xf numFmtId="41" fontId="13" fillId="0" borderId="23" xfId="50" applyNumberFormat="1" applyFont="1" applyBorder="1" applyAlignment="1" applyProtection="1">
      <alignment horizontal="right" vertical="center"/>
      <protection/>
    </xf>
    <xf numFmtId="41" fontId="13" fillId="0" borderId="24" xfId="50" applyNumberFormat="1" applyFont="1" applyBorder="1" applyAlignment="1" applyProtection="1">
      <alignment horizontal="right" vertical="center"/>
      <protection/>
    </xf>
    <xf numFmtId="41" fontId="9" fillId="0" borderId="22" xfId="50" applyNumberFormat="1" applyFont="1" applyBorder="1" applyAlignment="1" applyProtection="1">
      <alignment horizontal="right" vertical="center"/>
      <protection/>
    </xf>
    <xf numFmtId="41" fontId="9" fillId="0" borderId="23" xfId="50" applyNumberFormat="1" applyFont="1" applyBorder="1" applyAlignment="1" applyProtection="1">
      <alignment horizontal="right" vertical="center"/>
      <protection/>
    </xf>
    <xf numFmtId="41" fontId="9" fillId="0" borderId="24" xfId="50" applyNumberFormat="1" applyFont="1" applyBorder="1" applyAlignment="1" applyProtection="1">
      <alignment horizontal="right" vertical="center"/>
      <protection/>
    </xf>
    <xf numFmtId="41" fontId="13" fillId="0" borderId="24" xfId="0" applyNumberFormat="1" applyFont="1" applyBorder="1" applyAlignment="1" applyProtection="1">
      <alignment/>
      <protection/>
    </xf>
    <xf numFmtId="41" fontId="13" fillId="0" borderId="72" xfId="0" applyNumberFormat="1" applyFont="1" applyBorder="1" applyAlignment="1" applyProtection="1">
      <alignment/>
      <protection/>
    </xf>
    <xf numFmtId="41" fontId="13" fillId="0" borderId="73" xfId="0" applyNumberFormat="1" applyFont="1" applyBorder="1" applyAlignment="1" applyProtection="1">
      <alignment/>
      <protection/>
    </xf>
    <xf numFmtId="41" fontId="13" fillId="0" borderId="25" xfId="50" applyNumberFormat="1" applyFont="1" applyBorder="1" applyAlignment="1" applyProtection="1">
      <alignment horizontal="right" vertical="center"/>
      <protection/>
    </xf>
    <xf numFmtId="41" fontId="13" fillId="0" borderId="22" xfId="50" applyNumberFormat="1" applyFont="1" applyBorder="1" applyAlignment="1" applyProtection="1">
      <alignment horizontal="right" vertical="center"/>
      <protection/>
    </xf>
    <xf numFmtId="41" fontId="13" fillId="0" borderId="43" xfId="0" applyNumberFormat="1" applyFont="1" applyBorder="1" applyAlignment="1" applyProtection="1">
      <alignment/>
      <protection/>
    </xf>
    <xf numFmtId="41" fontId="13" fillId="0" borderId="42" xfId="0" applyNumberFormat="1" applyFont="1" applyBorder="1" applyAlignment="1" applyProtection="1">
      <alignment/>
      <protection/>
    </xf>
    <xf numFmtId="41" fontId="13" fillId="0" borderId="20" xfId="50" applyNumberFormat="1" applyFont="1" applyBorder="1" applyAlignment="1" applyProtection="1">
      <alignment horizontal="right" vertical="center"/>
      <protection/>
    </xf>
    <xf numFmtId="41" fontId="9" fillId="0" borderId="21" xfId="50" applyNumberFormat="1" applyFont="1" applyBorder="1" applyAlignment="1" applyProtection="1">
      <alignment horizontal="right" vertical="center"/>
      <protection/>
    </xf>
    <xf numFmtId="41" fontId="9" fillId="0" borderId="20" xfId="50" applyNumberFormat="1" applyFont="1" applyBorder="1" applyAlignment="1" applyProtection="1">
      <alignment horizontal="right" vertical="center"/>
      <protection/>
    </xf>
    <xf numFmtId="41" fontId="13" fillId="0" borderId="52" xfId="0" applyNumberFormat="1" applyFont="1" applyBorder="1" applyAlignment="1" applyProtection="1">
      <alignment/>
      <protection/>
    </xf>
    <xf numFmtId="41" fontId="13" fillId="0" borderId="74" xfId="0" applyNumberFormat="1" applyFont="1" applyBorder="1" applyAlignment="1" applyProtection="1">
      <alignment/>
      <protection/>
    </xf>
    <xf numFmtId="41" fontId="13" fillId="0" borderId="75" xfId="0" applyNumberFormat="1" applyFont="1" applyBorder="1" applyAlignment="1" applyProtection="1">
      <alignment/>
      <protection/>
    </xf>
    <xf numFmtId="41" fontId="13" fillId="0" borderId="21" xfId="50" applyNumberFormat="1" applyFont="1" applyBorder="1" applyAlignment="1" applyProtection="1">
      <alignment horizontal="right" vertical="center"/>
      <protection/>
    </xf>
    <xf numFmtId="41" fontId="13" fillId="0" borderId="51" xfId="0" applyNumberFormat="1" applyFont="1" applyBorder="1" applyAlignment="1" applyProtection="1">
      <alignment/>
      <protection/>
    </xf>
    <xf numFmtId="41" fontId="13" fillId="0" borderId="45" xfId="0" applyNumberFormat="1" applyFont="1" applyBorder="1" applyAlignment="1" applyProtection="1">
      <alignment/>
      <protection/>
    </xf>
    <xf numFmtId="41" fontId="13" fillId="0" borderId="15" xfId="50" applyNumberFormat="1" applyFont="1" applyBorder="1" applyAlignment="1" applyProtection="1">
      <alignment horizontal="right" vertical="center"/>
      <protection/>
    </xf>
    <xf numFmtId="41" fontId="9" fillId="0" borderId="16" xfId="50" applyNumberFormat="1" applyFont="1" applyBorder="1" applyAlignment="1" applyProtection="1">
      <alignment horizontal="right" vertical="center"/>
      <protection/>
    </xf>
    <xf numFmtId="41" fontId="9" fillId="0" borderId="15" xfId="50" applyNumberFormat="1" applyFont="1" applyBorder="1" applyAlignment="1" applyProtection="1">
      <alignment horizontal="right" vertical="center"/>
      <protection/>
    </xf>
    <xf numFmtId="41" fontId="13" fillId="0" borderId="15" xfId="0" applyNumberFormat="1" applyFont="1" applyBorder="1" applyAlignment="1" applyProtection="1">
      <alignment/>
      <protection/>
    </xf>
    <xf numFmtId="41" fontId="13" fillId="0" borderId="76" xfId="0" applyNumberFormat="1" applyFont="1" applyBorder="1" applyAlignment="1" applyProtection="1">
      <alignment/>
      <protection/>
    </xf>
    <xf numFmtId="41" fontId="13" fillId="0" borderId="77" xfId="0" applyNumberFormat="1" applyFont="1" applyBorder="1" applyAlignment="1" applyProtection="1">
      <alignment/>
      <protection/>
    </xf>
    <xf numFmtId="41" fontId="13" fillId="0" borderId="0" xfId="50" applyNumberFormat="1" applyFont="1" applyBorder="1" applyAlignment="1" applyProtection="1">
      <alignment horizontal="right" vertical="center"/>
      <protection/>
    </xf>
    <xf numFmtId="41" fontId="13" fillId="0" borderId="16" xfId="50" applyNumberFormat="1" applyFont="1" applyBorder="1" applyAlignment="1" applyProtection="1">
      <alignment horizontal="right" vertical="center"/>
      <protection/>
    </xf>
    <xf numFmtId="41" fontId="13" fillId="0" borderId="60" xfId="0" applyNumberFormat="1" applyFont="1" applyBorder="1" applyAlignment="1" applyProtection="1">
      <alignment/>
      <protection/>
    </xf>
    <xf numFmtId="41" fontId="13" fillId="0" borderId="64" xfId="0" applyNumberFormat="1" applyFont="1" applyBorder="1" applyAlignment="1" applyProtection="1">
      <alignment/>
      <protection/>
    </xf>
    <xf numFmtId="41" fontId="13" fillId="0" borderId="66" xfId="50" applyNumberFormat="1" applyFont="1" applyBorder="1" applyAlignment="1" applyProtection="1">
      <alignment horizontal="right" vertical="center"/>
      <protection/>
    </xf>
    <xf numFmtId="41" fontId="13" fillId="0" borderId="67" xfId="50" applyNumberFormat="1" applyFont="1" applyBorder="1" applyAlignment="1" applyProtection="1">
      <alignment horizontal="right" vertical="center"/>
      <protection/>
    </xf>
    <xf numFmtId="41" fontId="9" fillId="0" borderId="65" xfId="50" applyNumberFormat="1" applyFont="1" applyBorder="1" applyAlignment="1" applyProtection="1">
      <alignment horizontal="right" vertical="center"/>
      <protection/>
    </xf>
    <xf numFmtId="41" fontId="9" fillId="0" borderId="66" xfId="50" applyNumberFormat="1" applyFont="1" applyBorder="1" applyAlignment="1" applyProtection="1">
      <alignment horizontal="right" vertical="center"/>
      <protection/>
    </xf>
    <xf numFmtId="41" fontId="9" fillId="0" borderId="67" xfId="50" applyNumberFormat="1" applyFont="1" applyBorder="1" applyAlignment="1" applyProtection="1">
      <alignment horizontal="right" vertical="center"/>
      <protection/>
    </xf>
    <xf numFmtId="41" fontId="13" fillId="0" borderId="67" xfId="0" applyNumberFormat="1" applyFont="1" applyBorder="1" applyAlignment="1" applyProtection="1">
      <alignment/>
      <protection/>
    </xf>
    <xf numFmtId="41" fontId="13" fillId="0" borderId="78" xfId="0" applyNumberFormat="1" applyFont="1" applyBorder="1" applyAlignment="1" applyProtection="1">
      <alignment/>
      <protection/>
    </xf>
    <xf numFmtId="41" fontId="13" fillId="0" borderId="79" xfId="0" applyNumberFormat="1" applyFont="1" applyBorder="1" applyAlignment="1" applyProtection="1">
      <alignment/>
      <protection/>
    </xf>
    <xf numFmtId="41" fontId="13" fillId="0" borderId="68" xfId="50" applyNumberFormat="1" applyFont="1" applyBorder="1" applyAlignment="1" applyProtection="1">
      <alignment horizontal="right" vertical="center"/>
      <protection/>
    </xf>
    <xf numFmtId="41" fontId="13" fillId="0" borderId="65" xfId="50" applyNumberFormat="1" applyFont="1" applyBorder="1" applyAlignment="1" applyProtection="1">
      <alignment horizontal="right" vertical="center"/>
      <protection/>
    </xf>
    <xf numFmtId="41" fontId="13" fillId="0" borderId="80" xfId="50" applyNumberFormat="1" applyFont="1" applyBorder="1" applyAlignment="1" applyProtection="1">
      <alignment horizontal="right" vertical="center"/>
      <protection/>
    </xf>
    <xf numFmtId="41" fontId="13" fillId="0" borderId="81" xfId="50" applyNumberFormat="1" applyFont="1" applyBorder="1" applyAlignment="1" applyProtection="1">
      <alignment horizontal="right" vertical="center"/>
      <protection/>
    </xf>
    <xf numFmtId="41" fontId="13" fillId="0" borderId="82" xfId="50" applyNumberFormat="1" applyFont="1" applyBorder="1" applyAlignment="1" applyProtection="1">
      <alignment horizontal="right" vertical="center"/>
      <protection/>
    </xf>
    <xf numFmtId="41" fontId="13" fillId="0" borderId="83" xfId="0" applyNumberFormat="1" applyFont="1" applyBorder="1" applyAlignment="1" applyProtection="1">
      <alignment/>
      <protection/>
    </xf>
    <xf numFmtId="41" fontId="13" fillId="0" borderId="84" xfId="0" applyNumberFormat="1" applyFont="1" applyBorder="1" applyAlignment="1" applyProtection="1">
      <alignment/>
      <protection/>
    </xf>
    <xf numFmtId="41" fontId="13" fillId="0" borderId="28" xfId="0" applyNumberFormat="1" applyFont="1" applyBorder="1" applyAlignment="1" applyProtection="1">
      <alignment/>
      <protection/>
    </xf>
    <xf numFmtId="41" fontId="14" fillId="0" borderId="11" xfId="50" applyNumberFormat="1" applyFont="1" applyBorder="1" applyAlignment="1" applyProtection="1">
      <alignment horizontal="right" vertical="center"/>
      <protection/>
    </xf>
    <xf numFmtId="41" fontId="9" fillId="0" borderId="85" xfId="50" applyNumberFormat="1" applyFont="1" applyBorder="1" applyAlignment="1" applyProtection="1">
      <alignment horizontal="right" vertical="center"/>
      <protection/>
    </xf>
    <xf numFmtId="41" fontId="13" fillId="0" borderId="27" xfId="0" applyNumberFormat="1" applyFont="1" applyBorder="1" applyAlignment="1" applyProtection="1">
      <alignment/>
      <protection/>
    </xf>
    <xf numFmtId="41" fontId="13" fillId="0" borderId="86" xfId="0" applyNumberFormat="1" applyFont="1" applyBorder="1" applyAlignment="1" applyProtection="1">
      <alignment/>
      <protection/>
    </xf>
    <xf numFmtId="41" fontId="13" fillId="0" borderId="87" xfId="0" applyNumberFormat="1" applyFont="1" applyBorder="1" applyAlignment="1" applyProtection="1">
      <alignment/>
      <protection/>
    </xf>
    <xf numFmtId="41" fontId="13" fillId="0" borderId="88" xfId="0" applyNumberFormat="1" applyFont="1" applyBorder="1" applyAlignment="1" applyProtection="1">
      <alignment/>
      <protection/>
    </xf>
    <xf numFmtId="41" fontId="13" fillId="0" borderId="89" xfId="0" applyNumberFormat="1" applyFont="1" applyBorder="1" applyAlignment="1" applyProtection="1">
      <alignment/>
      <protection/>
    </xf>
    <xf numFmtId="41" fontId="13" fillId="0" borderId="90" xfId="0" applyNumberFormat="1" applyFont="1" applyBorder="1" applyAlignment="1" applyProtection="1">
      <alignment/>
      <protection/>
    </xf>
    <xf numFmtId="41" fontId="13" fillId="0" borderId="91" xfId="0" applyNumberFormat="1" applyFont="1" applyBorder="1" applyAlignment="1" applyProtection="1">
      <alignment/>
      <protection/>
    </xf>
    <xf numFmtId="41" fontId="13" fillId="0" borderId="92" xfId="0" applyNumberFormat="1" applyFont="1" applyBorder="1" applyAlignment="1" applyProtection="1">
      <alignment/>
      <protection/>
    </xf>
    <xf numFmtId="41" fontId="13" fillId="0" borderId="93" xfId="0" applyNumberFormat="1" applyFont="1" applyBorder="1" applyAlignment="1" applyProtection="1">
      <alignment/>
      <protection/>
    </xf>
    <xf numFmtId="41" fontId="9" fillId="0" borderId="32" xfId="0" applyNumberFormat="1" applyFont="1" applyFill="1" applyBorder="1" applyAlignment="1" applyProtection="1">
      <alignment vertical="center"/>
      <protection/>
    </xf>
    <xf numFmtId="41" fontId="9" fillId="0" borderId="25" xfId="0" applyNumberFormat="1" applyFont="1" applyFill="1" applyBorder="1" applyAlignment="1" applyProtection="1">
      <alignment vertical="center"/>
      <protection/>
    </xf>
    <xf numFmtId="41" fontId="9" fillId="0" borderId="60" xfId="0" applyNumberFormat="1" applyFont="1" applyFill="1" applyBorder="1" applyAlignment="1" applyProtection="1">
      <alignment vertical="center"/>
      <protection/>
    </xf>
    <xf numFmtId="41" fontId="9" fillId="0" borderId="69" xfId="0" applyNumberFormat="1" applyFont="1" applyFill="1" applyBorder="1" applyAlignment="1" applyProtection="1">
      <alignment vertical="center"/>
      <protection/>
    </xf>
    <xf numFmtId="41" fontId="9" fillId="0" borderId="71" xfId="0" applyNumberFormat="1" applyFont="1" applyFill="1" applyBorder="1" applyAlignment="1" applyProtection="1">
      <alignment vertical="center"/>
      <protection/>
    </xf>
    <xf numFmtId="9" fontId="13" fillId="0" borderId="94" xfId="50" applyNumberFormat="1" applyFont="1" applyBorder="1" applyAlignment="1" applyProtection="1">
      <alignment/>
      <protection/>
    </xf>
    <xf numFmtId="9" fontId="13" fillId="0" borderId="95" xfId="50" applyNumberFormat="1" applyFont="1" applyBorder="1" applyAlignment="1" applyProtection="1">
      <alignment/>
      <protection/>
    </xf>
    <xf numFmtId="9" fontId="13" fillId="0" borderId="96" xfId="50" applyNumberFormat="1" applyFont="1" applyBorder="1" applyAlignment="1" applyProtection="1">
      <alignment/>
      <protection/>
    </xf>
    <xf numFmtId="9" fontId="13" fillId="0" borderId="97" xfId="50" applyNumberFormat="1" applyFont="1" applyBorder="1" applyAlignment="1" applyProtection="1">
      <alignment/>
      <protection/>
    </xf>
    <xf numFmtId="9" fontId="13" fillId="0" borderId="98" xfId="50" applyNumberFormat="1" applyFont="1" applyBorder="1" applyAlignment="1" applyProtection="1">
      <alignment/>
      <protection/>
    </xf>
    <xf numFmtId="9" fontId="13" fillId="0" borderId="99" xfId="50" applyNumberFormat="1" applyFont="1" applyBorder="1" applyAlignment="1" applyProtection="1">
      <alignment/>
      <protection/>
    </xf>
    <xf numFmtId="41" fontId="4" fillId="0" borderId="12" xfId="50" applyNumberFormat="1" applyFont="1" applyBorder="1" applyAlignment="1" applyProtection="1" quotePrefix="1">
      <alignment vertical="center"/>
      <protection/>
    </xf>
    <xf numFmtId="3" fontId="4" fillId="0" borderId="15" xfId="50" applyNumberFormat="1" applyFont="1" applyBorder="1" applyAlignment="1" applyProtection="1">
      <alignment vertical="center"/>
      <protection/>
    </xf>
    <xf numFmtId="41" fontId="4" fillId="0" borderId="15" xfId="50" applyNumberFormat="1" applyFont="1" applyBorder="1" applyAlignment="1" applyProtection="1">
      <alignment vertical="center" shrinkToFit="1"/>
      <protection/>
    </xf>
    <xf numFmtId="41" fontId="4" fillId="0" borderId="15" xfId="50" applyNumberFormat="1" applyFont="1" applyFill="1" applyBorder="1" applyAlignment="1" applyProtection="1">
      <alignment vertical="center" shrinkToFit="1"/>
      <protection/>
    </xf>
    <xf numFmtId="41" fontId="16" fillId="0" borderId="12" xfId="50" applyNumberFormat="1" applyFont="1" applyBorder="1" applyAlignment="1" applyProtection="1">
      <alignment horizontal="right" vertical="center"/>
      <protection/>
    </xf>
    <xf numFmtId="41" fontId="16" fillId="0" borderId="0" xfId="50" applyNumberFormat="1" applyFont="1" applyBorder="1" applyAlignment="1" applyProtection="1">
      <alignment horizontal="right" vertical="center"/>
      <protection/>
    </xf>
    <xf numFmtId="41" fontId="16" fillId="0" borderId="12" xfId="50" applyNumberFormat="1" applyFont="1" applyBorder="1" applyAlignment="1" applyProtection="1">
      <alignment horizontal="center" vertical="center"/>
      <protection/>
    </xf>
    <xf numFmtId="41" fontId="16" fillId="0" borderId="12" xfId="50" applyNumberFormat="1" applyFont="1" applyBorder="1" applyAlignment="1" applyProtection="1">
      <alignment vertical="center"/>
      <protection/>
    </xf>
    <xf numFmtId="41" fontId="4" fillId="0" borderId="13" xfId="50" applyNumberFormat="1" applyFont="1" applyBorder="1" applyAlignment="1" applyProtection="1">
      <alignment vertical="center"/>
      <protection/>
    </xf>
    <xf numFmtId="41" fontId="4" fillId="0" borderId="0" xfId="50" applyNumberFormat="1" applyFont="1" applyBorder="1" applyAlignment="1" applyProtection="1">
      <alignment horizontal="center" vertical="center"/>
      <protection/>
    </xf>
    <xf numFmtId="41" fontId="4" fillId="0" borderId="0" xfId="50" applyNumberFormat="1" applyFont="1" applyAlignment="1" applyProtection="1">
      <alignment vertical="center"/>
      <protection/>
    </xf>
    <xf numFmtId="41" fontId="4" fillId="0" borderId="14" xfId="50" applyNumberFormat="1" applyFont="1" applyBorder="1" applyAlignment="1" applyProtection="1">
      <alignment horizontal="center" vertical="center"/>
      <protection/>
    </xf>
    <xf numFmtId="41" fontId="4" fillId="0" borderId="14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Border="1" applyAlignment="1" applyProtection="1">
      <alignment horizontal="center" vertical="center" shrinkToFit="1"/>
      <protection/>
    </xf>
    <xf numFmtId="41" fontId="4" fillId="0" borderId="15" xfId="50" applyNumberFormat="1" applyFont="1" applyBorder="1" applyAlignment="1" applyProtection="1">
      <alignment horizontal="center" vertical="center"/>
      <protection/>
    </xf>
    <xf numFmtId="41" fontId="4" fillId="0" borderId="11" xfId="50" applyNumberFormat="1" applyFont="1" applyBorder="1" applyAlignment="1" applyProtection="1">
      <alignment horizontal="center" vertical="center"/>
      <protection/>
    </xf>
    <xf numFmtId="41" fontId="4" fillId="0" borderId="16" xfId="50" applyNumberFormat="1" applyFont="1" applyBorder="1" applyAlignment="1" applyProtection="1">
      <alignment horizontal="center" vertical="center"/>
      <protection/>
    </xf>
    <xf numFmtId="38" fontId="4" fillId="0" borderId="15" xfId="50" applyFont="1" applyBorder="1" applyAlignment="1" applyProtection="1">
      <alignment horizontal="center" vertical="center"/>
      <protection/>
    </xf>
    <xf numFmtId="41" fontId="4" fillId="0" borderId="100" xfId="50" applyNumberFormat="1" applyFont="1" applyBorder="1" applyAlignment="1" applyProtection="1">
      <alignment horizontal="center" vertical="center"/>
      <protection/>
    </xf>
    <xf numFmtId="41" fontId="4" fillId="0" borderId="77" xfId="50" applyNumberFormat="1" applyFont="1" applyBorder="1" applyAlignment="1" applyProtection="1">
      <alignment horizontal="center" vertical="center"/>
      <protection/>
    </xf>
    <xf numFmtId="41" fontId="4" fillId="0" borderId="17" xfId="50" applyNumberFormat="1" applyFont="1" applyBorder="1" applyAlignment="1" applyProtection="1">
      <alignment horizontal="right" vertical="center"/>
      <protection/>
    </xf>
    <xf numFmtId="41" fontId="4" fillId="0" borderId="18" xfId="50" applyNumberFormat="1" applyFont="1" applyBorder="1" applyAlignment="1" applyProtection="1">
      <alignment horizontal="right" vertical="center"/>
      <protection/>
    </xf>
    <xf numFmtId="41" fontId="4" fillId="0" borderId="19" xfId="50" applyNumberFormat="1" applyFont="1" applyBorder="1" applyAlignment="1" applyProtection="1">
      <alignment horizontal="right" vertical="center"/>
      <protection/>
    </xf>
    <xf numFmtId="41" fontId="4" fillId="0" borderId="18" xfId="50" applyNumberFormat="1" applyFont="1" applyBorder="1" applyAlignment="1" applyProtection="1">
      <alignment horizontal="center" vertical="center" shrinkToFit="1"/>
      <protection/>
    </xf>
    <xf numFmtId="41" fontId="4" fillId="0" borderId="20" xfId="50" applyNumberFormat="1" applyFont="1" applyBorder="1" applyAlignment="1" applyProtection="1">
      <alignment horizontal="center" vertical="center"/>
      <protection/>
    </xf>
    <xf numFmtId="41" fontId="4" fillId="0" borderId="17" xfId="50" applyNumberFormat="1" applyFont="1" applyBorder="1" applyAlignment="1" applyProtection="1">
      <alignment horizontal="center" vertical="center"/>
      <protection/>
    </xf>
    <xf numFmtId="41" fontId="4" fillId="0" borderId="21" xfId="50" applyNumberFormat="1" applyFont="1" applyBorder="1" applyAlignment="1" applyProtection="1">
      <alignment horizontal="center" vertical="center"/>
      <protection/>
    </xf>
    <xf numFmtId="38" fontId="4" fillId="0" borderId="20" xfId="50" applyFont="1" applyBorder="1" applyAlignment="1" applyProtection="1">
      <alignment horizontal="center" vertical="center"/>
      <protection/>
    </xf>
    <xf numFmtId="41" fontId="4" fillId="0" borderId="101" xfId="50" applyNumberFormat="1" applyFont="1" applyBorder="1" applyAlignment="1" applyProtection="1">
      <alignment horizontal="center" vertical="center"/>
      <protection/>
    </xf>
    <xf numFmtId="41" fontId="4" fillId="0" borderId="102" xfId="50" applyNumberFormat="1" applyFont="1" applyBorder="1" applyAlignment="1" applyProtection="1">
      <alignment horizontal="center" vertical="center"/>
      <protection/>
    </xf>
    <xf numFmtId="41" fontId="4" fillId="0" borderId="18" xfId="50" applyNumberFormat="1" applyFont="1" applyBorder="1" applyAlignment="1" applyProtection="1">
      <alignment horizontal="center" vertical="center"/>
      <protection/>
    </xf>
    <xf numFmtId="41" fontId="4" fillId="0" borderId="18" xfId="50" applyNumberFormat="1" applyFont="1" applyBorder="1" applyAlignment="1" applyProtection="1">
      <alignment vertical="center"/>
      <protection/>
    </xf>
    <xf numFmtId="41" fontId="4" fillId="0" borderId="19" xfId="50" applyNumberFormat="1" applyFont="1" applyBorder="1" applyAlignment="1" applyProtection="1">
      <alignment horizontal="center" vertical="center"/>
      <protection/>
    </xf>
    <xf numFmtId="3" fontId="4" fillId="0" borderId="11" xfId="50" applyNumberFormat="1" applyFont="1" applyBorder="1" applyAlignment="1" applyProtection="1">
      <alignment horizontal="right" vertical="center"/>
      <protection/>
    </xf>
    <xf numFmtId="3" fontId="4" fillId="0" borderId="24" xfId="50" applyNumberFormat="1" applyFont="1" applyBorder="1" applyAlignment="1" applyProtection="1">
      <alignment horizontal="right" vertical="center"/>
      <protection/>
    </xf>
    <xf numFmtId="3" fontId="4" fillId="0" borderId="25" xfId="50" applyNumberFormat="1" applyFont="1" applyBorder="1" applyAlignment="1" applyProtection="1">
      <alignment horizontal="center" vertical="center"/>
      <protection/>
    </xf>
    <xf numFmtId="3" fontId="4" fillId="0" borderId="16" xfId="50" applyNumberFormat="1" applyFont="1" applyBorder="1" applyAlignment="1" applyProtection="1">
      <alignment horizontal="center" vertical="center"/>
      <protection/>
    </xf>
    <xf numFmtId="3" fontId="4" fillId="0" borderId="20" xfId="50" applyNumberFormat="1" applyFont="1" applyBorder="1" applyAlignment="1" applyProtection="1">
      <alignment vertical="center"/>
      <protection/>
    </xf>
    <xf numFmtId="3" fontId="4" fillId="0" borderId="20" xfId="50" applyNumberFormat="1" applyFont="1" applyBorder="1" applyAlignment="1" applyProtection="1">
      <alignment horizontal="right" vertical="center"/>
      <protection/>
    </xf>
    <xf numFmtId="3" fontId="4" fillId="0" borderId="18" xfId="50" applyNumberFormat="1" applyFont="1" applyBorder="1" applyAlignment="1" applyProtection="1">
      <alignment horizontal="center" vertical="center"/>
      <protection/>
    </xf>
    <xf numFmtId="3" fontId="4" fillId="0" borderId="17" xfId="50" applyNumberFormat="1" applyFont="1" applyBorder="1" applyAlignment="1" applyProtection="1">
      <alignment horizontal="right" vertical="center"/>
      <protection/>
    </xf>
    <xf numFmtId="3" fontId="4" fillId="0" borderId="21" xfId="50" applyNumberFormat="1" applyFont="1" applyBorder="1" applyAlignment="1" applyProtection="1">
      <alignment horizontal="center" vertical="center"/>
      <protection/>
    </xf>
    <xf numFmtId="3" fontId="4" fillId="0" borderId="0" xfId="50" applyNumberFormat="1" applyFont="1" applyAlignment="1" applyProtection="1">
      <alignment vertical="center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3" fontId="4" fillId="0" borderId="18" xfId="50" applyNumberFormat="1" applyFont="1" applyBorder="1" applyAlignment="1" applyProtection="1">
      <alignment vertical="center"/>
      <protection/>
    </xf>
    <xf numFmtId="3" fontId="4" fillId="0" borderId="19" xfId="50" applyNumberFormat="1" applyFont="1" applyBorder="1" applyAlignment="1" applyProtection="1">
      <alignment horizontal="center" vertical="center"/>
      <protection/>
    </xf>
    <xf numFmtId="3" fontId="4" fillId="0" borderId="15" xfId="50" applyNumberFormat="1" applyFont="1" applyBorder="1" applyAlignment="1" applyProtection="1">
      <alignment horizontal="right" vertical="center"/>
      <protection/>
    </xf>
    <xf numFmtId="3" fontId="4" fillId="0" borderId="0" xfId="50" applyNumberFormat="1" applyFont="1" applyBorder="1" applyAlignment="1" applyProtection="1">
      <alignment horizontal="center" vertical="center"/>
      <protection/>
    </xf>
    <xf numFmtId="3" fontId="4" fillId="0" borderId="11" xfId="50" applyNumberFormat="1" applyFont="1" applyBorder="1" applyAlignment="1" applyProtection="1">
      <alignment horizontal="left" vertical="center"/>
      <protection/>
    </xf>
    <xf numFmtId="3" fontId="4" fillId="0" borderId="0" xfId="50" applyNumberFormat="1" applyFont="1" applyAlignment="1" applyProtection="1">
      <alignment/>
      <protection/>
    </xf>
    <xf numFmtId="3" fontId="4" fillId="0" borderId="67" xfId="50" applyNumberFormat="1" applyFont="1" applyBorder="1" applyAlignment="1" applyProtection="1">
      <alignment horizontal="right" vertical="center"/>
      <protection/>
    </xf>
    <xf numFmtId="3" fontId="4" fillId="0" borderId="69" xfId="50" applyNumberFormat="1" applyFont="1" applyBorder="1" applyAlignment="1" applyProtection="1">
      <alignment horizontal="center" vertical="center"/>
      <protection/>
    </xf>
    <xf numFmtId="3" fontId="4" fillId="0" borderId="70" xfId="50" applyNumberFormat="1" applyFont="1" applyBorder="1" applyAlignment="1" applyProtection="1">
      <alignment horizontal="center" vertical="center"/>
      <protection/>
    </xf>
    <xf numFmtId="3" fontId="4" fillId="0" borderId="57" xfId="50" applyNumberFormat="1" applyFont="1" applyBorder="1" applyAlignment="1" applyProtection="1">
      <alignment horizontal="right" vertical="center"/>
      <protection/>
    </xf>
    <xf numFmtId="3" fontId="4" fillId="0" borderId="103" xfId="50" applyNumberFormat="1" applyFont="1" applyBorder="1" applyAlignment="1" applyProtection="1">
      <alignment horizontal="center" vertical="center"/>
      <protection/>
    </xf>
    <xf numFmtId="3" fontId="4" fillId="0" borderId="32" xfId="50" applyNumberFormat="1" applyFont="1" applyBorder="1" applyAlignment="1" applyProtection="1">
      <alignment horizontal="center" vertical="center"/>
      <protection/>
    </xf>
    <xf numFmtId="3" fontId="4" fillId="0" borderId="29" xfId="50" applyNumberFormat="1" applyFont="1" applyBorder="1" applyAlignment="1" applyProtection="1">
      <alignment horizontal="right" vertical="center"/>
      <protection/>
    </xf>
    <xf numFmtId="3" fontId="4" fillId="0" borderId="12" xfId="50" applyNumberFormat="1" applyFont="1" applyBorder="1" applyAlignment="1" applyProtection="1">
      <alignment vertical="center"/>
      <protection/>
    </xf>
    <xf numFmtId="3" fontId="4" fillId="0" borderId="12" xfId="50" applyNumberFormat="1" applyFont="1" applyBorder="1" applyAlignment="1" applyProtection="1">
      <alignment horizontal="right" vertical="center"/>
      <protection/>
    </xf>
    <xf numFmtId="3" fontId="4" fillId="0" borderId="12" xfId="50" applyNumberFormat="1" applyFont="1" applyBorder="1" applyAlignment="1" applyProtection="1">
      <alignment horizontal="center" vertical="center"/>
      <protection/>
    </xf>
    <xf numFmtId="3" fontId="4" fillId="0" borderId="30" xfId="50" applyNumberFormat="1" applyFont="1" applyBorder="1" applyAlignment="1" applyProtection="1">
      <alignment horizontal="center" vertical="center"/>
      <protection/>
    </xf>
    <xf numFmtId="3" fontId="4" fillId="0" borderId="88" xfId="50" applyNumberFormat="1" applyFont="1" applyBorder="1" applyAlignment="1" applyProtection="1">
      <alignment horizontal="center" vertical="center"/>
      <protection/>
    </xf>
    <xf numFmtId="3" fontId="4" fillId="0" borderId="104" xfId="50" applyNumberFormat="1" applyFont="1" applyBorder="1" applyAlignment="1" applyProtection="1">
      <alignment vertical="center"/>
      <protection/>
    </xf>
    <xf numFmtId="3" fontId="4" fillId="0" borderId="105" xfId="50" applyNumberFormat="1" applyFont="1" applyBorder="1" applyAlignment="1" applyProtection="1">
      <alignment horizontal="center" vertical="center"/>
      <protection/>
    </xf>
    <xf numFmtId="41" fontId="4" fillId="0" borderId="106" xfId="50" applyNumberFormat="1" applyFont="1" applyBorder="1" applyAlignment="1" applyProtection="1">
      <alignment horizontal="center" vertical="center"/>
      <protection/>
    </xf>
    <xf numFmtId="41" fontId="4" fillId="0" borderId="94" xfId="50" applyNumberFormat="1" applyFont="1" applyBorder="1" applyAlignment="1" applyProtection="1">
      <alignment horizontal="center" vertical="center"/>
      <protection/>
    </xf>
    <xf numFmtId="41" fontId="4" fillId="0" borderId="99" xfId="50" applyNumberFormat="1" applyFont="1" applyBorder="1" applyAlignment="1" applyProtection="1">
      <alignment horizontal="center" vertical="center"/>
      <protection/>
    </xf>
    <xf numFmtId="38" fontId="8" fillId="0" borderId="12" xfId="50" applyFont="1" applyBorder="1" applyAlignment="1" applyProtection="1" quotePrefix="1">
      <alignment horizontal="right" vertical="center"/>
      <protection/>
    </xf>
    <xf numFmtId="41" fontId="8" fillId="0" borderId="15" xfId="50" applyNumberFormat="1" applyFont="1" applyBorder="1" applyAlignment="1" applyProtection="1">
      <alignment vertical="center"/>
      <protection/>
    </xf>
    <xf numFmtId="41" fontId="8" fillId="0" borderId="20" xfId="50" applyNumberFormat="1" applyFont="1" applyBorder="1" applyAlignment="1" applyProtection="1">
      <alignment vertical="center"/>
      <protection/>
    </xf>
    <xf numFmtId="41" fontId="8" fillId="0" borderId="11" xfId="50" applyNumberFormat="1" applyFont="1" applyBorder="1" applyAlignment="1" applyProtection="1">
      <alignment horizontal="left" vertical="center"/>
      <protection/>
    </xf>
    <xf numFmtId="3" fontId="8" fillId="0" borderId="33" xfId="50" applyNumberFormat="1" applyFont="1" applyBorder="1" applyAlignment="1" applyProtection="1">
      <alignment horizontal="right" vertical="center"/>
      <protection/>
    </xf>
    <xf numFmtId="3" fontId="8" fillId="0" borderId="35" xfId="50" applyNumberFormat="1" applyFont="1" applyBorder="1" applyAlignment="1" applyProtection="1">
      <alignment vertical="center"/>
      <protection/>
    </xf>
    <xf numFmtId="3" fontId="8" fillId="0" borderId="40" xfId="50" applyNumberFormat="1" applyFont="1" applyBorder="1" applyAlignment="1" applyProtection="1">
      <alignment horizontal="right" vertical="center"/>
      <protection/>
    </xf>
    <xf numFmtId="3" fontId="8" fillId="0" borderId="33" xfId="50" applyNumberFormat="1" applyFont="1" applyBorder="1" applyAlignment="1" applyProtection="1">
      <alignment horizontal="center" vertical="center"/>
      <protection/>
    </xf>
    <xf numFmtId="3" fontId="8" fillId="0" borderId="40" xfId="50" applyNumberFormat="1" applyFont="1" applyBorder="1" applyAlignment="1" applyProtection="1">
      <alignment horizontal="center" vertical="center"/>
      <protection/>
    </xf>
    <xf numFmtId="38" fontId="8" fillId="0" borderId="11" xfId="50" applyFont="1" applyBorder="1" applyAlignment="1">
      <alignment horizontal="center"/>
    </xf>
    <xf numFmtId="38" fontId="8" fillId="0" borderId="14" xfId="50" applyFont="1" applyBorder="1" applyAlignment="1">
      <alignment/>
    </xf>
    <xf numFmtId="38" fontId="8" fillId="0" borderId="11" xfId="50" applyFont="1" applyBorder="1" applyAlignment="1">
      <alignment horizontal="center" vertical="center"/>
    </xf>
    <xf numFmtId="38" fontId="8" fillId="0" borderId="14" xfId="50" applyFont="1" applyBorder="1" applyAlignment="1">
      <alignment horizontal="center" vertical="center"/>
    </xf>
    <xf numFmtId="38" fontId="8" fillId="0" borderId="29" xfId="50" applyFont="1" applyBorder="1" applyAlignment="1">
      <alignment vertical="top" wrapText="1"/>
    </xf>
    <xf numFmtId="38" fontId="8" fillId="0" borderId="30" xfId="50" applyFont="1" applyBorder="1" applyAlignment="1">
      <alignment/>
    </xf>
    <xf numFmtId="38" fontId="8" fillId="0" borderId="29" xfId="50" applyFont="1" applyBorder="1" applyAlignment="1">
      <alignment horizontal="center" vertical="center"/>
    </xf>
    <xf numFmtId="38" fontId="8" fillId="0" borderId="30" xfId="50" applyFont="1" applyBorder="1" applyAlignment="1">
      <alignment horizontal="center" vertical="center"/>
    </xf>
    <xf numFmtId="41" fontId="8" fillId="0" borderId="20" xfId="50" applyNumberFormat="1" applyFont="1" applyFill="1" applyBorder="1" applyAlignment="1" applyProtection="1">
      <alignment vertical="center"/>
      <protection/>
    </xf>
    <xf numFmtId="41" fontId="8" fillId="0" borderId="0" xfId="50" applyNumberFormat="1" applyFont="1" applyFill="1" applyBorder="1" applyAlignment="1" applyProtection="1">
      <alignment vertical="center"/>
      <protection/>
    </xf>
    <xf numFmtId="41" fontId="8" fillId="0" borderId="18" xfId="50" applyNumberFormat="1" applyFont="1" applyFill="1" applyBorder="1" applyAlignment="1" applyProtection="1">
      <alignment vertical="center"/>
      <protection/>
    </xf>
    <xf numFmtId="38" fontId="8" fillId="0" borderId="0" xfId="50" applyFont="1" applyBorder="1" applyAlignment="1">
      <alignment horizontal="center" vertical="center"/>
    </xf>
    <xf numFmtId="41" fontId="15" fillId="0" borderId="0" xfId="50" applyNumberFormat="1" applyFont="1" applyAlignment="1" applyProtection="1">
      <alignment horizontal="right" vertical="center"/>
      <protection/>
    </xf>
    <xf numFmtId="41" fontId="8" fillId="0" borderId="107" xfId="50" applyNumberFormat="1" applyFont="1" applyFill="1" applyBorder="1" applyAlignment="1" applyProtection="1">
      <alignment horizontal="center" vertical="center"/>
      <protection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41" fontId="8" fillId="0" borderId="107" xfId="50" applyNumberFormat="1" applyFont="1" applyBorder="1" applyAlignment="1" applyProtection="1">
      <alignment horizontal="center" vertical="center"/>
      <protection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38" fontId="8" fillId="0" borderId="0" xfId="50" applyFont="1" applyBorder="1" applyAlignment="1">
      <alignment horizontal="left" vertical="top" wrapText="1"/>
    </xf>
    <xf numFmtId="38" fontId="8" fillId="0" borderId="12" xfId="50" applyFont="1" applyBorder="1" applyAlignment="1">
      <alignment horizontal="left" vertical="top" wrapText="1"/>
    </xf>
    <xf numFmtId="41" fontId="8" fillId="0" borderId="110" xfId="50" applyNumberFormat="1" applyFont="1" applyBorder="1" applyAlignment="1" applyProtection="1">
      <alignment horizontal="right"/>
      <protection/>
    </xf>
    <xf numFmtId="41" fontId="7" fillId="0" borderId="0" xfId="5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41" fontId="8" fillId="0" borderId="112" xfId="50" applyNumberFormat="1" applyFont="1" applyFill="1" applyBorder="1" applyAlignment="1" applyProtection="1">
      <alignment horizontal="center" vertical="center"/>
      <protection/>
    </xf>
    <xf numFmtId="41" fontId="8" fillId="0" borderId="112" xfId="50" applyNumberFormat="1" applyFont="1" applyBorder="1" applyAlignment="1" applyProtection="1">
      <alignment horizontal="center" vertical="center"/>
      <protection/>
    </xf>
    <xf numFmtId="41" fontId="8" fillId="0" borderId="110" xfId="50" applyNumberFormat="1" applyFont="1" applyFill="1" applyBorder="1" applyAlignment="1" applyProtection="1">
      <alignment horizontal="right"/>
      <protection/>
    </xf>
    <xf numFmtId="0" fontId="8" fillId="0" borderId="111" xfId="0" applyFont="1" applyBorder="1" applyAlignment="1">
      <alignment horizontal="center" vertical="center"/>
    </xf>
    <xf numFmtId="41" fontId="7" fillId="0" borderId="0" xfId="5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38" fontId="8" fillId="0" borderId="98" xfId="50" applyFont="1" applyBorder="1" applyAlignment="1">
      <alignment horizontal="left" vertical="top" wrapText="1"/>
    </xf>
    <xf numFmtId="41" fontId="4" fillId="0" borderId="108" xfId="50" applyNumberFormat="1" applyFont="1" applyBorder="1" applyAlignment="1" applyProtection="1">
      <alignment horizontal="center" vertical="center"/>
      <protection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41" fontId="15" fillId="0" borderId="0" xfId="50" applyNumberFormat="1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41" fontId="4" fillId="0" borderId="112" xfId="50" applyNumberFormat="1" applyFont="1" applyBorder="1" applyAlignment="1" applyProtection="1">
      <alignment horizontal="center" vertical="center"/>
      <protection/>
    </xf>
    <xf numFmtId="41" fontId="4" fillId="0" borderId="107" xfId="50" applyNumberFormat="1" applyFont="1" applyBorder="1" applyAlignment="1" applyProtection="1">
      <alignment horizontal="center" vertical="center"/>
      <protection/>
    </xf>
    <xf numFmtId="41" fontId="4" fillId="0" borderId="113" xfId="50" applyNumberFormat="1" applyFont="1" applyBorder="1" applyAlignment="1" applyProtection="1">
      <alignment horizontal="center" vertical="center"/>
      <protection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2.154\disk\&#9679;&#27969;&#36890;&#21152;&#24037;&#29677;\&#27700;&#25562;&#12370;&#32113;&#35336;&#12501;&#12457;&#12523;&#12480;\H25\H25.12&#28417;&#26989;&#31278;&#65288;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～１２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tabSelected="1" defaultGridColor="0" view="pageBreakPreview" zoomScale="40" zoomScaleNormal="40" zoomScaleSheetLayoutView="40" zoomScalePageLayoutView="0" colorId="22" workbookViewId="0" topLeftCell="A1">
      <pane xSplit="3" ySplit="5" topLeftCell="D6" activePane="bottomRight" state="frozen"/>
      <selection pane="topLeft" activeCell="E72" sqref="E72"/>
      <selection pane="topRight" activeCell="E72" sqref="E72"/>
      <selection pane="bottomLeft" activeCell="E72" sqref="E72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9" width="21.59765625" style="100" customWidth="1"/>
    <col min="10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90</v>
      </c>
      <c r="C2" s="4"/>
      <c r="D2" s="93"/>
      <c r="E2" s="93"/>
      <c r="F2" s="93"/>
      <c r="G2" s="93"/>
      <c r="H2" s="93"/>
      <c r="I2" s="93"/>
      <c r="J2" s="4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4" t="s">
        <v>71</v>
      </c>
      <c r="E3" s="395"/>
      <c r="F3" s="405"/>
      <c r="G3" s="406" t="s">
        <v>68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69</v>
      </c>
      <c r="Z3" s="395"/>
      <c r="AA3" s="396"/>
      <c r="AB3" s="397" t="s">
        <v>70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132" t="s">
        <v>0</v>
      </c>
      <c r="E4" s="94" t="s">
        <v>1</v>
      </c>
      <c r="F4" s="94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89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133" t="s">
        <v>6</v>
      </c>
      <c r="E5" s="95" t="s">
        <v>7</v>
      </c>
      <c r="F5" s="95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134"/>
      <c r="E6" s="96"/>
      <c r="F6" s="96"/>
      <c r="G6" s="96"/>
      <c r="H6" s="96"/>
      <c r="I6" s="96"/>
      <c r="J6" s="26"/>
      <c r="K6" s="27"/>
      <c r="L6" s="25"/>
      <c r="M6" s="96"/>
      <c r="N6" s="96"/>
      <c r="O6" s="96"/>
      <c r="P6" s="69"/>
      <c r="Q6" s="69"/>
      <c r="R6" s="69"/>
      <c r="S6" s="26"/>
      <c r="T6" s="27"/>
      <c r="U6" s="25"/>
      <c r="V6" s="96"/>
      <c r="W6" s="96"/>
      <c r="X6" s="124"/>
      <c r="Y6" s="107"/>
      <c r="Z6" s="96"/>
      <c r="AA6" s="108"/>
      <c r="AB6" s="28"/>
      <c r="AC6" s="27"/>
      <c r="AD6" s="25"/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135"/>
      <c r="E7" s="97"/>
      <c r="F7" s="97"/>
      <c r="G7" s="97"/>
      <c r="H7" s="97"/>
      <c r="I7" s="97"/>
      <c r="J7" s="16"/>
      <c r="K7" s="30"/>
      <c r="L7" s="29"/>
      <c r="M7" s="97"/>
      <c r="N7" s="97"/>
      <c r="O7" s="97"/>
      <c r="P7" s="72"/>
      <c r="Q7" s="72"/>
      <c r="R7" s="73"/>
      <c r="S7" s="16"/>
      <c r="T7" s="30"/>
      <c r="U7" s="29"/>
      <c r="V7" s="97"/>
      <c r="W7" s="97"/>
      <c r="X7" s="125"/>
      <c r="Y7" s="109"/>
      <c r="Z7" s="97"/>
      <c r="AA7" s="110"/>
      <c r="AB7" s="17"/>
      <c r="AC7" s="30"/>
      <c r="AD7" s="29"/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134"/>
      <c r="E8" s="96"/>
      <c r="F8" s="96"/>
      <c r="G8" s="96"/>
      <c r="H8" s="96"/>
      <c r="I8" s="96"/>
      <c r="J8" s="26"/>
      <c r="K8" s="27"/>
      <c r="L8" s="25"/>
      <c r="M8" s="96">
        <v>2</v>
      </c>
      <c r="N8" s="96">
        <v>221.957</v>
      </c>
      <c r="O8" s="96">
        <v>20940.163</v>
      </c>
      <c r="P8" s="69"/>
      <c r="Q8" s="69"/>
      <c r="R8" s="69"/>
      <c r="S8" s="26">
        <f aca="true" t="shared" si="0" ref="S8:U9">+M8+P8</f>
        <v>2</v>
      </c>
      <c r="T8" s="27">
        <f t="shared" si="0"/>
        <v>221.957</v>
      </c>
      <c r="U8" s="25">
        <f t="shared" si="0"/>
        <v>20940.163</v>
      </c>
      <c r="V8" s="96"/>
      <c r="W8" s="96"/>
      <c r="X8" s="124"/>
      <c r="Y8" s="107"/>
      <c r="Z8" s="96"/>
      <c r="AA8" s="108"/>
      <c r="AB8" s="28">
        <f aca="true" t="shared" si="1" ref="AB8:AD9">+J8+S8+V8+Y8</f>
        <v>2</v>
      </c>
      <c r="AC8" s="27">
        <f t="shared" si="1"/>
        <v>221.957</v>
      </c>
      <c r="AD8" s="25">
        <f t="shared" si="1"/>
        <v>20940.163</v>
      </c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135"/>
      <c r="E9" s="97"/>
      <c r="F9" s="97"/>
      <c r="G9" s="97"/>
      <c r="H9" s="97"/>
      <c r="I9" s="97"/>
      <c r="J9" s="16"/>
      <c r="K9" s="30"/>
      <c r="L9" s="29"/>
      <c r="M9" s="97">
        <v>38</v>
      </c>
      <c r="N9" s="97">
        <v>5846.081</v>
      </c>
      <c r="O9" s="97">
        <v>668202.3</v>
      </c>
      <c r="P9" s="72"/>
      <c r="Q9" s="72"/>
      <c r="R9" s="73"/>
      <c r="S9" s="16">
        <f t="shared" si="0"/>
        <v>38</v>
      </c>
      <c r="T9" s="30">
        <f t="shared" si="0"/>
        <v>5846.081</v>
      </c>
      <c r="U9" s="29">
        <f t="shared" si="0"/>
        <v>668202.3</v>
      </c>
      <c r="V9" s="97">
        <v>12</v>
      </c>
      <c r="W9" s="97">
        <v>1802.204</v>
      </c>
      <c r="X9" s="125">
        <v>215036.264</v>
      </c>
      <c r="Y9" s="109"/>
      <c r="Z9" s="97"/>
      <c r="AA9" s="110"/>
      <c r="AB9" s="17">
        <f t="shared" si="1"/>
        <v>50</v>
      </c>
      <c r="AC9" s="30">
        <f t="shared" si="1"/>
        <v>7648.285</v>
      </c>
      <c r="AD9" s="29">
        <f t="shared" si="1"/>
        <v>883238.564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134"/>
      <c r="E10" s="96"/>
      <c r="F10" s="96"/>
      <c r="G10" s="96"/>
      <c r="H10" s="96"/>
      <c r="I10" s="96"/>
      <c r="J10" s="26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135"/>
      <c r="E11" s="97"/>
      <c r="F11" s="97"/>
      <c r="G11" s="97"/>
      <c r="H11" s="97"/>
      <c r="I11" s="97"/>
      <c r="J11" s="16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134"/>
      <c r="E12" s="96"/>
      <c r="F12" s="96"/>
      <c r="G12" s="96"/>
      <c r="H12" s="96"/>
      <c r="I12" s="96"/>
      <c r="J12" s="26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135"/>
      <c r="E13" s="97"/>
      <c r="F13" s="97"/>
      <c r="G13" s="97"/>
      <c r="H13" s="97"/>
      <c r="I13" s="97"/>
      <c r="J13" s="16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134"/>
      <c r="E14" s="96"/>
      <c r="F14" s="96"/>
      <c r="G14" s="96"/>
      <c r="H14" s="96"/>
      <c r="I14" s="96"/>
      <c r="J14" s="26"/>
      <c r="K14" s="27"/>
      <c r="L14" s="25"/>
      <c r="M14" s="96">
        <v>145</v>
      </c>
      <c r="N14" s="96">
        <v>1013.4073</v>
      </c>
      <c r="O14" s="96">
        <v>180815.661</v>
      </c>
      <c r="P14" s="69"/>
      <c r="Q14" s="69"/>
      <c r="R14" s="69"/>
      <c r="S14" s="26">
        <f>+M14+P14</f>
        <v>145</v>
      </c>
      <c r="T14" s="27">
        <f>+N14+Q14</f>
        <v>1013.4073</v>
      </c>
      <c r="U14" s="25">
        <f>+O14+R14</f>
        <v>180815.661</v>
      </c>
      <c r="V14" s="96"/>
      <c r="W14" s="96"/>
      <c r="X14" s="124"/>
      <c r="Y14" s="107">
        <v>28</v>
      </c>
      <c r="Z14" s="96">
        <v>124.4164</v>
      </c>
      <c r="AA14" s="108">
        <v>18235.667</v>
      </c>
      <c r="AB14" s="28">
        <f>+J14+S14+V14+Y14</f>
        <v>173</v>
      </c>
      <c r="AC14" s="27">
        <f>+K14+T14+W14+Z14</f>
        <v>1137.8237</v>
      </c>
      <c r="AD14" s="25">
        <f>+L14+U14+X14+AA14</f>
        <v>199051.32799999998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135"/>
      <c r="E15" s="97"/>
      <c r="F15" s="97"/>
      <c r="G15" s="97"/>
      <c r="H15" s="97"/>
      <c r="I15" s="97"/>
      <c r="J15" s="16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134">
        <v>9</v>
      </c>
      <c r="E16" s="96">
        <v>4.0747</v>
      </c>
      <c r="F16" s="96">
        <v>2263.5086085933835</v>
      </c>
      <c r="G16" s="96"/>
      <c r="H16" s="96"/>
      <c r="I16" s="96"/>
      <c r="J16" s="26">
        <f>+D16+G16</f>
        <v>9</v>
      </c>
      <c r="K16" s="27">
        <f>+E16+H16</f>
        <v>4.0747</v>
      </c>
      <c r="L16" s="25">
        <f>+F16+I16</f>
        <v>2263.5086085933835</v>
      </c>
      <c r="M16" s="96">
        <v>190</v>
      </c>
      <c r="N16" s="96">
        <v>521.5599</v>
      </c>
      <c r="O16" s="96">
        <v>123513.764</v>
      </c>
      <c r="P16" s="69"/>
      <c r="Q16" s="69"/>
      <c r="R16" s="69"/>
      <c r="S16" s="26">
        <f>+M16+P16</f>
        <v>190</v>
      </c>
      <c r="T16" s="27">
        <f>+N16+Q16</f>
        <v>521.5599</v>
      </c>
      <c r="U16" s="25">
        <f>+O16+R16</f>
        <v>123513.764</v>
      </c>
      <c r="V16" s="96"/>
      <c r="W16" s="96"/>
      <c r="X16" s="124"/>
      <c r="Y16" s="107"/>
      <c r="Z16" s="96"/>
      <c r="AA16" s="108"/>
      <c r="AB16" s="28">
        <f>+J16+S16+V16+Y16</f>
        <v>199</v>
      </c>
      <c r="AC16" s="27">
        <f>+K16+T16+W16+Z16</f>
        <v>525.6346</v>
      </c>
      <c r="AD16" s="25">
        <f>+L16+U16+X16+AA16</f>
        <v>125777.27260859338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135"/>
      <c r="E17" s="97"/>
      <c r="F17" s="97"/>
      <c r="G17" s="97"/>
      <c r="H17" s="97"/>
      <c r="I17" s="97"/>
      <c r="J17" s="16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134"/>
      <c r="E18" s="96"/>
      <c r="F18" s="96"/>
      <c r="G18" s="96"/>
      <c r="H18" s="96"/>
      <c r="I18" s="96"/>
      <c r="J18" s="26"/>
      <c r="K18" s="27"/>
      <c r="L18" s="25"/>
      <c r="M18" s="96">
        <v>52</v>
      </c>
      <c r="N18" s="96">
        <v>97.4203</v>
      </c>
      <c r="O18" s="96">
        <v>30151.962</v>
      </c>
      <c r="P18" s="69"/>
      <c r="Q18" s="69"/>
      <c r="R18" s="69"/>
      <c r="S18" s="26">
        <f>+M18+P18</f>
        <v>52</v>
      </c>
      <c r="T18" s="27">
        <f>+N18+Q18</f>
        <v>97.4203</v>
      </c>
      <c r="U18" s="25">
        <f>+O18+R18</f>
        <v>30151.962</v>
      </c>
      <c r="V18" s="96"/>
      <c r="W18" s="96"/>
      <c r="X18" s="124"/>
      <c r="Y18" s="107"/>
      <c r="Z18" s="96"/>
      <c r="AA18" s="108"/>
      <c r="AB18" s="28">
        <f>+J18+S18+V18+Y18</f>
        <v>52</v>
      </c>
      <c r="AC18" s="27">
        <f>+K18+T18+W18+Z18</f>
        <v>97.4203</v>
      </c>
      <c r="AD18" s="25">
        <f>+L18+U18+X18+AA18</f>
        <v>30151.962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135"/>
      <c r="E19" s="97"/>
      <c r="F19" s="97"/>
      <c r="G19" s="97"/>
      <c r="H19" s="97"/>
      <c r="I19" s="97"/>
      <c r="J19" s="16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134"/>
      <c r="E20" s="96"/>
      <c r="F20" s="96"/>
      <c r="G20" s="96"/>
      <c r="H20" s="96"/>
      <c r="I20" s="96"/>
      <c r="J20" s="26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/>
      <c r="W20" s="96"/>
      <c r="X20" s="124"/>
      <c r="Y20" s="107"/>
      <c r="Z20" s="96"/>
      <c r="AA20" s="108"/>
      <c r="AB20" s="28"/>
      <c r="AC20" s="27"/>
      <c r="AD20" s="25"/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135"/>
      <c r="E21" s="97"/>
      <c r="F21" s="97"/>
      <c r="G21" s="97"/>
      <c r="H21" s="97"/>
      <c r="I21" s="97"/>
      <c r="J21" s="16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/>
      <c r="W21" s="97"/>
      <c r="X21" s="125"/>
      <c r="Y21" s="109"/>
      <c r="Z21" s="97"/>
      <c r="AA21" s="110"/>
      <c r="AB21" s="17"/>
      <c r="AC21" s="30"/>
      <c r="AD21" s="29"/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134"/>
      <c r="E22" s="96"/>
      <c r="F22" s="96"/>
      <c r="G22" s="96"/>
      <c r="H22" s="96"/>
      <c r="I22" s="96"/>
      <c r="J22" s="26"/>
      <c r="K22" s="27"/>
      <c r="L22" s="25"/>
      <c r="M22" s="96"/>
      <c r="N22" s="96"/>
      <c r="O22" s="96"/>
      <c r="P22" s="69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135"/>
      <c r="E23" s="97"/>
      <c r="F23" s="97"/>
      <c r="G23" s="97"/>
      <c r="H23" s="97"/>
      <c r="I23" s="97"/>
      <c r="J23" s="16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134"/>
      <c r="E24" s="96"/>
      <c r="F24" s="96"/>
      <c r="G24" s="96"/>
      <c r="H24" s="96"/>
      <c r="I24" s="96"/>
      <c r="J24" s="26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107">
        <v>23</v>
      </c>
      <c r="W24" s="96">
        <v>82.3219</v>
      </c>
      <c r="X24" s="124">
        <v>17523.476</v>
      </c>
      <c r="Y24" s="107"/>
      <c r="Z24" s="96"/>
      <c r="AA24" s="108"/>
      <c r="AB24" s="28">
        <f aca="true" t="shared" si="2" ref="AB24:AD25">+J24+S24+V24+Y24</f>
        <v>23</v>
      </c>
      <c r="AC24" s="27">
        <f t="shared" si="2"/>
        <v>82.3219</v>
      </c>
      <c r="AD24" s="25">
        <f t="shared" si="2"/>
        <v>17523.476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135"/>
      <c r="E25" s="97"/>
      <c r="F25" s="97"/>
      <c r="G25" s="97"/>
      <c r="H25" s="97"/>
      <c r="I25" s="97"/>
      <c r="J25" s="16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109">
        <v>16</v>
      </c>
      <c r="W25" s="97">
        <v>57.1172</v>
      </c>
      <c r="X25" s="125">
        <v>13234.157</v>
      </c>
      <c r="Y25" s="109"/>
      <c r="Z25" s="97"/>
      <c r="AA25" s="110"/>
      <c r="AB25" s="17">
        <f t="shared" si="2"/>
        <v>16</v>
      </c>
      <c r="AC25" s="30">
        <f t="shared" si="2"/>
        <v>57.1172</v>
      </c>
      <c r="AD25" s="29">
        <f t="shared" si="2"/>
        <v>13234.157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134"/>
      <c r="E26" s="96"/>
      <c r="F26" s="96"/>
      <c r="G26" s="96"/>
      <c r="H26" s="96"/>
      <c r="I26" s="96"/>
      <c r="J26" s="26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135"/>
      <c r="E27" s="97"/>
      <c r="F27" s="97"/>
      <c r="G27" s="97"/>
      <c r="H27" s="97"/>
      <c r="I27" s="97"/>
      <c r="J27" s="16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134"/>
      <c r="E28" s="96"/>
      <c r="F28" s="96"/>
      <c r="G28" s="96"/>
      <c r="H28" s="96"/>
      <c r="I28" s="96"/>
      <c r="J28" s="26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135"/>
      <c r="E29" s="97"/>
      <c r="F29" s="97"/>
      <c r="G29" s="97"/>
      <c r="H29" s="97"/>
      <c r="I29" s="97"/>
      <c r="J29" s="16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134">
        <v>22</v>
      </c>
      <c r="E30" s="96">
        <v>12.2368</v>
      </c>
      <c r="F30" s="96">
        <v>2605.7372854895966</v>
      </c>
      <c r="G30" s="96">
        <v>36</v>
      </c>
      <c r="H30" s="96">
        <v>17.0475</v>
      </c>
      <c r="I30" s="96">
        <v>4353.989</v>
      </c>
      <c r="J30" s="26">
        <f>+D30+G30</f>
        <v>58</v>
      </c>
      <c r="K30" s="27">
        <f>+E30+H30</f>
        <v>29.2843</v>
      </c>
      <c r="L30" s="25">
        <f>+F30+I30</f>
        <v>6959.726285489596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272</v>
      </c>
      <c r="Z30" s="96">
        <v>186.7407</v>
      </c>
      <c r="AA30" s="108">
        <v>25291.299</v>
      </c>
      <c r="AB30" s="28">
        <f>+J30+S30+V30+Y30</f>
        <v>330</v>
      </c>
      <c r="AC30" s="27">
        <f>+K30+T30+W30+Z30</f>
        <v>216.025</v>
      </c>
      <c r="AD30" s="25">
        <f>+L30+U30+X30+AA30</f>
        <v>32251.025285489595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135"/>
      <c r="E31" s="97"/>
      <c r="F31" s="97"/>
      <c r="G31" s="97"/>
      <c r="H31" s="97"/>
      <c r="I31" s="97"/>
      <c r="J31" s="16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134"/>
      <c r="E32" s="96"/>
      <c r="F32" s="96"/>
      <c r="G32" s="96"/>
      <c r="H32" s="96"/>
      <c r="I32" s="96"/>
      <c r="J32" s="26"/>
      <c r="K32" s="27"/>
      <c r="L32" s="25"/>
      <c r="M32" s="96">
        <v>75</v>
      </c>
      <c r="N32" s="96">
        <v>393.4776</v>
      </c>
      <c r="O32" s="96">
        <v>47670.739</v>
      </c>
      <c r="P32" s="69"/>
      <c r="Q32" s="69"/>
      <c r="R32" s="69"/>
      <c r="S32" s="26">
        <f>+M32+P32</f>
        <v>75</v>
      </c>
      <c r="T32" s="27">
        <f>+N32+Q32</f>
        <v>393.4776</v>
      </c>
      <c r="U32" s="25">
        <f>+O32+R32</f>
        <v>47670.739</v>
      </c>
      <c r="V32" s="96">
        <v>11</v>
      </c>
      <c r="W32" s="96">
        <v>4.1018</v>
      </c>
      <c r="X32" s="124">
        <v>1390.637</v>
      </c>
      <c r="Y32" s="107">
        <v>69</v>
      </c>
      <c r="Z32" s="96">
        <v>1234.1995</v>
      </c>
      <c r="AA32" s="108">
        <v>148275.931</v>
      </c>
      <c r="AB32" s="28">
        <f>+J32+S32+V32+Y32</f>
        <v>155</v>
      </c>
      <c r="AC32" s="27">
        <f>+K32+T32+W32+Z32</f>
        <v>1631.7789</v>
      </c>
      <c r="AD32" s="25">
        <f>+L32+U32+X32+AA32</f>
        <v>197337.30700000003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135"/>
      <c r="E33" s="97"/>
      <c r="F33" s="97"/>
      <c r="G33" s="97"/>
      <c r="H33" s="97"/>
      <c r="I33" s="97"/>
      <c r="J33" s="16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134"/>
      <c r="E34" s="96"/>
      <c r="F34" s="96"/>
      <c r="G34" s="96">
        <v>3</v>
      </c>
      <c r="H34" s="96">
        <v>0.1416</v>
      </c>
      <c r="I34" s="96">
        <v>95.193</v>
      </c>
      <c r="J34" s="26">
        <f>+D34+G34</f>
        <v>3</v>
      </c>
      <c r="K34" s="27">
        <f>+E34+H34</f>
        <v>0.1416</v>
      </c>
      <c r="L34" s="25">
        <f>+F34+I34</f>
        <v>95.193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6</v>
      </c>
      <c r="W34" s="96">
        <v>1.3252</v>
      </c>
      <c r="X34" s="124">
        <v>443.074</v>
      </c>
      <c r="Y34" s="107"/>
      <c r="Z34" s="96"/>
      <c r="AA34" s="108"/>
      <c r="AB34" s="28">
        <f>+J34+S34+V34+Y34</f>
        <v>9</v>
      </c>
      <c r="AC34" s="27">
        <f>+K34+T34+W34+Z34</f>
        <v>1.4667999999999999</v>
      </c>
      <c r="AD34" s="25">
        <f>+L34+U34+X34+AA34</f>
        <v>538.267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135"/>
      <c r="E35" s="97"/>
      <c r="F35" s="97"/>
      <c r="G35" s="97"/>
      <c r="H35" s="97"/>
      <c r="I35" s="97"/>
      <c r="J35" s="16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134"/>
      <c r="E36" s="96"/>
      <c r="F36" s="96"/>
      <c r="G36" s="96"/>
      <c r="H36" s="96"/>
      <c r="I36" s="96"/>
      <c r="J36" s="26"/>
      <c r="K36" s="27"/>
      <c r="L36" s="25"/>
      <c r="M36" s="96"/>
      <c r="N36" s="96"/>
      <c r="O36" s="96"/>
      <c r="P36" s="69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28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135"/>
      <c r="E37" s="97"/>
      <c r="F37" s="97"/>
      <c r="G37" s="97"/>
      <c r="H37" s="97"/>
      <c r="I37" s="97"/>
      <c r="J37" s="16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134">
        <v>27</v>
      </c>
      <c r="E38" s="96">
        <v>4.2779</v>
      </c>
      <c r="F38" s="96">
        <v>2438.532097919847</v>
      </c>
      <c r="G38" s="96"/>
      <c r="H38" s="96"/>
      <c r="I38" s="96"/>
      <c r="J38" s="26">
        <f>+D38+G38</f>
        <v>27</v>
      </c>
      <c r="K38" s="27">
        <f>+E38+H38</f>
        <v>4.2779</v>
      </c>
      <c r="L38" s="25">
        <f>+F38+I38</f>
        <v>2438.532097919847</v>
      </c>
      <c r="M38" s="96"/>
      <c r="N38" s="96"/>
      <c r="O38" s="96"/>
      <c r="P38" s="69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28">
        <f>+J38+S38+V38+Y38</f>
        <v>27</v>
      </c>
      <c r="AC38" s="27">
        <f>+K38+T38+W38+Z38</f>
        <v>4.2779</v>
      </c>
      <c r="AD38" s="25">
        <f>+L38+U38+X38+AA38</f>
        <v>2438.532097919847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135"/>
      <c r="E39" s="97"/>
      <c r="F39" s="97"/>
      <c r="G39" s="97"/>
      <c r="H39" s="97"/>
      <c r="I39" s="97"/>
      <c r="J39" s="16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134"/>
      <c r="E40" s="96"/>
      <c r="F40" s="96"/>
      <c r="G40" s="96"/>
      <c r="H40" s="96"/>
      <c r="I40" s="96"/>
      <c r="J40" s="26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/>
      <c r="W40" s="96"/>
      <c r="X40" s="124"/>
      <c r="Y40" s="107"/>
      <c r="Z40" s="96"/>
      <c r="AA40" s="108"/>
      <c r="AB40" s="28"/>
      <c r="AC40" s="27"/>
      <c r="AD40" s="25"/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135"/>
      <c r="E41" s="97"/>
      <c r="F41" s="97"/>
      <c r="G41" s="97"/>
      <c r="H41" s="97"/>
      <c r="I41" s="97"/>
      <c r="J41" s="16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134"/>
      <c r="E42" s="96"/>
      <c r="F42" s="96"/>
      <c r="G42" s="96">
        <v>1</v>
      </c>
      <c r="H42" s="96">
        <v>24.2028</v>
      </c>
      <c r="I42" s="96">
        <v>9818.204</v>
      </c>
      <c r="J42" s="26">
        <f aca="true" t="shared" si="3" ref="J42:L43">+D42+G42</f>
        <v>1</v>
      </c>
      <c r="K42" s="27">
        <f t="shared" si="3"/>
        <v>24.2028</v>
      </c>
      <c r="L42" s="25">
        <f t="shared" si="3"/>
        <v>9818.204</v>
      </c>
      <c r="M42" s="96"/>
      <c r="N42" s="96"/>
      <c r="O42" s="96"/>
      <c r="P42" s="69"/>
      <c r="Q42" s="69"/>
      <c r="R42" s="69"/>
      <c r="S42" s="26"/>
      <c r="T42" s="27"/>
      <c r="U42" s="25"/>
      <c r="V42" s="96">
        <v>17</v>
      </c>
      <c r="W42" s="96">
        <v>536.1062</v>
      </c>
      <c r="X42" s="124">
        <v>200931.362</v>
      </c>
      <c r="Y42" s="107"/>
      <c r="Z42" s="96"/>
      <c r="AA42" s="108"/>
      <c r="AB42" s="28">
        <f aca="true" t="shared" si="4" ref="AB42:AD44">+J42+S42+V42+Y42</f>
        <v>18</v>
      </c>
      <c r="AC42" s="27">
        <f t="shared" si="4"/>
        <v>560.309</v>
      </c>
      <c r="AD42" s="25">
        <f t="shared" si="4"/>
        <v>210749.566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109">
        <v>8</v>
      </c>
      <c r="E43" s="97">
        <v>134.1215</v>
      </c>
      <c r="F43" s="97">
        <v>73599.65103728879</v>
      </c>
      <c r="G43" s="97">
        <v>11</v>
      </c>
      <c r="H43" s="97">
        <v>212.4516</v>
      </c>
      <c r="I43" s="97">
        <v>121676.592</v>
      </c>
      <c r="J43" s="16">
        <f t="shared" si="3"/>
        <v>19</v>
      </c>
      <c r="K43" s="30">
        <f t="shared" si="3"/>
        <v>346.5731</v>
      </c>
      <c r="L43" s="29">
        <f t="shared" si="3"/>
        <v>195276.24303728878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4</v>
      </c>
      <c r="W43" s="97">
        <v>114.0204</v>
      </c>
      <c r="X43" s="125">
        <v>48337.893</v>
      </c>
      <c r="Y43" s="109"/>
      <c r="Z43" s="97"/>
      <c r="AA43" s="110"/>
      <c r="AB43" s="17">
        <f t="shared" si="4"/>
        <v>23</v>
      </c>
      <c r="AC43" s="30">
        <f t="shared" si="4"/>
        <v>460.5935</v>
      </c>
      <c r="AD43" s="29">
        <f t="shared" si="4"/>
        <v>243614.13603728876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134"/>
      <c r="E44" s="96"/>
      <c r="F44" s="96"/>
      <c r="G44" s="96"/>
      <c r="H44" s="96"/>
      <c r="I44" s="96"/>
      <c r="J44" s="26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40</v>
      </c>
      <c r="W44" s="96">
        <v>10.2259</v>
      </c>
      <c r="X44" s="124">
        <v>3666.795</v>
      </c>
      <c r="Y44" s="107"/>
      <c r="Z44" s="96"/>
      <c r="AA44" s="108"/>
      <c r="AB44" s="28">
        <f t="shared" si="4"/>
        <v>40</v>
      </c>
      <c r="AC44" s="27">
        <f t="shared" si="4"/>
        <v>10.2259</v>
      </c>
      <c r="AD44" s="25">
        <f t="shared" si="4"/>
        <v>3666.795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135"/>
      <c r="E45" s="97"/>
      <c r="F45" s="97"/>
      <c r="G45" s="97"/>
      <c r="H45" s="97"/>
      <c r="I45" s="97"/>
      <c r="J45" s="16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/>
      <c r="AC45" s="30"/>
      <c r="AD45" s="29"/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134"/>
      <c r="E46" s="96"/>
      <c r="F46" s="96"/>
      <c r="G46" s="96"/>
      <c r="H46" s="96"/>
      <c r="I46" s="96"/>
      <c r="J46" s="26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135"/>
      <c r="E47" s="97"/>
      <c r="F47" s="97"/>
      <c r="G47" s="97"/>
      <c r="H47" s="97"/>
      <c r="I47" s="97"/>
      <c r="J47" s="16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134"/>
      <c r="E48" s="96"/>
      <c r="F48" s="96"/>
      <c r="G48" s="96"/>
      <c r="H48" s="96"/>
      <c r="I48" s="96"/>
      <c r="J48" s="26"/>
      <c r="K48" s="27"/>
      <c r="L48" s="25"/>
      <c r="M48" s="96">
        <v>5</v>
      </c>
      <c r="N48" s="96">
        <v>1.015</v>
      </c>
      <c r="O48" s="96">
        <v>510.93</v>
      </c>
      <c r="P48" s="69"/>
      <c r="Q48" s="69"/>
      <c r="R48" s="69"/>
      <c r="S48" s="26">
        <f>+M48+P48</f>
        <v>5</v>
      </c>
      <c r="T48" s="27">
        <f>+N48+Q48</f>
        <v>1.015</v>
      </c>
      <c r="U48" s="25">
        <f>+O48+R48</f>
        <v>510.93</v>
      </c>
      <c r="V48" s="96">
        <v>37</v>
      </c>
      <c r="W48" s="96">
        <v>6.07</v>
      </c>
      <c r="X48" s="124">
        <v>3282.477</v>
      </c>
      <c r="Y48" s="107">
        <v>5</v>
      </c>
      <c r="Z48" s="96">
        <v>0.53</v>
      </c>
      <c r="AA48" s="108">
        <v>257.775</v>
      </c>
      <c r="AB48" s="28">
        <f>+J48+S48+V48+Y48</f>
        <v>47</v>
      </c>
      <c r="AC48" s="27">
        <f>+K48+T48+W48+Z48</f>
        <v>7.615</v>
      </c>
      <c r="AD48" s="25">
        <f>+L48+U48+X48+AA48</f>
        <v>4051.182</v>
      </c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135"/>
      <c r="E49" s="97"/>
      <c r="F49" s="97"/>
      <c r="G49" s="97"/>
      <c r="H49" s="97"/>
      <c r="I49" s="97"/>
      <c r="J49" s="16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134"/>
      <c r="E50" s="96"/>
      <c r="F50" s="96"/>
      <c r="G50" s="96"/>
      <c r="H50" s="96"/>
      <c r="I50" s="96"/>
      <c r="J50" s="26"/>
      <c r="K50" s="27"/>
      <c r="L50" s="25"/>
      <c r="M50" s="96"/>
      <c r="N50" s="96"/>
      <c r="O50" s="96"/>
      <c r="P50" s="69"/>
      <c r="Q50" s="69"/>
      <c r="R50" s="69"/>
      <c r="S50" s="26"/>
      <c r="T50" s="27"/>
      <c r="U50" s="25"/>
      <c r="V50" s="96"/>
      <c r="W50" s="96"/>
      <c r="X50" s="124"/>
      <c r="Y50" s="107"/>
      <c r="Z50" s="96"/>
      <c r="AA50" s="108"/>
      <c r="AB50" s="28"/>
      <c r="AC50" s="27"/>
      <c r="AD50" s="25"/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135"/>
      <c r="E51" s="97"/>
      <c r="F51" s="97"/>
      <c r="G51" s="97"/>
      <c r="H51" s="97"/>
      <c r="I51" s="97"/>
      <c r="J51" s="16"/>
      <c r="K51" s="30"/>
      <c r="L51" s="29"/>
      <c r="M51" s="97"/>
      <c r="N51" s="97"/>
      <c r="O51" s="97"/>
      <c r="P51" s="72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7"/>
      <c r="AC51" s="30"/>
      <c r="AD51" s="29"/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134"/>
      <c r="E52" s="96"/>
      <c r="F52" s="96"/>
      <c r="G52" s="96"/>
      <c r="H52" s="96"/>
      <c r="I52" s="96"/>
      <c r="J52" s="26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135"/>
      <c r="E53" s="97"/>
      <c r="F53" s="97"/>
      <c r="G53" s="97"/>
      <c r="H53" s="97"/>
      <c r="I53" s="97"/>
      <c r="J53" s="16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/>
      <c r="W53" s="97"/>
      <c r="X53" s="125"/>
      <c r="Y53" s="109"/>
      <c r="Z53" s="97"/>
      <c r="AA53" s="110"/>
      <c r="AB53" s="17"/>
      <c r="AC53" s="30"/>
      <c r="AD53" s="29"/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134"/>
      <c r="E54" s="96"/>
      <c r="F54" s="96"/>
      <c r="G54" s="96"/>
      <c r="H54" s="96"/>
      <c r="I54" s="96"/>
      <c r="J54" s="26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135"/>
      <c r="E55" s="97"/>
      <c r="F55" s="97"/>
      <c r="G55" s="97"/>
      <c r="H55" s="97"/>
      <c r="I55" s="97"/>
      <c r="J55" s="16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134"/>
      <c r="E56" s="96"/>
      <c r="F56" s="96"/>
      <c r="G56" s="96"/>
      <c r="H56" s="96"/>
      <c r="I56" s="96"/>
      <c r="J56" s="26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>
        <v>2</v>
      </c>
      <c r="W56" s="96">
        <v>0.49</v>
      </c>
      <c r="X56" s="124">
        <v>137.624</v>
      </c>
      <c r="Y56" s="107"/>
      <c r="Z56" s="96"/>
      <c r="AA56" s="108"/>
      <c r="AB56" s="28">
        <f>+J56+S56+V56+Y56</f>
        <v>2</v>
      </c>
      <c r="AC56" s="27">
        <f>+K56+T56+W56+Z56</f>
        <v>0.49</v>
      </c>
      <c r="AD56" s="25">
        <f>+L56+U56+X56+AA56</f>
        <v>137.624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135"/>
      <c r="E57" s="97"/>
      <c r="F57" s="97"/>
      <c r="G57" s="97"/>
      <c r="H57" s="97"/>
      <c r="I57" s="97"/>
      <c r="J57" s="16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/>
      <c r="W57" s="97"/>
      <c r="X57" s="125"/>
      <c r="Y57" s="109"/>
      <c r="Z57" s="97"/>
      <c r="AA57" s="110"/>
      <c r="AB57" s="17"/>
      <c r="AC57" s="30"/>
      <c r="AD57" s="29"/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62" t="s">
        <v>14</v>
      </c>
      <c r="D58" s="134"/>
      <c r="E58" s="96"/>
      <c r="F58" s="96"/>
      <c r="G58" s="96"/>
      <c r="H58" s="96"/>
      <c r="I58" s="96"/>
      <c r="J58" s="26"/>
      <c r="K58" s="27"/>
      <c r="L58" s="96"/>
      <c r="M58" s="26">
        <v>7</v>
      </c>
      <c r="N58" s="27">
        <v>7.0802</v>
      </c>
      <c r="O58" s="27">
        <v>1922.97</v>
      </c>
      <c r="P58" s="27"/>
      <c r="Q58" s="27"/>
      <c r="R58" s="69"/>
      <c r="S58" s="26">
        <f>+M58+P58</f>
        <v>7</v>
      </c>
      <c r="T58" s="27">
        <f>+N58+Q58</f>
        <v>7.0802</v>
      </c>
      <c r="U58" s="25">
        <f>+O58+R58</f>
        <v>1922.97</v>
      </c>
      <c r="V58" s="134">
        <v>2356</v>
      </c>
      <c r="W58" s="134">
        <v>263.6043</v>
      </c>
      <c r="X58" s="108">
        <v>61037.934</v>
      </c>
      <c r="Y58" s="134">
        <v>139</v>
      </c>
      <c r="Z58" s="134">
        <v>10.496</v>
      </c>
      <c r="AA58" s="108">
        <v>5111.676</v>
      </c>
      <c r="AB58" s="134">
        <f>+J58+S58+V58+Y58</f>
        <v>2502</v>
      </c>
      <c r="AC58" s="134">
        <f>+K58+T58+W58+Z58</f>
        <v>281.1805</v>
      </c>
      <c r="AD58" s="108">
        <f>+L58+U58+X58+AA58</f>
        <v>68072.58</v>
      </c>
      <c r="AE58" s="13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63" t="s">
        <v>55</v>
      </c>
      <c r="D59" s="134"/>
      <c r="E59" s="96"/>
      <c r="F59" s="96"/>
      <c r="G59" s="96"/>
      <c r="H59" s="96"/>
      <c r="I59" s="108"/>
      <c r="J59" s="26"/>
      <c r="K59" s="27"/>
      <c r="L59" s="25"/>
      <c r="M59" s="107"/>
      <c r="N59" s="96"/>
      <c r="O59" s="96"/>
      <c r="P59" s="69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55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135"/>
      <c r="E60" s="97"/>
      <c r="F60" s="97"/>
      <c r="G60" s="97"/>
      <c r="H60" s="97"/>
      <c r="I60" s="97"/>
      <c r="J60" s="16"/>
      <c r="K60" s="30"/>
      <c r="L60" s="29"/>
      <c r="M60" s="97">
        <v>10</v>
      </c>
      <c r="N60" s="97">
        <v>50.19</v>
      </c>
      <c r="O60" s="97">
        <v>10409.184</v>
      </c>
      <c r="P60" s="72"/>
      <c r="Q60" s="72"/>
      <c r="R60" s="73"/>
      <c r="S60" s="16">
        <f>+M60+P60</f>
        <v>10</v>
      </c>
      <c r="T60" s="30">
        <f>+N60+Q60</f>
        <v>50.19</v>
      </c>
      <c r="U60" s="29">
        <f>+O60+R60</f>
        <v>10409.184</v>
      </c>
      <c r="V60" s="97">
        <v>145</v>
      </c>
      <c r="W60" s="97">
        <v>10.0937</v>
      </c>
      <c r="X60" s="125">
        <v>2653.66</v>
      </c>
      <c r="Y60" s="109"/>
      <c r="Z60" s="97"/>
      <c r="AA60" s="110"/>
      <c r="AB60" s="17">
        <f>+J60+S60+V60+Y60</f>
        <v>155</v>
      </c>
      <c r="AC60" s="30">
        <f>+K60+T60+W60+Z60</f>
        <v>60.283699999999996</v>
      </c>
      <c r="AD60" s="64">
        <f>+L60+U60+X60+AA60</f>
        <v>13062.844</v>
      </c>
      <c r="AE60" s="48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62" t="s">
        <v>14</v>
      </c>
      <c r="D61" s="134">
        <f aca="true" t="shared" si="5" ref="D61:I61">+D6+D8+D10+D12+D14+D16+D18+D20+D22+D24+D26+D28+D30+D32+D34+D36+D38+D40+D42+D44+D46+D48+D50+D52+D54+D56+D58</f>
        <v>58</v>
      </c>
      <c r="E61" s="134">
        <f t="shared" si="5"/>
        <v>20.5894</v>
      </c>
      <c r="F61" s="134">
        <f t="shared" si="5"/>
        <v>7307.777992002827</v>
      </c>
      <c r="G61" s="134">
        <f t="shared" si="5"/>
        <v>40</v>
      </c>
      <c r="H61" s="134">
        <f t="shared" si="5"/>
        <v>41.3919</v>
      </c>
      <c r="I61" s="25">
        <f t="shared" si="5"/>
        <v>14267.385999999999</v>
      </c>
      <c r="J61" s="134">
        <f>+D61+G61</f>
        <v>98</v>
      </c>
      <c r="K61" s="134">
        <f>+E61+H61</f>
        <v>61.981300000000005</v>
      </c>
      <c r="L61" s="25">
        <f>+F61+I61</f>
        <v>21575.163992002825</v>
      </c>
      <c r="M61" s="96">
        <f>+M6+M8+M10+M12+M14+M16+M18+M20+M22+M24+M26+M28+M30+M32+M34+M36+M38+M40+M42+M44+M46+M48+M50+M52+M54+M56+M58</f>
        <v>476</v>
      </c>
      <c r="N61" s="134">
        <f>+N6+N8+N10+N12+N14+N16+N18+N20+N22+N24+N26+N28+N30+N32+N34+N36+N38+N40+N42+N44+N46+N48+N50+N52+N54+N56+N58</f>
        <v>2255.9172999999996</v>
      </c>
      <c r="O61" s="134">
        <f>+O6+O8+O10+O12+O14+O16+O18+O20+O22+O24+O26+O28+O30+O32+O34+O36+O38+O40+O42+O44+O46+O48+O50+O52+O54+O56+O58</f>
        <v>405526.18899999995</v>
      </c>
      <c r="P61" s="134"/>
      <c r="Q61" s="134"/>
      <c r="R61" s="69"/>
      <c r="S61" s="107">
        <f aca="true" t="shared" si="6" ref="S61:U63">+M61+P61</f>
        <v>476</v>
      </c>
      <c r="T61" s="134">
        <f t="shared" si="6"/>
        <v>2255.9172999999996</v>
      </c>
      <c r="U61" s="25">
        <f t="shared" si="6"/>
        <v>405526.18899999995</v>
      </c>
      <c r="V61" s="134">
        <f aca="true" t="shared" si="7" ref="V61:AA61">+V6+V8+V10+V12+V14+V16+V18+V20+V22+V24+V26+V28+V30+V32+V34+V36+V38+V40+V42+V44+V46+V48+V50+V52+V54+V56+V58</f>
        <v>2492</v>
      </c>
      <c r="W61" s="134">
        <f t="shared" si="7"/>
        <v>904.2453</v>
      </c>
      <c r="X61" s="108">
        <v>288413.379</v>
      </c>
      <c r="Y61" s="134">
        <f t="shared" si="7"/>
        <v>513</v>
      </c>
      <c r="Z61" s="134">
        <f t="shared" si="7"/>
        <v>1556.3826000000001</v>
      </c>
      <c r="AA61" s="108">
        <f t="shared" si="7"/>
        <v>197172.348</v>
      </c>
      <c r="AB61" s="134">
        <f>+J61+S61+V61+Y61</f>
        <v>3579</v>
      </c>
      <c r="AC61" s="134">
        <f>+K61+T61+W61+Z61</f>
        <v>4778.5265</v>
      </c>
      <c r="AD61" s="108">
        <f aca="true" t="shared" si="8" ref="AD61:AD71">+L61+U61+X61+AA61</f>
        <v>912687.0799920028</v>
      </c>
      <c r="AE61" s="134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63" t="s">
        <v>55</v>
      </c>
      <c r="D62" s="134"/>
      <c r="E62" s="96"/>
      <c r="F62" s="96"/>
      <c r="G62" s="96"/>
      <c r="H62" s="96"/>
      <c r="I62" s="108"/>
      <c r="J62" s="26"/>
      <c r="K62" s="27"/>
      <c r="L62" s="25"/>
      <c r="M62" s="107"/>
      <c r="N62" s="96"/>
      <c r="O62" s="96"/>
      <c r="P62" s="69"/>
      <c r="Q62" s="69"/>
      <c r="R62" s="70"/>
      <c r="S62" s="26"/>
      <c r="T62" s="27"/>
      <c r="U62" s="25"/>
      <c r="V62" s="107"/>
      <c r="W62" s="96"/>
      <c r="X62" s="127"/>
      <c r="Y62" s="107"/>
      <c r="Z62" s="96"/>
      <c r="AA62" s="108"/>
      <c r="AB62" s="28"/>
      <c r="AC62" s="27"/>
      <c r="AD62" s="63"/>
      <c r="AE62" s="45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135">
        <f aca="true" t="shared" si="9" ref="D63:I63">+D7+D9+D11+D13+D15+D17+D19+D21+D23+D25+D27+D29+D31+D33+D35+D37+D39+D41+D43+D45+D47+D49+D51+D53+D55+D57+D60</f>
        <v>8</v>
      </c>
      <c r="E63" s="97">
        <f t="shared" si="9"/>
        <v>134.1215</v>
      </c>
      <c r="F63" s="97">
        <f>+F7+F9+F11+F13+F15+F17+F19+F21+F23+F25+F27+F29+F31+F33+F35+F37+F39+F41+F43+F45+F47+F49+F51+F53+F55+F57+F60</f>
        <v>73599.65103728879</v>
      </c>
      <c r="G63" s="97">
        <f t="shared" si="9"/>
        <v>11</v>
      </c>
      <c r="H63" s="97">
        <f t="shared" si="9"/>
        <v>212.4516</v>
      </c>
      <c r="I63" s="97">
        <f t="shared" si="9"/>
        <v>121676.592</v>
      </c>
      <c r="J63" s="16">
        <f aca="true" t="shared" si="10" ref="J63:L65">+D63+G63</f>
        <v>19</v>
      </c>
      <c r="K63" s="30">
        <f t="shared" si="10"/>
        <v>346.5731</v>
      </c>
      <c r="L63" s="29">
        <f t="shared" si="10"/>
        <v>195276.24303728878</v>
      </c>
      <c r="M63" s="97">
        <f>+M7+M9+M11+M13+M15+M17+M19+M21+M23+M25+M27+M29+M31+M33+M35+M37+M39+M41+M43+M45+M47+M49+M51+M53+M55+M57+M60</f>
        <v>48</v>
      </c>
      <c r="N63" s="97">
        <f>+N7+N9+N11+N13+N15+N17+N19+N21+N23+N25+N27+N29+N31+N33+N35+N37+N39+N41+N43+N45+N47+N49+N51+N53+N55+N57+N60</f>
        <v>5896.271</v>
      </c>
      <c r="O63" s="97">
        <f>+O7+O9+O11+O13+O15+O17+O19+O21+O23+O25+O27+O29+O31+O33+O35+O37+O39+O41+O43+O45+O47+O49+O51+O53+O55+O57+O60</f>
        <v>678611.484</v>
      </c>
      <c r="P63" s="72"/>
      <c r="Q63" s="72"/>
      <c r="R63" s="73"/>
      <c r="S63" s="16">
        <f t="shared" si="6"/>
        <v>48</v>
      </c>
      <c r="T63" s="30">
        <f t="shared" si="6"/>
        <v>5896.271</v>
      </c>
      <c r="U63" s="29">
        <f t="shared" si="6"/>
        <v>678611.484</v>
      </c>
      <c r="V63" s="97">
        <f>+V7+V9+V11+V13+V15+V17+V19+V21+V23+V25+V27+V29+V31+V33+V35+V37+V39+V41+V43+V45+V47+V49+V51+V53+V55+V57+V60</f>
        <v>177</v>
      </c>
      <c r="W63" s="97">
        <f>+W7+W9+W11+W13+W15+W17+W19+W21+W23+W25+W27+W29+W31+W33+W35+W37+W39+W41+W43+W45+W47+W49+W51+W53+W55+W57+W60</f>
        <v>1983.4352999999996</v>
      </c>
      <c r="X63" s="125">
        <v>279261.974</v>
      </c>
      <c r="Y63" s="109"/>
      <c r="Z63" s="97"/>
      <c r="AA63" s="110"/>
      <c r="AB63" s="17">
        <f aca="true" t="shared" si="11" ref="AB63:AC65">+J63+S63+V63+Y63</f>
        <v>244</v>
      </c>
      <c r="AC63" s="30">
        <f t="shared" si="11"/>
        <v>8226.2794</v>
      </c>
      <c r="AD63" s="65">
        <f>+L63+U63+X63+AA63</f>
        <v>1153149.7010372889</v>
      </c>
      <c r="AE63" s="48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134"/>
      <c r="E64" s="96"/>
      <c r="F64" s="96"/>
      <c r="G64" s="96">
        <v>209</v>
      </c>
      <c r="H64" s="96">
        <v>49.34156</v>
      </c>
      <c r="I64" s="96">
        <v>38203.802</v>
      </c>
      <c r="J64" s="26">
        <f t="shared" si="10"/>
        <v>209</v>
      </c>
      <c r="K64" s="27">
        <f t="shared" si="10"/>
        <v>49.34156</v>
      </c>
      <c r="L64" s="25">
        <f t="shared" si="10"/>
        <v>38203.802</v>
      </c>
      <c r="M64" s="96">
        <v>1674</v>
      </c>
      <c r="N64" s="96">
        <v>525.685</v>
      </c>
      <c r="O64" s="96">
        <v>130670.541</v>
      </c>
      <c r="P64" s="69"/>
      <c r="Q64" s="69"/>
      <c r="R64" s="69"/>
      <c r="S64" s="26">
        <f aca="true" t="shared" si="12" ref="S64:U65">+M64+P64</f>
        <v>1674</v>
      </c>
      <c r="T64" s="27">
        <f t="shared" si="12"/>
        <v>525.685</v>
      </c>
      <c r="U64" s="25">
        <f t="shared" si="12"/>
        <v>130670.541</v>
      </c>
      <c r="V64" s="96">
        <v>774</v>
      </c>
      <c r="W64" s="96">
        <v>70.4882</v>
      </c>
      <c r="X64" s="124">
        <v>51841.887</v>
      </c>
      <c r="Y64" s="107">
        <v>36</v>
      </c>
      <c r="Z64" s="96">
        <v>665.602</v>
      </c>
      <c r="AA64" s="108">
        <v>54224.911</v>
      </c>
      <c r="AB64" s="28">
        <f t="shared" si="11"/>
        <v>2693</v>
      </c>
      <c r="AC64" s="27">
        <f t="shared" si="11"/>
        <v>1311.1167599999999</v>
      </c>
      <c r="AD64" s="63">
        <f t="shared" si="8"/>
        <v>274941.141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135">
        <v>326</v>
      </c>
      <c r="E65" s="97">
        <v>30.55195</v>
      </c>
      <c r="F65" s="97">
        <v>47935.32897070838</v>
      </c>
      <c r="G65" s="97">
        <v>91</v>
      </c>
      <c r="H65" s="97">
        <v>924.9048</v>
      </c>
      <c r="I65" s="97">
        <v>362501.566</v>
      </c>
      <c r="J65" s="16">
        <f t="shared" si="10"/>
        <v>417</v>
      </c>
      <c r="K65" s="30">
        <f t="shared" si="10"/>
        <v>955.45675</v>
      </c>
      <c r="L65" s="29">
        <f t="shared" si="10"/>
        <v>410436.89497070835</v>
      </c>
      <c r="M65" s="97">
        <v>54</v>
      </c>
      <c r="N65" s="97">
        <v>126.5038</v>
      </c>
      <c r="O65" s="97">
        <v>17247.399</v>
      </c>
      <c r="P65" s="72"/>
      <c r="Q65" s="72"/>
      <c r="R65" s="73"/>
      <c r="S65" s="16">
        <f t="shared" si="12"/>
        <v>54</v>
      </c>
      <c r="T65" s="30">
        <f t="shared" si="12"/>
        <v>126.5038</v>
      </c>
      <c r="U65" s="29">
        <f t="shared" si="12"/>
        <v>17247.399</v>
      </c>
      <c r="V65" s="97">
        <v>12</v>
      </c>
      <c r="W65" s="97">
        <v>0.259</v>
      </c>
      <c r="X65" s="125">
        <v>363.884</v>
      </c>
      <c r="Y65" s="109"/>
      <c r="Z65" s="97"/>
      <c r="AA65" s="110"/>
      <c r="AB65" s="17">
        <f t="shared" si="11"/>
        <v>483</v>
      </c>
      <c r="AC65" s="30">
        <f t="shared" si="11"/>
        <v>1082.21955</v>
      </c>
      <c r="AD65" s="65">
        <f t="shared" si="8"/>
        <v>428048.17797070835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134"/>
      <c r="E66" s="96"/>
      <c r="F66" s="96"/>
      <c r="G66" s="96"/>
      <c r="H66" s="96"/>
      <c r="I66" s="96"/>
      <c r="J66" s="26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135"/>
      <c r="E67" s="97"/>
      <c r="F67" s="97"/>
      <c r="G67" s="97"/>
      <c r="H67" s="97"/>
      <c r="I67" s="97"/>
      <c r="J67" s="16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134">
        <f aca="true" t="shared" si="13" ref="D68:I68">+D61+D64+D66</f>
        <v>58</v>
      </c>
      <c r="E68" s="96">
        <f t="shared" si="13"/>
        <v>20.5894</v>
      </c>
      <c r="F68" s="96">
        <f t="shared" si="13"/>
        <v>7307.777992002827</v>
      </c>
      <c r="G68" s="96">
        <f t="shared" si="13"/>
        <v>249</v>
      </c>
      <c r="H68" s="96">
        <f t="shared" si="13"/>
        <v>90.73346000000001</v>
      </c>
      <c r="I68" s="96">
        <f t="shared" si="13"/>
        <v>52471.188</v>
      </c>
      <c r="J68" s="26">
        <f aca="true" t="shared" si="14" ref="J68:L69">+D68+G68</f>
        <v>307</v>
      </c>
      <c r="K68" s="27">
        <f t="shared" si="14"/>
        <v>111.32286</v>
      </c>
      <c r="L68" s="25">
        <f t="shared" si="14"/>
        <v>59778.96599200283</v>
      </c>
      <c r="M68" s="96">
        <f>+M61+M64+M66</f>
        <v>2150</v>
      </c>
      <c r="N68" s="96">
        <f>+N61+N64+N66</f>
        <v>2781.6022999999996</v>
      </c>
      <c r="O68" s="96">
        <f>+O61+O64+O66</f>
        <v>536196.73</v>
      </c>
      <c r="P68" s="69"/>
      <c r="Q68" s="69"/>
      <c r="R68" s="69"/>
      <c r="S68" s="26">
        <f aca="true" t="shared" si="15" ref="S68:U69">+M68+P68</f>
        <v>2150</v>
      </c>
      <c r="T68" s="27">
        <f t="shared" si="15"/>
        <v>2781.6022999999996</v>
      </c>
      <c r="U68" s="25">
        <f t="shared" si="15"/>
        <v>536196.73</v>
      </c>
      <c r="V68" s="96">
        <f aca="true" t="shared" si="16" ref="V68:AA68">+V61+V64+V66</f>
        <v>3266</v>
      </c>
      <c r="W68" s="96">
        <f t="shared" si="16"/>
        <v>974.7335</v>
      </c>
      <c r="X68" s="128">
        <f t="shared" si="16"/>
        <v>340255.266</v>
      </c>
      <c r="Y68" s="107">
        <f t="shared" si="16"/>
        <v>549</v>
      </c>
      <c r="Z68" s="96">
        <f t="shared" si="16"/>
        <v>2221.9846000000002</v>
      </c>
      <c r="AA68" s="108">
        <f t="shared" si="16"/>
        <v>251397.259</v>
      </c>
      <c r="AB68" s="28">
        <f aca="true" t="shared" si="17" ref="AB68:AC71">+J68+S68+V68+Y68</f>
        <v>6272</v>
      </c>
      <c r="AC68" s="27">
        <f t="shared" si="17"/>
        <v>6089.643260000001</v>
      </c>
      <c r="AD68" s="63">
        <f t="shared" si="8"/>
        <v>1187628.2209920029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135">
        <f aca="true" t="shared" si="18" ref="D69:I69">+D63+D65+D67</f>
        <v>334</v>
      </c>
      <c r="E69" s="97">
        <f t="shared" si="18"/>
        <v>164.67345</v>
      </c>
      <c r="F69" s="97">
        <f t="shared" si="18"/>
        <v>121534.98000799716</v>
      </c>
      <c r="G69" s="97">
        <f t="shared" si="18"/>
        <v>102</v>
      </c>
      <c r="H69" s="97">
        <f t="shared" si="18"/>
        <v>1137.3564000000001</v>
      </c>
      <c r="I69" s="97">
        <f t="shared" si="18"/>
        <v>484178.158</v>
      </c>
      <c r="J69" s="16">
        <f t="shared" si="14"/>
        <v>436</v>
      </c>
      <c r="K69" s="30">
        <f t="shared" si="14"/>
        <v>1302.0298500000001</v>
      </c>
      <c r="L69" s="29">
        <f t="shared" si="14"/>
        <v>605713.1380079972</v>
      </c>
      <c r="M69" s="97">
        <f>+M63+M65+M67</f>
        <v>102</v>
      </c>
      <c r="N69" s="97">
        <f>+N63+N65+N67</f>
        <v>6022.7748</v>
      </c>
      <c r="O69" s="97">
        <f>+O63+O65+O67</f>
        <v>695858.883</v>
      </c>
      <c r="P69" s="72"/>
      <c r="Q69" s="72"/>
      <c r="R69" s="73"/>
      <c r="S69" s="16">
        <f t="shared" si="15"/>
        <v>102</v>
      </c>
      <c r="T69" s="30">
        <f t="shared" si="15"/>
        <v>6022.7748</v>
      </c>
      <c r="U69" s="29">
        <f t="shared" si="15"/>
        <v>695858.883</v>
      </c>
      <c r="V69" s="97">
        <f>+V63+V65+V67</f>
        <v>189</v>
      </c>
      <c r="W69" s="97">
        <f>+W63+W65+W67</f>
        <v>1983.6942999999997</v>
      </c>
      <c r="X69" s="129">
        <f>+X63+X65+X67</f>
        <v>279625.858</v>
      </c>
      <c r="Y69" s="109"/>
      <c r="Z69" s="97"/>
      <c r="AA69" s="110"/>
      <c r="AB69" s="17">
        <f t="shared" si="17"/>
        <v>727</v>
      </c>
      <c r="AC69" s="30">
        <f t="shared" si="17"/>
        <v>9308.49895</v>
      </c>
      <c r="AD69" s="64">
        <f t="shared" si="8"/>
        <v>1581197.8790079972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136"/>
      <c r="E70" s="92"/>
      <c r="F70" s="92"/>
      <c r="G70" s="92"/>
      <c r="H70" s="92"/>
      <c r="I70" s="92"/>
      <c r="J70" s="7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137">
        <f aca="true" t="shared" si="19" ref="D71:I71">+D68+D69+D70</f>
        <v>392</v>
      </c>
      <c r="E71" s="101">
        <f t="shared" si="19"/>
        <v>185.26285000000001</v>
      </c>
      <c r="F71" s="101">
        <f t="shared" si="19"/>
        <v>128842.75799999999</v>
      </c>
      <c r="G71" s="101">
        <f t="shared" si="19"/>
        <v>351</v>
      </c>
      <c r="H71" s="98">
        <f t="shared" si="19"/>
        <v>1228.08986</v>
      </c>
      <c r="I71" s="117">
        <f t="shared" si="19"/>
        <v>536649.346</v>
      </c>
      <c r="J71" s="61">
        <f>+D71+G71</f>
        <v>743</v>
      </c>
      <c r="K71" s="58">
        <f>+E71+H71</f>
        <v>1413.3527100000001</v>
      </c>
      <c r="L71" s="57">
        <f>+F71+I71</f>
        <v>665492.104</v>
      </c>
      <c r="M71" s="113">
        <f>+M68+M69+M70</f>
        <v>2252</v>
      </c>
      <c r="N71" s="98">
        <f>+N68+N69+N70</f>
        <v>8804.3771</v>
      </c>
      <c r="O71" s="119">
        <f>+O68+O69+O70</f>
        <v>1232055.613</v>
      </c>
      <c r="P71" s="79"/>
      <c r="Q71" s="78"/>
      <c r="R71" s="83"/>
      <c r="S71" s="56">
        <f>+M71+P71</f>
        <v>2252</v>
      </c>
      <c r="T71" s="78">
        <f>+N71+Q71</f>
        <v>8804.3771</v>
      </c>
      <c r="U71" s="84">
        <f>+O71+R71</f>
        <v>1232055.613</v>
      </c>
      <c r="V71" s="98">
        <f aca="true" t="shared" si="20" ref="V71:AA71">+V68+V69+V70</f>
        <v>3455</v>
      </c>
      <c r="W71" s="101">
        <f t="shared" si="20"/>
        <v>2958.4277999999995</v>
      </c>
      <c r="X71" s="130">
        <f t="shared" si="20"/>
        <v>619881.1240000001</v>
      </c>
      <c r="Y71" s="113">
        <f t="shared" si="20"/>
        <v>549</v>
      </c>
      <c r="Z71" s="98">
        <f t="shared" si="20"/>
        <v>2221.9846000000002</v>
      </c>
      <c r="AA71" s="114">
        <f t="shared" si="20"/>
        <v>251397.259</v>
      </c>
      <c r="AB71" s="58">
        <f t="shared" si="17"/>
        <v>6999</v>
      </c>
      <c r="AC71" s="59">
        <f t="shared" si="17"/>
        <v>15398.14221</v>
      </c>
      <c r="AD71" s="67">
        <f t="shared" si="8"/>
        <v>2768826.1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440</v>
      </c>
      <c r="E72" s="134">
        <v>4903.569150000001</v>
      </c>
      <c r="F72" s="134">
        <v>176832.61299999998</v>
      </c>
      <c r="G72" s="134">
        <v>223</v>
      </c>
      <c r="H72" s="134">
        <v>401.16296</v>
      </c>
      <c r="I72" s="224">
        <v>182151.026</v>
      </c>
      <c r="J72" s="212">
        <v>663</v>
      </c>
      <c r="K72" s="225">
        <v>687.04206</v>
      </c>
      <c r="L72" s="226">
        <v>358983.63899999997</v>
      </c>
      <c r="M72" s="134">
        <v>1517</v>
      </c>
      <c r="N72" s="134">
        <v>3169.4768999999997</v>
      </c>
      <c r="O72" s="134">
        <v>441024.462</v>
      </c>
      <c r="P72" s="134"/>
      <c r="Q72" s="134"/>
      <c r="R72" s="224"/>
      <c r="S72" s="212">
        <v>1517</v>
      </c>
      <c r="T72" s="225">
        <v>3169.4768999999997</v>
      </c>
      <c r="U72" s="226">
        <v>441024.462</v>
      </c>
      <c r="V72" s="212">
        <v>2159</v>
      </c>
      <c r="W72" s="225">
        <v>876.7304999999999</v>
      </c>
      <c r="X72" s="226">
        <v>400448.743</v>
      </c>
      <c r="Y72" s="212">
        <v>446</v>
      </c>
      <c r="Z72" s="225">
        <v>1382.5067</v>
      </c>
      <c r="AA72" s="226">
        <v>123948.132</v>
      </c>
      <c r="AB72" s="212">
        <v>4785</v>
      </c>
      <c r="AC72" s="225">
        <v>6115.756159999999</v>
      </c>
      <c r="AD72" s="226">
        <v>1324404.976</v>
      </c>
      <c r="AE72" s="392"/>
      <c r="AF72" s="400" t="s">
        <v>76</v>
      </c>
      <c r="AG72" s="384"/>
    </row>
    <row r="73" spans="1:33" ht="33" customHeight="1" thickBot="1">
      <c r="A73" s="385"/>
      <c r="B73" s="401"/>
      <c r="C73" s="386"/>
      <c r="D73" s="99">
        <f>D71/D72</f>
        <v>0.8909090909090909</v>
      </c>
      <c r="E73" s="102">
        <f aca="true" t="shared" si="21" ref="E73:AD73">E71/E72</f>
        <v>0.03778122513067853</v>
      </c>
      <c r="F73" s="99">
        <f t="shared" si="21"/>
        <v>0.7286142290958513</v>
      </c>
      <c r="G73" s="102">
        <f t="shared" si="21"/>
        <v>1.5739910313901346</v>
      </c>
      <c r="H73" s="99">
        <f t="shared" si="21"/>
        <v>3.061324156148414</v>
      </c>
      <c r="I73" s="118">
        <f t="shared" si="21"/>
        <v>2.946178002862306</v>
      </c>
      <c r="J73" s="87">
        <f t="shared" si="21"/>
        <v>1.1206636500754148</v>
      </c>
      <c r="K73" s="85">
        <f t="shared" si="21"/>
        <v>2.0571560204043404</v>
      </c>
      <c r="L73" s="88">
        <f t="shared" si="21"/>
        <v>1.8538229370392005</v>
      </c>
      <c r="M73" s="115">
        <f t="shared" si="21"/>
        <v>1.4845088991430455</v>
      </c>
      <c r="N73" s="99">
        <f t="shared" si="21"/>
        <v>2.7778644166802415</v>
      </c>
      <c r="O73" s="102">
        <f t="shared" si="21"/>
        <v>2.793621939728141</v>
      </c>
      <c r="P73" s="85"/>
      <c r="Q73" s="86"/>
      <c r="R73" s="89"/>
      <c r="S73" s="90">
        <f t="shared" si="21"/>
        <v>1.4845088991430455</v>
      </c>
      <c r="T73" s="86">
        <f t="shared" si="21"/>
        <v>2.7778644166802415</v>
      </c>
      <c r="U73" s="89">
        <f t="shared" si="21"/>
        <v>2.793621939728141</v>
      </c>
      <c r="V73" s="99">
        <f t="shared" si="21"/>
        <v>1.6002779064381658</v>
      </c>
      <c r="W73" s="102">
        <f t="shared" si="21"/>
        <v>3.3743867699367134</v>
      </c>
      <c r="X73" s="99">
        <f t="shared" si="21"/>
        <v>1.5479662124947662</v>
      </c>
      <c r="Y73" s="115">
        <f t="shared" si="21"/>
        <v>1.2309417040358743</v>
      </c>
      <c r="Z73" s="99">
        <f t="shared" si="21"/>
        <v>1.6072143447840075</v>
      </c>
      <c r="AA73" s="116">
        <f t="shared" si="21"/>
        <v>2.0282456455253395</v>
      </c>
      <c r="AB73" s="85">
        <f t="shared" si="21"/>
        <v>1.4626959247648903</v>
      </c>
      <c r="AC73" s="86">
        <f t="shared" si="21"/>
        <v>2.517782234470251</v>
      </c>
      <c r="AD73" s="91">
        <f t="shared" si="21"/>
        <v>2.09061891957132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A1:AG1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F72:AF73"/>
    <mergeCell ref="AB74:AG74"/>
    <mergeCell ref="B72:B7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10" width="21.59765625" style="100" customWidth="1"/>
    <col min="11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99</v>
      </c>
      <c r="C2" s="4"/>
      <c r="D2" s="4"/>
      <c r="E2" s="4"/>
      <c r="F2" s="4"/>
      <c r="G2" s="93"/>
      <c r="H2" s="93"/>
      <c r="I2" s="93"/>
      <c r="J2" s="93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03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105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147"/>
      <c r="K6" s="27"/>
      <c r="L6" s="25"/>
      <c r="M6" s="96"/>
      <c r="N6" s="96"/>
      <c r="O6" s="96"/>
      <c r="P6" s="69"/>
      <c r="Q6" s="69"/>
      <c r="R6" s="69"/>
      <c r="S6" s="26"/>
      <c r="T6" s="27"/>
      <c r="U6" s="25"/>
      <c r="V6" s="96">
        <v>1</v>
      </c>
      <c r="W6" s="96">
        <v>30.533</v>
      </c>
      <c r="X6" s="124">
        <v>4716.597</v>
      </c>
      <c r="Y6" s="107"/>
      <c r="Z6" s="96"/>
      <c r="AA6" s="108"/>
      <c r="AB6" s="28">
        <f aca="true" t="shared" si="0" ref="AB6:AD9">+J6+S6+V6+Y6</f>
        <v>1</v>
      </c>
      <c r="AC6" s="27">
        <f t="shared" si="0"/>
        <v>30.533</v>
      </c>
      <c r="AD6" s="25">
        <f t="shared" si="0"/>
        <v>4716.597</v>
      </c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/>
      <c r="E7" s="72"/>
      <c r="F7" s="72"/>
      <c r="G7" s="97"/>
      <c r="H7" s="97"/>
      <c r="I7" s="97"/>
      <c r="J7" s="148"/>
      <c r="K7" s="30"/>
      <c r="L7" s="29"/>
      <c r="M7" s="97"/>
      <c r="N7" s="97"/>
      <c r="O7" s="97"/>
      <c r="P7" s="72"/>
      <c r="Q7" s="72"/>
      <c r="R7" s="73"/>
      <c r="S7" s="16"/>
      <c r="T7" s="30"/>
      <c r="U7" s="29"/>
      <c r="V7" s="97">
        <v>3</v>
      </c>
      <c r="W7" s="97">
        <v>387.218</v>
      </c>
      <c r="X7" s="125">
        <v>54247.626</v>
      </c>
      <c r="Y7" s="109"/>
      <c r="Z7" s="97"/>
      <c r="AA7" s="110"/>
      <c r="AB7" s="17">
        <f t="shared" si="0"/>
        <v>3</v>
      </c>
      <c r="AC7" s="30">
        <f t="shared" si="0"/>
        <v>387.218</v>
      </c>
      <c r="AD7" s="29">
        <f t="shared" si="0"/>
        <v>54247.626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147"/>
      <c r="K8" s="27"/>
      <c r="L8" s="25"/>
      <c r="M8" s="96">
        <v>1</v>
      </c>
      <c r="N8" s="96">
        <v>58.768</v>
      </c>
      <c r="O8" s="96">
        <v>7498.474</v>
      </c>
      <c r="P8" s="69"/>
      <c r="Q8" s="69"/>
      <c r="R8" s="69"/>
      <c r="S8" s="26">
        <f aca="true" t="shared" si="1" ref="S8:U9">+M8+P8</f>
        <v>1</v>
      </c>
      <c r="T8" s="27">
        <f t="shared" si="1"/>
        <v>58.768</v>
      </c>
      <c r="U8" s="25">
        <f t="shared" si="1"/>
        <v>7498.474</v>
      </c>
      <c r="V8" s="96">
        <v>1</v>
      </c>
      <c r="W8" s="96">
        <v>134.274</v>
      </c>
      <c r="X8" s="124">
        <v>13327.286</v>
      </c>
      <c r="Y8" s="107"/>
      <c r="Z8" s="96"/>
      <c r="AA8" s="108"/>
      <c r="AB8" s="28">
        <f t="shared" si="0"/>
        <v>2</v>
      </c>
      <c r="AC8" s="27">
        <f t="shared" si="0"/>
        <v>193.042</v>
      </c>
      <c r="AD8" s="25">
        <f t="shared" si="0"/>
        <v>20825.760000000002</v>
      </c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>
        <v>3</v>
      </c>
      <c r="E9" s="72">
        <v>143.996</v>
      </c>
      <c r="F9" s="72">
        <v>11657.822334619545</v>
      </c>
      <c r="G9" s="97"/>
      <c r="H9" s="97"/>
      <c r="I9" s="97"/>
      <c r="J9" s="148">
        <f>+D9+G9</f>
        <v>3</v>
      </c>
      <c r="K9" s="30">
        <f>+E9+H9</f>
        <v>143.996</v>
      </c>
      <c r="L9" s="29">
        <f>+F9+I9</f>
        <v>11657.822334619545</v>
      </c>
      <c r="M9" s="97">
        <v>31</v>
      </c>
      <c r="N9" s="97">
        <v>5227.586</v>
      </c>
      <c r="O9" s="97">
        <v>380481.15</v>
      </c>
      <c r="P9" s="72"/>
      <c r="Q9" s="72"/>
      <c r="R9" s="73"/>
      <c r="S9" s="16">
        <f t="shared" si="1"/>
        <v>31</v>
      </c>
      <c r="T9" s="30">
        <f t="shared" si="1"/>
        <v>5227.586</v>
      </c>
      <c r="U9" s="29">
        <f t="shared" si="1"/>
        <v>380481.15</v>
      </c>
      <c r="V9" s="97">
        <v>4</v>
      </c>
      <c r="W9" s="97">
        <v>360.1345</v>
      </c>
      <c r="X9" s="125">
        <v>25562.706</v>
      </c>
      <c r="Y9" s="109"/>
      <c r="Z9" s="97"/>
      <c r="AA9" s="110"/>
      <c r="AB9" s="17">
        <f t="shared" si="0"/>
        <v>38</v>
      </c>
      <c r="AC9" s="30">
        <f t="shared" si="0"/>
        <v>5731.7165</v>
      </c>
      <c r="AD9" s="29">
        <f t="shared" si="0"/>
        <v>417701.67833461956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147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48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147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48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147"/>
      <c r="K14" s="27"/>
      <c r="L14" s="25"/>
      <c r="M14" s="96">
        <v>226</v>
      </c>
      <c r="N14" s="96">
        <v>1443.125</v>
      </c>
      <c r="O14" s="96">
        <v>331873.686</v>
      </c>
      <c r="P14" s="69"/>
      <c r="Q14" s="69"/>
      <c r="R14" s="69"/>
      <c r="S14" s="26">
        <f>+M14+P14</f>
        <v>226</v>
      </c>
      <c r="T14" s="27">
        <f>+N14+Q14</f>
        <v>1443.125</v>
      </c>
      <c r="U14" s="25">
        <f>+O14+R14</f>
        <v>331873.686</v>
      </c>
      <c r="V14" s="96"/>
      <c r="W14" s="96"/>
      <c r="X14" s="124"/>
      <c r="Y14" s="107">
        <v>34</v>
      </c>
      <c r="Z14" s="96">
        <v>182.045</v>
      </c>
      <c r="AA14" s="108">
        <v>32426.97</v>
      </c>
      <c r="AB14" s="28">
        <f>+J14+S14+V14+Y14</f>
        <v>260</v>
      </c>
      <c r="AC14" s="27">
        <f>+K14+T14+W14+Z14</f>
        <v>1625.17</v>
      </c>
      <c r="AD14" s="25">
        <f>+L14+U14+X14+AA14</f>
        <v>364300.65599999996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48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>
        <v>11</v>
      </c>
      <c r="E16" s="69">
        <v>5.0926</v>
      </c>
      <c r="F16" s="69">
        <v>3706.4876192129404</v>
      </c>
      <c r="G16" s="96">
        <v>13</v>
      </c>
      <c r="H16" s="96">
        <v>6.5002</v>
      </c>
      <c r="I16" s="96">
        <v>3551.88</v>
      </c>
      <c r="J16" s="147">
        <f>+D16+G16</f>
        <v>24</v>
      </c>
      <c r="K16" s="27">
        <f>+E16+H16</f>
        <v>11.5928</v>
      </c>
      <c r="L16" s="25">
        <f>+F16+I16</f>
        <v>7258.367619212941</v>
      </c>
      <c r="M16" s="96">
        <v>202</v>
      </c>
      <c r="N16" s="96">
        <v>613.7468</v>
      </c>
      <c r="O16" s="96">
        <v>151508.751</v>
      </c>
      <c r="P16" s="69"/>
      <c r="Q16" s="69"/>
      <c r="R16" s="69"/>
      <c r="S16" s="26">
        <f>+M16+P16</f>
        <v>202</v>
      </c>
      <c r="T16" s="27">
        <f>+N16+Q16</f>
        <v>613.7468</v>
      </c>
      <c r="U16" s="25">
        <f>+O16+R16</f>
        <v>151508.751</v>
      </c>
      <c r="V16" s="96"/>
      <c r="W16" s="96"/>
      <c r="X16" s="124"/>
      <c r="Y16" s="107"/>
      <c r="Z16" s="96"/>
      <c r="AA16" s="108"/>
      <c r="AB16" s="28">
        <f>+J16+S16+V16+Y16</f>
        <v>226</v>
      </c>
      <c r="AC16" s="27">
        <f>+K16+T16+W16+Z16</f>
        <v>625.3396</v>
      </c>
      <c r="AD16" s="25">
        <f>+L16+U16+X16+AA16</f>
        <v>158767.11861921294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48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147"/>
      <c r="K18" s="27"/>
      <c r="L18" s="25"/>
      <c r="M18" s="96">
        <v>159</v>
      </c>
      <c r="N18" s="96">
        <v>260.1368</v>
      </c>
      <c r="O18" s="96">
        <v>102686.942</v>
      </c>
      <c r="P18" s="69"/>
      <c r="Q18" s="69"/>
      <c r="R18" s="69"/>
      <c r="S18" s="26">
        <f>+M18+P18</f>
        <v>159</v>
      </c>
      <c r="T18" s="27">
        <f>+N18+Q18</f>
        <v>260.1368</v>
      </c>
      <c r="U18" s="25">
        <f>+O18+R18</f>
        <v>102686.942</v>
      </c>
      <c r="V18" s="96"/>
      <c r="W18" s="96"/>
      <c r="X18" s="124"/>
      <c r="Y18" s="107"/>
      <c r="Z18" s="96"/>
      <c r="AA18" s="108"/>
      <c r="AB18" s="28">
        <f>+J18+S18+V18+Y18</f>
        <v>159</v>
      </c>
      <c r="AC18" s="27">
        <f>+K18+T18+W18+Z18</f>
        <v>260.1368</v>
      </c>
      <c r="AD18" s="25">
        <f>+L18+U18+X18+AA18</f>
        <v>102686.942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48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147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>
        <v>20</v>
      </c>
      <c r="W20" s="96">
        <v>1452.977</v>
      </c>
      <c r="X20" s="124">
        <v>138797.551</v>
      </c>
      <c r="Y20" s="107">
        <v>25</v>
      </c>
      <c r="Z20" s="96">
        <v>1986.8614</v>
      </c>
      <c r="AA20" s="108">
        <v>217612.22</v>
      </c>
      <c r="AB20" s="28">
        <f aca="true" t="shared" si="2" ref="AB20:AD21">+J20+S20+V20+Y20</f>
        <v>45</v>
      </c>
      <c r="AC20" s="27">
        <f t="shared" si="2"/>
        <v>3439.8384</v>
      </c>
      <c r="AD20" s="25">
        <f t="shared" si="2"/>
        <v>356409.771</v>
      </c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48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>
        <v>96</v>
      </c>
      <c r="W21" s="97">
        <v>8726.0101</v>
      </c>
      <c r="X21" s="125">
        <v>911227.712</v>
      </c>
      <c r="Y21" s="109">
        <v>55</v>
      </c>
      <c r="Z21" s="97">
        <v>5765.7985</v>
      </c>
      <c r="AA21" s="110">
        <v>651889.172</v>
      </c>
      <c r="AB21" s="17">
        <f t="shared" si="2"/>
        <v>151</v>
      </c>
      <c r="AC21" s="30">
        <f t="shared" si="2"/>
        <v>14491.8086</v>
      </c>
      <c r="AD21" s="29">
        <f t="shared" si="2"/>
        <v>1563116.884</v>
      </c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147"/>
      <c r="K22" s="27"/>
      <c r="L22" s="25"/>
      <c r="M22" s="96"/>
      <c r="N22" s="96"/>
      <c r="O22" s="96"/>
      <c r="P22" s="69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48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147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17</v>
      </c>
      <c r="W24" s="96">
        <v>110.2859</v>
      </c>
      <c r="X24" s="124">
        <v>30299.166</v>
      </c>
      <c r="Y24" s="107"/>
      <c r="Z24" s="96"/>
      <c r="AA24" s="108"/>
      <c r="AB24" s="28">
        <f aca="true" t="shared" si="3" ref="AB24:AD61">+J24+S24+V24+Y24</f>
        <v>17</v>
      </c>
      <c r="AC24" s="27">
        <f t="shared" si="3"/>
        <v>110.2859</v>
      </c>
      <c r="AD24" s="25">
        <f t="shared" si="3"/>
        <v>30299.166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48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40</v>
      </c>
      <c r="W25" s="97">
        <v>251.0678</v>
      </c>
      <c r="X25" s="125">
        <v>69705.531</v>
      </c>
      <c r="Y25" s="109"/>
      <c r="Z25" s="97"/>
      <c r="AA25" s="110"/>
      <c r="AB25" s="17">
        <f t="shared" si="3"/>
        <v>40</v>
      </c>
      <c r="AC25" s="30">
        <f t="shared" si="3"/>
        <v>251.0678</v>
      </c>
      <c r="AD25" s="29">
        <f t="shared" si="3"/>
        <v>69705.531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147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48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147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48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25</v>
      </c>
      <c r="E30" s="69">
        <v>4.4827</v>
      </c>
      <c r="F30" s="69">
        <v>8570.249231935552</v>
      </c>
      <c r="G30" s="96">
        <v>28</v>
      </c>
      <c r="H30" s="96">
        <v>3.7813</v>
      </c>
      <c r="I30" s="96">
        <v>7742.208</v>
      </c>
      <c r="J30" s="147">
        <f>+D30+G30</f>
        <v>53</v>
      </c>
      <c r="K30" s="27">
        <f>+E30+H30</f>
        <v>8.264</v>
      </c>
      <c r="L30" s="25">
        <f>+F30+I30</f>
        <v>16312.45723193555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260</v>
      </c>
      <c r="Z30" s="96">
        <v>80.2458</v>
      </c>
      <c r="AA30" s="108">
        <v>33119.953</v>
      </c>
      <c r="AB30" s="28">
        <f t="shared" si="3"/>
        <v>313</v>
      </c>
      <c r="AC30" s="27">
        <f t="shared" si="3"/>
        <v>88.5098</v>
      </c>
      <c r="AD30" s="25">
        <f t="shared" si="3"/>
        <v>49432.41023193555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48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/>
      <c r="H32" s="96"/>
      <c r="I32" s="96"/>
      <c r="J32" s="147"/>
      <c r="K32" s="27"/>
      <c r="L32" s="25"/>
      <c r="M32" s="96">
        <v>139</v>
      </c>
      <c r="N32" s="96">
        <v>611.4562</v>
      </c>
      <c r="O32" s="96">
        <v>116822.633</v>
      </c>
      <c r="P32" s="69"/>
      <c r="Q32" s="69"/>
      <c r="R32" s="69"/>
      <c r="S32" s="26">
        <f>+M32+P32</f>
        <v>139</v>
      </c>
      <c r="T32" s="27">
        <f>+N32+Q32</f>
        <v>611.4562</v>
      </c>
      <c r="U32" s="25">
        <f>+O32+R32</f>
        <v>116822.633</v>
      </c>
      <c r="V32" s="96">
        <v>125</v>
      </c>
      <c r="W32" s="96">
        <v>253.6274</v>
      </c>
      <c r="X32" s="124">
        <v>87675.226</v>
      </c>
      <c r="Y32" s="107">
        <v>227</v>
      </c>
      <c r="Z32" s="96">
        <v>341.0842</v>
      </c>
      <c r="AA32" s="108">
        <v>98953.142</v>
      </c>
      <c r="AB32" s="28">
        <f t="shared" si="3"/>
        <v>491</v>
      </c>
      <c r="AC32" s="27">
        <f t="shared" si="3"/>
        <v>1206.1678</v>
      </c>
      <c r="AD32" s="25">
        <f t="shared" si="3"/>
        <v>303451.001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48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11</v>
      </c>
      <c r="H34" s="96">
        <v>1.1598</v>
      </c>
      <c r="I34" s="96">
        <v>488.256</v>
      </c>
      <c r="J34" s="147">
        <f>+D34+G34</f>
        <v>11</v>
      </c>
      <c r="K34" s="27">
        <f>+E34+H34</f>
        <v>1.1598</v>
      </c>
      <c r="L34" s="25">
        <f>+F34+I34</f>
        <v>488.256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197</v>
      </c>
      <c r="W34" s="96">
        <v>61.4434</v>
      </c>
      <c r="X34" s="124">
        <v>24110.978</v>
      </c>
      <c r="Y34" s="107"/>
      <c r="Z34" s="96"/>
      <c r="AA34" s="108"/>
      <c r="AB34" s="28">
        <f t="shared" si="3"/>
        <v>208</v>
      </c>
      <c r="AC34" s="27">
        <f t="shared" si="3"/>
        <v>62.603199999999994</v>
      </c>
      <c r="AD34" s="25">
        <f t="shared" si="3"/>
        <v>24599.234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48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147"/>
      <c r="K36" s="27"/>
      <c r="L36" s="25"/>
      <c r="M36" s="96"/>
      <c r="N36" s="96"/>
      <c r="O36" s="96"/>
      <c r="P36" s="69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28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48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14</v>
      </c>
      <c r="E38" s="69">
        <v>0.7998</v>
      </c>
      <c r="F38" s="69">
        <v>777.73607563823</v>
      </c>
      <c r="G38" s="96"/>
      <c r="H38" s="96"/>
      <c r="I38" s="96"/>
      <c r="J38" s="147">
        <f>+D38+G38</f>
        <v>14</v>
      </c>
      <c r="K38" s="27">
        <f>+E38+H38</f>
        <v>0.7998</v>
      </c>
      <c r="L38" s="25">
        <f>+F38+I38</f>
        <v>777.73607563823</v>
      </c>
      <c r="M38" s="96"/>
      <c r="N38" s="96"/>
      <c r="O38" s="96"/>
      <c r="P38" s="69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28">
        <f t="shared" si="3"/>
        <v>14</v>
      </c>
      <c r="AC38" s="27">
        <f t="shared" si="3"/>
        <v>0.7998</v>
      </c>
      <c r="AD38" s="25">
        <f t="shared" si="3"/>
        <v>777.73607563823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48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147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>
        <v>1</v>
      </c>
      <c r="W40" s="96">
        <v>6.5524</v>
      </c>
      <c r="X40" s="124">
        <v>4880.256</v>
      </c>
      <c r="Y40" s="107"/>
      <c r="Z40" s="96"/>
      <c r="AA40" s="108"/>
      <c r="AB40" s="28">
        <f t="shared" si="3"/>
        <v>1</v>
      </c>
      <c r="AC40" s="27">
        <f t="shared" si="3"/>
        <v>6.5524</v>
      </c>
      <c r="AD40" s="25">
        <f t="shared" si="3"/>
        <v>4880.256</v>
      </c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48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>
        <v>1</v>
      </c>
      <c r="E42" s="69">
        <v>3.5786</v>
      </c>
      <c r="F42" s="69">
        <v>4216.157976354561</v>
      </c>
      <c r="G42" s="96">
        <v>2</v>
      </c>
      <c r="H42" s="96">
        <v>20.2798</v>
      </c>
      <c r="I42" s="96">
        <v>19324.807</v>
      </c>
      <c r="J42" s="147">
        <f aca="true" t="shared" si="4" ref="J42:L43">+D42+G42</f>
        <v>3</v>
      </c>
      <c r="K42" s="27">
        <f t="shared" si="4"/>
        <v>23.858400000000003</v>
      </c>
      <c r="L42" s="25">
        <f t="shared" si="4"/>
        <v>23540.96497635456</v>
      </c>
      <c r="M42" s="96"/>
      <c r="N42" s="96"/>
      <c r="O42" s="96"/>
      <c r="P42" s="69"/>
      <c r="Q42" s="69"/>
      <c r="R42" s="69"/>
      <c r="S42" s="26"/>
      <c r="T42" s="27"/>
      <c r="U42" s="25"/>
      <c r="V42" s="96">
        <v>18</v>
      </c>
      <c r="W42" s="96">
        <v>824.1987</v>
      </c>
      <c r="X42" s="124">
        <v>195778.169</v>
      </c>
      <c r="Y42" s="107"/>
      <c r="Z42" s="96"/>
      <c r="AA42" s="108"/>
      <c r="AB42" s="28">
        <f t="shared" si="3"/>
        <v>21</v>
      </c>
      <c r="AC42" s="27">
        <f t="shared" si="3"/>
        <v>848.0571</v>
      </c>
      <c r="AD42" s="25">
        <f t="shared" si="3"/>
        <v>219319.13397635455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56</v>
      </c>
      <c r="E43" s="72">
        <v>571.269</v>
      </c>
      <c r="F43" s="72">
        <v>615227.6816696243</v>
      </c>
      <c r="G43" s="97">
        <v>26</v>
      </c>
      <c r="H43" s="97">
        <v>280.397</v>
      </c>
      <c r="I43" s="97">
        <v>293857.214</v>
      </c>
      <c r="J43" s="148">
        <f t="shared" si="4"/>
        <v>82</v>
      </c>
      <c r="K43" s="30">
        <f t="shared" si="4"/>
        <v>851.6659999999999</v>
      </c>
      <c r="L43" s="29">
        <f t="shared" si="4"/>
        <v>909084.8956696242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12</v>
      </c>
      <c r="W43" s="97">
        <v>153.96</v>
      </c>
      <c r="X43" s="125">
        <v>79989.737</v>
      </c>
      <c r="Y43" s="109"/>
      <c r="Z43" s="97"/>
      <c r="AA43" s="110"/>
      <c r="AB43" s="17">
        <f t="shared" si="3"/>
        <v>94</v>
      </c>
      <c r="AC43" s="30">
        <f t="shared" si="3"/>
        <v>1005.626</v>
      </c>
      <c r="AD43" s="29">
        <f t="shared" si="3"/>
        <v>989074.6326696242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147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20</v>
      </c>
      <c r="W44" s="96">
        <v>1.1869</v>
      </c>
      <c r="X44" s="124">
        <v>633.241</v>
      </c>
      <c r="Y44" s="107"/>
      <c r="Z44" s="96"/>
      <c r="AA44" s="108"/>
      <c r="AB44" s="28">
        <f t="shared" si="3"/>
        <v>20</v>
      </c>
      <c r="AC44" s="27">
        <f t="shared" si="3"/>
        <v>1.1869</v>
      </c>
      <c r="AD44" s="25">
        <f t="shared" si="3"/>
        <v>633.241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48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/>
      <c r="AC45" s="30"/>
      <c r="AD45" s="29"/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147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48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147"/>
      <c r="K48" s="27"/>
      <c r="L48" s="25"/>
      <c r="M48" s="96">
        <v>1</v>
      </c>
      <c r="N48" s="96">
        <v>2.1</v>
      </c>
      <c r="O48" s="96">
        <v>498.506</v>
      </c>
      <c r="P48" s="69"/>
      <c r="Q48" s="69"/>
      <c r="R48" s="69"/>
      <c r="S48" s="26">
        <f>+M48+P48</f>
        <v>1</v>
      </c>
      <c r="T48" s="27">
        <f>+N48+Q48</f>
        <v>2.1</v>
      </c>
      <c r="U48" s="25">
        <f>+O48+R48</f>
        <v>498.506</v>
      </c>
      <c r="V48" s="96">
        <v>40</v>
      </c>
      <c r="W48" s="96">
        <v>17.9055</v>
      </c>
      <c r="X48" s="124">
        <v>6458.801</v>
      </c>
      <c r="Y48" s="107">
        <v>6</v>
      </c>
      <c r="Z48" s="96">
        <v>5.831</v>
      </c>
      <c r="AA48" s="108">
        <v>1874.903</v>
      </c>
      <c r="AB48" s="28">
        <f t="shared" si="3"/>
        <v>47</v>
      </c>
      <c r="AC48" s="27">
        <f t="shared" si="3"/>
        <v>25.8365</v>
      </c>
      <c r="AD48" s="25">
        <f t="shared" si="3"/>
        <v>8832.210000000001</v>
      </c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48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>
        <v>1</v>
      </c>
      <c r="E50" s="69">
        <v>188.454</v>
      </c>
      <c r="F50" s="69">
        <v>58564.923151550895</v>
      </c>
      <c r="G50" s="96"/>
      <c r="H50" s="96"/>
      <c r="I50" s="96"/>
      <c r="J50" s="147">
        <f>+D50+G50</f>
        <v>1</v>
      </c>
      <c r="K50" s="27">
        <f>+E50+H50</f>
        <v>188.454</v>
      </c>
      <c r="L50" s="25">
        <f>+F50+I50</f>
        <v>58564.923151550895</v>
      </c>
      <c r="M50" s="96"/>
      <c r="N50" s="96"/>
      <c r="O50" s="96"/>
      <c r="P50" s="69"/>
      <c r="Q50" s="69"/>
      <c r="R50" s="69"/>
      <c r="S50" s="26"/>
      <c r="T50" s="27"/>
      <c r="U50" s="25"/>
      <c r="V50" s="96">
        <v>1</v>
      </c>
      <c r="W50" s="96">
        <v>104.3068</v>
      </c>
      <c r="X50" s="124">
        <v>38804.354</v>
      </c>
      <c r="Y50" s="107"/>
      <c r="Z50" s="96"/>
      <c r="AA50" s="108"/>
      <c r="AB50" s="28">
        <f t="shared" si="3"/>
        <v>2</v>
      </c>
      <c r="AC50" s="27">
        <f t="shared" si="3"/>
        <v>292.7608</v>
      </c>
      <c r="AD50" s="25">
        <f t="shared" si="3"/>
        <v>97369.2771515509</v>
      </c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/>
      <c r="E51" s="72"/>
      <c r="F51" s="72"/>
      <c r="G51" s="97"/>
      <c r="H51" s="97"/>
      <c r="I51" s="97"/>
      <c r="J51" s="148"/>
      <c r="K51" s="30"/>
      <c r="L51" s="29"/>
      <c r="M51" s="97"/>
      <c r="N51" s="97"/>
      <c r="O51" s="97"/>
      <c r="P51" s="72"/>
      <c r="Q51" s="72"/>
      <c r="R51" s="73"/>
      <c r="S51" s="16"/>
      <c r="T51" s="30"/>
      <c r="U51" s="29"/>
      <c r="V51" s="97">
        <v>1</v>
      </c>
      <c r="W51" s="97">
        <v>80.0313</v>
      </c>
      <c r="X51" s="125">
        <v>30257.966</v>
      </c>
      <c r="Y51" s="109"/>
      <c r="Z51" s="97"/>
      <c r="AA51" s="110"/>
      <c r="AB51" s="17">
        <f t="shared" si="3"/>
        <v>1</v>
      </c>
      <c r="AC51" s="30">
        <f t="shared" si="3"/>
        <v>80.0313</v>
      </c>
      <c r="AD51" s="29">
        <f t="shared" si="3"/>
        <v>30257.966</v>
      </c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147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48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>
        <v>172</v>
      </c>
      <c r="W53" s="97">
        <v>1222.579</v>
      </c>
      <c r="X53" s="125">
        <v>502853.87</v>
      </c>
      <c r="Y53" s="109"/>
      <c r="Z53" s="97"/>
      <c r="AA53" s="110"/>
      <c r="AB53" s="17">
        <f t="shared" si="3"/>
        <v>172</v>
      </c>
      <c r="AC53" s="30">
        <f t="shared" si="3"/>
        <v>1222.579</v>
      </c>
      <c r="AD53" s="29">
        <f t="shared" si="3"/>
        <v>502853.87</v>
      </c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147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48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147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>
        <v>4</v>
      </c>
      <c r="W56" s="96">
        <v>0.575</v>
      </c>
      <c r="X56" s="124">
        <v>750.924</v>
      </c>
      <c r="Y56" s="107"/>
      <c r="Z56" s="96"/>
      <c r="AA56" s="108"/>
      <c r="AB56" s="28">
        <f t="shared" si="3"/>
        <v>4</v>
      </c>
      <c r="AC56" s="27">
        <f t="shared" si="3"/>
        <v>0.575</v>
      </c>
      <c r="AD56" s="25">
        <f t="shared" si="3"/>
        <v>750.924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48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>
        <v>1</v>
      </c>
      <c r="W57" s="97">
        <v>0.104</v>
      </c>
      <c r="X57" s="125">
        <v>126.922</v>
      </c>
      <c r="Y57" s="109"/>
      <c r="Z57" s="97"/>
      <c r="AA57" s="110"/>
      <c r="AB57" s="17">
        <f t="shared" si="3"/>
        <v>1</v>
      </c>
      <c r="AC57" s="30">
        <f t="shared" si="3"/>
        <v>0.104</v>
      </c>
      <c r="AD57" s="29">
        <f t="shared" si="3"/>
        <v>126.922</v>
      </c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189" t="s">
        <v>14</v>
      </c>
      <c r="D58" s="179"/>
      <c r="E58" s="180"/>
      <c r="F58" s="180"/>
      <c r="G58" s="181"/>
      <c r="H58" s="181"/>
      <c r="I58" s="181"/>
      <c r="J58" s="193"/>
      <c r="K58" s="183"/>
      <c r="L58" s="184"/>
      <c r="M58" s="181">
        <v>19</v>
      </c>
      <c r="N58" s="181">
        <v>47.9884</v>
      </c>
      <c r="O58" s="181">
        <v>14940.073</v>
      </c>
      <c r="P58" s="180"/>
      <c r="Q58" s="180"/>
      <c r="R58" s="180"/>
      <c r="S58" s="182">
        <f>+M58+P58</f>
        <v>19</v>
      </c>
      <c r="T58" s="183">
        <f>+N58+Q58</f>
        <v>47.9884</v>
      </c>
      <c r="U58" s="184">
        <f>+O58+R58</f>
        <v>14940.073</v>
      </c>
      <c r="V58" s="181">
        <v>2431</v>
      </c>
      <c r="W58" s="181">
        <v>220.8774</v>
      </c>
      <c r="X58" s="186">
        <v>91030.713</v>
      </c>
      <c r="Y58" s="185">
        <v>99</v>
      </c>
      <c r="Z58" s="181">
        <v>4.9323</v>
      </c>
      <c r="AA58" s="187">
        <v>3534.466</v>
      </c>
      <c r="AB58" s="188">
        <f t="shared" si="3"/>
        <v>2549</v>
      </c>
      <c r="AC58" s="183">
        <f t="shared" si="3"/>
        <v>273.7981</v>
      </c>
      <c r="AD58" s="189">
        <f t="shared" si="3"/>
        <v>109505.25200000001</v>
      </c>
      <c r="AE58" s="20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63" t="s">
        <v>55</v>
      </c>
      <c r="D59" s="68"/>
      <c r="E59" s="69"/>
      <c r="F59" s="69"/>
      <c r="G59" s="96"/>
      <c r="H59" s="96"/>
      <c r="I59" s="108"/>
      <c r="J59" s="147"/>
      <c r="K59" s="27"/>
      <c r="L59" s="25"/>
      <c r="M59" s="107"/>
      <c r="N59" s="96"/>
      <c r="O59" s="96"/>
      <c r="P59" s="69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55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48"/>
      <c r="K60" s="30"/>
      <c r="L60" s="29"/>
      <c r="M60" s="97">
        <v>22</v>
      </c>
      <c r="N60" s="97">
        <v>145.3504</v>
      </c>
      <c r="O60" s="97">
        <v>49051.361</v>
      </c>
      <c r="P60" s="72"/>
      <c r="Q60" s="72"/>
      <c r="R60" s="73"/>
      <c r="S60" s="16">
        <f>+M60+P60</f>
        <v>22</v>
      </c>
      <c r="T60" s="30">
        <f>+N60+Q60</f>
        <v>145.3504</v>
      </c>
      <c r="U60" s="29">
        <f>+O60+R60</f>
        <v>49051.361</v>
      </c>
      <c r="V60" s="97">
        <v>94</v>
      </c>
      <c r="W60" s="97">
        <v>2.909</v>
      </c>
      <c r="X60" s="125">
        <v>2644.305</v>
      </c>
      <c r="Y60" s="109"/>
      <c r="Z60" s="97"/>
      <c r="AA60" s="110"/>
      <c r="AB60" s="17">
        <f t="shared" si="3"/>
        <v>116</v>
      </c>
      <c r="AC60" s="30">
        <f t="shared" si="3"/>
        <v>148.2594</v>
      </c>
      <c r="AD60" s="64">
        <f t="shared" si="3"/>
        <v>51695.666</v>
      </c>
      <c r="AE60" s="48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62" t="s">
        <v>14</v>
      </c>
      <c r="D61" s="75">
        <f aca="true" t="shared" si="5" ref="D61:I61">+D6+D8+D10+D12+D14+D16+D18+D20+D22+D24+D26+D28+D30+D32+D34+D36+D38+D40+D42+D44+D46+D48+D50+D52+D54+D56+D58</f>
        <v>52</v>
      </c>
      <c r="E61" s="76">
        <f t="shared" si="5"/>
        <v>202.4077</v>
      </c>
      <c r="F61" s="76">
        <f t="shared" si="5"/>
        <v>75835.55405469218</v>
      </c>
      <c r="G61" s="92">
        <f t="shared" si="5"/>
        <v>54</v>
      </c>
      <c r="H61" s="92">
        <f t="shared" si="5"/>
        <v>31.721100000000003</v>
      </c>
      <c r="I61" s="92">
        <f t="shared" si="5"/>
        <v>31107.150999999998</v>
      </c>
      <c r="J61" s="149">
        <f aca="true" t="shared" si="6" ref="J61:L71">+D61+G61</f>
        <v>106</v>
      </c>
      <c r="K61" s="33">
        <f t="shared" si="6"/>
        <v>234.1288</v>
      </c>
      <c r="L61" s="32">
        <f t="shared" si="6"/>
        <v>106942.70505469218</v>
      </c>
      <c r="M61" s="92">
        <f>+M6+M8+M10+M12+M14+M16+M18+M20+M22+M24+M26+M28+M30+M32+M34+M36+M38+M40+M42+M44+M46+M48+M50+M52+M54+M56+M58</f>
        <v>747</v>
      </c>
      <c r="N61" s="92">
        <f>+N6+N8+N10+N12+N14+N16+N18+N20+N22+N24+N26+N28+N30+N32+N34+N36+N38+N40+N42+N44+N46+N48+N50+N52+N54+N56+N58</f>
        <v>3037.3212000000003</v>
      </c>
      <c r="O61" s="92">
        <f>+O6+O8+O10+O12+O14+O16+O18+O20+O22+O24+O26+O28+O30+O32+O34+O36+O38+O40+O42+O44+O46+O48+O50+O52+O54+O56+O58</f>
        <v>725829.0650000001</v>
      </c>
      <c r="P61" s="76"/>
      <c r="Q61" s="76"/>
      <c r="R61" s="76"/>
      <c r="S61" s="34">
        <f aca="true" t="shared" si="7" ref="S61:U71">+M61+P61</f>
        <v>747</v>
      </c>
      <c r="T61" s="35">
        <f t="shared" si="7"/>
        <v>3037.3212000000003</v>
      </c>
      <c r="U61" s="36">
        <f t="shared" si="7"/>
        <v>725829.0650000001</v>
      </c>
      <c r="V61" s="92">
        <f aca="true" t="shared" si="8" ref="V61:AA61">+V6+V8+V10+V12+V14+V16+V18+V20+V22+V24+V26+V28+V30+V32+V34+V36+V38+V40+V42+V44+V46+V48+V50+V52+V54+V56+V58</f>
        <v>2876</v>
      </c>
      <c r="W61" s="92">
        <f t="shared" si="8"/>
        <v>3218.7434</v>
      </c>
      <c r="X61" s="126">
        <f>+X6+X8+X10+X12+X14+X16+X18+X20+X22+X24+X26+X28+X30+X32+X34+X36+X38+X40+X42+X44+X46+X48+X50+X52+X54+X56+X58</f>
        <v>637263.262</v>
      </c>
      <c r="Y61" s="111">
        <f t="shared" si="8"/>
        <v>651</v>
      </c>
      <c r="Z61" s="92">
        <f t="shared" si="8"/>
        <v>2600.9997</v>
      </c>
      <c r="AA61" s="112">
        <f t="shared" si="8"/>
        <v>387521.654</v>
      </c>
      <c r="AB61" s="37">
        <f t="shared" si="3"/>
        <v>4380</v>
      </c>
      <c r="AC61" s="33">
        <f t="shared" si="3"/>
        <v>9091.1931</v>
      </c>
      <c r="AD61" s="62">
        <f t="shared" si="3"/>
        <v>1857556.6860546921</v>
      </c>
      <c r="AE61" s="54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216" t="s">
        <v>55</v>
      </c>
      <c r="D62" s="217"/>
      <c r="E62" s="206"/>
      <c r="F62" s="206"/>
      <c r="G62" s="207"/>
      <c r="H62" s="207"/>
      <c r="I62" s="208"/>
      <c r="J62" s="220"/>
      <c r="K62" s="210"/>
      <c r="L62" s="211"/>
      <c r="M62" s="212"/>
      <c r="N62" s="207"/>
      <c r="O62" s="207"/>
      <c r="P62" s="206"/>
      <c r="Q62" s="206"/>
      <c r="R62" s="213"/>
      <c r="S62" s="209"/>
      <c r="T62" s="210"/>
      <c r="U62" s="211"/>
      <c r="V62" s="212"/>
      <c r="W62" s="207"/>
      <c r="X62" s="214"/>
      <c r="Y62" s="212"/>
      <c r="Z62" s="207"/>
      <c r="AA62" s="208"/>
      <c r="AB62" s="215"/>
      <c r="AC62" s="210"/>
      <c r="AD62" s="216"/>
      <c r="AE62" s="221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9" ref="D63:I63">+D7+D9+D11+D13+D15+D17+D19+D21+D23+D25+D27+D29+D31+D33+D35+D37+D39+D41+D43+D45+D47+D49+D51+D53+D55+D57+D60</f>
        <v>59</v>
      </c>
      <c r="E63" s="72">
        <f t="shared" si="9"/>
        <v>715.265</v>
      </c>
      <c r="F63" s="72">
        <f>+F7+F9+F11+F13+F15+F17+F19+F21+F23+F25+F27+F29+F31+F33+F35+F37+F39+F41+F43+F45+F47+F49+F51+F53+F55+F57+F60</f>
        <v>626885.5040042439</v>
      </c>
      <c r="G63" s="97">
        <f t="shared" si="9"/>
        <v>26</v>
      </c>
      <c r="H63" s="97">
        <f t="shared" si="9"/>
        <v>280.397</v>
      </c>
      <c r="I63" s="97">
        <f t="shared" si="9"/>
        <v>293857.214</v>
      </c>
      <c r="J63" s="148">
        <f t="shared" si="6"/>
        <v>85</v>
      </c>
      <c r="K63" s="30">
        <f t="shared" si="6"/>
        <v>995.662</v>
      </c>
      <c r="L63" s="29">
        <f t="shared" si="6"/>
        <v>920742.7180042439</v>
      </c>
      <c r="M63" s="97">
        <f>+M7+M9+M11+M13+M15+M17+M19+M21+M23+M25+M27+M29+M31+M33+M35+M37+M39+M41+M43+M45+M47+M49+M51+M53+M55+M57+M60</f>
        <v>53</v>
      </c>
      <c r="N63" s="97">
        <f>+N7+N9+N11+N13+N15+N17+N19+N21+N23+N25+N27+N29+N31+N33+N35+N37+N39+N41+N43+N45+N47+N49+N51+N53+N55+N57+N60</f>
        <v>5372.9364000000005</v>
      </c>
      <c r="O63" s="97">
        <f>+O7+O9+O11+O13+O15+O17+O19+O21+O23+O25+O27+O29+O31+O33+O35+O37+O39+O41+O43+O45+O47+O49+O51+O53+O55+O57+O60</f>
        <v>429532.511</v>
      </c>
      <c r="P63" s="72"/>
      <c r="Q63" s="72"/>
      <c r="R63" s="73"/>
      <c r="S63" s="16">
        <f t="shared" si="7"/>
        <v>53</v>
      </c>
      <c r="T63" s="30">
        <f t="shared" si="7"/>
        <v>5372.9364000000005</v>
      </c>
      <c r="U63" s="29">
        <f t="shared" si="7"/>
        <v>429532.511</v>
      </c>
      <c r="V63" s="97">
        <f aca="true" t="shared" si="10" ref="V63:AA63">+V7+V9+V11+V13+V15+V17+V19+V21+V23+V25+V27+V29+V31+V33+V35+V37+V39+V41+V43+V45+V47+V49+V51+V53+V55+V57+V60</f>
        <v>423</v>
      </c>
      <c r="W63" s="97">
        <f t="shared" si="10"/>
        <v>11184.0137</v>
      </c>
      <c r="X63" s="125">
        <f t="shared" si="10"/>
        <v>1676616.375</v>
      </c>
      <c r="Y63" s="109">
        <f t="shared" si="10"/>
        <v>55</v>
      </c>
      <c r="Z63" s="97">
        <f t="shared" si="10"/>
        <v>5765.7985</v>
      </c>
      <c r="AA63" s="110">
        <f t="shared" si="10"/>
        <v>651889.172</v>
      </c>
      <c r="AB63" s="17">
        <f aca="true" t="shared" si="11" ref="AB63:AD71">+J63+S63+V63+Y63</f>
        <v>616</v>
      </c>
      <c r="AC63" s="30">
        <f t="shared" si="11"/>
        <v>23318.4106</v>
      </c>
      <c r="AD63" s="65">
        <f>+L63+U63+X63+AA63</f>
        <v>3678780.7760042436</v>
      </c>
      <c r="AE63" s="222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260</v>
      </c>
      <c r="H64" s="96">
        <v>584.9584</v>
      </c>
      <c r="I64" s="96">
        <v>112093.741</v>
      </c>
      <c r="J64" s="147">
        <f t="shared" si="6"/>
        <v>260</v>
      </c>
      <c r="K64" s="27">
        <f t="shared" si="6"/>
        <v>584.9584</v>
      </c>
      <c r="L64" s="25">
        <f t="shared" si="6"/>
        <v>112093.741</v>
      </c>
      <c r="M64" s="96">
        <v>3301</v>
      </c>
      <c r="N64" s="96">
        <v>1249.8584</v>
      </c>
      <c r="O64" s="96">
        <v>538814.117</v>
      </c>
      <c r="P64" s="69"/>
      <c r="Q64" s="69"/>
      <c r="R64" s="69"/>
      <c r="S64" s="26">
        <f t="shared" si="7"/>
        <v>3301</v>
      </c>
      <c r="T64" s="27">
        <f t="shared" si="7"/>
        <v>1249.8584</v>
      </c>
      <c r="U64" s="25">
        <f t="shared" si="7"/>
        <v>538814.117</v>
      </c>
      <c r="V64" s="96">
        <v>414</v>
      </c>
      <c r="W64" s="96">
        <v>49.1686</v>
      </c>
      <c r="X64" s="124">
        <v>49352.511</v>
      </c>
      <c r="Y64" s="107">
        <v>173</v>
      </c>
      <c r="Z64" s="96">
        <v>742.8165</v>
      </c>
      <c r="AA64" s="108">
        <v>88873.96</v>
      </c>
      <c r="AB64" s="28">
        <f t="shared" si="11"/>
        <v>4148</v>
      </c>
      <c r="AC64" s="27">
        <f t="shared" si="11"/>
        <v>2626.8019</v>
      </c>
      <c r="AD64" s="63">
        <f t="shared" si="11"/>
        <v>789134.3289999999</v>
      </c>
      <c r="AE64" s="5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/>
      <c r="E65" s="72"/>
      <c r="F65" s="72"/>
      <c r="G65" s="97">
        <v>81</v>
      </c>
      <c r="H65" s="97">
        <v>444.016</v>
      </c>
      <c r="I65" s="97">
        <v>139324.407</v>
      </c>
      <c r="J65" s="148">
        <f t="shared" si="6"/>
        <v>81</v>
      </c>
      <c r="K65" s="30">
        <f t="shared" si="6"/>
        <v>444.016</v>
      </c>
      <c r="L65" s="29">
        <f t="shared" si="6"/>
        <v>139324.407</v>
      </c>
      <c r="M65" s="97">
        <v>43</v>
      </c>
      <c r="N65" s="97">
        <v>5.479</v>
      </c>
      <c r="O65" s="97">
        <v>1203.155</v>
      </c>
      <c r="P65" s="72"/>
      <c r="Q65" s="72"/>
      <c r="R65" s="73"/>
      <c r="S65" s="16">
        <f t="shared" si="7"/>
        <v>43</v>
      </c>
      <c r="T65" s="30">
        <f t="shared" si="7"/>
        <v>5.479</v>
      </c>
      <c r="U65" s="29">
        <f t="shared" si="7"/>
        <v>1203.155</v>
      </c>
      <c r="V65" s="97">
        <v>80</v>
      </c>
      <c r="W65" s="97">
        <v>10.7692</v>
      </c>
      <c r="X65" s="125">
        <v>3172.736</v>
      </c>
      <c r="Y65" s="109">
        <v>2</v>
      </c>
      <c r="Z65" s="97">
        <v>20.622</v>
      </c>
      <c r="AA65" s="110">
        <v>18818.397</v>
      </c>
      <c r="AB65" s="17">
        <f t="shared" si="11"/>
        <v>206</v>
      </c>
      <c r="AC65" s="30">
        <f t="shared" si="11"/>
        <v>480.88620000000003</v>
      </c>
      <c r="AD65" s="65">
        <f t="shared" si="11"/>
        <v>162518.695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147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>
        <v>276</v>
      </c>
      <c r="E67" s="72">
        <v>22.4967</v>
      </c>
      <c r="F67" s="72">
        <v>24773.337941063925</v>
      </c>
      <c r="G67" s="97"/>
      <c r="H67" s="97"/>
      <c r="I67" s="97"/>
      <c r="J67" s="148">
        <f t="shared" si="6"/>
        <v>276</v>
      </c>
      <c r="K67" s="30">
        <f t="shared" si="6"/>
        <v>22.4967</v>
      </c>
      <c r="L67" s="29">
        <f t="shared" si="6"/>
        <v>24773.337941063925</v>
      </c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>
        <f t="shared" si="11"/>
        <v>276</v>
      </c>
      <c r="AC67" s="30">
        <f t="shared" si="11"/>
        <v>22.4967</v>
      </c>
      <c r="AD67" s="65">
        <f t="shared" si="11"/>
        <v>24773.337941063925</v>
      </c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2" ref="D68:I68">+D61+D64+D66</f>
        <v>52</v>
      </c>
      <c r="E68" s="69">
        <f t="shared" si="12"/>
        <v>202.4077</v>
      </c>
      <c r="F68" s="69">
        <f t="shared" si="12"/>
        <v>75835.55405469218</v>
      </c>
      <c r="G68" s="96">
        <f t="shared" si="12"/>
        <v>314</v>
      </c>
      <c r="H68" s="96">
        <f t="shared" si="12"/>
        <v>616.6795</v>
      </c>
      <c r="I68" s="96">
        <f t="shared" si="12"/>
        <v>143200.892</v>
      </c>
      <c r="J68" s="147">
        <f t="shared" si="6"/>
        <v>366</v>
      </c>
      <c r="K68" s="27">
        <f t="shared" si="6"/>
        <v>819.0871999999999</v>
      </c>
      <c r="L68" s="25">
        <f t="shared" si="6"/>
        <v>219036.44605469218</v>
      </c>
      <c r="M68" s="96">
        <f>+M61+M64+M66</f>
        <v>4048</v>
      </c>
      <c r="N68" s="96">
        <f>+N61+N64+N66</f>
        <v>4287.1796</v>
      </c>
      <c r="O68" s="96">
        <f>+O61+O64+O66</f>
        <v>1264643.182</v>
      </c>
      <c r="P68" s="69"/>
      <c r="Q68" s="69"/>
      <c r="R68" s="69"/>
      <c r="S68" s="26">
        <f t="shared" si="7"/>
        <v>4048</v>
      </c>
      <c r="T68" s="27">
        <f t="shared" si="7"/>
        <v>4287.1796</v>
      </c>
      <c r="U68" s="25">
        <f t="shared" si="7"/>
        <v>1264643.182</v>
      </c>
      <c r="V68" s="96">
        <f aca="true" t="shared" si="13" ref="V68:AA68">+V61+V64+V66</f>
        <v>3290</v>
      </c>
      <c r="W68" s="96">
        <f t="shared" si="13"/>
        <v>3267.912</v>
      </c>
      <c r="X68" s="128">
        <f t="shared" si="13"/>
        <v>686615.773</v>
      </c>
      <c r="Y68" s="107">
        <f t="shared" si="13"/>
        <v>824</v>
      </c>
      <c r="Z68" s="96">
        <f t="shared" si="13"/>
        <v>3343.8161999999998</v>
      </c>
      <c r="AA68" s="108">
        <f t="shared" si="13"/>
        <v>476395.614</v>
      </c>
      <c r="AB68" s="28">
        <f t="shared" si="11"/>
        <v>8528</v>
      </c>
      <c r="AC68" s="27">
        <f t="shared" si="11"/>
        <v>11717.994999999999</v>
      </c>
      <c r="AD68" s="63">
        <f t="shared" si="11"/>
        <v>2646691.0150546925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4" ref="D69:I69">+D63+D65+D67</f>
        <v>335</v>
      </c>
      <c r="E69" s="72">
        <f t="shared" si="14"/>
        <v>737.7617</v>
      </c>
      <c r="F69" s="72">
        <f t="shared" si="14"/>
        <v>651658.8419453078</v>
      </c>
      <c r="G69" s="97">
        <f t="shared" si="14"/>
        <v>107</v>
      </c>
      <c r="H69" s="97">
        <f t="shared" si="14"/>
        <v>724.413</v>
      </c>
      <c r="I69" s="97">
        <f t="shared" si="14"/>
        <v>433181.621</v>
      </c>
      <c r="J69" s="148">
        <f t="shared" si="6"/>
        <v>442</v>
      </c>
      <c r="K69" s="30">
        <f t="shared" si="6"/>
        <v>1462.1747</v>
      </c>
      <c r="L69" s="29">
        <f t="shared" si="6"/>
        <v>1084840.4629453078</v>
      </c>
      <c r="M69" s="97">
        <f>+M63+M65+M67</f>
        <v>96</v>
      </c>
      <c r="N69" s="97">
        <f>+N63+N65+N67</f>
        <v>5378.415400000001</v>
      </c>
      <c r="O69" s="97">
        <f>+O63+O65+O67</f>
        <v>430735.666</v>
      </c>
      <c r="P69" s="72"/>
      <c r="Q69" s="72"/>
      <c r="R69" s="73"/>
      <c r="S69" s="16">
        <f t="shared" si="7"/>
        <v>96</v>
      </c>
      <c r="T69" s="30">
        <f t="shared" si="7"/>
        <v>5378.415400000001</v>
      </c>
      <c r="U69" s="29">
        <f t="shared" si="7"/>
        <v>430735.666</v>
      </c>
      <c r="V69" s="97">
        <f aca="true" t="shared" si="15" ref="V69:AA69">+V63+V65+V67</f>
        <v>503</v>
      </c>
      <c r="W69" s="97">
        <f t="shared" si="15"/>
        <v>11194.7829</v>
      </c>
      <c r="X69" s="129">
        <f t="shared" si="15"/>
        <v>1679789.111</v>
      </c>
      <c r="Y69" s="109">
        <f t="shared" si="15"/>
        <v>57</v>
      </c>
      <c r="Z69" s="97">
        <f t="shared" si="15"/>
        <v>5786.4205</v>
      </c>
      <c r="AA69" s="110">
        <f t="shared" si="15"/>
        <v>670707.569</v>
      </c>
      <c r="AB69" s="17">
        <f t="shared" si="11"/>
        <v>1098</v>
      </c>
      <c r="AC69" s="30">
        <f t="shared" si="11"/>
        <v>23821.7935</v>
      </c>
      <c r="AD69" s="64">
        <f t="shared" si="11"/>
        <v>3866072.808945308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149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16" ref="D71:I71">+D68+D69+D70</f>
        <v>387</v>
      </c>
      <c r="E71" s="78">
        <f t="shared" si="16"/>
        <v>940.1694</v>
      </c>
      <c r="F71" s="78">
        <f t="shared" si="16"/>
        <v>727494.396</v>
      </c>
      <c r="G71" s="101">
        <f t="shared" si="16"/>
        <v>421</v>
      </c>
      <c r="H71" s="98">
        <f t="shared" si="16"/>
        <v>1341.0925</v>
      </c>
      <c r="I71" s="117">
        <f t="shared" si="16"/>
        <v>576382.513</v>
      </c>
      <c r="J71" s="150">
        <f t="shared" si="6"/>
        <v>808</v>
      </c>
      <c r="K71" s="58">
        <f t="shared" si="6"/>
        <v>2281.2619</v>
      </c>
      <c r="L71" s="57">
        <f t="shared" si="6"/>
        <v>1303876.909</v>
      </c>
      <c r="M71" s="113">
        <f>+M68+M69+M70</f>
        <v>4144</v>
      </c>
      <c r="N71" s="98">
        <f>+N68+N69+N70</f>
        <v>9665.595000000001</v>
      </c>
      <c r="O71" s="119">
        <f>+O68+O69+O70</f>
        <v>1695378.848</v>
      </c>
      <c r="P71" s="79"/>
      <c r="Q71" s="78"/>
      <c r="R71" s="83"/>
      <c r="S71" s="56">
        <f t="shared" si="7"/>
        <v>4144</v>
      </c>
      <c r="T71" s="78">
        <f t="shared" si="7"/>
        <v>9665.595000000001</v>
      </c>
      <c r="U71" s="84">
        <f t="shared" si="7"/>
        <v>1695378.848</v>
      </c>
      <c r="V71" s="98">
        <f aca="true" t="shared" si="17" ref="V71:AA71">+V68+V69+V70</f>
        <v>3793</v>
      </c>
      <c r="W71" s="101">
        <f t="shared" si="17"/>
        <v>14462.6949</v>
      </c>
      <c r="X71" s="130">
        <f t="shared" si="17"/>
        <v>2366404.884</v>
      </c>
      <c r="Y71" s="113">
        <f t="shared" si="17"/>
        <v>881</v>
      </c>
      <c r="Z71" s="98">
        <f t="shared" si="17"/>
        <v>9130.2367</v>
      </c>
      <c r="AA71" s="114">
        <f t="shared" si="17"/>
        <v>1147103.183</v>
      </c>
      <c r="AB71" s="58">
        <f t="shared" si="11"/>
        <v>9626</v>
      </c>
      <c r="AC71" s="59">
        <f t="shared" si="11"/>
        <v>35539.7885</v>
      </c>
      <c r="AD71" s="67">
        <f t="shared" si="11"/>
        <v>6512763.824000001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394</v>
      </c>
      <c r="E72" s="134">
        <v>4903.569150000001</v>
      </c>
      <c r="F72" s="134">
        <v>641515.682</v>
      </c>
      <c r="G72" s="134">
        <v>370</v>
      </c>
      <c r="H72" s="134">
        <v>1102.2006000000001</v>
      </c>
      <c r="I72" s="224">
        <v>613629.193</v>
      </c>
      <c r="J72" s="212">
        <v>764</v>
      </c>
      <c r="K72" s="225">
        <v>1950.5279000000003</v>
      </c>
      <c r="L72" s="226">
        <v>1255144.875</v>
      </c>
      <c r="M72" s="134">
        <v>3136</v>
      </c>
      <c r="N72" s="134">
        <v>12522.589899999999</v>
      </c>
      <c r="O72" s="134">
        <v>2021844.872</v>
      </c>
      <c r="P72" s="134"/>
      <c r="Q72" s="134"/>
      <c r="R72" s="224"/>
      <c r="S72" s="212">
        <v>3136</v>
      </c>
      <c r="T72" s="225">
        <v>12522.589899999999</v>
      </c>
      <c r="U72" s="226">
        <v>2021844.872</v>
      </c>
      <c r="V72" s="212">
        <v>3325</v>
      </c>
      <c r="W72" s="225">
        <v>11193.106099999999</v>
      </c>
      <c r="X72" s="226">
        <v>2577408.9340000004</v>
      </c>
      <c r="Y72" s="212">
        <v>705</v>
      </c>
      <c r="Z72" s="225">
        <v>6226.186</v>
      </c>
      <c r="AA72" s="226">
        <v>1060265.639</v>
      </c>
      <c r="AB72" s="212">
        <v>7930</v>
      </c>
      <c r="AC72" s="225">
        <v>31892.4099</v>
      </c>
      <c r="AD72" s="226">
        <v>6914664.32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>D71/D72</f>
        <v>0.9822335025380711</v>
      </c>
      <c r="E73" s="86">
        <f aca="true" t="shared" si="18" ref="E73:AD73">E71/E72</f>
        <v>0.19173164918047494</v>
      </c>
      <c r="F73" s="85">
        <f t="shared" si="18"/>
        <v>1.134024337069908</v>
      </c>
      <c r="G73" s="102">
        <f t="shared" si="18"/>
        <v>1.1378378378378378</v>
      </c>
      <c r="H73" s="99">
        <f t="shared" si="18"/>
        <v>1.2167408546139422</v>
      </c>
      <c r="I73" s="118">
        <f t="shared" si="18"/>
        <v>0.9393009973695956</v>
      </c>
      <c r="J73" s="115">
        <f t="shared" si="18"/>
        <v>1.057591623036649</v>
      </c>
      <c r="K73" s="85">
        <f t="shared" si="18"/>
        <v>1.1695612762063028</v>
      </c>
      <c r="L73" s="88">
        <f t="shared" si="18"/>
        <v>1.0388258239910353</v>
      </c>
      <c r="M73" s="115">
        <f t="shared" si="18"/>
        <v>1.3214285714285714</v>
      </c>
      <c r="N73" s="99">
        <f t="shared" si="18"/>
        <v>0.7718527139501711</v>
      </c>
      <c r="O73" s="102">
        <f t="shared" si="18"/>
        <v>0.8385306268937135</v>
      </c>
      <c r="P73" s="85"/>
      <c r="Q73" s="86"/>
      <c r="R73" s="89"/>
      <c r="S73" s="90">
        <f t="shared" si="18"/>
        <v>1.3214285714285714</v>
      </c>
      <c r="T73" s="86">
        <f t="shared" si="18"/>
        <v>0.7718527139501711</v>
      </c>
      <c r="U73" s="89">
        <f t="shared" si="18"/>
        <v>0.8385306268937135</v>
      </c>
      <c r="V73" s="99">
        <f t="shared" si="18"/>
        <v>1.1407518796992482</v>
      </c>
      <c r="W73" s="102">
        <f t="shared" si="18"/>
        <v>1.2921073713399358</v>
      </c>
      <c r="X73" s="99">
        <f t="shared" si="18"/>
        <v>0.9181332666242709</v>
      </c>
      <c r="Y73" s="115">
        <f t="shared" si="18"/>
        <v>1.249645390070922</v>
      </c>
      <c r="Z73" s="99">
        <f t="shared" si="18"/>
        <v>1.4664253043516529</v>
      </c>
      <c r="AA73" s="116">
        <f t="shared" si="18"/>
        <v>1.081901686526314</v>
      </c>
      <c r="AB73" s="85">
        <f t="shared" si="18"/>
        <v>1.2138713745271121</v>
      </c>
      <c r="AC73" s="86">
        <f t="shared" si="18"/>
        <v>1.1143650985120446</v>
      </c>
      <c r="AD73" s="91">
        <f t="shared" si="18"/>
        <v>0.9418770778449012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3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28" width="22.59765625" style="100" customWidth="1"/>
    <col min="29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100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93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13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40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/>
      <c r="N6" s="96"/>
      <c r="O6" s="96"/>
      <c r="P6" s="69"/>
      <c r="Q6" s="69"/>
      <c r="R6" s="69"/>
      <c r="S6" s="26"/>
      <c r="T6" s="27"/>
      <c r="U6" s="25"/>
      <c r="V6" s="96"/>
      <c r="W6" s="96"/>
      <c r="X6" s="124"/>
      <c r="Y6" s="107"/>
      <c r="Z6" s="96"/>
      <c r="AA6" s="108"/>
      <c r="AB6" s="141"/>
      <c r="AC6" s="27"/>
      <c r="AD6" s="25"/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/>
      <c r="E7" s="72"/>
      <c r="F7" s="72"/>
      <c r="G7" s="97"/>
      <c r="H7" s="97"/>
      <c r="I7" s="97"/>
      <c r="J7" s="16"/>
      <c r="K7" s="30"/>
      <c r="L7" s="29"/>
      <c r="M7" s="97"/>
      <c r="N7" s="97"/>
      <c r="O7" s="97"/>
      <c r="P7" s="72"/>
      <c r="Q7" s="72"/>
      <c r="R7" s="73"/>
      <c r="S7" s="16"/>
      <c r="T7" s="30"/>
      <c r="U7" s="29"/>
      <c r="V7" s="97">
        <v>2</v>
      </c>
      <c r="W7" s="97">
        <v>83.462</v>
      </c>
      <c r="X7" s="125">
        <v>14767.385</v>
      </c>
      <c r="Y7" s="109"/>
      <c r="Z7" s="97"/>
      <c r="AA7" s="110"/>
      <c r="AB7" s="142">
        <f aca="true" t="shared" si="0" ref="AB7:AD9">+J7+S7+V7+Y7</f>
        <v>2</v>
      </c>
      <c r="AC7" s="30">
        <f t="shared" si="0"/>
        <v>83.462</v>
      </c>
      <c r="AD7" s="29">
        <f t="shared" si="0"/>
        <v>14767.385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>
        <v>8</v>
      </c>
      <c r="N8" s="96">
        <v>540.675</v>
      </c>
      <c r="O8" s="96">
        <v>44917.073</v>
      </c>
      <c r="P8" s="69"/>
      <c r="Q8" s="69"/>
      <c r="R8" s="69"/>
      <c r="S8" s="26">
        <f aca="true" t="shared" si="1" ref="S8:U9">+M8+P8</f>
        <v>8</v>
      </c>
      <c r="T8" s="27">
        <f t="shared" si="1"/>
        <v>540.675</v>
      </c>
      <c r="U8" s="25">
        <f t="shared" si="1"/>
        <v>44917.073</v>
      </c>
      <c r="V8" s="96">
        <v>4</v>
      </c>
      <c r="W8" s="96">
        <v>332.495</v>
      </c>
      <c r="X8" s="124">
        <v>41922.421</v>
      </c>
      <c r="Y8" s="107"/>
      <c r="Z8" s="96"/>
      <c r="AA8" s="108"/>
      <c r="AB8" s="141">
        <f t="shared" si="0"/>
        <v>12</v>
      </c>
      <c r="AC8" s="27">
        <f t="shared" si="0"/>
        <v>873.17</v>
      </c>
      <c r="AD8" s="25">
        <f t="shared" si="0"/>
        <v>86839.494</v>
      </c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>
        <v>4</v>
      </c>
      <c r="E9" s="72">
        <v>190.313</v>
      </c>
      <c r="F9" s="72">
        <v>12168.14305267629</v>
      </c>
      <c r="G9" s="97"/>
      <c r="H9" s="97"/>
      <c r="I9" s="97"/>
      <c r="J9" s="16">
        <f>+D9+G9</f>
        <v>4</v>
      </c>
      <c r="K9" s="30">
        <f>+E9+H9</f>
        <v>190.313</v>
      </c>
      <c r="L9" s="29">
        <f>+F9+I9</f>
        <v>12168.14305267629</v>
      </c>
      <c r="M9" s="97">
        <v>82</v>
      </c>
      <c r="N9" s="97">
        <v>6278.164</v>
      </c>
      <c r="O9" s="97">
        <v>575961.505</v>
      </c>
      <c r="P9" s="72"/>
      <c r="Q9" s="72"/>
      <c r="R9" s="73"/>
      <c r="S9" s="16">
        <f t="shared" si="1"/>
        <v>82</v>
      </c>
      <c r="T9" s="30">
        <f t="shared" si="1"/>
        <v>6278.164</v>
      </c>
      <c r="U9" s="29">
        <f t="shared" si="1"/>
        <v>575961.505</v>
      </c>
      <c r="V9" s="97">
        <v>17</v>
      </c>
      <c r="W9" s="97">
        <v>632.598</v>
      </c>
      <c r="X9" s="125">
        <v>61623.159</v>
      </c>
      <c r="Y9" s="109"/>
      <c r="Z9" s="97"/>
      <c r="AA9" s="110"/>
      <c r="AB9" s="142">
        <f t="shared" si="0"/>
        <v>103</v>
      </c>
      <c r="AC9" s="30">
        <f t="shared" si="0"/>
        <v>7101.075</v>
      </c>
      <c r="AD9" s="29">
        <f t="shared" si="0"/>
        <v>649752.8070526763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141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42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26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141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6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42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26"/>
      <c r="K14" s="27"/>
      <c r="L14" s="25"/>
      <c r="M14" s="96">
        <v>220</v>
      </c>
      <c r="N14" s="96">
        <v>1827.5058</v>
      </c>
      <c r="O14" s="96">
        <v>371549.819</v>
      </c>
      <c r="P14" s="69"/>
      <c r="Q14" s="69"/>
      <c r="R14" s="69"/>
      <c r="S14" s="26">
        <f>+M14+P14</f>
        <v>220</v>
      </c>
      <c r="T14" s="27">
        <f>+N14+Q14</f>
        <v>1827.5058</v>
      </c>
      <c r="U14" s="25">
        <f>+O14+R14</f>
        <v>371549.819</v>
      </c>
      <c r="V14" s="96"/>
      <c r="W14" s="96"/>
      <c r="X14" s="124"/>
      <c r="Y14" s="107">
        <v>25</v>
      </c>
      <c r="Z14" s="96">
        <v>218.7099</v>
      </c>
      <c r="AA14" s="108">
        <v>43954.223</v>
      </c>
      <c r="AB14" s="141">
        <f>+J14+S14+V14+Y14</f>
        <v>245</v>
      </c>
      <c r="AC14" s="27">
        <f>+K14+T14+W14+Z14</f>
        <v>2046.2157</v>
      </c>
      <c r="AD14" s="25">
        <f>+L14+U14+X14+AA14</f>
        <v>415504.042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6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42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>
        <v>13</v>
      </c>
      <c r="E16" s="69">
        <v>7.9941</v>
      </c>
      <c r="F16" s="69">
        <v>6023.045585672744</v>
      </c>
      <c r="G16" s="96">
        <v>12</v>
      </c>
      <c r="H16" s="96">
        <v>9.4862</v>
      </c>
      <c r="I16" s="96">
        <v>4813.933</v>
      </c>
      <c r="J16" s="26">
        <f>+D16+G16</f>
        <v>25</v>
      </c>
      <c r="K16" s="27">
        <f>+E16+H16</f>
        <v>17.4803</v>
      </c>
      <c r="L16" s="25">
        <f>+F16+I16</f>
        <v>10836.978585672743</v>
      </c>
      <c r="M16" s="96">
        <v>209</v>
      </c>
      <c r="N16" s="96">
        <v>490.6662</v>
      </c>
      <c r="O16" s="96">
        <v>156789.385</v>
      </c>
      <c r="P16" s="69"/>
      <c r="Q16" s="69"/>
      <c r="R16" s="69"/>
      <c r="S16" s="26">
        <f>+M16+P16</f>
        <v>209</v>
      </c>
      <c r="T16" s="27">
        <f>+N16+Q16</f>
        <v>490.6662</v>
      </c>
      <c r="U16" s="25">
        <f>+O16+R16</f>
        <v>156789.385</v>
      </c>
      <c r="V16" s="96"/>
      <c r="W16" s="96"/>
      <c r="X16" s="124"/>
      <c r="Y16" s="107"/>
      <c r="Z16" s="96"/>
      <c r="AA16" s="108"/>
      <c r="AB16" s="141">
        <f>+J16+S16+V16+Y16</f>
        <v>234</v>
      </c>
      <c r="AC16" s="27">
        <f>+K16+T16+W16+Z16</f>
        <v>508.1465</v>
      </c>
      <c r="AD16" s="25">
        <f>+L16+U16+X16+AA16</f>
        <v>167626.36358567275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6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42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26"/>
      <c r="K18" s="27"/>
      <c r="L18" s="25"/>
      <c r="M18" s="96">
        <v>148</v>
      </c>
      <c r="N18" s="96">
        <v>280.8735</v>
      </c>
      <c r="O18" s="96">
        <v>84673.363</v>
      </c>
      <c r="P18" s="69"/>
      <c r="Q18" s="69"/>
      <c r="R18" s="69"/>
      <c r="S18" s="26">
        <f>+M18+P18</f>
        <v>148</v>
      </c>
      <c r="T18" s="27">
        <f>+N18+Q18</f>
        <v>280.8735</v>
      </c>
      <c r="U18" s="25">
        <f>+O18+R18</f>
        <v>84673.363</v>
      </c>
      <c r="V18" s="96"/>
      <c r="W18" s="96"/>
      <c r="X18" s="124"/>
      <c r="Y18" s="107"/>
      <c r="Z18" s="96"/>
      <c r="AA18" s="108"/>
      <c r="AB18" s="141">
        <f>+J18+S18+V18+Y18</f>
        <v>148</v>
      </c>
      <c r="AC18" s="27">
        <f>+K18+T18+W18+Z18</f>
        <v>280.8735</v>
      </c>
      <c r="AD18" s="25">
        <f>+L18+U18+X18+AA18</f>
        <v>84673.363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6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42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26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>
        <v>52</v>
      </c>
      <c r="W20" s="96">
        <v>1444.955</v>
      </c>
      <c r="X20" s="124">
        <v>84043.223</v>
      </c>
      <c r="Y20" s="107">
        <v>134</v>
      </c>
      <c r="Z20" s="96">
        <v>4448.261</v>
      </c>
      <c r="AA20" s="108">
        <v>262947.779</v>
      </c>
      <c r="AB20" s="141">
        <f aca="true" t="shared" si="2" ref="AB20:AD21">+J20+S20+V20+Y20</f>
        <v>186</v>
      </c>
      <c r="AC20" s="27">
        <f t="shared" si="2"/>
        <v>5893.216</v>
      </c>
      <c r="AD20" s="25">
        <f t="shared" si="2"/>
        <v>346991.002</v>
      </c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6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>
        <v>178</v>
      </c>
      <c r="W21" s="97">
        <v>9250.1409</v>
      </c>
      <c r="X21" s="125">
        <v>600003.383</v>
      </c>
      <c r="Y21" s="109">
        <v>99</v>
      </c>
      <c r="Z21" s="97">
        <v>6478.0484</v>
      </c>
      <c r="AA21" s="110">
        <v>452564.098</v>
      </c>
      <c r="AB21" s="142">
        <f t="shared" si="2"/>
        <v>277</v>
      </c>
      <c r="AC21" s="30">
        <f t="shared" si="2"/>
        <v>15728.1893</v>
      </c>
      <c r="AD21" s="29">
        <f t="shared" si="2"/>
        <v>1052567.4810000001</v>
      </c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26"/>
      <c r="K22" s="27"/>
      <c r="L22" s="25"/>
      <c r="M22" s="96"/>
      <c r="N22" s="96"/>
      <c r="O22" s="96"/>
      <c r="P22" s="69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141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6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42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26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19</v>
      </c>
      <c r="W24" s="96">
        <v>127.9294</v>
      </c>
      <c r="X24" s="124">
        <v>26956.157</v>
      </c>
      <c r="Y24" s="107"/>
      <c r="Z24" s="96"/>
      <c r="AA24" s="108"/>
      <c r="AB24" s="141">
        <f aca="true" t="shared" si="3" ref="AB24:AD25">+J24+S24+V24+Y24</f>
        <v>19</v>
      </c>
      <c r="AC24" s="27">
        <f t="shared" si="3"/>
        <v>127.9294</v>
      </c>
      <c r="AD24" s="25">
        <f t="shared" si="3"/>
        <v>26956.157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6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31</v>
      </c>
      <c r="W25" s="97">
        <v>162.8428</v>
      </c>
      <c r="X25" s="125">
        <v>39221.29</v>
      </c>
      <c r="Y25" s="109"/>
      <c r="Z25" s="97"/>
      <c r="AA25" s="110"/>
      <c r="AB25" s="142">
        <f t="shared" si="3"/>
        <v>31</v>
      </c>
      <c r="AC25" s="30">
        <f t="shared" si="3"/>
        <v>162.8428</v>
      </c>
      <c r="AD25" s="29">
        <f t="shared" si="3"/>
        <v>39221.29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26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141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6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42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26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141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6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42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8</v>
      </c>
      <c r="E30" s="69">
        <v>1.1394</v>
      </c>
      <c r="F30" s="69">
        <v>1318.215614373266</v>
      </c>
      <c r="G30" s="96">
        <v>15</v>
      </c>
      <c r="H30" s="96">
        <v>1.6049</v>
      </c>
      <c r="I30" s="96">
        <v>1692.758</v>
      </c>
      <c r="J30" s="26">
        <f>+D30+G30</f>
        <v>23</v>
      </c>
      <c r="K30" s="27">
        <f>+E30+H30</f>
        <v>2.7443</v>
      </c>
      <c r="L30" s="25">
        <f>+F30+I30</f>
        <v>3010.973614373266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191</v>
      </c>
      <c r="Z30" s="96">
        <v>51.4274</v>
      </c>
      <c r="AA30" s="108">
        <v>18415.87</v>
      </c>
      <c r="AB30" s="141">
        <f>+J30+S30+V30+Y30</f>
        <v>214</v>
      </c>
      <c r="AC30" s="27">
        <f>+K30+T30+W30+Z30</f>
        <v>54.1717</v>
      </c>
      <c r="AD30" s="25">
        <f>+L30+U30+X30+AA30</f>
        <v>21426.843614373265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6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42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/>
      <c r="H32" s="96"/>
      <c r="I32" s="96"/>
      <c r="J32" s="26"/>
      <c r="K32" s="27"/>
      <c r="L32" s="25"/>
      <c r="M32" s="96">
        <v>179</v>
      </c>
      <c r="N32" s="96">
        <v>1972.3581</v>
      </c>
      <c r="O32" s="96">
        <v>132719.806</v>
      </c>
      <c r="P32" s="69"/>
      <c r="Q32" s="69"/>
      <c r="R32" s="69"/>
      <c r="S32" s="26">
        <f>+M32+P32</f>
        <v>179</v>
      </c>
      <c r="T32" s="27">
        <f>+N32+Q32</f>
        <v>1972.3581</v>
      </c>
      <c r="U32" s="25">
        <f>+O32+R32</f>
        <v>132719.806</v>
      </c>
      <c r="V32" s="96">
        <v>111</v>
      </c>
      <c r="W32" s="96">
        <v>433.4442</v>
      </c>
      <c r="X32" s="124">
        <v>192623.928</v>
      </c>
      <c r="Y32" s="107">
        <v>207</v>
      </c>
      <c r="Z32" s="96">
        <v>1784.5655</v>
      </c>
      <c r="AA32" s="108">
        <v>134569.024</v>
      </c>
      <c r="AB32" s="141">
        <f>+J32+S32+V32+Y32</f>
        <v>497</v>
      </c>
      <c r="AC32" s="27">
        <f>+K32+T32+W32+Z32</f>
        <v>4190.3678</v>
      </c>
      <c r="AD32" s="25">
        <f>+L32+U32+X32+AA32</f>
        <v>459912.75800000003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6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42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7</v>
      </c>
      <c r="H34" s="96">
        <v>0.492</v>
      </c>
      <c r="I34" s="96">
        <v>308.581</v>
      </c>
      <c r="J34" s="26">
        <f>+D34+G34</f>
        <v>7</v>
      </c>
      <c r="K34" s="27">
        <f>+E34+H34</f>
        <v>0.492</v>
      </c>
      <c r="L34" s="25">
        <f>+F34+I34</f>
        <v>308.581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185</v>
      </c>
      <c r="W34" s="96">
        <v>77.1301</v>
      </c>
      <c r="X34" s="124">
        <v>33938.37</v>
      </c>
      <c r="Y34" s="107"/>
      <c r="Z34" s="96"/>
      <c r="AA34" s="108"/>
      <c r="AB34" s="141">
        <f>+J34+S34+V34+Y34</f>
        <v>192</v>
      </c>
      <c r="AC34" s="27">
        <f>+K34+T34+W34+Z34</f>
        <v>77.6221</v>
      </c>
      <c r="AD34" s="25">
        <f>+L34+U34+X34+AA34</f>
        <v>34246.951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6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42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26"/>
      <c r="K36" s="27"/>
      <c r="L36" s="25"/>
      <c r="M36" s="96"/>
      <c r="N36" s="96"/>
      <c r="O36" s="96"/>
      <c r="P36" s="69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141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6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42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7</v>
      </c>
      <c r="E38" s="69">
        <v>0.6652</v>
      </c>
      <c r="F38" s="69">
        <v>554.2290060430788</v>
      </c>
      <c r="G38" s="96"/>
      <c r="H38" s="96"/>
      <c r="I38" s="96"/>
      <c r="J38" s="26">
        <f>+D38+G38</f>
        <v>7</v>
      </c>
      <c r="K38" s="27">
        <f>+E38+H38</f>
        <v>0.6652</v>
      </c>
      <c r="L38" s="25">
        <f>+F38+I38</f>
        <v>554.2290060430788</v>
      </c>
      <c r="M38" s="96"/>
      <c r="N38" s="96"/>
      <c r="O38" s="96"/>
      <c r="P38" s="69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141">
        <f>+J38+S38+V38+Y38</f>
        <v>7</v>
      </c>
      <c r="AC38" s="27">
        <f>+K38+T38+W38+Z38</f>
        <v>0.6652</v>
      </c>
      <c r="AD38" s="25">
        <f>+L38+U38+X38+AA38</f>
        <v>554.2290060430788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6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42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26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/>
      <c r="W40" s="96"/>
      <c r="X40" s="124"/>
      <c r="Y40" s="107"/>
      <c r="Z40" s="96"/>
      <c r="AA40" s="108"/>
      <c r="AB40" s="141"/>
      <c r="AC40" s="27"/>
      <c r="AD40" s="25"/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6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42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>
        <v>2</v>
      </c>
      <c r="H42" s="96">
        <v>33.463</v>
      </c>
      <c r="I42" s="96">
        <v>16197.943</v>
      </c>
      <c r="J42" s="26">
        <f aca="true" t="shared" si="4" ref="J42:L43">+D42+G42</f>
        <v>2</v>
      </c>
      <c r="K42" s="27">
        <f t="shared" si="4"/>
        <v>33.463</v>
      </c>
      <c r="L42" s="25">
        <f t="shared" si="4"/>
        <v>16197.943</v>
      </c>
      <c r="M42" s="96"/>
      <c r="N42" s="96"/>
      <c r="O42" s="96"/>
      <c r="P42" s="69"/>
      <c r="Q42" s="69"/>
      <c r="R42" s="69"/>
      <c r="S42" s="26"/>
      <c r="T42" s="27"/>
      <c r="U42" s="25"/>
      <c r="V42" s="96">
        <v>14</v>
      </c>
      <c r="W42" s="96">
        <v>522.4803</v>
      </c>
      <c r="X42" s="124">
        <v>246116.78</v>
      </c>
      <c r="Y42" s="107"/>
      <c r="Z42" s="96"/>
      <c r="AA42" s="108"/>
      <c r="AB42" s="141">
        <f aca="true" t="shared" si="5" ref="AB42:AD45">+J42+S42+V42+Y42</f>
        <v>16</v>
      </c>
      <c r="AC42" s="27">
        <f t="shared" si="5"/>
        <v>555.9433</v>
      </c>
      <c r="AD42" s="25">
        <f t="shared" si="5"/>
        <v>262314.723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43</v>
      </c>
      <c r="E43" s="72">
        <v>429.8234</v>
      </c>
      <c r="F43" s="72">
        <v>354553.822705905</v>
      </c>
      <c r="G43" s="97">
        <v>25</v>
      </c>
      <c r="H43" s="97">
        <v>371.7186</v>
      </c>
      <c r="I43" s="97">
        <v>249834.569</v>
      </c>
      <c r="J43" s="16">
        <f t="shared" si="4"/>
        <v>68</v>
      </c>
      <c r="K43" s="30">
        <f t="shared" si="4"/>
        <v>801.5419999999999</v>
      </c>
      <c r="L43" s="29">
        <f t="shared" si="4"/>
        <v>604388.391705905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8</v>
      </c>
      <c r="W43" s="97">
        <v>102.203</v>
      </c>
      <c r="X43" s="125">
        <v>66125.435</v>
      </c>
      <c r="Y43" s="109"/>
      <c r="Z43" s="97"/>
      <c r="AA43" s="110"/>
      <c r="AB43" s="142">
        <f t="shared" si="5"/>
        <v>76</v>
      </c>
      <c r="AC43" s="30">
        <f t="shared" si="5"/>
        <v>903.7449999999999</v>
      </c>
      <c r="AD43" s="29">
        <f t="shared" si="5"/>
        <v>670513.8267059049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26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63</v>
      </c>
      <c r="W44" s="96">
        <v>4.6307</v>
      </c>
      <c r="X44" s="124">
        <v>2179.723</v>
      </c>
      <c r="Y44" s="107"/>
      <c r="Z44" s="96"/>
      <c r="AA44" s="108"/>
      <c r="AB44" s="141">
        <f t="shared" si="5"/>
        <v>63</v>
      </c>
      <c r="AC44" s="27">
        <f t="shared" si="5"/>
        <v>4.6307</v>
      </c>
      <c r="AD44" s="25">
        <f t="shared" si="5"/>
        <v>2179.723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6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>
        <v>10</v>
      </c>
      <c r="W45" s="97">
        <v>0.3959</v>
      </c>
      <c r="X45" s="125">
        <v>200.069</v>
      </c>
      <c r="Y45" s="109"/>
      <c r="Z45" s="97"/>
      <c r="AA45" s="110"/>
      <c r="AB45" s="142">
        <f t="shared" si="5"/>
        <v>10</v>
      </c>
      <c r="AC45" s="30">
        <f t="shared" si="5"/>
        <v>0.3959</v>
      </c>
      <c r="AD45" s="29">
        <f t="shared" si="5"/>
        <v>200.069</v>
      </c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26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141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6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42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26"/>
      <c r="K48" s="27"/>
      <c r="L48" s="25"/>
      <c r="M48" s="96">
        <v>7</v>
      </c>
      <c r="N48" s="96">
        <v>2.39</v>
      </c>
      <c r="O48" s="96">
        <v>667.947</v>
      </c>
      <c r="P48" s="69"/>
      <c r="Q48" s="69"/>
      <c r="R48" s="69"/>
      <c r="S48" s="26">
        <f>+M48+P48</f>
        <v>7</v>
      </c>
      <c r="T48" s="27">
        <f>+N48+Q48</f>
        <v>2.39</v>
      </c>
      <c r="U48" s="25">
        <f>+O48+R48</f>
        <v>667.947</v>
      </c>
      <c r="V48" s="96">
        <v>118</v>
      </c>
      <c r="W48" s="96">
        <v>60.5125</v>
      </c>
      <c r="X48" s="124">
        <v>22811.205</v>
      </c>
      <c r="Y48" s="107">
        <v>33</v>
      </c>
      <c r="Z48" s="96">
        <v>15.612</v>
      </c>
      <c r="AA48" s="108">
        <v>5533.152</v>
      </c>
      <c r="AB48" s="141">
        <f>+J48+S48+V48+Y48</f>
        <v>158</v>
      </c>
      <c r="AC48" s="27">
        <f>+K48+T48+W48+Z48</f>
        <v>78.5145</v>
      </c>
      <c r="AD48" s="25">
        <f>+L48+U48+X48+AA48</f>
        <v>29012.304000000004</v>
      </c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6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42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/>
      <c r="E50" s="69"/>
      <c r="F50" s="69"/>
      <c r="G50" s="96"/>
      <c r="H50" s="96"/>
      <c r="I50" s="96"/>
      <c r="J50" s="26"/>
      <c r="K50" s="27"/>
      <c r="L50" s="25"/>
      <c r="M50" s="96"/>
      <c r="N50" s="96"/>
      <c r="O50" s="96"/>
      <c r="P50" s="69"/>
      <c r="Q50" s="69"/>
      <c r="R50" s="69"/>
      <c r="S50" s="26"/>
      <c r="T50" s="27"/>
      <c r="U50" s="25"/>
      <c r="V50" s="96"/>
      <c r="W50" s="96"/>
      <c r="X50" s="124"/>
      <c r="Y50" s="107"/>
      <c r="Z50" s="96"/>
      <c r="AA50" s="108"/>
      <c r="AB50" s="141"/>
      <c r="AC50" s="27"/>
      <c r="AD50" s="25"/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/>
      <c r="E51" s="72"/>
      <c r="F51" s="72"/>
      <c r="G51" s="97"/>
      <c r="H51" s="97"/>
      <c r="I51" s="97"/>
      <c r="J51" s="16"/>
      <c r="K51" s="30"/>
      <c r="L51" s="29"/>
      <c r="M51" s="97"/>
      <c r="N51" s="97"/>
      <c r="O51" s="97"/>
      <c r="P51" s="72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42"/>
      <c r="AC51" s="30"/>
      <c r="AD51" s="29"/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26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141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6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>
        <v>2</v>
      </c>
      <c r="W53" s="97">
        <v>2.262</v>
      </c>
      <c r="X53" s="125">
        <v>1334.64</v>
      </c>
      <c r="Y53" s="109"/>
      <c r="Z53" s="97"/>
      <c r="AA53" s="110"/>
      <c r="AB53" s="142">
        <f>+J53+S53+V53+Y53</f>
        <v>2</v>
      </c>
      <c r="AC53" s="30">
        <f>+K53+T53+W53+Z53</f>
        <v>2.262</v>
      </c>
      <c r="AD53" s="29">
        <f>+L53+U53+X53+AA53</f>
        <v>1334.64</v>
      </c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26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141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6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42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26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/>
      <c r="W56" s="96"/>
      <c r="X56" s="124"/>
      <c r="Y56" s="107"/>
      <c r="Z56" s="96"/>
      <c r="AA56" s="108"/>
      <c r="AB56" s="141"/>
      <c r="AC56" s="27"/>
      <c r="AD56" s="25"/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6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/>
      <c r="W57" s="97"/>
      <c r="X57" s="125"/>
      <c r="Y57" s="109"/>
      <c r="Z57" s="97"/>
      <c r="AA57" s="110"/>
      <c r="AB57" s="142"/>
      <c r="AC57" s="30"/>
      <c r="AD57" s="29"/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62" t="s">
        <v>14</v>
      </c>
      <c r="D58" s="75"/>
      <c r="E58" s="76"/>
      <c r="F58" s="76"/>
      <c r="G58" s="92"/>
      <c r="H58" s="92"/>
      <c r="I58" s="92"/>
      <c r="J58" s="7"/>
      <c r="K58" s="33"/>
      <c r="L58" s="32"/>
      <c r="M58" s="92">
        <v>30</v>
      </c>
      <c r="N58" s="92">
        <v>85.8612</v>
      </c>
      <c r="O58" s="92">
        <v>30606.523</v>
      </c>
      <c r="P58" s="76"/>
      <c r="Q58" s="76"/>
      <c r="R58" s="76"/>
      <c r="S58" s="34">
        <f>+M58+P58</f>
        <v>30</v>
      </c>
      <c r="T58" s="35">
        <f>+N58+Q58</f>
        <v>85.8612</v>
      </c>
      <c r="U58" s="36">
        <f>+O58+R58</f>
        <v>30606.523</v>
      </c>
      <c r="V58" s="92">
        <v>2177</v>
      </c>
      <c r="W58" s="92">
        <v>140.5144</v>
      </c>
      <c r="X58" s="126">
        <v>52113.502</v>
      </c>
      <c r="Y58" s="111">
        <v>169</v>
      </c>
      <c r="Z58" s="92">
        <v>11.5646</v>
      </c>
      <c r="AA58" s="112">
        <v>5448.826</v>
      </c>
      <c r="AB58" s="143">
        <f>+J58+S58+V58+Y58</f>
        <v>2376</v>
      </c>
      <c r="AC58" s="33">
        <f>+K58+T58+W58+Z58</f>
        <v>237.9402</v>
      </c>
      <c r="AD58" s="62">
        <f>+L58+U58+X58+AA58</f>
        <v>88168.851</v>
      </c>
      <c r="AE58" s="5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216" t="s">
        <v>55</v>
      </c>
      <c r="D59" s="217"/>
      <c r="E59" s="206"/>
      <c r="F59" s="206"/>
      <c r="G59" s="207"/>
      <c r="H59" s="207"/>
      <c r="I59" s="208"/>
      <c r="J59" s="209"/>
      <c r="K59" s="210"/>
      <c r="L59" s="211"/>
      <c r="M59" s="212"/>
      <c r="N59" s="207"/>
      <c r="O59" s="207"/>
      <c r="P59" s="206"/>
      <c r="Q59" s="206"/>
      <c r="R59" s="213"/>
      <c r="S59" s="209"/>
      <c r="T59" s="210"/>
      <c r="U59" s="211"/>
      <c r="V59" s="212"/>
      <c r="W59" s="207"/>
      <c r="X59" s="214"/>
      <c r="Y59" s="212"/>
      <c r="Z59" s="207"/>
      <c r="AA59" s="208"/>
      <c r="AB59" s="227"/>
      <c r="AC59" s="210"/>
      <c r="AD59" s="216"/>
      <c r="AE59" s="221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6"/>
      <c r="K60" s="30"/>
      <c r="L60" s="29"/>
      <c r="M60" s="97">
        <v>40</v>
      </c>
      <c r="N60" s="97">
        <v>215.8778</v>
      </c>
      <c r="O60" s="97">
        <v>82369.307</v>
      </c>
      <c r="P60" s="72"/>
      <c r="Q60" s="72"/>
      <c r="R60" s="73"/>
      <c r="S60" s="16">
        <f>+M60+P60</f>
        <v>40</v>
      </c>
      <c r="T60" s="30">
        <f>+N60+Q60</f>
        <v>215.8778</v>
      </c>
      <c r="U60" s="29">
        <f>+O60+R60</f>
        <v>82369.307</v>
      </c>
      <c r="V60" s="97">
        <v>77</v>
      </c>
      <c r="W60" s="97">
        <v>1.9219</v>
      </c>
      <c r="X60" s="125">
        <v>1808.126</v>
      </c>
      <c r="Y60" s="109"/>
      <c r="Z60" s="97"/>
      <c r="AA60" s="110"/>
      <c r="AB60" s="142">
        <f aca="true" t="shared" si="6" ref="AB60:AD61">+J60+S60+V60+Y60</f>
        <v>117</v>
      </c>
      <c r="AC60" s="30">
        <f t="shared" si="6"/>
        <v>217.7997</v>
      </c>
      <c r="AD60" s="64">
        <f t="shared" si="6"/>
        <v>84177.433</v>
      </c>
      <c r="AE60" s="222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63" t="s">
        <v>14</v>
      </c>
      <c r="D61" s="68">
        <f aca="true" t="shared" si="7" ref="D61:I61">+D6+D8+D10+D12+D14+D16+D18+D20+D22+D24+D26+D28+D30+D32+D34+D36+D38+D40+D42+D44+D46+D48+D50+D52+D54+D56+D58</f>
        <v>28</v>
      </c>
      <c r="E61" s="69">
        <f t="shared" si="7"/>
        <v>9.7987</v>
      </c>
      <c r="F61" s="69">
        <f t="shared" si="7"/>
        <v>7895.490206089089</v>
      </c>
      <c r="G61" s="96">
        <f t="shared" si="7"/>
        <v>36</v>
      </c>
      <c r="H61" s="96">
        <f t="shared" si="7"/>
        <v>45.0461</v>
      </c>
      <c r="I61" s="96">
        <f t="shared" si="7"/>
        <v>23013.215</v>
      </c>
      <c r="J61" s="26">
        <f aca="true" t="shared" si="8" ref="J61:L71">+D61+G61</f>
        <v>64</v>
      </c>
      <c r="K61" s="27">
        <f t="shared" si="8"/>
        <v>54.844800000000006</v>
      </c>
      <c r="L61" s="25">
        <f t="shared" si="8"/>
        <v>30908.70520608909</v>
      </c>
      <c r="M61" s="96">
        <f>+M6+M8+M10+M12+M14+M16+M18+M20+M22+M24+M26+M28+M30+M32+M34+M36+M38+M40+M42+M44+M46+M48+M50+M52+M54+M56+M58</f>
        <v>801</v>
      </c>
      <c r="N61" s="96">
        <f>+N6+N8+N10+N12+N14+N16+N18+N20+N22+N24+N26+N28+N30+N32+N34+N36+N38+N40+N42+N44+N46+N48+N50+N52+N54+N56+N58</f>
        <v>5200.329800000001</v>
      </c>
      <c r="O61" s="96">
        <f>+O6+O8+O10+O12+O14+O16+O18+O20+O22+O24+O26+O28+O30+O32+O34+O36+O38+O40+O42+O44+O46+O48+O50+O52+O54+O56+O58</f>
        <v>821923.9160000001</v>
      </c>
      <c r="P61" s="69"/>
      <c r="Q61" s="69"/>
      <c r="R61" s="69"/>
      <c r="S61" s="182">
        <f aca="true" t="shared" si="9" ref="S61:U71">+M61+P61</f>
        <v>801</v>
      </c>
      <c r="T61" s="183">
        <f t="shared" si="9"/>
        <v>5200.329800000001</v>
      </c>
      <c r="U61" s="184">
        <f t="shared" si="9"/>
        <v>821923.9160000001</v>
      </c>
      <c r="V61" s="96">
        <f aca="true" t="shared" si="10" ref="V61:AA61">+V6+V8+V10+V12+V14+V16+V18+V20+V22+V24+V26+V28+V30+V32+V34+V36+V38+V40+V42+V44+V46+V48+V50+V52+V54+V56+V58</f>
        <v>2743</v>
      </c>
      <c r="W61" s="96">
        <f t="shared" si="10"/>
        <v>3144.0915999999997</v>
      </c>
      <c r="X61" s="124">
        <f>+X6+X8+X10+X12+X14+X16+X18+X20+X22+X24+X26+X28+X30+X32+X34+X36+X38+X40+X42+X44+X46+X48+X50+X52+X54+X56+X58</f>
        <v>702705.309</v>
      </c>
      <c r="Y61" s="107">
        <f t="shared" si="10"/>
        <v>759</v>
      </c>
      <c r="Z61" s="96">
        <f t="shared" si="10"/>
        <v>6530.140399999999</v>
      </c>
      <c r="AA61" s="108">
        <f t="shared" si="10"/>
        <v>470868.87399999995</v>
      </c>
      <c r="AB61" s="141">
        <f t="shared" si="6"/>
        <v>4367</v>
      </c>
      <c r="AC61" s="27">
        <f t="shared" si="6"/>
        <v>14929.406600000002</v>
      </c>
      <c r="AD61" s="63">
        <f t="shared" si="6"/>
        <v>2026406.8042060891</v>
      </c>
      <c r="AE61" s="55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63" t="s">
        <v>55</v>
      </c>
      <c r="D62" s="68"/>
      <c r="E62" s="69"/>
      <c r="F62" s="69"/>
      <c r="G62" s="96"/>
      <c r="H62" s="96"/>
      <c r="I62" s="108"/>
      <c r="J62" s="26"/>
      <c r="K62" s="27"/>
      <c r="L62" s="25"/>
      <c r="M62" s="107"/>
      <c r="N62" s="96"/>
      <c r="O62" s="96"/>
      <c r="P62" s="69"/>
      <c r="Q62" s="69"/>
      <c r="R62" s="70"/>
      <c r="S62" s="26"/>
      <c r="T62" s="27"/>
      <c r="U62" s="25"/>
      <c r="V62" s="107"/>
      <c r="W62" s="96"/>
      <c r="X62" s="127"/>
      <c r="Y62" s="107"/>
      <c r="Z62" s="96"/>
      <c r="AA62" s="108"/>
      <c r="AB62" s="141"/>
      <c r="AC62" s="27"/>
      <c r="AD62" s="63"/>
      <c r="AE62" s="45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11" ref="D63:I63">+D7+D9+D11+D13+D15+D17+D19+D21+D23+D25+D27+D29+D31+D33+D35+D37+D39+D41+D43+D45+D47+D49+D51+D53+D55+D57+D60</f>
        <v>47</v>
      </c>
      <c r="E63" s="72">
        <f t="shared" si="11"/>
        <v>620.1364</v>
      </c>
      <c r="F63" s="72">
        <f>+F7+F9+F11+F13+F15+F17+F19+F21+F23+F25+F27+F29+F31+F33+F35+F37+F39+F41+F43+F45+F47+F49+F51+F53+F55+F57+F60</f>
        <v>366721.9657585813</v>
      </c>
      <c r="G63" s="97">
        <f t="shared" si="11"/>
        <v>25</v>
      </c>
      <c r="H63" s="97">
        <f t="shared" si="11"/>
        <v>371.7186</v>
      </c>
      <c r="I63" s="97">
        <f t="shared" si="11"/>
        <v>249834.569</v>
      </c>
      <c r="J63" s="16">
        <f t="shared" si="8"/>
        <v>72</v>
      </c>
      <c r="K63" s="30">
        <f t="shared" si="8"/>
        <v>991.855</v>
      </c>
      <c r="L63" s="29">
        <f t="shared" si="8"/>
        <v>616556.5347585813</v>
      </c>
      <c r="M63" s="97">
        <f>+M7+M9+M11+M13+M15+M17+M19+M21+M23+M25+M27+M29+M31+M33+M35+M37+M39+M41+M43+M45+M47+M49+M51+M53+M55+M57+M60</f>
        <v>122</v>
      </c>
      <c r="N63" s="97">
        <f>+N7+N9+N11+N13+N15+N17+N19+N21+N23+N25+N27+N29+N31+N33+N35+N37+N39+N41+N43+N45+N47+N49+N51+N53+N55+N57+N60</f>
        <v>6494.0418</v>
      </c>
      <c r="O63" s="97">
        <f>+O7+O9+O11+O13+O15+O17+O19+O21+O23+O25+O27+O29+O31+O33+O35+O37+O39+O41+O43+O45+O47+O49+O51+O53+O55+O57+O60</f>
        <v>658330.812</v>
      </c>
      <c r="P63" s="72"/>
      <c r="Q63" s="72"/>
      <c r="R63" s="73"/>
      <c r="S63" s="16">
        <f t="shared" si="9"/>
        <v>122</v>
      </c>
      <c r="T63" s="30">
        <f t="shared" si="9"/>
        <v>6494.0418</v>
      </c>
      <c r="U63" s="29">
        <f t="shared" si="9"/>
        <v>658330.812</v>
      </c>
      <c r="V63" s="97">
        <f aca="true" t="shared" si="12" ref="V63:AA63">+V7+V9+V11+V13+V15+V17+V19+V21+V23+V25+V27+V29+V31+V33+V35+V37+V39+V41+V43+V45+V47+V49+V51+V53+V55+V57+V60</f>
        <v>325</v>
      </c>
      <c r="W63" s="97">
        <f t="shared" si="12"/>
        <v>10235.8265</v>
      </c>
      <c r="X63" s="125">
        <f t="shared" si="12"/>
        <v>785083.4870000001</v>
      </c>
      <c r="Y63" s="109">
        <f t="shared" si="12"/>
        <v>99</v>
      </c>
      <c r="Z63" s="97">
        <f t="shared" si="12"/>
        <v>6478.0484</v>
      </c>
      <c r="AA63" s="110">
        <f t="shared" si="12"/>
        <v>452564.098</v>
      </c>
      <c r="AB63" s="142">
        <f aca="true" t="shared" si="13" ref="AB63:AD71">+J63+S63+V63+Y63</f>
        <v>618</v>
      </c>
      <c r="AC63" s="30">
        <f t="shared" si="13"/>
        <v>24199.771699999998</v>
      </c>
      <c r="AD63" s="65">
        <f>+L63+U63+X63+AA63</f>
        <v>2512534.9317585817</v>
      </c>
      <c r="AE63" s="48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282</v>
      </c>
      <c r="H64" s="96">
        <v>1042.757</v>
      </c>
      <c r="I64" s="96">
        <v>220533.438</v>
      </c>
      <c r="J64" s="26">
        <f t="shared" si="8"/>
        <v>282</v>
      </c>
      <c r="K64" s="27">
        <f t="shared" si="8"/>
        <v>1042.757</v>
      </c>
      <c r="L64" s="25">
        <f t="shared" si="8"/>
        <v>220533.438</v>
      </c>
      <c r="M64" s="96">
        <v>3089</v>
      </c>
      <c r="N64" s="96">
        <v>693.6045</v>
      </c>
      <c r="O64" s="96">
        <v>274165.885</v>
      </c>
      <c r="P64" s="69"/>
      <c r="Q64" s="69"/>
      <c r="R64" s="69"/>
      <c r="S64" s="26">
        <f t="shared" si="9"/>
        <v>3089</v>
      </c>
      <c r="T64" s="27">
        <f t="shared" si="9"/>
        <v>693.6045</v>
      </c>
      <c r="U64" s="25">
        <f t="shared" si="9"/>
        <v>274165.885</v>
      </c>
      <c r="V64" s="96">
        <v>552</v>
      </c>
      <c r="W64" s="96">
        <v>42.3801</v>
      </c>
      <c r="X64" s="124">
        <v>35231.992</v>
      </c>
      <c r="Y64" s="107">
        <v>95</v>
      </c>
      <c r="Z64" s="96">
        <v>685.752</v>
      </c>
      <c r="AA64" s="108">
        <v>61254.809</v>
      </c>
      <c r="AB64" s="141">
        <f t="shared" si="13"/>
        <v>4018</v>
      </c>
      <c r="AC64" s="27">
        <f t="shared" si="13"/>
        <v>2464.4936</v>
      </c>
      <c r="AD64" s="63">
        <f t="shared" si="13"/>
        <v>591186.124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306</v>
      </c>
      <c r="E65" s="72">
        <v>60.0787</v>
      </c>
      <c r="F65" s="72">
        <v>32588.348035329574</v>
      </c>
      <c r="G65" s="97">
        <v>96</v>
      </c>
      <c r="H65" s="97">
        <v>827.6153</v>
      </c>
      <c r="I65" s="97">
        <v>217554.278</v>
      </c>
      <c r="J65" s="16">
        <f t="shared" si="8"/>
        <v>402</v>
      </c>
      <c r="K65" s="30">
        <f t="shared" si="8"/>
        <v>887.6940000000001</v>
      </c>
      <c r="L65" s="29">
        <f t="shared" si="8"/>
        <v>250142.62603532957</v>
      </c>
      <c r="M65" s="97">
        <v>35</v>
      </c>
      <c r="N65" s="97">
        <v>3.971</v>
      </c>
      <c r="O65" s="97">
        <v>573.762</v>
      </c>
      <c r="P65" s="72"/>
      <c r="Q65" s="72"/>
      <c r="R65" s="73"/>
      <c r="S65" s="16">
        <f t="shared" si="9"/>
        <v>35</v>
      </c>
      <c r="T65" s="30">
        <f t="shared" si="9"/>
        <v>3.971</v>
      </c>
      <c r="U65" s="29">
        <f t="shared" si="9"/>
        <v>573.762</v>
      </c>
      <c r="V65" s="97">
        <v>79</v>
      </c>
      <c r="W65" s="97">
        <v>12.7318</v>
      </c>
      <c r="X65" s="125">
        <v>2633.593</v>
      </c>
      <c r="Y65" s="109">
        <v>1</v>
      </c>
      <c r="Z65" s="97">
        <v>4.022</v>
      </c>
      <c r="AA65" s="110">
        <v>2988.507</v>
      </c>
      <c r="AB65" s="142">
        <f t="shared" si="13"/>
        <v>517</v>
      </c>
      <c r="AC65" s="30">
        <f t="shared" si="13"/>
        <v>908.4188000000001</v>
      </c>
      <c r="AD65" s="65">
        <f t="shared" si="13"/>
        <v>256338.48803532956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26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141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6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42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4" ref="D68:I68">+D61+D64+D66</f>
        <v>28</v>
      </c>
      <c r="E68" s="69">
        <f t="shared" si="14"/>
        <v>9.7987</v>
      </c>
      <c r="F68" s="69">
        <f t="shared" si="14"/>
        <v>7895.490206089089</v>
      </c>
      <c r="G68" s="96">
        <f t="shared" si="14"/>
        <v>318</v>
      </c>
      <c r="H68" s="96">
        <f t="shared" si="14"/>
        <v>1087.8031</v>
      </c>
      <c r="I68" s="96">
        <f t="shared" si="14"/>
        <v>243546.653</v>
      </c>
      <c r="J68" s="26">
        <f t="shared" si="8"/>
        <v>346</v>
      </c>
      <c r="K68" s="27">
        <f t="shared" si="8"/>
        <v>1097.6018000000001</v>
      </c>
      <c r="L68" s="25">
        <f t="shared" si="8"/>
        <v>251442.1432060891</v>
      </c>
      <c r="M68" s="96">
        <f>+M61+M64+M66</f>
        <v>3890</v>
      </c>
      <c r="N68" s="96">
        <f>+N61+N64+N66</f>
        <v>5893.934300000002</v>
      </c>
      <c r="O68" s="96">
        <f>+O61+O64+O66</f>
        <v>1096089.801</v>
      </c>
      <c r="P68" s="69"/>
      <c r="Q68" s="69"/>
      <c r="R68" s="69"/>
      <c r="S68" s="26">
        <f t="shared" si="9"/>
        <v>3890</v>
      </c>
      <c r="T68" s="27">
        <f t="shared" si="9"/>
        <v>5893.934300000002</v>
      </c>
      <c r="U68" s="25">
        <f t="shared" si="9"/>
        <v>1096089.801</v>
      </c>
      <c r="V68" s="96">
        <f aca="true" t="shared" si="15" ref="V68:AA68">+V61+V64+V66</f>
        <v>3295</v>
      </c>
      <c r="W68" s="96">
        <f t="shared" si="15"/>
        <v>3186.4716999999996</v>
      </c>
      <c r="X68" s="128">
        <f t="shared" si="15"/>
        <v>737937.301</v>
      </c>
      <c r="Y68" s="107">
        <f t="shared" si="15"/>
        <v>854</v>
      </c>
      <c r="Z68" s="96">
        <f t="shared" si="15"/>
        <v>7215.892399999999</v>
      </c>
      <c r="AA68" s="108">
        <f t="shared" si="15"/>
        <v>532123.683</v>
      </c>
      <c r="AB68" s="141">
        <f t="shared" si="13"/>
        <v>8385</v>
      </c>
      <c r="AC68" s="27">
        <f t="shared" si="13"/>
        <v>17393.9002</v>
      </c>
      <c r="AD68" s="63">
        <f t="shared" si="13"/>
        <v>2617592.928206089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6" ref="D69:I69">+D63+D65+D67</f>
        <v>353</v>
      </c>
      <c r="E69" s="72">
        <f t="shared" si="16"/>
        <v>680.2151</v>
      </c>
      <c r="F69" s="72">
        <f t="shared" si="16"/>
        <v>399310.3137939109</v>
      </c>
      <c r="G69" s="97">
        <f t="shared" si="16"/>
        <v>121</v>
      </c>
      <c r="H69" s="97">
        <f t="shared" si="16"/>
        <v>1199.3339</v>
      </c>
      <c r="I69" s="97">
        <f t="shared" si="16"/>
        <v>467388.84699999995</v>
      </c>
      <c r="J69" s="16">
        <f t="shared" si="8"/>
        <v>474</v>
      </c>
      <c r="K69" s="30">
        <f t="shared" si="8"/>
        <v>1879.549</v>
      </c>
      <c r="L69" s="29">
        <f t="shared" si="8"/>
        <v>866699.1607939109</v>
      </c>
      <c r="M69" s="97">
        <f>+M63+M65+M67</f>
        <v>157</v>
      </c>
      <c r="N69" s="97">
        <f>+N63+N65+N67</f>
        <v>6498.0127999999995</v>
      </c>
      <c r="O69" s="97">
        <f>+O63+O65+O67</f>
        <v>658904.574</v>
      </c>
      <c r="P69" s="72"/>
      <c r="Q69" s="72"/>
      <c r="R69" s="73"/>
      <c r="S69" s="16">
        <f t="shared" si="9"/>
        <v>157</v>
      </c>
      <c r="T69" s="30">
        <f t="shared" si="9"/>
        <v>6498.0127999999995</v>
      </c>
      <c r="U69" s="29">
        <f t="shared" si="9"/>
        <v>658904.574</v>
      </c>
      <c r="V69" s="97">
        <f aca="true" t="shared" si="17" ref="V69:AA69">+V63+V65+V67</f>
        <v>404</v>
      </c>
      <c r="W69" s="97">
        <f t="shared" si="17"/>
        <v>10248.558299999999</v>
      </c>
      <c r="X69" s="129">
        <f t="shared" si="17"/>
        <v>787717.0800000001</v>
      </c>
      <c r="Y69" s="109">
        <f t="shared" si="17"/>
        <v>100</v>
      </c>
      <c r="Z69" s="97">
        <f t="shared" si="17"/>
        <v>6482.0704</v>
      </c>
      <c r="AA69" s="110">
        <f t="shared" si="17"/>
        <v>455552.605</v>
      </c>
      <c r="AB69" s="142">
        <f t="shared" si="13"/>
        <v>1135</v>
      </c>
      <c r="AC69" s="30">
        <f t="shared" si="13"/>
        <v>25108.1905</v>
      </c>
      <c r="AD69" s="64">
        <f t="shared" si="13"/>
        <v>2768873.419793911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7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93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18" ref="D71:I71">+D68+D69+D70</f>
        <v>381</v>
      </c>
      <c r="E71" s="78">
        <f t="shared" si="18"/>
        <v>690.0138000000001</v>
      </c>
      <c r="F71" s="78">
        <f t="shared" si="18"/>
        <v>407205.804</v>
      </c>
      <c r="G71" s="101">
        <f t="shared" si="18"/>
        <v>439</v>
      </c>
      <c r="H71" s="98">
        <f t="shared" si="18"/>
        <v>2287.137</v>
      </c>
      <c r="I71" s="117">
        <f t="shared" si="18"/>
        <v>710935.5</v>
      </c>
      <c r="J71" s="61">
        <f t="shared" si="8"/>
        <v>820</v>
      </c>
      <c r="K71" s="58">
        <f t="shared" si="8"/>
        <v>2977.1508000000003</v>
      </c>
      <c r="L71" s="57">
        <f t="shared" si="8"/>
        <v>1118141.304</v>
      </c>
      <c r="M71" s="113">
        <f>+M68+M69+M70</f>
        <v>4047</v>
      </c>
      <c r="N71" s="98">
        <f>+N68+N69+N70</f>
        <v>12391.947100000001</v>
      </c>
      <c r="O71" s="119">
        <f>+O68+O69+O70</f>
        <v>1754994.375</v>
      </c>
      <c r="P71" s="79"/>
      <c r="Q71" s="78"/>
      <c r="R71" s="83"/>
      <c r="S71" s="56">
        <f t="shared" si="9"/>
        <v>4047</v>
      </c>
      <c r="T71" s="78">
        <f t="shared" si="9"/>
        <v>12391.947100000001</v>
      </c>
      <c r="U71" s="84">
        <f t="shared" si="9"/>
        <v>1754994.375</v>
      </c>
      <c r="V71" s="98">
        <f aca="true" t="shared" si="19" ref="V71:AA71">+V68+V69+V70</f>
        <v>3699</v>
      </c>
      <c r="W71" s="101">
        <f t="shared" si="19"/>
        <v>13435.029999999999</v>
      </c>
      <c r="X71" s="130">
        <f t="shared" si="19"/>
        <v>1525654.381</v>
      </c>
      <c r="Y71" s="113">
        <f t="shared" si="19"/>
        <v>954</v>
      </c>
      <c r="Z71" s="98">
        <f t="shared" si="19"/>
        <v>13697.962799999998</v>
      </c>
      <c r="AA71" s="114">
        <f t="shared" si="19"/>
        <v>987676.288</v>
      </c>
      <c r="AB71" s="144">
        <f t="shared" si="13"/>
        <v>9520</v>
      </c>
      <c r="AC71" s="59">
        <f t="shared" si="13"/>
        <v>42502.0907</v>
      </c>
      <c r="AD71" s="67">
        <f t="shared" si="13"/>
        <v>5386466.348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367</v>
      </c>
      <c r="E72" s="134">
        <v>4903.569150000001</v>
      </c>
      <c r="F72" s="134">
        <v>451475.158</v>
      </c>
      <c r="G72" s="134">
        <v>364</v>
      </c>
      <c r="H72" s="134">
        <v>991.3894999999999</v>
      </c>
      <c r="I72" s="224">
        <v>559704.6529999999</v>
      </c>
      <c r="J72" s="212">
        <v>731</v>
      </c>
      <c r="K72" s="225">
        <v>1470.8509</v>
      </c>
      <c r="L72" s="226">
        <v>1011179.811</v>
      </c>
      <c r="M72" s="134">
        <v>3565</v>
      </c>
      <c r="N72" s="134">
        <v>9254.937199999998</v>
      </c>
      <c r="O72" s="134">
        <v>1801368.068</v>
      </c>
      <c r="P72" s="134"/>
      <c r="Q72" s="134"/>
      <c r="R72" s="224"/>
      <c r="S72" s="212">
        <v>3565</v>
      </c>
      <c r="T72" s="225">
        <v>9254.937199999998</v>
      </c>
      <c r="U72" s="226">
        <v>1801368.068</v>
      </c>
      <c r="V72" s="212">
        <v>3983</v>
      </c>
      <c r="W72" s="225">
        <v>7318.347299999999</v>
      </c>
      <c r="X72" s="226">
        <v>1571648.225</v>
      </c>
      <c r="Y72" s="212">
        <v>1046</v>
      </c>
      <c r="Z72" s="225">
        <v>8305.401300000001</v>
      </c>
      <c r="AA72" s="226">
        <v>1083303.799</v>
      </c>
      <c r="AB72" s="212">
        <v>9325</v>
      </c>
      <c r="AC72" s="225">
        <v>26349.5367</v>
      </c>
      <c r="AD72" s="226">
        <v>5467499.903000001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>D71/D72</f>
        <v>1.0381471389645776</v>
      </c>
      <c r="E73" s="86">
        <f aca="true" t="shared" si="20" ref="E73:AD73">E71/E72</f>
        <v>0.14071664513999968</v>
      </c>
      <c r="F73" s="85">
        <f t="shared" si="20"/>
        <v>0.9019450943965338</v>
      </c>
      <c r="G73" s="102">
        <f t="shared" si="20"/>
        <v>1.206043956043956</v>
      </c>
      <c r="H73" s="99">
        <f t="shared" si="20"/>
        <v>2.307001435863503</v>
      </c>
      <c r="I73" s="118">
        <f t="shared" si="20"/>
        <v>1.2701975875837503</v>
      </c>
      <c r="J73" s="87">
        <f t="shared" si="20"/>
        <v>1.121751025991792</v>
      </c>
      <c r="K73" s="85">
        <f t="shared" si="20"/>
        <v>2.024101015269461</v>
      </c>
      <c r="L73" s="88">
        <f t="shared" si="20"/>
        <v>1.1057789048361448</v>
      </c>
      <c r="M73" s="115">
        <f t="shared" si="20"/>
        <v>1.135203366058906</v>
      </c>
      <c r="N73" s="99">
        <f t="shared" si="20"/>
        <v>1.3389552875626216</v>
      </c>
      <c r="O73" s="102">
        <f t="shared" si="20"/>
        <v>0.9742564033282286</v>
      </c>
      <c r="P73" s="85"/>
      <c r="Q73" s="86"/>
      <c r="R73" s="89"/>
      <c r="S73" s="90">
        <f t="shared" si="20"/>
        <v>1.135203366058906</v>
      </c>
      <c r="T73" s="86">
        <f t="shared" si="20"/>
        <v>1.3389552875626216</v>
      </c>
      <c r="U73" s="89">
        <f t="shared" si="20"/>
        <v>0.9742564033282286</v>
      </c>
      <c r="V73" s="99">
        <f t="shared" si="20"/>
        <v>0.9286969620888778</v>
      </c>
      <c r="W73" s="102">
        <f t="shared" si="20"/>
        <v>1.8358010967858822</v>
      </c>
      <c r="X73" s="99">
        <f t="shared" si="20"/>
        <v>0.970735280790967</v>
      </c>
      <c r="Y73" s="115">
        <f t="shared" si="20"/>
        <v>0.9120458891013384</v>
      </c>
      <c r="Z73" s="99">
        <f t="shared" si="20"/>
        <v>1.6492836775990578</v>
      </c>
      <c r="AA73" s="116">
        <f t="shared" si="20"/>
        <v>0.9117260448193073</v>
      </c>
      <c r="AB73" s="99">
        <f t="shared" si="20"/>
        <v>1.020911528150134</v>
      </c>
      <c r="AC73" s="86">
        <f t="shared" si="20"/>
        <v>1.6130109300935072</v>
      </c>
      <c r="AD73" s="91">
        <f t="shared" si="20"/>
        <v>0.9851790477480323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Z75" s="151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view="pageBreakPreview" zoomScale="40" zoomScaleNormal="25" zoomScaleSheetLayoutView="40" zoomScalePageLayoutView="0" colorId="22" workbookViewId="0" topLeftCell="A1">
      <pane xSplit="3" ySplit="5" topLeftCell="D4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9" width="21.59765625" style="100" customWidth="1"/>
    <col min="10" max="12" width="21.59765625" style="38" customWidth="1"/>
    <col min="13" max="16" width="21.59765625" style="100" hidden="1" customWidth="1"/>
    <col min="17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101</v>
      </c>
      <c r="C2" s="4"/>
      <c r="D2" s="93"/>
      <c r="E2" s="93"/>
      <c r="F2" s="93"/>
      <c r="G2" s="93"/>
      <c r="H2" s="93"/>
      <c r="I2" s="93"/>
      <c r="J2" s="4"/>
      <c r="K2" s="4"/>
      <c r="L2" s="4"/>
      <c r="M2" s="93"/>
      <c r="N2" s="93"/>
      <c r="O2" s="93"/>
      <c r="P2" s="93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4" t="s">
        <v>71</v>
      </c>
      <c r="E3" s="395"/>
      <c r="F3" s="405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132" t="s">
        <v>0</v>
      </c>
      <c r="E4" s="94" t="s">
        <v>1</v>
      </c>
      <c r="F4" s="94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94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133" t="s">
        <v>6</v>
      </c>
      <c r="E5" s="95" t="s">
        <v>7</v>
      </c>
      <c r="F5" s="95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95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134"/>
      <c r="E6" s="96"/>
      <c r="F6" s="96"/>
      <c r="G6" s="96"/>
      <c r="H6" s="96"/>
      <c r="I6" s="96"/>
      <c r="J6" s="26"/>
      <c r="K6" s="27"/>
      <c r="L6" s="25"/>
      <c r="M6" s="96"/>
      <c r="N6" s="96"/>
      <c r="O6" s="96"/>
      <c r="P6" s="96"/>
      <c r="Q6" s="69"/>
      <c r="R6" s="69"/>
      <c r="S6" s="26"/>
      <c r="T6" s="27"/>
      <c r="U6" s="25"/>
      <c r="V6" s="96"/>
      <c r="W6" s="96"/>
      <c r="X6" s="124"/>
      <c r="Y6" s="107"/>
      <c r="Z6" s="96"/>
      <c r="AA6" s="108"/>
      <c r="AB6" s="28"/>
      <c r="AC6" s="27"/>
      <c r="AD6" s="25"/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135"/>
      <c r="E7" s="97"/>
      <c r="F7" s="97"/>
      <c r="G7" s="97"/>
      <c r="H7" s="97"/>
      <c r="I7" s="97"/>
      <c r="J7" s="16"/>
      <c r="K7" s="30"/>
      <c r="L7" s="29"/>
      <c r="M7" s="97"/>
      <c r="N7" s="97"/>
      <c r="O7" s="97"/>
      <c r="P7" s="97"/>
      <c r="Q7" s="72"/>
      <c r="R7" s="73"/>
      <c r="S7" s="16"/>
      <c r="T7" s="30"/>
      <c r="U7" s="29"/>
      <c r="V7" s="97"/>
      <c r="W7" s="97"/>
      <c r="X7" s="125"/>
      <c r="Y7" s="109"/>
      <c r="Z7" s="97"/>
      <c r="AA7" s="110"/>
      <c r="AB7" s="17"/>
      <c r="AC7" s="30"/>
      <c r="AD7" s="29"/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134"/>
      <c r="E8" s="96"/>
      <c r="F8" s="96"/>
      <c r="G8" s="96"/>
      <c r="H8" s="96"/>
      <c r="I8" s="96"/>
      <c r="J8" s="26"/>
      <c r="K8" s="27"/>
      <c r="L8" s="25"/>
      <c r="M8" s="96">
        <v>6</v>
      </c>
      <c r="N8" s="96">
        <v>896.813</v>
      </c>
      <c r="O8" s="96">
        <v>72538.369</v>
      </c>
      <c r="P8" s="96"/>
      <c r="Q8" s="69"/>
      <c r="R8" s="69"/>
      <c r="S8" s="26">
        <f aca="true" t="shared" si="0" ref="S8:U9">+M8+P8</f>
        <v>6</v>
      </c>
      <c r="T8" s="27">
        <f t="shared" si="0"/>
        <v>896.813</v>
      </c>
      <c r="U8" s="25">
        <f t="shared" si="0"/>
        <v>72538.369</v>
      </c>
      <c r="V8" s="96"/>
      <c r="W8" s="96"/>
      <c r="X8" s="124"/>
      <c r="Y8" s="107"/>
      <c r="Z8" s="96"/>
      <c r="AA8" s="108"/>
      <c r="AB8" s="28">
        <f aca="true" t="shared" si="1" ref="AB8:AD9">+J8+S8+V8+Y8</f>
        <v>6</v>
      </c>
      <c r="AC8" s="27">
        <f t="shared" si="1"/>
        <v>896.813</v>
      </c>
      <c r="AD8" s="25">
        <f t="shared" si="1"/>
        <v>72538.369</v>
      </c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135">
        <v>1</v>
      </c>
      <c r="E9" s="97">
        <v>88.093</v>
      </c>
      <c r="F9" s="97">
        <v>7611.235129377645</v>
      </c>
      <c r="G9" s="97"/>
      <c r="H9" s="97"/>
      <c r="I9" s="97"/>
      <c r="J9" s="16">
        <f>+D9+G9</f>
        <v>1</v>
      </c>
      <c r="K9" s="30">
        <f>+E9+H9</f>
        <v>88.093</v>
      </c>
      <c r="L9" s="29">
        <f>+F9+I9</f>
        <v>7611.235129377645</v>
      </c>
      <c r="M9" s="97">
        <v>52</v>
      </c>
      <c r="N9" s="97">
        <v>5321.009</v>
      </c>
      <c r="O9" s="97">
        <v>488040.479</v>
      </c>
      <c r="P9" s="97"/>
      <c r="Q9" s="72"/>
      <c r="R9" s="73"/>
      <c r="S9" s="16">
        <f t="shared" si="0"/>
        <v>52</v>
      </c>
      <c r="T9" s="30">
        <f t="shared" si="0"/>
        <v>5321.009</v>
      </c>
      <c r="U9" s="29">
        <f t="shared" si="0"/>
        <v>488040.479</v>
      </c>
      <c r="V9" s="97">
        <v>10</v>
      </c>
      <c r="W9" s="97">
        <v>724.946</v>
      </c>
      <c r="X9" s="125">
        <v>99918.795</v>
      </c>
      <c r="Y9" s="109"/>
      <c r="Z9" s="97"/>
      <c r="AA9" s="110"/>
      <c r="AB9" s="17">
        <f t="shared" si="1"/>
        <v>63</v>
      </c>
      <c r="AC9" s="30">
        <f t="shared" si="1"/>
        <v>6134.048</v>
      </c>
      <c r="AD9" s="29">
        <f t="shared" si="1"/>
        <v>595570.5091293777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134"/>
      <c r="E10" s="96"/>
      <c r="F10" s="96"/>
      <c r="G10" s="96"/>
      <c r="H10" s="96"/>
      <c r="I10" s="96"/>
      <c r="J10" s="26"/>
      <c r="K10" s="27"/>
      <c r="L10" s="25"/>
      <c r="M10" s="96"/>
      <c r="N10" s="96"/>
      <c r="O10" s="96"/>
      <c r="P10" s="96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135"/>
      <c r="E11" s="97"/>
      <c r="F11" s="97"/>
      <c r="G11" s="97"/>
      <c r="H11" s="97"/>
      <c r="I11" s="97"/>
      <c r="J11" s="16"/>
      <c r="K11" s="30"/>
      <c r="L11" s="29"/>
      <c r="M11" s="97"/>
      <c r="N11" s="97"/>
      <c r="O11" s="97"/>
      <c r="P11" s="97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134"/>
      <c r="E12" s="96"/>
      <c r="F12" s="96"/>
      <c r="G12" s="96"/>
      <c r="H12" s="96"/>
      <c r="I12" s="96"/>
      <c r="J12" s="26"/>
      <c r="K12" s="27"/>
      <c r="L12" s="25"/>
      <c r="M12" s="96"/>
      <c r="N12" s="96"/>
      <c r="O12" s="96"/>
      <c r="P12" s="96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135"/>
      <c r="E13" s="97"/>
      <c r="F13" s="97"/>
      <c r="G13" s="97"/>
      <c r="H13" s="97"/>
      <c r="I13" s="97"/>
      <c r="J13" s="16"/>
      <c r="K13" s="30"/>
      <c r="L13" s="29"/>
      <c r="M13" s="97"/>
      <c r="N13" s="97"/>
      <c r="O13" s="97"/>
      <c r="P13" s="97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134"/>
      <c r="E14" s="96"/>
      <c r="F14" s="96"/>
      <c r="G14" s="96"/>
      <c r="H14" s="96"/>
      <c r="I14" s="96"/>
      <c r="J14" s="26"/>
      <c r="K14" s="27"/>
      <c r="L14" s="25"/>
      <c r="M14" s="96">
        <v>181</v>
      </c>
      <c r="N14" s="96">
        <v>1340.353</v>
      </c>
      <c r="O14" s="96">
        <v>330431.355</v>
      </c>
      <c r="P14" s="96"/>
      <c r="Q14" s="69"/>
      <c r="R14" s="69"/>
      <c r="S14" s="26">
        <f>+M14+P14</f>
        <v>181</v>
      </c>
      <c r="T14" s="27">
        <f>+N14+Q14</f>
        <v>1340.353</v>
      </c>
      <c r="U14" s="25">
        <f>+O14+R14</f>
        <v>330431.355</v>
      </c>
      <c r="V14" s="96"/>
      <c r="W14" s="96"/>
      <c r="X14" s="124"/>
      <c r="Y14" s="107">
        <v>30</v>
      </c>
      <c r="Z14" s="96">
        <v>131.7689</v>
      </c>
      <c r="AA14" s="108">
        <v>21940.33</v>
      </c>
      <c r="AB14" s="28">
        <f>+J14+S14+V14+Y14</f>
        <v>211</v>
      </c>
      <c r="AC14" s="27">
        <f>+K14+T14+W14+Z14</f>
        <v>1472.1219</v>
      </c>
      <c r="AD14" s="25">
        <f>+L14+U14+X14+AA14</f>
        <v>352371.685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135"/>
      <c r="E15" s="97"/>
      <c r="F15" s="97"/>
      <c r="G15" s="97"/>
      <c r="H15" s="97"/>
      <c r="I15" s="97"/>
      <c r="J15" s="16"/>
      <c r="K15" s="30"/>
      <c r="L15" s="29"/>
      <c r="M15" s="97"/>
      <c r="N15" s="97"/>
      <c r="O15" s="97"/>
      <c r="P15" s="97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134">
        <v>10</v>
      </c>
      <c r="E16" s="96">
        <v>5.744</v>
      </c>
      <c r="F16" s="96">
        <v>4559.100077697486</v>
      </c>
      <c r="G16" s="96">
        <v>12</v>
      </c>
      <c r="H16" s="96">
        <v>8.9032</v>
      </c>
      <c r="I16" s="96">
        <v>4343.627</v>
      </c>
      <c r="J16" s="26">
        <f>+D16+G16</f>
        <v>22</v>
      </c>
      <c r="K16" s="27">
        <f>+E16+H16</f>
        <v>14.6472</v>
      </c>
      <c r="L16" s="25">
        <f>+F16+I16</f>
        <v>8902.727077697487</v>
      </c>
      <c r="M16" s="96">
        <v>177</v>
      </c>
      <c r="N16" s="96">
        <v>424.5053</v>
      </c>
      <c r="O16" s="96">
        <v>159832.109</v>
      </c>
      <c r="P16" s="96"/>
      <c r="Q16" s="69"/>
      <c r="R16" s="69"/>
      <c r="S16" s="26">
        <f>+M16+P16</f>
        <v>177</v>
      </c>
      <c r="T16" s="27">
        <f>+N16+Q16</f>
        <v>424.5053</v>
      </c>
      <c r="U16" s="25">
        <f>+O16+R16</f>
        <v>159832.109</v>
      </c>
      <c r="V16" s="96"/>
      <c r="W16" s="96"/>
      <c r="X16" s="124"/>
      <c r="Y16" s="107"/>
      <c r="Z16" s="96"/>
      <c r="AA16" s="108"/>
      <c r="AB16" s="28">
        <f>+J16+S16+V16+Y16</f>
        <v>199</v>
      </c>
      <c r="AC16" s="27">
        <f>+K16+T16+W16+Z16</f>
        <v>439.1525</v>
      </c>
      <c r="AD16" s="25">
        <f>+L16+U16+X16+AA16</f>
        <v>168734.8360776975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135"/>
      <c r="E17" s="97"/>
      <c r="F17" s="97"/>
      <c r="G17" s="97"/>
      <c r="H17" s="97"/>
      <c r="I17" s="97"/>
      <c r="J17" s="16"/>
      <c r="K17" s="30"/>
      <c r="L17" s="29"/>
      <c r="M17" s="97"/>
      <c r="N17" s="97"/>
      <c r="O17" s="97"/>
      <c r="P17" s="97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134"/>
      <c r="E18" s="96"/>
      <c r="F18" s="96"/>
      <c r="G18" s="96"/>
      <c r="H18" s="96"/>
      <c r="I18" s="96"/>
      <c r="J18" s="26"/>
      <c r="K18" s="27"/>
      <c r="L18" s="25"/>
      <c r="M18" s="96">
        <v>134</v>
      </c>
      <c r="N18" s="96">
        <v>239.3914</v>
      </c>
      <c r="O18" s="96">
        <v>88406.923</v>
      </c>
      <c r="P18" s="96"/>
      <c r="Q18" s="69"/>
      <c r="R18" s="69"/>
      <c r="S18" s="26">
        <f>+M18+P18</f>
        <v>134</v>
      </c>
      <c r="T18" s="27">
        <f>+N18+Q18</f>
        <v>239.3914</v>
      </c>
      <c r="U18" s="25">
        <f>+O18+R18</f>
        <v>88406.923</v>
      </c>
      <c r="V18" s="96"/>
      <c r="W18" s="96"/>
      <c r="X18" s="124"/>
      <c r="Y18" s="107"/>
      <c r="Z18" s="96"/>
      <c r="AA18" s="108"/>
      <c r="AB18" s="28">
        <f>+J18+S18+V18+Y18</f>
        <v>134</v>
      </c>
      <c r="AC18" s="27">
        <f>+K18+T18+W18+Z18</f>
        <v>239.3914</v>
      </c>
      <c r="AD18" s="25">
        <f>+L18+U18+X18+AA18</f>
        <v>88406.923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135"/>
      <c r="E19" s="97"/>
      <c r="F19" s="97"/>
      <c r="G19" s="97"/>
      <c r="H19" s="97"/>
      <c r="I19" s="97"/>
      <c r="J19" s="16"/>
      <c r="K19" s="30"/>
      <c r="L19" s="29"/>
      <c r="M19" s="97"/>
      <c r="N19" s="97"/>
      <c r="O19" s="97"/>
      <c r="P19" s="97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134"/>
      <c r="E20" s="96"/>
      <c r="F20" s="96"/>
      <c r="G20" s="96"/>
      <c r="H20" s="96"/>
      <c r="I20" s="96"/>
      <c r="J20" s="26"/>
      <c r="K20" s="27"/>
      <c r="L20" s="25"/>
      <c r="M20" s="96"/>
      <c r="N20" s="96"/>
      <c r="O20" s="96"/>
      <c r="P20" s="96"/>
      <c r="Q20" s="69"/>
      <c r="R20" s="69"/>
      <c r="S20" s="26"/>
      <c r="T20" s="27"/>
      <c r="U20" s="25"/>
      <c r="V20" s="96">
        <v>5</v>
      </c>
      <c r="W20" s="96">
        <v>160.876</v>
      </c>
      <c r="X20" s="124">
        <v>14102.891</v>
      </c>
      <c r="Y20" s="107">
        <v>31</v>
      </c>
      <c r="Z20" s="96">
        <v>406.497</v>
      </c>
      <c r="AA20" s="108">
        <v>28203.093</v>
      </c>
      <c r="AB20" s="28">
        <f aca="true" t="shared" si="2" ref="AB20:AD21">+J20+S20+V20+Y20</f>
        <v>36</v>
      </c>
      <c r="AC20" s="27">
        <f t="shared" si="2"/>
        <v>567.373</v>
      </c>
      <c r="AD20" s="25">
        <f t="shared" si="2"/>
        <v>42305.984</v>
      </c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135"/>
      <c r="E21" s="97"/>
      <c r="F21" s="97"/>
      <c r="G21" s="97"/>
      <c r="H21" s="97"/>
      <c r="I21" s="97"/>
      <c r="J21" s="16"/>
      <c r="K21" s="30"/>
      <c r="L21" s="29"/>
      <c r="M21" s="97"/>
      <c r="N21" s="97"/>
      <c r="O21" s="97"/>
      <c r="P21" s="97"/>
      <c r="Q21" s="72"/>
      <c r="R21" s="73"/>
      <c r="S21" s="16"/>
      <c r="T21" s="30"/>
      <c r="U21" s="29"/>
      <c r="V21" s="97">
        <v>50</v>
      </c>
      <c r="W21" s="97">
        <v>1690.912</v>
      </c>
      <c r="X21" s="125">
        <v>139287.46</v>
      </c>
      <c r="Y21" s="109">
        <v>31</v>
      </c>
      <c r="Z21" s="97">
        <v>1344.855</v>
      </c>
      <c r="AA21" s="110">
        <v>104180.041</v>
      </c>
      <c r="AB21" s="17">
        <f t="shared" si="2"/>
        <v>81</v>
      </c>
      <c r="AC21" s="30">
        <f t="shared" si="2"/>
        <v>3035.767</v>
      </c>
      <c r="AD21" s="29">
        <f t="shared" si="2"/>
        <v>243467.501</v>
      </c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134"/>
      <c r="E22" s="96"/>
      <c r="F22" s="96"/>
      <c r="G22" s="96"/>
      <c r="H22" s="96"/>
      <c r="I22" s="96"/>
      <c r="J22" s="26"/>
      <c r="K22" s="27"/>
      <c r="L22" s="25"/>
      <c r="M22" s="96"/>
      <c r="N22" s="96"/>
      <c r="O22" s="96"/>
      <c r="P22" s="96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135"/>
      <c r="E23" s="97"/>
      <c r="F23" s="97"/>
      <c r="G23" s="97"/>
      <c r="H23" s="97"/>
      <c r="I23" s="97"/>
      <c r="J23" s="16"/>
      <c r="K23" s="30"/>
      <c r="L23" s="29"/>
      <c r="M23" s="97"/>
      <c r="N23" s="97"/>
      <c r="O23" s="97"/>
      <c r="P23" s="97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134"/>
      <c r="E24" s="96"/>
      <c r="F24" s="96"/>
      <c r="G24" s="96"/>
      <c r="H24" s="96"/>
      <c r="I24" s="96"/>
      <c r="J24" s="26"/>
      <c r="K24" s="27"/>
      <c r="L24" s="25"/>
      <c r="M24" s="96"/>
      <c r="N24" s="96"/>
      <c r="O24" s="96"/>
      <c r="P24" s="96"/>
      <c r="Q24" s="69"/>
      <c r="R24" s="69"/>
      <c r="S24" s="26"/>
      <c r="T24" s="27"/>
      <c r="U24" s="25"/>
      <c r="V24" s="96">
        <v>25</v>
      </c>
      <c r="W24" s="96">
        <v>106.6262</v>
      </c>
      <c r="X24" s="124">
        <v>19004.805</v>
      </c>
      <c r="Y24" s="107"/>
      <c r="Z24" s="96"/>
      <c r="AA24" s="108"/>
      <c r="AB24" s="28">
        <f aca="true" t="shared" si="3" ref="AB24:AD25">+J24+S24+V24+Y24</f>
        <v>25</v>
      </c>
      <c r="AC24" s="27">
        <f t="shared" si="3"/>
        <v>106.6262</v>
      </c>
      <c r="AD24" s="25">
        <f t="shared" si="3"/>
        <v>19004.805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135"/>
      <c r="E25" s="97"/>
      <c r="F25" s="97"/>
      <c r="G25" s="97"/>
      <c r="H25" s="97"/>
      <c r="I25" s="97"/>
      <c r="J25" s="16"/>
      <c r="K25" s="30"/>
      <c r="L25" s="29"/>
      <c r="M25" s="97"/>
      <c r="N25" s="97"/>
      <c r="O25" s="97"/>
      <c r="P25" s="97"/>
      <c r="Q25" s="72"/>
      <c r="R25" s="73"/>
      <c r="S25" s="16"/>
      <c r="T25" s="30"/>
      <c r="U25" s="29"/>
      <c r="V25" s="97">
        <v>17</v>
      </c>
      <c r="W25" s="97">
        <v>66.0991</v>
      </c>
      <c r="X25" s="125">
        <v>11651.702</v>
      </c>
      <c r="Y25" s="109"/>
      <c r="Z25" s="97"/>
      <c r="AA25" s="110"/>
      <c r="AB25" s="17">
        <f t="shared" si="3"/>
        <v>17</v>
      </c>
      <c r="AC25" s="30">
        <f t="shared" si="3"/>
        <v>66.0991</v>
      </c>
      <c r="AD25" s="29">
        <f t="shared" si="3"/>
        <v>11651.702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134"/>
      <c r="E26" s="96"/>
      <c r="F26" s="96"/>
      <c r="G26" s="96"/>
      <c r="H26" s="96"/>
      <c r="I26" s="96"/>
      <c r="J26" s="26"/>
      <c r="K26" s="27"/>
      <c r="L26" s="25"/>
      <c r="M26" s="96"/>
      <c r="N26" s="96"/>
      <c r="O26" s="96"/>
      <c r="P26" s="96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135"/>
      <c r="E27" s="97"/>
      <c r="F27" s="97"/>
      <c r="G27" s="97"/>
      <c r="H27" s="97"/>
      <c r="I27" s="97"/>
      <c r="J27" s="16"/>
      <c r="K27" s="30"/>
      <c r="L27" s="29"/>
      <c r="M27" s="97"/>
      <c r="N27" s="97"/>
      <c r="O27" s="97"/>
      <c r="P27" s="97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134"/>
      <c r="E28" s="96"/>
      <c r="F28" s="96"/>
      <c r="G28" s="96"/>
      <c r="H28" s="96"/>
      <c r="I28" s="96"/>
      <c r="J28" s="26"/>
      <c r="K28" s="27"/>
      <c r="L28" s="25"/>
      <c r="M28" s="96"/>
      <c r="N28" s="96"/>
      <c r="O28" s="96"/>
      <c r="P28" s="96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135"/>
      <c r="E29" s="97"/>
      <c r="F29" s="97"/>
      <c r="G29" s="97"/>
      <c r="H29" s="97"/>
      <c r="I29" s="97"/>
      <c r="J29" s="16"/>
      <c r="K29" s="30"/>
      <c r="L29" s="29"/>
      <c r="M29" s="97"/>
      <c r="N29" s="97"/>
      <c r="O29" s="97"/>
      <c r="P29" s="97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134">
        <v>18</v>
      </c>
      <c r="E30" s="96">
        <v>5.2069</v>
      </c>
      <c r="F30" s="96">
        <v>4487.426958362518</v>
      </c>
      <c r="G30" s="96">
        <v>31</v>
      </c>
      <c r="H30" s="96">
        <v>10.6636</v>
      </c>
      <c r="I30" s="96">
        <v>5142.013</v>
      </c>
      <c r="J30" s="26">
        <f>+D30+G30</f>
        <v>49</v>
      </c>
      <c r="K30" s="27">
        <f>+E30+H30</f>
        <v>15.8705</v>
      </c>
      <c r="L30" s="25">
        <f>+F30+I30</f>
        <v>9629.439958362518</v>
      </c>
      <c r="M30" s="96"/>
      <c r="N30" s="96"/>
      <c r="O30" s="96"/>
      <c r="P30" s="96"/>
      <c r="Q30" s="69"/>
      <c r="R30" s="69"/>
      <c r="S30" s="26"/>
      <c r="T30" s="27"/>
      <c r="U30" s="25"/>
      <c r="V30" s="96"/>
      <c r="W30" s="96"/>
      <c r="X30" s="124"/>
      <c r="Y30" s="107">
        <v>101</v>
      </c>
      <c r="Z30" s="96">
        <v>23.0308</v>
      </c>
      <c r="AA30" s="108">
        <v>10383.064</v>
      </c>
      <c r="AB30" s="28">
        <f>+J30+S30+V30+Y30</f>
        <v>150</v>
      </c>
      <c r="AC30" s="27">
        <f>+K30+T30+W30+Z30</f>
        <v>38.9013</v>
      </c>
      <c r="AD30" s="25">
        <f>+L30+U30+X30+AA30</f>
        <v>20012.50395836252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135"/>
      <c r="E31" s="97"/>
      <c r="F31" s="97"/>
      <c r="G31" s="97"/>
      <c r="H31" s="97"/>
      <c r="I31" s="97"/>
      <c r="J31" s="16"/>
      <c r="K31" s="30"/>
      <c r="L31" s="29"/>
      <c r="M31" s="97"/>
      <c r="N31" s="97"/>
      <c r="O31" s="97"/>
      <c r="P31" s="97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134"/>
      <c r="E32" s="96"/>
      <c r="F32" s="96"/>
      <c r="G32" s="96"/>
      <c r="H32" s="96"/>
      <c r="I32" s="96"/>
      <c r="J32" s="26"/>
      <c r="K32" s="27"/>
      <c r="L32" s="25"/>
      <c r="M32" s="96">
        <v>146</v>
      </c>
      <c r="N32" s="96">
        <v>1506.3783</v>
      </c>
      <c r="O32" s="96">
        <v>95936.745</v>
      </c>
      <c r="P32" s="96"/>
      <c r="Q32" s="69"/>
      <c r="R32" s="69"/>
      <c r="S32" s="26">
        <f>+M32+P32</f>
        <v>146</v>
      </c>
      <c r="T32" s="27">
        <f>+N32+Q32</f>
        <v>1506.3783</v>
      </c>
      <c r="U32" s="25">
        <f>+O32+R32</f>
        <v>95936.745</v>
      </c>
      <c r="V32" s="96">
        <v>72</v>
      </c>
      <c r="W32" s="96">
        <v>144.9675</v>
      </c>
      <c r="X32" s="124">
        <v>50172.019</v>
      </c>
      <c r="Y32" s="107">
        <v>125</v>
      </c>
      <c r="Z32" s="96">
        <v>1321.4614</v>
      </c>
      <c r="AA32" s="108">
        <v>156904.433</v>
      </c>
      <c r="AB32" s="28">
        <f>+J32+S32+V32+Y32</f>
        <v>343</v>
      </c>
      <c r="AC32" s="27">
        <f>+K32+T32+W32+Z32</f>
        <v>2972.8072</v>
      </c>
      <c r="AD32" s="25">
        <f>+L32+U32+X32+AA32</f>
        <v>303013.197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135"/>
      <c r="E33" s="97"/>
      <c r="F33" s="97"/>
      <c r="G33" s="97"/>
      <c r="H33" s="97"/>
      <c r="I33" s="97"/>
      <c r="J33" s="16"/>
      <c r="K33" s="30"/>
      <c r="L33" s="29"/>
      <c r="M33" s="97"/>
      <c r="N33" s="97"/>
      <c r="O33" s="97"/>
      <c r="P33" s="97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134"/>
      <c r="E34" s="96"/>
      <c r="F34" s="96"/>
      <c r="G34" s="96">
        <v>4</v>
      </c>
      <c r="H34" s="96">
        <v>0.3101</v>
      </c>
      <c r="I34" s="96">
        <v>309.761</v>
      </c>
      <c r="J34" s="26">
        <f>+D34+G34</f>
        <v>4</v>
      </c>
      <c r="K34" s="27">
        <f>+E34+H34</f>
        <v>0.3101</v>
      </c>
      <c r="L34" s="25">
        <f>+F34+I34</f>
        <v>309.761</v>
      </c>
      <c r="M34" s="96"/>
      <c r="N34" s="96"/>
      <c r="O34" s="96"/>
      <c r="P34" s="96"/>
      <c r="Q34" s="69"/>
      <c r="R34" s="69"/>
      <c r="S34" s="26"/>
      <c r="T34" s="27"/>
      <c r="U34" s="25"/>
      <c r="V34" s="96">
        <v>52</v>
      </c>
      <c r="W34" s="96">
        <v>26.8412</v>
      </c>
      <c r="X34" s="124">
        <v>10895.714</v>
      </c>
      <c r="Y34" s="107"/>
      <c r="Z34" s="96"/>
      <c r="AA34" s="108"/>
      <c r="AB34" s="28">
        <f>+J34+S34+V34+Y34</f>
        <v>56</v>
      </c>
      <c r="AC34" s="27">
        <f>+K34+T34+W34+Z34</f>
        <v>27.1513</v>
      </c>
      <c r="AD34" s="25">
        <f>+L34+U34+X34+AA34</f>
        <v>11205.475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135"/>
      <c r="E35" s="97"/>
      <c r="F35" s="97"/>
      <c r="G35" s="97"/>
      <c r="H35" s="97"/>
      <c r="I35" s="97"/>
      <c r="J35" s="16"/>
      <c r="K35" s="30"/>
      <c r="L35" s="29"/>
      <c r="M35" s="97"/>
      <c r="N35" s="97"/>
      <c r="O35" s="97"/>
      <c r="P35" s="97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134"/>
      <c r="E36" s="96"/>
      <c r="F36" s="96"/>
      <c r="G36" s="96"/>
      <c r="H36" s="96"/>
      <c r="I36" s="96"/>
      <c r="J36" s="26"/>
      <c r="K36" s="27"/>
      <c r="L36" s="25"/>
      <c r="M36" s="96"/>
      <c r="N36" s="96"/>
      <c r="O36" s="96"/>
      <c r="P36" s="96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28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135"/>
      <c r="E37" s="97"/>
      <c r="F37" s="97"/>
      <c r="G37" s="97"/>
      <c r="H37" s="97"/>
      <c r="I37" s="97"/>
      <c r="J37" s="16"/>
      <c r="K37" s="30"/>
      <c r="L37" s="29"/>
      <c r="M37" s="97"/>
      <c r="N37" s="97"/>
      <c r="O37" s="97"/>
      <c r="P37" s="97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134">
        <v>10</v>
      </c>
      <c r="E38" s="96">
        <v>1.6172</v>
      </c>
      <c r="F38" s="96">
        <v>1566.1889854678047</v>
      </c>
      <c r="G38" s="96"/>
      <c r="H38" s="96"/>
      <c r="I38" s="96"/>
      <c r="J38" s="26">
        <f>+D38+G38</f>
        <v>10</v>
      </c>
      <c r="K38" s="27">
        <f>+E38+H38</f>
        <v>1.6172</v>
      </c>
      <c r="L38" s="25">
        <f>+F38+I38</f>
        <v>1566.1889854678047</v>
      </c>
      <c r="M38" s="96"/>
      <c r="N38" s="96"/>
      <c r="O38" s="96"/>
      <c r="P38" s="96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28">
        <f>+J38+S38+V38+Y38</f>
        <v>10</v>
      </c>
      <c r="AC38" s="27">
        <f>+K38+T38+W38+Z38</f>
        <v>1.6172</v>
      </c>
      <c r="AD38" s="25">
        <f>+L38+U38+X38+AA38</f>
        <v>1566.1889854678047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135"/>
      <c r="E39" s="97"/>
      <c r="F39" s="97"/>
      <c r="G39" s="97"/>
      <c r="H39" s="97"/>
      <c r="I39" s="97"/>
      <c r="J39" s="16"/>
      <c r="K39" s="30"/>
      <c r="L39" s="29"/>
      <c r="M39" s="97"/>
      <c r="N39" s="97"/>
      <c r="O39" s="97"/>
      <c r="P39" s="97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134"/>
      <c r="E40" s="96"/>
      <c r="F40" s="96"/>
      <c r="G40" s="96"/>
      <c r="H40" s="96"/>
      <c r="I40" s="96"/>
      <c r="J40" s="26"/>
      <c r="K40" s="27"/>
      <c r="L40" s="25"/>
      <c r="M40" s="96"/>
      <c r="N40" s="96"/>
      <c r="O40" s="96"/>
      <c r="P40" s="96"/>
      <c r="Q40" s="69"/>
      <c r="R40" s="69"/>
      <c r="S40" s="26"/>
      <c r="T40" s="27"/>
      <c r="U40" s="25"/>
      <c r="V40" s="96">
        <v>1</v>
      </c>
      <c r="W40" s="96">
        <v>11.395</v>
      </c>
      <c r="X40" s="124">
        <v>10312.131</v>
      </c>
      <c r="Y40" s="107"/>
      <c r="Z40" s="96"/>
      <c r="AA40" s="108"/>
      <c r="AB40" s="28">
        <f>+J40+S40+V40+Y40</f>
        <v>1</v>
      </c>
      <c r="AC40" s="27">
        <f>+K40+T40+W40+Z40</f>
        <v>11.395</v>
      </c>
      <c r="AD40" s="25">
        <f>+L40+U40+X40+AA40</f>
        <v>10312.131</v>
      </c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135"/>
      <c r="E41" s="97"/>
      <c r="F41" s="97"/>
      <c r="G41" s="97"/>
      <c r="H41" s="97"/>
      <c r="I41" s="97"/>
      <c r="J41" s="16"/>
      <c r="K41" s="30"/>
      <c r="L41" s="29"/>
      <c r="M41" s="97"/>
      <c r="N41" s="97"/>
      <c r="O41" s="97"/>
      <c r="P41" s="97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134">
        <v>1</v>
      </c>
      <c r="E42" s="96">
        <v>7.288</v>
      </c>
      <c r="F42" s="96">
        <v>4154.680041449978</v>
      </c>
      <c r="G42" s="96">
        <v>2</v>
      </c>
      <c r="H42" s="96">
        <v>28.7764</v>
      </c>
      <c r="I42" s="96">
        <v>12840.963</v>
      </c>
      <c r="J42" s="26">
        <f aca="true" t="shared" si="4" ref="J42:L43">+D42+G42</f>
        <v>3</v>
      </c>
      <c r="K42" s="27">
        <f t="shared" si="4"/>
        <v>36.0644</v>
      </c>
      <c r="L42" s="25">
        <f t="shared" si="4"/>
        <v>16995.643041449977</v>
      </c>
      <c r="M42" s="96"/>
      <c r="N42" s="96"/>
      <c r="O42" s="96"/>
      <c r="P42" s="96"/>
      <c r="Q42" s="69"/>
      <c r="R42" s="69"/>
      <c r="S42" s="26"/>
      <c r="T42" s="27"/>
      <c r="U42" s="25"/>
      <c r="V42" s="96">
        <v>19</v>
      </c>
      <c r="W42" s="96">
        <v>674.7306</v>
      </c>
      <c r="X42" s="124">
        <v>334024.779</v>
      </c>
      <c r="Y42" s="107"/>
      <c r="Z42" s="96"/>
      <c r="AA42" s="108"/>
      <c r="AB42" s="28">
        <f aca="true" t="shared" si="5" ref="AB42:AD45">+J42+S42+V42+Y42</f>
        <v>22</v>
      </c>
      <c r="AC42" s="27">
        <f t="shared" si="5"/>
        <v>710.795</v>
      </c>
      <c r="AD42" s="25">
        <f t="shared" si="5"/>
        <v>351020.4220414499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109">
        <v>19</v>
      </c>
      <c r="E43" s="97">
        <v>304.5358</v>
      </c>
      <c r="F43" s="97">
        <v>212783.57982564534</v>
      </c>
      <c r="G43" s="97">
        <v>21</v>
      </c>
      <c r="H43" s="97">
        <v>369.7298</v>
      </c>
      <c r="I43" s="97">
        <v>224750.711</v>
      </c>
      <c r="J43" s="16">
        <f t="shared" si="4"/>
        <v>40</v>
      </c>
      <c r="K43" s="30">
        <f t="shared" si="4"/>
        <v>674.2656</v>
      </c>
      <c r="L43" s="29">
        <f t="shared" si="4"/>
        <v>437534.2908256453</v>
      </c>
      <c r="M43" s="97"/>
      <c r="N43" s="97"/>
      <c r="O43" s="97"/>
      <c r="P43" s="97"/>
      <c r="Q43" s="72"/>
      <c r="R43" s="73"/>
      <c r="S43" s="16"/>
      <c r="T43" s="30"/>
      <c r="U43" s="29"/>
      <c r="V43" s="97">
        <v>6</v>
      </c>
      <c r="W43" s="97">
        <v>142.3912</v>
      </c>
      <c r="X43" s="125">
        <v>81794.741</v>
      </c>
      <c r="Y43" s="109"/>
      <c r="Z43" s="97"/>
      <c r="AA43" s="110"/>
      <c r="AB43" s="17">
        <f t="shared" si="5"/>
        <v>46</v>
      </c>
      <c r="AC43" s="30">
        <f t="shared" si="5"/>
        <v>816.6568</v>
      </c>
      <c r="AD43" s="29">
        <f t="shared" si="5"/>
        <v>519329.0318256453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134"/>
      <c r="E44" s="96"/>
      <c r="F44" s="96"/>
      <c r="G44" s="96"/>
      <c r="H44" s="96"/>
      <c r="I44" s="96"/>
      <c r="J44" s="26"/>
      <c r="K44" s="27"/>
      <c r="L44" s="25"/>
      <c r="M44" s="96"/>
      <c r="N44" s="96"/>
      <c r="O44" s="96"/>
      <c r="P44" s="96"/>
      <c r="Q44" s="69"/>
      <c r="R44" s="69"/>
      <c r="S44" s="26"/>
      <c r="T44" s="27"/>
      <c r="U44" s="25"/>
      <c r="V44" s="96">
        <v>108</v>
      </c>
      <c r="W44" s="96">
        <v>9.2573</v>
      </c>
      <c r="X44" s="124">
        <v>5861.628</v>
      </c>
      <c r="Y44" s="107"/>
      <c r="Z44" s="96"/>
      <c r="AA44" s="108"/>
      <c r="AB44" s="28">
        <f t="shared" si="5"/>
        <v>108</v>
      </c>
      <c r="AC44" s="27">
        <f t="shared" si="5"/>
        <v>9.2573</v>
      </c>
      <c r="AD44" s="25">
        <f t="shared" si="5"/>
        <v>5861.628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135"/>
      <c r="E45" s="97"/>
      <c r="F45" s="97"/>
      <c r="G45" s="97"/>
      <c r="H45" s="97"/>
      <c r="I45" s="97"/>
      <c r="J45" s="16"/>
      <c r="K45" s="30"/>
      <c r="L45" s="29"/>
      <c r="M45" s="97"/>
      <c r="N45" s="97"/>
      <c r="O45" s="97"/>
      <c r="P45" s="97"/>
      <c r="Q45" s="72"/>
      <c r="R45" s="73"/>
      <c r="S45" s="16"/>
      <c r="T45" s="30"/>
      <c r="U45" s="29"/>
      <c r="V45" s="97">
        <v>10</v>
      </c>
      <c r="W45" s="97">
        <v>0.435</v>
      </c>
      <c r="X45" s="125">
        <v>266.669</v>
      </c>
      <c r="Y45" s="109"/>
      <c r="Z45" s="97"/>
      <c r="AA45" s="110"/>
      <c r="AB45" s="17">
        <f t="shared" si="5"/>
        <v>10</v>
      </c>
      <c r="AC45" s="30">
        <f t="shared" si="5"/>
        <v>0.435</v>
      </c>
      <c r="AD45" s="29">
        <f t="shared" si="5"/>
        <v>266.669</v>
      </c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134"/>
      <c r="E46" s="96"/>
      <c r="F46" s="96"/>
      <c r="G46" s="96"/>
      <c r="H46" s="96"/>
      <c r="I46" s="96"/>
      <c r="J46" s="26"/>
      <c r="K46" s="27"/>
      <c r="L46" s="25"/>
      <c r="M46" s="96"/>
      <c r="N46" s="96"/>
      <c r="O46" s="96"/>
      <c r="P46" s="96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135"/>
      <c r="E47" s="97"/>
      <c r="F47" s="97"/>
      <c r="G47" s="97"/>
      <c r="H47" s="97"/>
      <c r="I47" s="97"/>
      <c r="J47" s="16"/>
      <c r="K47" s="30"/>
      <c r="L47" s="29"/>
      <c r="M47" s="97"/>
      <c r="N47" s="97"/>
      <c r="O47" s="97"/>
      <c r="P47" s="97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134"/>
      <c r="E48" s="96"/>
      <c r="F48" s="96"/>
      <c r="G48" s="96"/>
      <c r="H48" s="96"/>
      <c r="I48" s="96"/>
      <c r="J48" s="26"/>
      <c r="K48" s="27"/>
      <c r="L48" s="25"/>
      <c r="M48" s="96">
        <v>30</v>
      </c>
      <c r="N48" s="96">
        <v>9.724</v>
      </c>
      <c r="O48" s="96">
        <v>9594.709</v>
      </c>
      <c r="P48" s="96"/>
      <c r="Q48" s="69"/>
      <c r="R48" s="69"/>
      <c r="S48" s="26">
        <f>+M48+P48</f>
        <v>30</v>
      </c>
      <c r="T48" s="27">
        <f>+N48+Q48</f>
        <v>9.724</v>
      </c>
      <c r="U48" s="25">
        <f>+O48+R48</f>
        <v>9594.709</v>
      </c>
      <c r="V48" s="96">
        <v>57</v>
      </c>
      <c r="W48" s="96">
        <v>15.5123</v>
      </c>
      <c r="X48" s="124">
        <v>8799.419</v>
      </c>
      <c r="Y48" s="107">
        <v>5</v>
      </c>
      <c r="Z48" s="96">
        <v>0.825</v>
      </c>
      <c r="AA48" s="108">
        <v>706.968</v>
      </c>
      <c r="AB48" s="28">
        <f>+J48+S48+V48+Y48</f>
        <v>92</v>
      </c>
      <c r="AC48" s="27">
        <f>+K48+T48+W48+Z48</f>
        <v>26.0613</v>
      </c>
      <c r="AD48" s="25">
        <f>+L48+U48+X48+AA48</f>
        <v>19101.096</v>
      </c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135"/>
      <c r="E49" s="97"/>
      <c r="F49" s="97"/>
      <c r="G49" s="97"/>
      <c r="H49" s="97"/>
      <c r="I49" s="97"/>
      <c r="J49" s="16"/>
      <c r="K49" s="30"/>
      <c r="L49" s="29"/>
      <c r="M49" s="97"/>
      <c r="N49" s="97"/>
      <c r="O49" s="97"/>
      <c r="P49" s="97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134"/>
      <c r="E50" s="96"/>
      <c r="F50" s="96"/>
      <c r="G50" s="96"/>
      <c r="H50" s="96"/>
      <c r="I50" s="96"/>
      <c r="J50" s="26"/>
      <c r="K50" s="27"/>
      <c r="L50" s="25"/>
      <c r="M50" s="96"/>
      <c r="N50" s="96"/>
      <c r="O50" s="96"/>
      <c r="P50" s="96"/>
      <c r="Q50" s="69"/>
      <c r="R50" s="69"/>
      <c r="S50" s="26"/>
      <c r="T50" s="27"/>
      <c r="U50" s="25"/>
      <c r="V50" s="96"/>
      <c r="W50" s="96"/>
      <c r="X50" s="124"/>
      <c r="Y50" s="107"/>
      <c r="Z50" s="96"/>
      <c r="AA50" s="108"/>
      <c r="AB50" s="28"/>
      <c r="AC50" s="27"/>
      <c r="AD50" s="25"/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135"/>
      <c r="E51" s="97"/>
      <c r="F51" s="97"/>
      <c r="G51" s="97"/>
      <c r="H51" s="97"/>
      <c r="I51" s="97"/>
      <c r="J51" s="16"/>
      <c r="K51" s="30"/>
      <c r="L51" s="29"/>
      <c r="M51" s="97"/>
      <c r="N51" s="97"/>
      <c r="O51" s="97"/>
      <c r="P51" s="97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7"/>
      <c r="AC51" s="30"/>
      <c r="AD51" s="29"/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134"/>
      <c r="E52" s="96"/>
      <c r="F52" s="96"/>
      <c r="G52" s="96"/>
      <c r="H52" s="96"/>
      <c r="I52" s="96"/>
      <c r="J52" s="26"/>
      <c r="K52" s="27"/>
      <c r="L52" s="25"/>
      <c r="M52" s="96"/>
      <c r="N52" s="96"/>
      <c r="O52" s="96"/>
      <c r="P52" s="96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135"/>
      <c r="E53" s="97"/>
      <c r="F53" s="97"/>
      <c r="G53" s="97"/>
      <c r="H53" s="97"/>
      <c r="I53" s="97"/>
      <c r="J53" s="16"/>
      <c r="K53" s="30"/>
      <c r="L53" s="29"/>
      <c r="M53" s="97"/>
      <c r="N53" s="97"/>
      <c r="O53" s="97"/>
      <c r="P53" s="97"/>
      <c r="Q53" s="72"/>
      <c r="R53" s="73"/>
      <c r="S53" s="16"/>
      <c r="T53" s="30"/>
      <c r="U53" s="29"/>
      <c r="V53" s="97"/>
      <c r="W53" s="97"/>
      <c r="X53" s="125"/>
      <c r="Y53" s="109"/>
      <c r="Z53" s="97"/>
      <c r="AA53" s="110"/>
      <c r="AB53" s="17"/>
      <c r="AC53" s="30"/>
      <c r="AD53" s="29"/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134"/>
      <c r="E54" s="96"/>
      <c r="F54" s="96"/>
      <c r="G54" s="96"/>
      <c r="H54" s="96"/>
      <c r="I54" s="96"/>
      <c r="J54" s="26"/>
      <c r="K54" s="27"/>
      <c r="L54" s="25"/>
      <c r="M54" s="96"/>
      <c r="N54" s="96"/>
      <c r="O54" s="96"/>
      <c r="P54" s="96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135"/>
      <c r="E55" s="97"/>
      <c r="F55" s="97"/>
      <c r="G55" s="97"/>
      <c r="H55" s="97"/>
      <c r="I55" s="97"/>
      <c r="J55" s="16"/>
      <c r="K55" s="30"/>
      <c r="L55" s="29"/>
      <c r="M55" s="97"/>
      <c r="N55" s="97"/>
      <c r="O55" s="97"/>
      <c r="P55" s="97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134"/>
      <c r="E56" s="96"/>
      <c r="F56" s="96"/>
      <c r="G56" s="96"/>
      <c r="H56" s="96"/>
      <c r="I56" s="96"/>
      <c r="J56" s="26"/>
      <c r="K56" s="27"/>
      <c r="L56" s="25"/>
      <c r="M56" s="96"/>
      <c r="N56" s="96"/>
      <c r="O56" s="96"/>
      <c r="P56" s="96"/>
      <c r="Q56" s="69"/>
      <c r="R56" s="69"/>
      <c r="S56" s="26"/>
      <c r="T56" s="27"/>
      <c r="U56" s="25"/>
      <c r="V56" s="96"/>
      <c r="W56" s="96"/>
      <c r="X56" s="124"/>
      <c r="Y56" s="107"/>
      <c r="Z56" s="96"/>
      <c r="AA56" s="108"/>
      <c r="AB56" s="28"/>
      <c r="AC56" s="27"/>
      <c r="AD56" s="25"/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135"/>
      <c r="E57" s="97"/>
      <c r="F57" s="97"/>
      <c r="G57" s="97"/>
      <c r="H57" s="97"/>
      <c r="I57" s="97"/>
      <c r="J57" s="16"/>
      <c r="K57" s="30"/>
      <c r="L57" s="29"/>
      <c r="M57" s="97"/>
      <c r="N57" s="97"/>
      <c r="O57" s="97"/>
      <c r="P57" s="97"/>
      <c r="Q57" s="72"/>
      <c r="R57" s="73"/>
      <c r="S57" s="16"/>
      <c r="T57" s="30"/>
      <c r="U57" s="29"/>
      <c r="V57" s="97"/>
      <c r="W57" s="97"/>
      <c r="X57" s="125"/>
      <c r="Y57" s="109"/>
      <c r="Z57" s="97"/>
      <c r="AA57" s="110"/>
      <c r="AB57" s="17"/>
      <c r="AC57" s="30"/>
      <c r="AD57" s="29"/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189" t="s">
        <v>14</v>
      </c>
      <c r="D58" s="229"/>
      <c r="E58" s="181"/>
      <c r="F58" s="181"/>
      <c r="G58" s="181"/>
      <c r="H58" s="181"/>
      <c r="I58" s="181"/>
      <c r="J58" s="182"/>
      <c r="K58" s="183"/>
      <c r="L58" s="184"/>
      <c r="M58" s="181">
        <v>38</v>
      </c>
      <c r="N58" s="181">
        <v>90.2896</v>
      </c>
      <c r="O58" s="181">
        <v>37922.633</v>
      </c>
      <c r="P58" s="181"/>
      <c r="Q58" s="180"/>
      <c r="R58" s="180"/>
      <c r="S58" s="182">
        <f>+M58+P58</f>
        <v>38</v>
      </c>
      <c r="T58" s="183">
        <f>+N58+Q58</f>
        <v>90.2896</v>
      </c>
      <c r="U58" s="184">
        <f>+O58+R58</f>
        <v>37922.633</v>
      </c>
      <c r="V58" s="181">
        <v>1275</v>
      </c>
      <c r="W58" s="181">
        <v>49.018</v>
      </c>
      <c r="X58" s="186">
        <v>27833.648</v>
      </c>
      <c r="Y58" s="185">
        <v>135</v>
      </c>
      <c r="Z58" s="181">
        <v>7.8475</v>
      </c>
      <c r="AA58" s="187">
        <v>4563.266</v>
      </c>
      <c r="AB58" s="188">
        <f>+J58+S58+V58+Y58</f>
        <v>1448</v>
      </c>
      <c r="AC58" s="183">
        <f>+K58+T58+W58+Z58</f>
        <v>147.15509999999998</v>
      </c>
      <c r="AD58" s="189">
        <f>+L58+U58+X58+AA58</f>
        <v>70319.547</v>
      </c>
      <c r="AE58" s="20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63" t="s">
        <v>55</v>
      </c>
      <c r="D59" s="134"/>
      <c r="E59" s="96"/>
      <c r="F59" s="96"/>
      <c r="G59" s="96"/>
      <c r="H59" s="96"/>
      <c r="I59" s="108"/>
      <c r="J59" s="26"/>
      <c r="K59" s="27"/>
      <c r="L59" s="25"/>
      <c r="M59" s="107"/>
      <c r="N59" s="96"/>
      <c r="O59" s="96"/>
      <c r="P59" s="96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55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135"/>
      <c r="E60" s="97"/>
      <c r="F60" s="97"/>
      <c r="G60" s="97"/>
      <c r="H60" s="97"/>
      <c r="I60" s="97"/>
      <c r="J60" s="16"/>
      <c r="K60" s="30"/>
      <c r="L60" s="29"/>
      <c r="M60" s="97">
        <v>40</v>
      </c>
      <c r="N60" s="97">
        <v>223.7944</v>
      </c>
      <c r="O60" s="97">
        <v>98138.757</v>
      </c>
      <c r="P60" s="97"/>
      <c r="Q60" s="72"/>
      <c r="R60" s="73"/>
      <c r="S60" s="16">
        <f>+M60+P60</f>
        <v>40</v>
      </c>
      <c r="T60" s="30">
        <f>+N60+Q60</f>
        <v>223.7944</v>
      </c>
      <c r="U60" s="29">
        <f>+O60+R60</f>
        <v>98138.757</v>
      </c>
      <c r="V60" s="97">
        <v>68</v>
      </c>
      <c r="W60" s="97">
        <v>1.5733</v>
      </c>
      <c r="X60" s="125">
        <v>1946.355</v>
      </c>
      <c r="Y60" s="109"/>
      <c r="Z60" s="97"/>
      <c r="AA60" s="110"/>
      <c r="AB60" s="17">
        <f aca="true" t="shared" si="6" ref="AB60:AD61">+J60+S60+V60+Y60</f>
        <v>108</v>
      </c>
      <c r="AC60" s="30">
        <f t="shared" si="6"/>
        <v>225.36769999999999</v>
      </c>
      <c r="AD60" s="64">
        <f t="shared" si="6"/>
        <v>100085.112</v>
      </c>
      <c r="AE60" s="48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62" t="s">
        <v>14</v>
      </c>
      <c r="D61" s="136">
        <f aca="true" t="shared" si="7" ref="D61:I61">+D6+D8+D10+D12+D14+D16+D18+D20+D22+D24+D26+D28+D30+D32+D34+D36+D38+D40+D42+D44+D46+D48+D50+D52+D54+D56+D58</f>
        <v>39</v>
      </c>
      <c r="E61" s="92">
        <f t="shared" si="7"/>
        <v>19.8561</v>
      </c>
      <c r="F61" s="92">
        <f t="shared" si="7"/>
        <v>14767.396062977787</v>
      </c>
      <c r="G61" s="92">
        <f t="shared" si="7"/>
        <v>49</v>
      </c>
      <c r="H61" s="92">
        <f t="shared" si="7"/>
        <v>48.6533</v>
      </c>
      <c r="I61" s="92">
        <f t="shared" si="7"/>
        <v>22636.364</v>
      </c>
      <c r="J61" s="7">
        <f aca="true" t="shared" si="8" ref="J61:L71">+D61+G61</f>
        <v>88</v>
      </c>
      <c r="K61" s="33">
        <f t="shared" si="8"/>
        <v>68.5094</v>
      </c>
      <c r="L61" s="32">
        <f t="shared" si="8"/>
        <v>37403.76006297779</v>
      </c>
      <c r="M61" s="92">
        <f>+M6+M8+M10+M12+M14+M16+M18+M20+M22+M24+M26+M28+M30+M32+M34+M36+M38+M40+M42+M44+M46+M48+M50+M52+M54+M56+M58</f>
        <v>712</v>
      </c>
      <c r="N61" s="92">
        <f>+N6+N8+N10+N12+N14+N16+N18+N20+N22+N24+N26+N28+N30+N32+N34+N36+N38+N40+N42+N44+N46+N48+N50+N52+N54+N56+N58</f>
        <v>4507.4546</v>
      </c>
      <c r="O61" s="92">
        <f>+O6+O8+O10+O12+O14+O16+O18+O20+O22+O24+O26+O28+O30+O32+O34+O36+O38+O40+O42+O44+O46+O48+O50+O52+O54+O56+O58</f>
        <v>794662.843</v>
      </c>
      <c r="P61" s="92"/>
      <c r="Q61" s="76"/>
      <c r="R61" s="76"/>
      <c r="S61" s="34">
        <f aca="true" t="shared" si="9" ref="S61:U71">+M61+P61</f>
        <v>712</v>
      </c>
      <c r="T61" s="35">
        <f t="shared" si="9"/>
        <v>4507.4546</v>
      </c>
      <c r="U61" s="36">
        <f t="shared" si="9"/>
        <v>794662.843</v>
      </c>
      <c r="V61" s="92">
        <f aca="true" t="shared" si="10" ref="V61:AA61">+V6+V8+V10+V12+V14+V16+V18+V20+V22+V24+V26+V28+V30+V32+V34+V36+V38+V40+V42+V44+V46+V48+V50+V52+V54+V56+V58</f>
        <v>1614</v>
      </c>
      <c r="W61" s="92">
        <f t="shared" si="10"/>
        <v>1199.2241000000001</v>
      </c>
      <c r="X61" s="126">
        <f>+X6+X8+X10+X12+X14+X16+X18+X20+X22+X24+X26+X28+X30+X32+X34+X36+X38+X40+X42+X44+X46+X48+X50+X52+X54+X56+X58</f>
        <v>481007.034</v>
      </c>
      <c r="Y61" s="111">
        <f t="shared" si="10"/>
        <v>427</v>
      </c>
      <c r="Z61" s="92">
        <f t="shared" si="10"/>
        <v>1891.4306000000001</v>
      </c>
      <c r="AA61" s="112">
        <f t="shared" si="10"/>
        <v>222701.15399999998</v>
      </c>
      <c r="AB61" s="37">
        <f t="shared" si="6"/>
        <v>2841</v>
      </c>
      <c r="AC61" s="33">
        <f t="shared" si="6"/>
        <v>7666.618700000001</v>
      </c>
      <c r="AD61" s="62">
        <f t="shared" si="6"/>
        <v>1535774.7910629776</v>
      </c>
      <c r="AE61" s="54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216" t="s">
        <v>55</v>
      </c>
      <c r="D62" s="225"/>
      <c r="E62" s="207"/>
      <c r="F62" s="207"/>
      <c r="G62" s="207"/>
      <c r="H62" s="207"/>
      <c r="I62" s="208"/>
      <c r="J62" s="209"/>
      <c r="K62" s="210"/>
      <c r="L62" s="211"/>
      <c r="M62" s="212"/>
      <c r="N62" s="207"/>
      <c r="O62" s="207"/>
      <c r="P62" s="207"/>
      <c r="Q62" s="206"/>
      <c r="R62" s="213"/>
      <c r="S62" s="209"/>
      <c r="T62" s="210"/>
      <c r="U62" s="211"/>
      <c r="V62" s="212"/>
      <c r="W62" s="207"/>
      <c r="X62" s="214"/>
      <c r="Y62" s="212"/>
      <c r="Z62" s="207"/>
      <c r="AA62" s="208"/>
      <c r="AB62" s="215"/>
      <c r="AC62" s="210"/>
      <c r="AD62" s="216"/>
      <c r="AE62" s="221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135">
        <f aca="true" t="shared" si="11" ref="D63:I63">+D7+D9+D11+D13+D15+D17+D19+D21+D23+D25+D27+D29+D31+D33+D35+D37+D39+D41+D43+D45+D47+D49+D51+D53+D55+D57+D60</f>
        <v>20</v>
      </c>
      <c r="E63" s="97">
        <f t="shared" si="11"/>
        <v>392.6288</v>
      </c>
      <c r="F63" s="97">
        <f>+F7+F9+F11+F13+F15+F17+F19+F21+F23+F25+F27+F29+F31+F33+F35+F37+F39+F41+F43+F45+F47+F49+F51+F53+F55+F57+F60</f>
        <v>220394.814955023</v>
      </c>
      <c r="G63" s="97">
        <f t="shared" si="11"/>
        <v>21</v>
      </c>
      <c r="H63" s="97">
        <f t="shared" si="11"/>
        <v>369.7298</v>
      </c>
      <c r="I63" s="97">
        <f t="shared" si="11"/>
        <v>224750.711</v>
      </c>
      <c r="J63" s="16">
        <f t="shared" si="8"/>
        <v>41</v>
      </c>
      <c r="K63" s="30">
        <f t="shared" si="8"/>
        <v>762.3586</v>
      </c>
      <c r="L63" s="29">
        <f t="shared" si="8"/>
        <v>445145.525955023</v>
      </c>
      <c r="M63" s="97">
        <f>+M7+M9+M11+M13+M15+M17+M19+M21+M23+M25+M27+M29+M31+M33+M35+M37+M39+M41+M43+M45+M47+M49+M51+M53+M55+M57+M60</f>
        <v>92</v>
      </c>
      <c r="N63" s="97">
        <f>+N7+N9+N11+N13+N15+N17+N19+N21+N23+N25+N27+N29+N31+N33+N35+N37+N39+N41+N43+N45+N47+N49+N51+N53+N55+N57+N60</f>
        <v>5544.8034</v>
      </c>
      <c r="O63" s="97">
        <f>+O7+O9+O11+O13+O15+O17+O19+O21+O23+O25+O27+O29+O31+O33+O35+O37+O39+O41+O43+O45+O47+O49+O51+O53+O55+O57+O60</f>
        <v>586179.236</v>
      </c>
      <c r="P63" s="97"/>
      <c r="Q63" s="72"/>
      <c r="R63" s="73"/>
      <c r="S63" s="16">
        <f t="shared" si="9"/>
        <v>92</v>
      </c>
      <c r="T63" s="30">
        <f t="shared" si="9"/>
        <v>5544.8034</v>
      </c>
      <c r="U63" s="29">
        <f t="shared" si="9"/>
        <v>586179.236</v>
      </c>
      <c r="V63" s="97">
        <f aca="true" t="shared" si="12" ref="V63:AA63">+V7+V9+V11+V13+V15+V17+V19+V21+V23+V25+V27+V29+V31+V33+V35+V37+V39+V41+V43+V45+V47+V49+V51+V53+V55+V57+V60</f>
        <v>161</v>
      </c>
      <c r="W63" s="97">
        <f t="shared" si="12"/>
        <v>2626.3566</v>
      </c>
      <c r="X63" s="125">
        <f t="shared" si="12"/>
        <v>334865.72199999995</v>
      </c>
      <c r="Y63" s="109">
        <f t="shared" si="12"/>
        <v>31</v>
      </c>
      <c r="Z63" s="97">
        <f t="shared" si="12"/>
        <v>1344.855</v>
      </c>
      <c r="AA63" s="110">
        <f t="shared" si="12"/>
        <v>104180.041</v>
      </c>
      <c r="AB63" s="17">
        <f aca="true" t="shared" si="13" ref="AB63:AD71">+J63+S63+V63+Y63</f>
        <v>325</v>
      </c>
      <c r="AC63" s="30">
        <f t="shared" si="13"/>
        <v>10278.373599999999</v>
      </c>
      <c r="AD63" s="65">
        <f>+L63+U63+X63+AA63</f>
        <v>1470370.5249550228</v>
      </c>
      <c r="AE63" s="222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134"/>
      <c r="E64" s="96"/>
      <c r="F64" s="96"/>
      <c r="G64" s="96">
        <v>238</v>
      </c>
      <c r="H64" s="96">
        <v>289.73478</v>
      </c>
      <c r="I64" s="96">
        <v>100568.638</v>
      </c>
      <c r="J64" s="26">
        <f t="shared" si="8"/>
        <v>238</v>
      </c>
      <c r="K64" s="27">
        <f t="shared" si="8"/>
        <v>289.73478</v>
      </c>
      <c r="L64" s="25">
        <f t="shared" si="8"/>
        <v>100568.638</v>
      </c>
      <c r="M64" s="96">
        <v>1902</v>
      </c>
      <c r="N64" s="96">
        <v>141.779</v>
      </c>
      <c r="O64" s="96">
        <v>94771.978</v>
      </c>
      <c r="P64" s="96"/>
      <c r="Q64" s="69"/>
      <c r="R64" s="69"/>
      <c r="S64" s="26">
        <f t="shared" si="9"/>
        <v>1902</v>
      </c>
      <c r="T64" s="27">
        <f t="shared" si="9"/>
        <v>141.779</v>
      </c>
      <c r="U64" s="25">
        <f t="shared" si="9"/>
        <v>94771.978</v>
      </c>
      <c r="V64" s="96">
        <v>708</v>
      </c>
      <c r="W64" s="96">
        <v>62.77</v>
      </c>
      <c r="X64" s="124">
        <v>78691.683</v>
      </c>
      <c r="Y64" s="107">
        <v>46</v>
      </c>
      <c r="Z64" s="96">
        <v>371.9698</v>
      </c>
      <c r="AA64" s="108">
        <v>31066.736</v>
      </c>
      <c r="AB64" s="28">
        <f t="shared" si="13"/>
        <v>2894</v>
      </c>
      <c r="AC64" s="27">
        <f t="shared" si="13"/>
        <v>866.25358</v>
      </c>
      <c r="AD64" s="63">
        <f t="shared" si="13"/>
        <v>305099.035</v>
      </c>
      <c r="AE64" s="5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135">
        <v>447</v>
      </c>
      <c r="E65" s="97">
        <v>53.36234</v>
      </c>
      <c r="F65" s="97">
        <v>75226.15298199923</v>
      </c>
      <c r="G65" s="97">
        <v>63</v>
      </c>
      <c r="H65" s="97">
        <v>51.2523</v>
      </c>
      <c r="I65" s="97">
        <v>17351.577</v>
      </c>
      <c r="J65" s="16">
        <f t="shared" si="8"/>
        <v>510</v>
      </c>
      <c r="K65" s="30">
        <f t="shared" si="8"/>
        <v>104.61464000000001</v>
      </c>
      <c r="L65" s="29">
        <f t="shared" si="8"/>
        <v>92577.72998199923</v>
      </c>
      <c r="M65" s="97">
        <v>39</v>
      </c>
      <c r="N65" s="97">
        <v>13.5894</v>
      </c>
      <c r="O65" s="97">
        <v>1241.318</v>
      </c>
      <c r="P65" s="97"/>
      <c r="Q65" s="72"/>
      <c r="R65" s="73"/>
      <c r="S65" s="16">
        <f t="shared" si="9"/>
        <v>39</v>
      </c>
      <c r="T65" s="30">
        <f t="shared" si="9"/>
        <v>13.5894</v>
      </c>
      <c r="U65" s="29">
        <f t="shared" si="9"/>
        <v>1241.318</v>
      </c>
      <c r="V65" s="97">
        <v>34</v>
      </c>
      <c r="W65" s="97">
        <v>2.6854</v>
      </c>
      <c r="X65" s="125">
        <v>1180.73</v>
      </c>
      <c r="Y65" s="109">
        <v>1</v>
      </c>
      <c r="Z65" s="97">
        <v>0</v>
      </c>
      <c r="AA65" s="110">
        <v>0</v>
      </c>
      <c r="AB65" s="17">
        <f t="shared" si="13"/>
        <v>584</v>
      </c>
      <c r="AC65" s="30">
        <f t="shared" si="13"/>
        <v>120.88944000000001</v>
      </c>
      <c r="AD65" s="65">
        <f t="shared" si="13"/>
        <v>94999.77798199923</v>
      </c>
      <c r="AE65" s="222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134"/>
      <c r="E66" s="96"/>
      <c r="F66" s="96"/>
      <c r="G66" s="96"/>
      <c r="H66" s="96"/>
      <c r="I66" s="96"/>
      <c r="J66" s="26"/>
      <c r="K66" s="27"/>
      <c r="L66" s="25"/>
      <c r="M66" s="96"/>
      <c r="N66" s="96"/>
      <c r="O66" s="96"/>
      <c r="P66" s="96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5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135"/>
      <c r="E67" s="97"/>
      <c r="F67" s="97"/>
      <c r="G67" s="97"/>
      <c r="H67" s="97"/>
      <c r="I67" s="97"/>
      <c r="J67" s="16"/>
      <c r="K67" s="30"/>
      <c r="L67" s="29"/>
      <c r="M67" s="97"/>
      <c r="N67" s="97"/>
      <c r="O67" s="97"/>
      <c r="P67" s="97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222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134">
        <f aca="true" t="shared" si="14" ref="D68:I68">+D61+D64+D66</f>
        <v>39</v>
      </c>
      <c r="E68" s="96">
        <f t="shared" si="14"/>
        <v>19.8561</v>
      </c>
      <c r="F68" s="96">
        <f t="shared" si="14"/>
        <v>14767.396062977787</v>
      </c>
      <c r="G68" s="96">
        <f t="shared" si="14"/>
        <v>287</v>
      </c>
      <c r="H68" s="96">
        <f t="shared" si="14"/>
        <v>338.38808</v>
      </c>
      <c r="I68" s="96">
        <f t="shared" si="14"/>
        <v>123205.00200000001</v>
      </c>
      <c r="J68" s="26">
        <f t="shared" si="8"/>
        <v>326</v>
      </c>
      <c r="K68" s="27">
        <f t="shared" si="8"/>
        <v>358.24418000000003</v>
      </c>
      <c r="L68" s="25">
        <f t="shared" si="8"/>
        <v>137972.3980629778</v>
      </c>
      <c r="M68" s="96">
        <f>+M61+M64+M66</f>
        <v>2614</v>
      </c>
      <c r="N68" s="96">
        <f>+N61+N64+N66</f>
        <v>4649.2336</v>
      </c>
      <c r="O68" s="96">
        <f>+O61+O64+O66</f>
        <v>889434.821</v>
      </c>
      <c r="P68" s="96"/>
      <c r="Q68" s="69"/>
      <c r="R68" s="69"/>
      <c r="S68" s="26">
        <f t="shared" si="9"/>
        <v>2614</v>
      </c>
      <c r="T68" s="27">
        <f t="shared" si="9"/>
        <v>4649.2336</v>
      </c>
      <c r="U68" s="25">
        <f t="shared" si="9"/>
        <v>889434.821</v>
      </c>
      <c r="V68" s="96">
        <f aca="true" t="shared" si="15" ref="V68:AA68">+V61+V64+V66</f>
        <v>2322</v>
      </c>
      <c r="W68" s="96">
        <f t="shared" si="15"/>
        <v>1261.9941000000001</v>
      </c>
      <c r="X68" s="128">
        <f t="shared" si="15"/>
        <v>559698.717</v>
      </c>
      <c r="Y68" s="107">
        <f t="shared" si="15"/>
        <v>473</v>
      </c>
      <c r="Z68" s="96">
        <f t="shared" si="15"/>
        <v>2263.4004</v>
      </c>
      <c r="AA68" s="108">
        <f t="shared" si="15"/>
        <v>253767.88999999998</v>
      </c>
      <c r="AB68" s="28">
        <f t="shared" si="13"/>
        <v>5735</v>
      </c>
      <c r="AC68" s="27">
        <f t="shared" si="13"/>
        <v>8532.87228</v>
      </c>
      <c r="AD68" s="63">
        <f t="shared" si="13"/>
        <v>1840873.8260629775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135">
        <f aca="true" t="shared" si="16" ref="D69:I69">+D63+D65+D67</f>
        <v>467</v>
      </c>
      <c r="E69" s="97">
        <f t="shared" si="16"/>
        <v>445.99114000000003</v>
      </c>
      <c r="F69" s="97">
        <f t="shared" si="16"/>
        <v>295620.9679370222</v>
      </c>
      <c r="G69" s="97">
        <f t="shared" si="16"/>
        <v>84</v>
      </c>
      <c r="H69" s="97">
        <f t="shared" si="16"/>
        <v>420.9821</v>
      </c>
      <c r="I69" s="97">
        <f t="shared" si="16"/>
        <v>242102.288</v>
      </c>
      <c r="J69" s="16">
        <f t="shared" si="8"/>
        <v>551</v>
      </c>
      <c r="K69" s="30">
        <f t="shared" si="8"/>
        <v>866.97324</v>
      </c>
      <c r="L69" s="29">
        <f t="shared" si="8"/>
        <v>537723.2559370222</v>
      </c>
      <c r="M69" s="97">
        <f>+M63+M65+M67</f>
        <v>131</v>
      </c>
      <c r="N69" s="97">
        <f>+N63+N65+N67</f>
        <v>5558.3928</v>
      </c>
      <c r="O69" s="97">
        <f>+O63+O65+O67</f>
        <v>587420.554</v>
      </c>
      <c r="P69" s="97"/>
      <c r="Q69" s="72"/>
      <c r="R69" s="73"/>
      <c r="S69" s="16">
        <f t="shared" si="9"/>
        <v>131</v>
      </c>
      <c r="T69" s="30">
        <f t="shared" si="9"/>
        <v>5558.3928</v>
      </c>
      <c r="U69" s="29">
        <f t="shared" si="9"/>
        <v>587420.554</v>
      </c>
      <c r="V69" s="97">
        <f aca="true" t="shared" si="17" ref="V69:AA69">+V63+V65+V67</f>
        <v>195</v>
      </c>
      <c r="W69" s="97">
        <f t="shared" si="17"/>
        <v>2629.042</v>
      </c>
      <c r="X69" s="129">
        <f t="shared" si="17"/>
        <v>336046.45199999993</v>
      </c>
      <c r="Y69" s="109">
        <f t="shared" si="17"/>
        <v>32</v>
      </c>
      <c r="Z69" s="97">
        <f t="shared" si="17"/>
        <v>1344.855</v>
      </c>
      <c r="AA69" s="110">
        <f t="shared" si="17"/>
        <v>104180.041</v>
      </c>
      <c r="AB69" s="17">
        <f t="shared" si="13"/>
        <v>909</v>
      </c>
      <c r="AC69" s="30">
        <f t="shared" si="13"/>
        <v>10399.26304</v>
      </c>
      <c r="AD69" s="64">
        <f t="shared" si="13"/>
        <v>1565370.3029370222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136"/>
      <c r="E70" s="92"/>
      <c r="F70" s="92"/>
      <c r="G70" s="92"/>
      <c r="H70" s="92"/>
      <c r="I70" s="92"/>
      <c r="J70" s="7"/>
      <c r="K70" s="33"/>
      <c r="L70" s="32"/>
      <c r="M70" s="92"/>
      <c r="N70" s="92"/>
      <c r="O70" s="92"/>
      <c r="P70" s="92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137">
        <f aca="true" t="shared" si="18" ref="D71:I71">+D68+D69+D70</f>
        <v>506</v>
      </c>
      <c r="E71" s="101">
        <f t="shared" si="18"/>
        <v>465.84724000000006</v>
      </c>
      <c r="F71" s="101">
        <f t="shared" si="18"/>
        <v>310388.364</v>
      </c>
      <c r="G71" s="101">
        <f t="shared" si="18"/>
        <v>371</v>
      </c>
      <c r="H71" s="98">
        <f>+H68+H69+H70</f>
        <v>759.37018</v>
      </c>
      <c r="I71" s="117">
        <f t="shared" si="18"/>
        <v>365307.29000000004</v>
      </c>
      <c r="J71" s="61">
        <f t="shared" si="8"/>
        <v>877</v>
      </c>
      <c r="K71" s="58">
        <f t="shared" si="8"/>
        <v>1225.21742</v>
      </c>
      <c r="L71" s="57">
        <f t="shared" si="8"/>
        <v>675695.6540000001</v>
      </c>
      <c r="M71" s="101">
        <f>+M68+M69+M70</f>
        <v>2745</v>
      </c>
      <c r="N71" s="98">
        <f>+N68+N69+N70</f>
        <v>10207.6264</v>
      </c>
      <c r="O71" s="117">
        <f>+O68+O69+O70</f>
        <v>1476855.375</v>
      </c>
      <c r="P71" s="101"/>
      <c r="Q71" s="79"/>
      <c r="R71" s="80"/>
      <c r="S71" s="145">
        <f t="shared" si="9"/>
        <v>2745</v>
      </c>
      <c r="T71" s="101">
        <f t="shared" si="9"/>
        <v>10207.6264</v>
      </c>
      <c r="U71" s="146">
        <f t="shared" si="9"/>
        <v>1476855.375</v>
      </c>
      <c r="V71" s="101">
        <f aca="true" t="shared" si="19" ref="V71:AA71">+V68+V69+V70</f>
        <v>2517</v>
      </c>
      <c r="W71" s="98">
        <f>+W68+W69+W70</f>
        <v>3891.0361000000003</v>
      </c>
      <c r="X71" s="117">
        <f t="shared" si="19"/>
        <v>895745.1689999999</v>
      </c>
      <c r="Y71" s="113">
        <f t="shared" si="19"/>
        <v>505</v>
      </c>
      <c r="Z71" s="98">
        <f>+Z68+Z69+Z70</f>
        <v>3608.2554</v>
      </c>
      <c r="AA71" s="114">
        <f t="shared" si="19"/>
        <v>357947.931</v>
      </c>
      <c r="AB71" s="58">
        <f t="shared" si="13"/>
        <v>6644</v>
      </c>
      <c r="AC71" s="59">
        <f t="shared" si="13"/>
        <v>18932.13532</v>
      </c>
      <c r="AD71" s="67">
        <f t="shared" si="13"/>
        <v>3406244.1289999997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508</v>
      </c>
      <c r="E72" s="134">
        <v>4903.569150000001</v>
      </c>
      <c r="F72" s="134">
        <v>362007.833</v>
      </c>
      <c r="G72" s="134">
        <v>461</v>
      </c>
      <c r="H72" s="134">
        <v>2054.1900299999998</v>
      </c>
      <c r="I72" s="224">
        <v>871253.2849999999</v>
      </c>
      <c r="J72" s="212">
        <v>969</v>
      </c>
      <c r="K72" s="225">
        <v>2511.85985</v>
      </c>
      <c r="L72" s="226">
        <v>1233261.1179999998</v>
      </c>
      <c r="M72" s="134">
        <v>2241</v>
      </c>
      <c r="N72" s="134">
        <v>7749.4429</v>
      </c>
      <c r="O72" s="134">
        <v>1542493.873</v>
      </c>
      <c r="P72" s="134"/>
      <c r="Q72" s="134"/>
      <c r="R72" s="224"/>
      <c r="S72" s="212">
        <v>2241</v>
      </c>
      <c r="T72" s="225">
        <v>7749.4429</v>
      </c>
      <c r="U72" s="226">
        <v>1542493.873</v>
      </c>
      <c r="V72" s="212">
        <v>2893</v>
      </c>
      <c r="W72" s="225">
        <v>1725.2981999999997</v>
      </c>
      <c r="X72" s="226">
        <v>652719.5909999999</v>
      </c>
      <c r="Y72" s="212">
        <v>531</v>
      </c>
      <c r="Z72" s="225">
        <v>1998.8136000000002</v>
      </c>
      <c r="AA72" s="226">
        <v>240179.756</v>
      </c>
      <c r="AB72" s="212">
        <v>6634</v>
      </c>
      <c r="AC72" s="225">
        <v>13985.414549999998</v>
      </c>
      <c r="AD72" s="226">
        <v>3668654.3379999995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99">
        <f>D71/D72</f>
        <v>0.9960629921259843</v>
      </c>
      <c r="E73" s="102">
        <f aca="true" t="shared" si="20" ref="E73:AD73">E71/E72</f>
        <v>0.09500166628628046</v>
      </c>
      <c r="F73" s="99">
        <f t="shared" si="20"/>
        <v>0.8574078671938571</v>
      </c>
      <c r="G73" s="102">
        <f t="shared" si="20"/>
        <v>0.8047722342733189</v>
      </c>
      <c r="H73" s="99">
        <f t="shared" si="20"/>
        <v>0.36966890546148745</v>
      </c>
      <c r="I73" s="118">
        <f t="shared" si="20"/>
        <v>0.41928942626597965</v>
      </c>
      <c r="J73" s="87">
        <f t="shared" si="20"/>
        <v>0.9050567595459237</v>
      </c>
      <c r="K73" s="85">
        <f t="shared" si="20"/>
        <v>0.48777300214420805</v>
      </c>
      <c r="L73" s="88">
        <f t="shared" si="20"/>
        <v>0.547893421869804</v>
      </c>
      <c r="M73" s="115">
        <f t="shared" si="20"/>
        <v>1.2248995983935742</v>
      </c>
      <c r="N73" s="99">
        <f t="shared" si="20"/>
        <v>1.3172077698643343</v>
      </c>
      <c r="O73" s="102">
        <f t="shared" si="20"/>
        <v>0.9574465097405286</v>
      </c>
      <c r="P73" s="99"/>
      <c r="Q73" s="86"/>
      <c r="R73" s="89"/>
      <c r="S73" s="90">
        <f t="shared" si="20"/>
        <v>1.2248995983935742</v>
      </c>
      <c r="T73" s="86">
        <f t="shared" si="20"/>
        <v>1.3172077698643343</v>
      </c>
      <c r="U73" s="89">
        <f t="shared" si="20"/>
        <v>0.9574465097405286</v>
      </c>
      <c r="V73" s="99">
        <f t="shared" si="20"/>
        <v>0.8700311095748358</v>
      </c>
      <c r="W73" s="102">
        <f t="shared" si="20"/>
        <v>2.255283231617584</v>
      </c>
      <c r="X73" s="99">
        <f t="shared" si="20"/>
        <v>1.372327690712749</v>
      </c>
      <c r="Y73" s="115">
        <f t="shared" si="20"/>
        <v>0.9510357815442562</v>
      </c>
      <c r="Z73" s="99">
        <f t="shared" si="20"/>
        <v>1.805198543776168</v>
      </c>
      <c r="AA73" s="116">
        <f t="shared" si="20"/>
        <v>1.4903334775641957</v>
      </c>
      <c r="AB73" s="85">
        <f t="shared" si="20"/>
        <v>1.0015073861923425</v>
      </c>
      <c r="AC73" s="86">
        <f t="shared" si="20"/>
        <v>1.3537056947661237</v>
      </c>
      <c r="AD73" s="91">
        <f t="shared" si="20"/>
        <v>0.9284723539413486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74"/>
  <sheetViews>
    <sheetView view="pageBreakPreview" zoomScale="40" zoomScaleNormal="50" zoomScaleSheetLayoutView="40" zoomScalePageLayoutView="0" workbookViewId="0" topLeftCell="A1">
      <pane ySplit="5" topLeftCell="A45" activePane="bottomLeft" state="frozen"/>
      <selection pane="topLeft" activeCell="A3" sqref="A3"/>
      <selection pane="bottomLeft" activeCell="A3" sqref="A3"/>
    </sheetView>
  </sheetViews>
  <sheetFormatPr defaultColWidth="10.59765625" defaultRowHeight="15"/>
  <cols>
    <col min="1" max="1" width="5.59765625" style="3" customWidth="1"/>
    <col min="2" max="2" width="27.09765625" style="3" customWidth="1"/>
    <col min="3" max="3" width="11.8984375" style="3" customWidth="1"/>
    <col min="4" max="12" width="21.59765625" style="3" customWidth="1"/>
    <col min="13" max="18" width="21.59765625" style="3" hidden="1" customWidth="1"/>
    <col min="19" max="27" width="21.59765625" style="3" customWidth="1"/>
    <col min="28" max="30" width="22.59765625" style="3" customWidth="1"/>
    <col min="31" max="31" width="11.8984375" style="230" customWidth="1"/>
    <col min="32" max="32" width="28.3984375" style="315" customWidth="1"/>
    <col min="33" max="33" width="7.3984375" style="230" customWidth="1"/>
    <col min="34" max="16384" width="10.59765625" style="3" customWidth="1"/>
  </cols>
  <sheetData>
    <row r="1" spans="1:33" s="393" customFormat="1" ht="33" customHeight="1">
      <c r="A1" s="416" t="s">
        <v>79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</row>
    <row r="2" spans="1:33" s="1" customFormat="1" ht="33" customHeight="1" thickBot="1">
      <c r="A2" s="309"/>
      <c r="B2" s="305" t="s">
        <v>102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10"/>
      <c r="Z2" s="310"/>
      <c r="AA2" s="310"/>
      <c r="AB2" s="309"/>
      <c r="AC2" s="309"/>
      <c r="AD2" s="309"/>
      <c r="AE2" s="311"/>
      <c r="AF2" s="312"/>
      <c r="AG2" s="311"/>
    </row>
    <row r="3" spans="1:34" s="1" customFormat="1" ht="33" customHeight="1">
      <c r="A3" s="2"/>
      <c r="C3" s="313"/>
      <c r="D3" s="419" t="s">
        <v>80</v>
      </c>
      <c r="E3" s="414"/>
      <c r="F3" s="423"/>
      <c r="G3" s="418" t="s">
        <v>81</v>
      </c>
      <c r="H3" s="414"/>
      <c r="I3" s="415"/>
      <c r="J3" s="419" t="s">
        <v>82</v>
      </c>
      <c r="K3" s="414"/>
      <c r="L3" s="415"/>
      <c r="M3" s="419" t="s">
        <v>83</v>
      </c>
      <c r="N3" s="414"/>
      <c r="O3" s="423"/>
      <c r="P3" s="418" t="s">
        <v>84</v>
      </c>
      <c r="Q3" s="414"/>
      <c r="R3" s="415"/>
      <c r="S3" s="419" t="s">
        <v>85</v>
      </c>
      <c r="T3" s="414"/>
      <c r="U3" s="415"/>
      <c r="V3" s="419" t="s">
        <v>86</v>
      </c>
      <c r="W3" s="414"/>
      <c r="X3" s="414"/>
      <c r="Y3" s="420" t="s">
        <v>87</v>
      </c>
      <c r="Z3" s="421"/>
      <c r="AA3" s="422"/>
      <c r="AB3" s="413" t="s">
        <v>88</v>
      </c>
      <c r="AC3" s="414"/>
      <c r="AD3" s="415"/>
      <c r="AE3" s="314"/>
      <c r="AF3" s="315"/>
      <c r="AG3" s="316"/>
      <c r="AH3" s="2"/>
    </row>
    <row r="4" spans="1:34" s="1" customFormat="1" ht="33" customHeight="1">
      <c r="A4" s="2"/>
      <c r="C4" s="317"/>
      <c r="D4" s="318" t="s">
        <v>0</v>
      </c>
      <c r="E4" s="319" t="s">
        <v>1</v>
      </c>
      <c r="F4" s="319" t="s">
        <v>2</v>
      </c>
      <c r="G4" s="319" t="s">
        <v>0</v>
      </c>
      <c r="H4" s="319" t="s">
        <v>1</v>
      </c>
      <c r="I4" s="319" t="s">
        <v>2</v>
      </c>
      <c r="J4" s="320" t="s">
        <v>0</v>
      </c>
      <c r="K4" s="319" t="s">
        <v>1</v>
      </c>
      <c r="L4" s="321" t="s">
        <v>2</v>
      </c>
      <c r="M4" s="319" t="s">
        <v>0</v>
      </c>
      <c r="N4" s="319" t="s">
        <v>1</v>
      </c>
      <c r="O4" s="319" t="s">
        <v>2</v>
      </c>
      <c r="P4" s="319" t="s">
        <v>0</v>
      </c>
      <c r="Q4" s="319" t="s">
        <v>1</v>
      </c>
      <c r="R4" s="319" t="s">
        <v>2</v>
      </c>
      <c r="S4" s="320" t="s">
        <v>0</v>
      </c>
      <c r="T4" s="319" t="s">
        <v>1</v>
      </c>
      <c r="U4" s="321" t="s">
        <v>2</v>
      </c>
      <c r="V4" s="319" t="s">
        <v>0</v>
      </c>
      <c r="W4" s="319" t="s">
        <v>1</v>
      </c>
      <c r="X4" s="322" t="s">
        <v>2</v>
      </c>
      <c r="Y4" s="323" t="s">
        <v>0</v>
      </c>
      <c r="Z4" s="319" t="s">
        <v>1</v>
      </c>
      <c r="AA4" s="324" t="s">
        <v>2</v>
      </c>
      <c r="AB4" s="314" t="s">
        <v>3</v>
      </c>
      <c r="AC4" s="319" t="s">
        <v>4</v>
      </c>
      <c r="AD4" s="321" t="s">
        <v>5</v>
      </c>
      <c r="AE4" s="314"/>
      <c r="AF4" s="315"/>
      <c r="AG4" s="316"/>
      <c r="AH4" s="2"/>
    </row>
    <row r="5" spans="1:34" s="1" customFormat="1" ht="33" customHeight="1">
      <c r="A5" s="325"/>
      <c r="B5" s="326"/>
      <c r="C5" s="327"/>
      <c r="D5" s="328" t="s">
        <v>6</v>
      </c>
      <c r="E5" s="329" t="s">
        <v>7</v>
      </c>
      <c r="F5" s="329" t="s">
        <v>8</v>
      </c>
      <c r="G5" s="329" t="s">
        <v>6</v>
      </c>
      <c r="H5" s="329" t="s">
        <v>7</v>
      </c>
      <c r="I5" s="329" t="s">
        <v>8</v>
      </c>
      <c r="J5" s="330" t="s">
        <v>6</v>
      </c>
      <c r="K5" s="329" t="s">
        <v>7</v>
      </c>
      <c r="L5" s="331" t="s">
        <v>8</v>
      </c>
      <c r="M5" s="329" t="s">
        <v>6</v>
      </c>
      <c r="N5" s="329" t="s">
        <v>7</v>
      </c>
      <c r="O5" s="329" t="s">
        <v>8</v>
      </c>
      <c r="P5" s="329" t="s">
        <v>6</v>
      </c>
      <c r="Q5" s="329" t="s">
        <v>7</v>
      </c>
      <c r="R5" s="329" t="s">
        <v>8</v>
      </c>
      <c r="S5" s="330" t="s">
        <v>6</v>
      </c>
      <c r="T5" s="329" t="s">
        <v>7</v>
      </c>
      <c r="U5" s="331" t="s">
        <v>8</v>
      </c>
      <c r="V5" s="329" t="s">
        <v>6</v>
      </c>
      <c r="W5" s="329" t="s">
        <v>7</v>
      </c>
      <c r="X5" s="332" t="s">
        <v>8</v>
      </c>
      <c r="Y5" s="333" t="s">
        <v>6</v>
      </c>
      <c r="Z5" s="329" t="s">
        <v>7</v>
      </c>
      <c r="AA5" s="334" t="s">
        <v>8</v>
      </c>
      <c r="AB5" s="335" t="s">
        <v>9</v>
      </c>
      <c r="AC5" s="329" t="s">
        <v>10</v>
      </c>
      <c r="AD5" s="331" t="s">
        <v>11</v>
      </c>
      <c r="AE5" s="335"/>
      <c r="AF5" s="336"/>
      <c r="AG5" s="337"/>
      <c r="AH5" s="2"/>
    </row>
    <row r="6" spans="1:34" s="1" customFormat="1" ht="33" customHeight="1">
      <c r="A6" s="338" t="s">
        <v>12</v>
      </c>
      <c r="B6" s="306" t="s">
        <v>13</v>
      </c>
      <c r="C6" s="339" t="s">
        <v>14</v>
      </c>
      <c r="D6" s="234"/>
      <c r="E6" s="235"/>
      <c r="F6" s="235"/>
      <c r="G6" s="235"/>
      <c r="H6" s="235"/>
      <c r="I6" s="235"/>
      <c r="J6" s="236"/>
      <c r="K6" s="237"/>
      <c r="L6" s="238"/>
      <c r="M6" s="235">
        <f>SUM('１月:１２月'!M6)</f>
        <v>25</v>
      </c>
      <c r="N6" s="235">
        <f>SUM('１月:１２月'!N6)</f>
        <v>3724.5840000000003</v>
      </c>
      <c r="O6" s="235">
        <f>SUM('１月:１２月'!O6)</f>
        <v>663603.131</v>
      </c>
      <c r="P6" s="235"/>
      <c r="Q6" s="235"/>
      <c r="R6" s="235"/>
      <c r="S6" s="239">
        <f aca="true" t="shared" si="0" ref="S6:U9">+M6+P6</f>
        <v>25</v>
      </c>
      <c r="T6" s="240">
        <f t="shared" si="0"/>
        <v>3724.5840000000003</v>
      </c>
      <c r="U6" s="238">
        <f t="shared" si="0"/>
        <v>663603.131</v>
      </c>
      <c r="V6" s="235">
        <f>SUM('１月:１２月'!V6)</f>
        <v>54</v>
      </c>
      <c r="W6" s="235">
        <f>SUM('１月:１２月'!W6)</f>
        <v>2054.9285</v>
      </c>
      <c r="X6" s="241">
        <f>SUM('１月:１２月'!X6)</f>
        <v>651314.152</v>
      </c>
      <c r="Y6" s="242">
        <f>SUM('１月:１２月'!Y6)</f>
        <v>1</v>
      </c>
      <c r="Z6" s="235">
        <f>SUM('１月:１２月'!Z6)</f>
        <v>547.437</v>
      </c>
      <c r="AA6" s="243">
        <f>SUM('１月:１２月'!AA6)</f>
        <v>94592.557</v>
      </c>
      <c r="AB6" s="244">
        <f aca="true" t="shared" si="1" ref="AB6:AD69">+J6+S6+V6+Y6</f>
        <v>80</v>
      </c>
      <c r="AC6" s="237">
        <f t="shared" si="1"/>
        <v>6326.949500000001</v>
      </c>
      <c r="AD6" s="245">
        <f t="shared" si="1"/>
        <v>1409509.84</v>
      </c>
      <c r="AE6" s="340" t="s">
        <v>14</v>
      </c>
      <c r="AF6" s="306" t="s">
        <v>13</v>
      </c>
      <c r="AG6" s="341" t="s">
        <v>12</v>
      </c>
      <c r="AH6" s="2"/>
    </row>
    <row r="7" spans="1:34" s="1" customFormat="1" ht="33" customHeight="1">
      <c r="A7" s="338"/>
      <c r="B7" s="342"/>
      <c r="C7" s="343" t="s">
        <v>15</v>
      </c>
      <c r="D7" s="246">
        <f>SUM('１月:１２月'!D7)</f>
        <v>12</v>
      </c>
      <c r="E7" s="247">
        <f>SUM('１月:１２月'!E7)</f>
        <v>461.4</v>
      </c>
      <c r="F7" s="247">
        <f>SUM('１月:１２月'!F7)</f>
        <v>382648.64491621795</v>
      </c>
      <c r="G7" s="247">
        <f>SUM('１月:１２月'!G7)</f>
        <v>1</v>
      </c>
      <c r="H7" s="247">
        <f>SUM('１月:１２月'!H7)</f>
        <v>81.336</v>
      </c>
      <c r="I7" s="247">
        <f>SUM('１月:１２月'!I7)</f>
        <v>31679.735</v>
      </c>
      <c r="J7" s="232">
        <f>+D7+G7</f>
        <v>13</v>
      </c>
      <c r="K7" s="248">
        <f>+E7+H7</f>
        <v>542.736</v>
      </c>
      <c r="L7" s="249">
        <f>+F7+I7</f>
        <v>414328.37991621793</v>
      </c>
      <c r="M7" s="247">
        <f>SUM('１月:１２月'!M7)</f>
        <v>54</v>
      </c>
      <c r="N7" s="247">
        <f>SUM('１月:１２月'!N7)</f>
        <v>10193.979</v>
      </c>
      <c r="O7" s="247">
        <f>SUM('１月:１２月'!O7)</f>
        <v>1785632.096</v>
      </c>
      <c r="P7" s="247"/>
      <c r="Q7" s="247"/>
      <c r="R7" s="247"/>
      <c r="S7" s="47">
        <f t="shared" si="0"/>
        <v>54</v>
      </c>
      <c r="T7" s="250">
        <f t="shared" si="0"/>
        <v>10193.979</v>
      </c>
      <c r="U7" s="249">
        <f t="shared" si="0"/>
        <v>1785632.096</v>
      </c>
      <c r="V7" s="247">
        <f>SUM('１月:１２月'!V7)</f>
        <v>184</v>
      </c>
      <c r="W7" s="247">
        <f>SUM('１月:１２月'!W7)</f>
        <v>8449.342</v>
      </c>
      <c r="X7" s="251">
        <f>SUM('１月:１２月'!X7)</f>
        <v>2905080.752</v>
      </c>
      <c r="Y7" s="252">
        <f>SUM('１月:１２月'!Y7)</f>
        <v>9</v>
      </c>
      <c r="Z7" s="247">
        <f>SUM('１月:１２月'!Z7)</f>
        <v>2162.957</v>
      </c>
      <c r="AA7" s="253">
        <f>SUM('１月:１２月'!AA7)</f>
        <v>381380.365</v>
      </c>
      <c r="AB7" s="233">
        <f t="shared" si="1"/>
        <v>260</v>
      </c>
      <c r="AC7" s="248">
        <f t="shared" si="1"/>
        <v>21349.014</v>
      </c>
      <c r="AD7" s="254">
        <f t="shared" si="1"/>
        <v>5486421.592916219</v>
      </c>
      <c r="AE7" s="344" t="s">
        <v>15</v>
      </c>
      <c r="AF7" s="342"/>
      <c r="AG7" s="341"/>
      <c r="AH7" s="2"/>
    </row>
    <row r="8" spans="1:34" s="1" customFormat="1" ht="33" customHeight="1">
      <c r="A8" s="338" t="s">
        <v>16</v>
      </c>
      <c r="B8" s="306" t="s">
        <v>17</v>
      </c>
      <c r="C8" s="339" t="s">
        <v>14</v>
      </c>
      <c r="D8" s="234"/>
      <c r="E8" s="235"/>
      <c r="F8" s="235"/>
      <c r="G8" s="235"/>
      <c r="H8" s="235"/>
      <c r="I8" s="235"/>
      <c r="J8" s="236"/>
      <c r="K8" s="237"/>
      <c r="L8" s="238"/>
      <c r="M8" s="235">
        <f>SUM('１月:１２月'!M8)</f>
        <v>21</v>
      </c>
      <c r="N8" s="235">
        <f>SUM('１月:１２月'!N8)</f>
        <v>2079.73</v>
      </c>
      <c r="O8" s="235">
        <f>SUM('１月:１２月'!O8)</f>
        <v>177973.40600000002</v>
      </c>
      <c r="P8" s="235"/>
      <c r="Q8" s="235"/>
      <c r="R8" s="235"/>
      <c r="S8" s="239">
        <f t="shared" si="0"/>
        <v>21</v>
      </c>
      <c r="T8" s="240">
        <f t="shared" si="0"/>
        <v>2079.73</v>
      </c>
      <c r="U8" s="238">
        <f t="shared" si="0"/>
        <v>177973.40600000002</v>
      </c>
      <c r="V8" s="235">
        <f>SUM('１月:１２月'!V8)</f>
        <v>6</v>
      </c>
      <c r="W8" s="235">
        <f>SUM('１月:１２月'!W8)</f>
        <v>564.462</v>
      </c>
      <c r="X8" s="241">
        <f>SUM('１月:１２月'!X8)</f>
        <v>64540.497</v>
      </c>
      <c r="Y8" s="242"/>
      <c r="Z8" s="235"/>
      <c r="AA8" s="243"/>
      <c r="AB8" s="244">
        <f t="shared" si="1"/>
        <v>27</v>
      </c>
      <c r="AC8" s="237">
        <f t="shared" si="1"/>
        <v>2644.192</v>
      </c>
      <c r="AD8" s="245">
        <f t="shared" si="1"/>
        <v>242513.90300000002</v>
      </c>
      <c r="AE8" s="340" t="s">
        <v>14</v>
      </c>
      <c r="AF8" s="306" t="s">
        <v>17</v>
      </c>
      <c r="AG8" s="341" t="s">
        <v>16</v>
      </c>
      <c r="AH8" s="2"/>
    </row>
    <row r="9" spans="1:34" s="1" customFormat="1" ht="33" customHeight="1">
      <c r="A9" s="338"/>
      <c r="B9" s="342"/>
      <c r="C9" s="343" t="s">
        <v>15</v>
      </c>
      <c r="D9" s="246">
        <f>SUM('１月:１２月'!D9)</f>
        <v>10</v>
      </c>
      <c r="E9" s="247">
        <f>SUM('１月:１２月'!E9)</f>
        <v>448.196</v>
      </c>
      <c r="F9" s="247">
        <f>SUM('１月:１２月'!F9)</f>
        <v>33374.14809241593</v>
      </c>
      <c r="G9" s="247"/>
      <c r="H9" s="247"/>
      <c r="I9" s="247"/>
      <c r="J9" s="232">
        <f>+D9+G9</f>
        <v>10</v>
      </c>
      <c r="K9" s="248">
        <f>+E9+H9</f>
        <v>448.196</v>
      </c>
      <c r="L9" s="249">
        <f>+F9+I9</f>
        <v>33374.14809241593</v>
      </c>
      <c r="M9" s="247">
        <f>SUM('１月:１２月'!M9)</f>
        <v>297</v>
      </c>
      <c r="N9" s="247">
        <f>SUM('１月:１２月'!N9)</f>
        <v>33273.33</v>
      </c>
      <c r="O9" s="247">
        <f>SUM('１月:１２月'!O9)</f>
        <v>3106037.44</v>
      </c>
      <c r="P9" s="247"/>
      <c r="Q9" s="247"/>
      <c r="R9" s="247"/>
      <c r="S9" s="47">
        <f t="shared" si="0"/>
        <v>297</v>
      </c>
      <c r="T9" s="250">
        <f t="shared" si="0"/>
        <v>33273.33</v>
      </c>
      <c r="U9" s="249">
        <f t="shared" si="0"/>
        <v>3106037.44</v>
      </c>
      <c r="V9" s="247">
        <f>SUM('１月:１２月'!V9)</f>
        <v>95</v>
      </c>
      <c r="W9" s="247">
        <f>SUM('１月:１２月'!W9)</f>
        <v>6543.2925</v>
      </c>
      <c r="X9" s="251">
        <f>SUM('１月:１２月'!X9)</f>
        <v>672217.452</v>
      </c>
      <c r="Y9" s="252">
        <f>SUM('１月:１２月'!Y9)</f>
        <v>3</v>
      </c>
      <c r="Z9" s="247">
        <f>SUM('１月:１２月'!Z9)</f>
        <v>175.29399999999998</v>
      </c>
      <c r="AA9" s="253">
        <f>SUM('１月:１２月'!AA9)</f>
        <v>14540.898000000001</v>
      </c>
      <c r="AB9" s="233">
        <f t="shared" si="1"/>
        <v>405</v>
      </c>
      <c r="AC9" s="248">
        <f t="shared" si="1"/>
        <v>40440.11250000001</v>
      </c>
      <c r="AD9" s="254">
        <f t="shared" si="1"/>
        <v>3826169.938092416</v>
      </c>
      <c r="AE9" s="344" t="s">
        <v>15</v>
      </c>
      <c r="AF9" s="342"/>
      <c r="AG9" s="341"/>
      <c r="AH9" s="2"/>
    </row>
    <row r="10" spans="1:34" s="1" customFormat="1" ht="33" customHeight="1">
      <c r="A10" s="338" t="s">
        <v>18</v>
      </c>
      <c r="B10" s="306" t="s">
        <v>19</v>
      </c>
      <c r="C10" s="339" t="s">
        <v>14</v>
      </c>
      <c r="D10" s="234"/>
      <c r="E10" s="235"/>
      <c r="F10" s="235"/>
      <c r="G10" s="235"/>
      <c r="H10" s="235"/>
      <c r="I10" s="235"/>
      <c r="J10" s="236"/>
      <c r="K10" s="237"/>
      <c r="L10" s="238"/>
      <c r="M10" s="235"/>
      <c r="N10" s="235"/>
      <c r="O10" s="235"/>
      <c r="P10" s="235"/>
      <c r="Q10" s="235"/>
      <c r="R10" s="235"/>
      <c r="S10" s="239"/>
      <c r="T10" s="240"/>
      <c r="U10" s="238"/>
      <c r="V10" s="235"/>
      <c r="W10" s="235"/>
      <c r="X10" s="241"/>
      <c r="Y10" s="242"/>
      <c r="Z10" s="235"/>
      <c r="AA10" s="243"/>
      <c r="AB10" s="244"/>
      <c r="AC10" s="237"/>
      <c r="AD10" s="245"/>
      <c r="AE10" s="340" t="s">
        <v>14</v>
      </c>
      <c r="AF10" s="306" t="s">
        <v>19</v>
      </c>
      <c r="AG10" s="341" t="s">
        <v>18</v>
      </c>
      <c r="AH10" s="2"/>
    </row>
    <row r="11" spans="1:34" s="1" customFormat="1" ht="33" customHeight="1">
      <c r="A11" s="345"/>
      <c r="B11" s="342"/>
      <c r="C11" s="343" t="s">
        <v>15</v>
      </c>
      <c r="D11" s="246"/>
      <c r="E11" s="247"/>
      <c r="F11" s="247"/>
      <c r="G11" s="247"/>
      <c r="H11" s="247"/>
      <c r="I11" s="247"/>
      <c r="J11" s="232"/>
      <c r="K11" s="248"/>
      <c r="L11" s="249"/>
      <c r="M11" s="247"/>
      <c r="N11" s="247"/>
      <c r="O11" s="247"/>
      <c r="P11" s="247"/>
      <c r="Q11" s="247"/>
      <c r="R11" s="247"/>
      <c r="S11" s="47"/>
      <c r="T11" s="250"/>
      <c r="U11" s="249"/>
      <c r="V11" s="247"/>
      <c r="W11" s="247"/>
      <c r="X11" s="251"/>
      <c r="Y11" s="252"/>
      <c r="Z11" s="247"/>
      <c r="AA11" s="253"/>
      <c r="AB11" s="233"/>
      <c r="AC11" s="248"/>
      <c r="AD11" s="254"/>
      <c r="AE11" s="344" t="s">
        <v>15</v>
      </c>
      <c r="AF11" s="342"/>
      <c r="AG11" s="346"/>
      <c r="AH11" s="2"/>
    </row>
    <row r="12" spans="1:34" s="1" customFormat="1" ht="33" customHeight="1">
      <c r="A12" s="338"/>
      <c r="B12" s="306" t="s">
        <v>20</v>
      </c>
      <c r="C12" s="339" t="s">
        <v>14</v>
      </c>
      <c r="D12" s="234"/>
      <c r="E12" s="235"/>
      <c r="F12" s="235"/>
      <c r="G12" s="235"/>
      <c r="H12" s="235"/>
      <c r="I12" s="235"/>
      <c r="J12" s="236"/>
      <c r="K12" s="237"/>
      <c r="L12" s="238"/>
      <c r="M12" s="235"/>
      <c r="N12" s="235"/>
      <c r="O12" s="235"/>
      <c r="P12" s="235"/>
      <c r="Q12" s="235"/>
      <c r="R12" s="235"/>
      <c r="S12" s="239"/>
      <c r="T12" s="240"/>
      <c r="U12" s="238"/>
      <c r="V12" s="235"/>
      <c r="W12" s="235"/>
      <c r="X12" s="241"/>
      <c r="Y12" s="242"/>
      <c r="Z12" s="235"/>
      <c r="AA12" s="243"/>
      <c r="AB12" s="244"/>
      <c r="AC12" s="237"/>
      <c r="AD12" s="245"/>
      <c r="AE12" s="340" t="s">
        <v>14</v>
      </c>
      <c r="AF12" s="306" t="s">
        <v>20</v>
      </c>
      <c r="AG12" s="341"/>
      <c r="AH12" s="2"/>
    </row>
    <row r="13" spans="1:34" s="1" customFormat="1" ht="33" customHeight="1">
      <c r="A13" s="338" t="s">
        <v>21</v>
      </c>
      <c r="B13" s="342"/>
      <c r="C13" s="343" t="s">
        <v>15</v>
      </c>
      <c r="D13" s="246"/>
      <c r="E13" s="247"/>
      <c r="F13" s="247"/>
      <c r="G13" s="247"/>
      <c r="H13" s="247"/>
      <c r="I13" s="247"/>
      <c r="J13" s="232"/>
      <c r="K13" s="248"/>
      <c r="L13" s="249"/>
      <c r="M13" s="247"/>
      <c r="N13" s="247"/>
      <c r="O13" s="247"/>
      <c r="P13" s="247"/>
      <c r="Q13" s="247"/>
      <c r="R13" s="247"/>
      <c r="S13" s="47"/>
      <c r="T13" s="250"/>
      <c r="U13" s="249"/>
      <c r="V13" s="247"/>
      <c r="W13" s="247"/>
      <c r="X13" s="251"/>
      <c r="Y13" s="252"/>
      <c r="Z13" s="247"/>
      <c r="AA13" s="253"/>
      <c r="AB13" s="233"/>
      <c r="AC13" s="248"/>
      <c r="AD13" s="254"/>
      <c r="AE13" s="344" t="s">
        <v>15</v>
      </c>
      <c r="AF13" s="342"/>
      <c r="AG13" s="341" t="s">
        <v>21</v>
      </c>
      <c r="AH13" s="2"/>
    </row>
    <row r="14" spans="1:34" s="1" customFormat="1" ht="33" customHeight="1">
      <c r="A14" s="338"/>
      <c r="B14" s="306" t="s">
        <v>22</v>
      </c>
      <c r="C14" s="339" t="s">
        <v>14</v>
      </c>
      <c r="D14" s="234"/>
      <c r="E14" s="235"/>
      <c r="F14" s="235"/>
      <c r="G14" s="235"/>
      <c r="H14" s="235"/>
      <c r="I14" s="235"/>
      <c r="J14" s="236"/>
      <c r="K14" s="237"/>
      <c r="L14" s="238"/>
      <c r="M14" s="235">
        <f>SUM('１月:１２月'!M14)</f>
        <v>2016</v>
      </c>
      <c r="N14" s="235">
        <f>SUM('１月:１２月'!N14)</f>
        <v>15894.094399999998</v>
      </c>
      <c r="O14" s="235">
        <f>SUM('１月:１２月'!O14)</f>
        <v>2734227.051</v>
      </c>
      <c r="P14" s="235"/>
      <c r="Q14" s="235"/>
      <c r="R14" s="235"/>
      <c r="S14" s="239">
        <f>+M14+P14</f>
        <v>2016</v>
      </c>
      <c r="T14" s="240">
        <f>+N14+Q14</f>
        <v>15894.094399999998</v>
      </c>
      <c r="U14" s="238">
        <f>+O14+R14</f>
        <v>2734227.051</v>
      </c>
      <c r="V14" s="235"/>
      <c r="W14" s="235"/>
      <c r="X14" s="241"/>
      <c r="Y14" s="242">
        <f>SUM('１月:１２月'!Y14)</f>
        <v>396</v>
      </c>
      <c r="Z14" s="235">
        <f>SUM('１月:１２月'!Z14)</f>
        <v>2247.6571</v>
      </c>
      <c r="AA14" s="243">
        <f>SUM('１月:１２月'!AA14)</f>
        <v>258246.587</v>
      </c>
      <c r="AB14" s="244">
        <f t="shared" si="1"/>
        <v>2412</v>
      </c>
      <c r="AC14" s="237">
        <f t="shared" si="1"/>
        <v>18141.7515</v>
      </c>
      <c r="AD14" s="245">
        <f t="shared" si="1"/>
        <v>2992473.638</v>
      </c>
      <c r="AE14" s="340" t="s">
        <v>14</v>
      </c>
      <c r="AF14" s="306" t="s">
        <v>22</v>
      </c>
      <c r="AG14" s="341"/>
      <c r="AH14" s="2"/>
    </row>
    <row r="15" spans="1:34" s="1" customFormat="1" ht="33" customHeight="1">
      <c r="A15" s="338" t="s">
        <v>16</v>
      </c>
      <c r="B15" s="342"/>
      <c r="C15" s="343" t="s">
        <v>15</v>
      </c>
      <c r="D15" s="246"/>
      <c r="E15" s="247"/>
      <c r="F15" s="247"/>
      <c r="G15" s="247"/>
      <c r="H15" s="247"/>
      <c r="I15" s="247"/>
      <c r="J15" s="232"/>
      <c r="K15" s="248"/>
      <c r="L15" s="249"/>
      <c r="M15" s="247"/>
      <c r="N15" s="247"/>
      <c r="O15" s="247"/>
      <c r="P15" s="247"/>
      <c r="Q15" s="247"/>
      <c r="R15" s="247"/>
      <c r="S15" s="47"/>
      <c r="T15" s="250"/>
      <c r="U15" s="249"/>
      <c r="V15" s="247"/>
      <c r="W15" s="247"/>
      <c r="X15" s="251"/>
      <c r="Y15" s="252"/>
      <c r="Z15" s="247"/>
      <c r="AA15" s="253"/>
      <c r="AB15" s="233"/>
      <c r="AC15" s="248"/>
      <c r="AD15" s="254"/>
      <c r="AE15" s="344" t="s">
        <v>15</v>
      </c>
      <c r="AF15" s="342"/>
      <c r="AG15" s="341" t="s">
        <v>16</v>
      </c>
      <c r="AH15" s="2"/>
    </row>
    <row r="16" spans="1:34" s="1" customFormat="1" ht="33" customHeight="1">
      <c r="A16" s="338"/>
      <c r="B16" s="306" t="s">
        <v>23</v>
      </c>
      <c r="C16" s="339" t="s">
        <v>14</v>
      </c>
      <c r="D16" s="234">
        <f>SUM('１月:１２月'!D16)</f>
        <v>94</v>
      </c>
      <c r="E16" s="235">
        <f>SUM('１月:１２月'!E16)</f>
        <v>45.3111</v>
      </c>
      <c r="F16" s="235">
        <f>SUM('１月:１２月'!F16)</f>
        <v>27139.118677274844</v>
      </c>
      <c r="G16" s="235">
        <f>SUM('１月:１２月'!G16)</f>
        <v>91</v>
      </c>
      <c r="H16" s="235">
        <f>SUM('１月:１２月'!H16)</f>
        <v>60.17739999999999</v>
      </c>
      <c r="I16" s="235">
        <f>SUM('１月:１２月'!I16)</f>
        <v>24137.238</v>
      </c>
      <c r="J16" s="236">
        <f>+D16+G16</f>
        <v>185</v>
      </c>
      <c r="K16" s="237">
        <f>+E16+H16</f>
        <v>105.48849999999999</v>
      </c>
      <c r="L16" s="238">
        <f>+F16+I16</f>
        <v>51276.356677274845</v>
      </c>
      <c r="M16" s="235">
        <f>SUM('１月:１２月'!M16)</f>
        <v>2028</v>
      </c>
      <c r="N16" s="235">
        <f>SUM('１月:１２月'!N16)</f>
        <v>5790.897099999999</v>
      </c>
      <c r="O16" s="235">
        <f>SUM('１月:１２月'!O16)</f>
        <v>1344108.7049999998</v>
      </c>
      <c r="P16" s="235"/>
      <c r="Q16" s="235"/>
      <c r="R16" s="235"/>
      <c r="S16" s="239">
        <f>+M16+P16</f>
        <v>2028</v>
      </c>
      <c r="T16" s="240">
        <f>+N16+Q16</f>
        <v>5790.897099999999</v>
      </c>
      <c r="U16" s="238">
        <f>+O16+R16</f>
        <v>1344108.7049999998</v>
      </c>
      <c r="V16" s="235"/>
      <c r="W16" s="235"/>
      <c r="X16" s="241"/>
      <c r="Y16" s="242"/>
      <c r="Z16" s="235"/>
      <c r="AA16" s="243"/>
      <c r="AB16" s="244">
        <f t="shared" si="1"/>
        <v>2213</v>
      </c>
      <c r="AC16" s="237">
        <f t="shared" si="1"/>
        <v>5896.3856</v>
      </c>
      <c r="AD16" s="245">
        <f t="shared" si="1"/>
        <v>1395385.0616772748</v>
      </c>
      <c r="AE16" s="340" t="s">
        <v>14</v>
      </c>
      <c r="AF16" s="306" t="s">
        <v>23</v>
      </c>
      <c r="AG16" s="341"/>
      <c r="AH16" s="2"/>
    </row>
    <row r="17" spans="1:34" s="1" customFormat="1" ht="33" customHeight="1">
      <c r="A17" s="338" t="s">
        <v>18</v>
      </c>
      <c r="B17" s="342"/>
      <c r="C17" s="343" t="s">
        <v>15</v>
      </c>
      <c r="D17" s="246"/>
      <c r="E17" s="247"/>
      <c r="F17" s="247"/>
      <c r="G17" s="247"/>
      <c r="H17" s="247"/>
      <c r="I17" s="247"/>
      <c r="J17" s="232"/>
      <c r="K17" s="248"/>
      <c r="L17" s="249"/>
      <c r="M17" s="247"/>
      <c r="N17" s="247"/>
      <c r="O17" s="247"/>
      <c r="P17" s="247"/>
      <c r="Q17" s="247"/>
      <c r="R17" s="247"/>
      <c r="S17" s="47"/>
      <c r="T17" s="250"/>
      <c r="U17" s="249"/>
      <c r="V17" s="247"/>
      <c r="W17" s="247"/>
      <c r="X17" s="251"/>
      <c r="Y17" s="252"/>
      <c r="Z17" s="247"/>
      <c r="AA17" s="253"/>
      <c r="AB17" s="233"/>
      <c r="AC17" s="248"/>
      <c r="AD17" s="254"/>
      <c r="AE17" s="344" t="s">
        <v>15</v>
      </c>
      <c r="AF17" s="342"/>
      <c r="AG17" s="341" t="s">
        <v>18</v>
      </c>
      <c r="AH17" s="2"/>
    </row>
    <row r="18" spans="1:34" s="1" customFormat="1" ht="33" customHeight="1">
      <c r="A18" s="338"/>
      <c r="B18" s="306" t="s">
        <v>24</v>
      </c>
      <c r="C18" s="339" t="s">
        <v>14</v>
      </c>
      <c r="D18" s="234">
        <f>SUM('１月:１２月'!D18)</f>
        <v>1</v>
      </c>
      <c r="E18" s="235">
        <f>SUM('１月:１２月'!E18)</f>
        <v>0.0836</v>
      </c>
      <c r="F18" s="235">
        <f>SUM('１月:１２月'!F18)</f>
        <v>44.17199979502808</v>
      </c>
      <c r="G18" s="235"/>
      <c r="H18" s="235"/>
      <c r="I18" s="235"/>
      <c r="J18" s="236">
        <f>+D18+G18</f>
        <v>1</v>
      </c>
      <c r="K18" s="237">
        <f>+E18+H18</f>
        <v>0.0836</v>
      </c>
      <c r="L18" s="238">
        <f>+F18+I18</f>
        <v>44.17199979502808</v>
      </c>
      <c r="M18" s="235">
        <f>SUM('１月:１２月'!M18)</f>
        <v>1298</v>
      </c>
      <c r="N18" s="235">
        <f>SUM('１月:１２月'!N18)</f>
        <v>2265.2438</v>
      </c>
      <c r="O18" s="235">
        <f>SUM('１月:１２月'!O18)</f>
        <v>688689.9469999998</v>
      </c>
      <c r="P18" s="235"/>
      <c r="Q18" s="235"/>
      <c r="R18" s="235"/>
      <c r="S18" s="239">
        <f>+M18+P18</f>
        <v>1298</v>
      </c>
      <c r="T18" s="240">
        <f>+N18+Q18</f>
        <v>2265.2438</v>
      </c>
      <c r="U18" s="238">
        <f>+O18+R18</f>
        <v>688689.9469999998</v>
      </c>
      <c r="V18" s="235"/>
      <c r="W18" s="235"/>
      <c r="X18" s="241"/>
      <c r="Y18" s="242"/>
      <c r="Z18" s="235"/>
      <c r="AA18" s="243"/>
      <c r="AB18" s="244">
        <f t="shared" si="1"/>
        <v>1299</v>
      </c>
      <c r="AC18" s="237">
        <f t="shared" si="1"/>
        <v>2265.3274</v>
      </c>
      <c r="AD18" s="245">
        <f t="shared" si="1"/>
        <v>688734.1189997948</v>
      </c>
      <c r="AE18" s="340" t="s">
        <v>14</v>
      </c>
      <c r="AF18" s="306" t="s">
        <v>24</v>
      </c>
      <c r="AG18" s="341"/>
      <c r="AH18" s="2"/>
    </row>
    <row r="19" spans="1:34" s="1" customFormat="1" ht="33" customHeight="1">
      <c r="A19" s="345"/>
      <c r="B19" s="342"/>
      <c r="C19" s="343" t="s">
        <v>15</v>
      </c>
      <c r="D19" s="246"/>
      <c r="E19" s="247"/>
      <c r="F19" s="247"/>
      <c r="G19" s="247"/>
      <c r="H19" s="247"/>
      <c r="I19" s="247"/>
      <c r="J19" s="232"/>
      <c r="K19" s="248"/>
      <c r="L19" s="249"/>
      <c r="M19" s="247"/>
      <c r="N19" s="247"/>
      <c r="O19" s="247"/>
      <c r="P19" s="247"/>
      <c r="Q19" s="247"/>
      <c r="R19" s="247"/>
      <c r="S19" s="47"/>
      <c r="T19" s="250"/>
      <c r="U19" s="249"/>
      <c r="V19" s="247"/>
      <c r="W19" s="247"/>
      <c r="X19" s="251"/>
      <c r="Y19" s="252"/>
      <c r="Z19" s="247"/>
      <c r="AA19" s="253"/>
      <c r="AB19" s="233"/>
      <c r="AC19" s="248"/>
      <c r="AD19" s="254"/>
      <c r="AE19" s="344" t="s">
        <v>15</v>
      </c>
      <c r="AF19" s="342"/>
      <c r="AG19" s="346"/>
      <c r="AH19" s="2"/>
    </row>
    <row r="20" spans="1:34" s="1" customFormat="1" ht="33" customHeight="1">
      <c r="A20" s="338" t="s">
        <v>25</v>
      </c>
      <c r="B20" s="306" t="s">
        <v>26</v>
      </c>
      <c r="C20" s="339" t="s">
        <v>14</v>
      </c>
      <c r="D20" s="234"/>
      <c r="E20" s="235"/>
      <c r="F20" s="235"/>
      <c r="G20" s="235"/>
      <c r="H20" s="235"/>
      <c r="I20" s="235"/>
      <c r="J20" s="236"/>
      <c r="K20" s="237"/>
      <c r="L20" s="238"/>
      <c r="M20" s="235"/>
      <c r="N20" s="235"/>
      <c r="O20" s="235"/>
      <c r="P20" s="235"/>
      <c r="Q20" s="235"/>
      <c r="R20" s="235"/>
      <c r="S20" s="239"/>
      <c r="T20" s="240"/>
      <c r="U20" s="238"/>
      <c r="V20" s="235">
        <f>SUM('１月:１２月'!V20)</f>
        <v>81</v>
      </c>
      <c r="W20" s="235">
        <f>SUM('１月:１２月'!W20)</f>
        <v>3493.487</v>
      </c>
      <c r="X20" s="241">
        <f>SUM('１月:１２月'!X20)</f>
        <v>309065.085</v>
      </c>
      <c r="Y20" s="242">
        <f>SUM('１月:１２月'!Y20)</f>
        <v>197</v>
      </c>
      <c r="Z20" s="235">
        <f>SUM('１月:１２月'!Z20)</f>
        <v>7487.1954000000005</v>
      </c>
      <c r="AA20" s="243">
        <f>SUM('１月:１２月'!AA20)</f>
        <v>616493.396</v>
      </c>
      <c r="AB20" s="244">
        <f t="shared" si="1"/>
        <v>278</v>
      </c>
      <c r="AC20" s="237">
        <f t="shared" si="1"/>
        <v>10980.682400000002</v>
      </c>
      <c r="AD20" s="245">
        <f t="shared" si="1"/>
        <v>925558.4809999999</v>
      </c>
      <c r="AE20" s="340" t="s">
        <v>14</v>
      </c>
      <c r="AF20" s="306" t="s">
        <v>26</v>
      </c>
      <c r="AG20" s="341" t="s">
        <v>25</v>
      </c>
      <c r="AH20" s="2"/>
    </row>
    <row r="21" spans="1:34" s="1" customFormat="1" ht="33" customHeight="1">
      <c r="A21" s="338" t="s">
        <v>16</v>
      </c>
      <c r="B21" s="342"/>
      <c r="C21" s="343" t="s">
        <v>15</v>
      </c>
      <c r="D21" s="246">
        <f>SUM('１月:１２月'!D21)</f>
        <v>1</v>
      </c>
      <c r="E21" s="247">
        <f>SUM('１月:１２月'!E21)</f>
        <v>4.235</v>
      </c>
      <c r="F21" s="247">
        <f>SUM('１月:１２月'!F21)</f>
        <v>470.8799923546762</v>
      </c>
      <c r="G21" s="247"/>
      <c r="H21" s="247"/>
      <c r="I21" s="247"/>
      <c r="J21" s="232">
        <f>+D21+G21</f>
        <v>1</v>
      </c>
      <c r="K21" s="248">
        <f>+E21+H21</f>
        <v>4.235</v>
      </c>
      <c r="L21" s="249">
        <f>+F21+I21</f>
        <v>470.8799923546762</v>
      </c>
      <c r="M21" s="247"/>
      <c r="N21" s="247"/>
      <c r="O21" s="247"/>
      <c r="P21" s="247"/>
      <c r="Q21" s="247"/>
      <c r="R21" s="247"/>
      <c r="S21" s="47"/>
      <c r="T21" s="250"/>
      <c r="U21" s="249"/>
      <c r="V21" s="247">
        <f>SUM('１月:１２月'!V21)</f>
        <v>366</v>
      </c>
      <c r="W21" s="247">
        <f>SUM('１月:１２月'!W21)</f>
        <v>23724.5259</v>
      </c>
      <c r="X21" s="251">
        <f>SUM('１月:１２月'!X21)</f>
        <v>2350294.36</v>
      </c>
      <c r="Y21" s="252">
        <f>SUM('１月:１２月'!Y21)</f>
        <v>215</v>
      </c>
      <c r="Z21" s="247">
        <f>SUM('１月:１２月'!Z21)</f>
        <v>16568.8509</v>
      </c>
      <c r="AA21" s="253">
        <f>SUM('１月:１２月'!AA21)</f>
        <v>1726672.741</v>
      </c>
      <c r="AB21" s="233">
        <f t="shared" si="1"/>
        <v>582</v>
      </c>
      <c r="AC21" s="248">
        <f t="shared" si="1"/>
        <v>40297.6118</v>
      </c>
      <c r="AD21" s="254">
        <f t="shared" si="1"/>
        <v>4077437.9809923545</v>
      </c>
      <c r="AE21" s="344" t="s">
        <v>15</v>
      </c>
      <c r="AF21" s="342"/>
      <c r="AG21" s="341" t="s">
        <v>16</v>
      </c>
      <c r="AH21" s="2"/>
    </row>
    <row r="22" spans="1:34" s="1" customFormat="1" ht="33" customHeight="1">
      <c r="A22" s="338" t="s">
        <v>18</v>
      </c>
      <c r="B22" s="306" t="s">
        <v>27</v>
      </c>
      <c r="C22" s="339" t="s">
        <v>14</v>
      </c>
      <c r="D22" s="234"/>
      <c r="E22" s="235"/>
      <c r="F22" s="235"/>
      <c r="G22" s="235"/>
      <c r="H22" s="235"/>
      <c r="I22" s="235"/>
      <c r="J22" s="236"/>
      <c r="K22" s="237"/>
      <c r="L22" s="238"/>
      <c r="M22" s="235">
        <f>SUM('１月:１２月'!M22)</f>
        <v>1034</v>
      </c>
      <c r="N22" s="235">
        <f>SUM('１月:１２月'!N22)</f>
        <v>2107.4719999999998</v>
      </c>
      <c r="O22" s="235">
        <f>SUM('１月:１２月'!O22)</f>
        <v>300313.124</v>
      </c>
      <c r="P22" s="235"/>
      <c r="Q22" s="235"/>
      <c r="R22" s="235"/>
      <c r="S22" s="239">
        <f aca="true" t="shared" si="2" ref="S22:U23">+M22+P22</f>
        <v>1034</v>
      </c>
      <c r="T22" s="240">
        <f t="shared" si="2"/>
        <v>2107.4719999999998</v>
      </c>
      <c r="U22" s="238">
        <f t="shared" si="2"/>
        <v>300313.124</v>
      </c>
      <c r="V22" s="235">
        <f>SUM('１月:１２月'!V22)</f>
        <v>11</v>
      </c>
      <c r="W22" s="235">
        <f>SUM('１月:１２月'!W22)</f>
        <v>1.1239</v>
      </c>
      <c r="X22" s="241">
        <f>SUM('１月:１２月'!X22)</f>
        <v>104.503</v>
      </c>
      <c r="Y22" s="242">
        <f>SUM('１月:１２月'!Y22)</f>
        <v>156</v>
      </c>
      <c r="Z22" s="235">
        <f>SUM('１月:１２月'!Z22)</f>
        <v>323.783</v>
      </c>
      <c r="AA22" s="243">
        <f>SUM('１月:１２月'!AA22)</f>
        <v>42690.448</v>
      </c>
      <c r="AB22" s="244">
        <f t="shared" si="1"/>
        <v>1201</v>
      </c>
      <c r="AC22" s="237">
        <f t="shared" si="1"/>
        <v>2432.3788999999997</v>
      </c>
      <c r="AD22" s="245">
        <f t="shared" si="1"/>
        <v>343108.075</v>
      </c>
      <c r="AE22" s="340" t="s">
        <v>14</v>
      </c>
      <c r="AF22" s="306" t="s">
        <v>27</v>
      </c>
      <c r="AG22" s="341" t="s">
        <v>18</v>
      </c>
      <c r="AH22" s="2"/>
    </row>
    <row r="23" spans="1:34" s="1" customFormat="1" ht="33" customHeight="1">
      <c r="A23" s="345"/>
      <c r="B23" s="342"/>
      <c r="C23" s="343" t="s">
        <v>15</v>
      </c>
      <c r="D23" s="246"/>
      <c r="E23" s="247"/>
      <c r="F23" s="247"/>
      <c r="G23" s="247"/>
      <c r="H23" s="247"/>
      <c r="I23" s="247"/>
      <c r="J23" s="232"/>
      <c r="K23" s="248"/>
      <c r="L23" s="249"/>
      <c r="M23" s="247">
        <f>SUM('１月:１２月'!M23)</f>
        <v>1</v>
      </c>
      <c r="N23" s="247">
        <f>SUM('１月:１２月'!N23)</f>
        <v>0.117</v>
      </c>
      <c r="O23" s="247">
        <f>SUM('１月:１２月'!O23)</f>
        <v>6.887</v>
      </c>
      <c r="P23" s="247"/>
      <c r="Q23" s="247"/>
      <c r="R23" s="247"/>
      <c r="S23" s="47">
        <f t="shared" si="2"/>
        <v>1</v>
      </c>
      <c r="T23" s="250">
        <f t="shared" si="2"/>
        <v>0.117</v>
      </c>
      <c r="U23" s="249">
        <f t="shared" si="2"/>
        <v>6.887</v>
      </c>
      <c r="V23" s="247"/>
      <c r="W23" s="247"/>
      <c r="X23" s="251"/>
      <c r="Y23" s="252"/>
      <c r="Z23" s="247"/>
      <c r="AA23" s="253"/>
      <c r="AB23" s="233">
        <f t="shared" si="1"/>
        <v>1</v>
      </c>
      <c r="AC23" s="248">
        <f t="shared" si="1"/>
        <v>0.117</v>
      </c>
      <c r="AD23" s="254">
        <f t="shared" si="1"/>
        <v>6.887</v>
      </c>
      <c r="AE23" s="344" t="s">
        <v>15</v>
      </c>
      <c r="AF23" s="342"/>
      <c r="AG23" s="346"/>
      <c r="AH23" s="2"/>
    </row>
    <row r="24" spans="1:34" s="1" customFormat="1" ht="33" customHeight="1">
      <c r="A24" s="338"/>
      <c r="B24" s="306" t="s">
        <v>28</v>
      </c>
      <c r="C24" s="339" t="s">
        <v>14</v>
      </c>
      <c r="D24" s="234"/>
      <c r="E24" s="235"/>
      <c r="F24" s="235"/>
      <c r="G24" s="235"/>
      <c r="H24" s="235"/>
      <c r="I24" s="235"/>
      <c r="J24" s="236"/>
      <c r="K24" s="237"/>
      <c r="L24" s="238"/>
      <c r="M24" s="235"/>
      <c r="N24" s="235"/>
      <c r="O24" s="235"/>
      <c r="P24" s="235"/>
      <c r="Q24" s="235"/>
      <c r="R24" s="235"/>
      <c r="S24" s="239"/>
      <c r="T24" s="240"/>
      <c r="U24" s="238"/>
      <c r="V24" s="235">
        <f>SUM('１月:１２月'!V24)</f>
        <v>249</v>
      </c>
      <c r="W24" s="235">
        <f>SUM('１月:１２月'!W24)</f>
        <v>1465.5474</v>
      </c>
      <c r="X24" s="241">
        <f>SUM('１月:１２月'!X24)</f>
        <v>271139.69</v>
      </c>
      <c r="Y24" s="242"/>
      <c r="Z24" s="235"/>
      <c r="AA24" s="243"/>
      <c r="AB24" s="244">
        <f t="shared" si="1"/>
        <v>249</v>
      </c>
      <c r="AC24" s="237">
        <f t="shared" si="1"/>
        <v>1465.5474</v>
      </c>
      <c r="AD24" s="245">
        <f t="shared" si="1"/>
        <v>271139.69</v>
      </c>
      <c r="AE24" s="340" t="s">
        <v>14</v>
      </c>
      <c r="AF24" s="306" t="s">
        <v>28</v>
      </c>
      <c r="AG24" s="341"/>
      <c r="AH24" s="2"/>
    </row>
    <row r="25" spans="1:34" s="1" customFormat="1" ht="33" customHeight="1">
      <c r="A25" s="338" t="s">
        <v>29</v>
      </c>
      <c r="B25" s="342"/>
      <c r="C25" s="343" t="s">
        <v>15</v>
      </c>
      <c r="D25" s="246"/>
      <c r="E25" s="247"/>
      <c r="F25" s="247"/>
      <c r="G25" s="247"/>
      <c r="H25" s="247"/>
      <c r="I25" s="247"/>
      <c r="J25" s="232"/>
      <c r="K25" s="248"/>
      <c r="L25" s="249"/>
      <c r="M25" s="247"/>
      <c r="N25" s="247"/>
      <c r="O25" s="247"/>
      <c r="P25" s="247"/>
      <c r="Q25" s="247"/>
      <c r="R25" s="247"/>
      <c r="S25" s="47"/>
      <c r="T25" s="250"/>
      <c r="U25" s="249"/>
      <c r="V25" s="247">
        <f>SUM('１月:１２月'!V25)</f>
        <v>258</v>
      </c>
      <c r="W25" s="247">
        <f>SUM('１月:１２月'!W25)</f>
        <v>2099.3843</v>
      </c>
      <c r="X25" s="251">
        <f>SUM('１月:１２月'!X25)</f>
        <v>407443.608</v>
      </c>
      <c r="Y25" s="252"/>
      <c r="Z25" s="247"/>
      <c r="AA25" s="253"/>
      <c r="AB25" s="233">
        <f t="shared" si="1"/>
        <v>258</v>
      </c>
      <c r="AC25" s="248">
        <f t="shared" si="1"/>
        <v>2099.3843</v>
      </c>
      <c r="AD25" s="254">
        <f t="shared" si="1"/>
        <v>407443.608</v>
      </c>
      <c r="AE25" s="344" t="s">
        <v>15</v>
      </c>
      <c r="AF25" s="342"/>
      <c r="AG25" s="341" t="s">
        <v>29</v>
      </c>
      <c r="AH25" s="2"/>
    </row>
    <row r="26" spans="1:34" s="1" customFormat="1" ht="33" customHeight="1">
      <c r="A26" s="338"/>
      <c r="B26" s="306" t="s">
        <v>30</v>
      </c>
      <c r="C26" s="339" t="s">
        <v>14</v>
      </c>
      <c r="D26" s="234"/>
      <c r="E26" s="235"/>
      <c r="F26" s="235"/>
      <c r="G26" s="235"/>
      <c r="H26" s="235"/>
      <c r="I26" s="235"/>
      <c r="J26" s="236"/>
      <c r="K26" s="237"/>
      <c r="L26" s="238"/>
      <c r="M26" s="235"/>
      <c r="N26" s="235"/>
      <c r="O26" s="235"/>
      <c r="P26" s="235"/>
      <c r="Q26" s="235"/>
      <c r="R26" s="235"/>
      <c r="S26" s="239"/>
      <c r="T26" s="240"/>
      <c r="U26" s="238"/>
      <c r="V26" s="235"/>
      <c r="W26" s="235"/>
      <c r="X26" s="241"/>
      <c r="Y26" s="242"/>
      <c r="Z26" s="235"/>
      <c r="AA26" s="243"/>
      <c r="AB26" s="244"/>
      <c r="AC26" s="237"/>
      <c r="AD26" s="245"/>
      <c r="AE26" s="340" t="s">
        <v>14</v>
      </c>
      <c r="AF26" s="306" t="s">
        <v>30</v>
      </c>
      <c r="AG26" s="341"/>
      <c r="AH26" s="2"/>
    </row>
    <row r="27" spans="1:34" s="1" customFormat="1" ht="33" customHeight="1">
      <c r="A27" s="338" t="s">
        <v>16</v>
      </c>
      <c r="B27" s="342"/>
      <c r="C27" s="343" t="s">
        <v>15</v>
      </c>
      <c r="D27" s="246"/>
      <c r="E27" s="247"/>
      <c r="F27" s="247"/>
      <c r="G27" s="247"/>
      <c r="H27" s="247"/>
      <c r="I27" s="247"/>
      <c r="J27" s="232"/>
      <c r="K27" s="248"/>
      <c r="L27" s="249"/>
      <c r="M27" s="247"/>
      <c r="N27" s="247"/>
      <c r="O27" s="247"/>
      <c r="P27" s="247"/>
      <c r="Q27" s="247"/>
      <c r="R27" s="247"/>
      <c r="S27" s="47"/>
      <c r="T27" s="250"/>
      <c r="U27" s="249"/>
      <c r="V27" s="247"/>
      <c r="W27" s="247"/>
      <c r="X27" s="251"/>
      <c r="Y27" s="252"/>
      <c r="Z27" s="247"/>
      <c r="AA27" s="253"/>
      <c r="AB27" s="233"/>
      <c r="AC27" s="248"/>
      <c r="AD27" s="254"/>
      <c r="AE27" s="344" t="s">
        <v>15</v>
      </c>
      <c r="AF27" s="342"/>
      <c r="AG27" s="341" t="s">
        <v>16</v>
      </c>
      <c r="AH27" s="2"/>
    </row>
    <row r="28" spans="1:34" s="1" customFormat="1" ht="33" customHeight="1">
      <c r="A28" s="338"/>
      <c r="B28" s="306" t="s">
        <v>31</v>
      </c>
      <c r="C28" s="339" t="s">
        <v>14</v>
      </c>
      <c r="D28" s="234"/>
      <c r="E28" s="235"/>
      <c r="F28" s="235"/>
      <c r="G28" s="235"/>
      <c r="H28" s="235"/>
      <c r="I28" s="235"/>
      <c r="J28" s="236"/>
      <c r="K28" s="237"/>
      <c r="L28" s="238"/>
      <c r="M28" s="235"/>
      <c r="N28" s="235"/>
      <c r="O28" s="235"/>
      <c r="P28" s="235"/>
      <c r="Q28" s="235"/>
      <c r="R28" s="235"/>
      <c r="S28" s="239"/>
      <c r="T28" s="240"/>
      <c r="U28" s="238"/>
      <c r="V28" s="235"/>
      <c r="W28" s="235"/>
      <c r="X28" s="241"/>
      <c r="Y28" s="242"/>
      <c r="Z28" s="235"/>
      <c r="AA28" s="243"/>
      <c r="AB28" s="244"/>
      <c r="AC28" s="237"/>
      <c r="AD28" s="245"/>
      <c r="AE28" s="340" t="s">
        <v>14</v>
      </c>
      <c r="AF28" s="306" t="s">
        <v>31</v>
      </c>
      <c r="AG28" s="341"/>
      <c r="AH28" s="2"/>
    </row>
    <row r="29" spans="1:34" s="1" customFormat="1" ht="33" customHeight="1">
      <c r="A29" s="338" t="s">
        <v>18</v>
      </c>
      <c r="B29" s="342"/>
      <c r="C29" s="343" t="s">
        <v>15</v>
      </c>
      <c r="D29" s="246"/>
      <c r="E29" s="247"/>
      <c r="F29" s="247"/>
      <c r="G29" s="247"/>
      <c r="H29" s="247"/>
      <c r="I29" s="247"/>
      <c r="J29" s="232"/>
      <c r="K29" s="248"/>
      <c r="L29" s="249"/>
      <c r="M29" s="247"/>
      <c r="N29" s="247"/>
      <c r="O29" s="247"/>
      <c r="P29" s="247"/>
      <c r="Q29" s="247"/>
      <c r="R29" s="247"/>
      <c r="S29" s="47"/>
      <c r="T29" s="250"/>
      <c r="U29" s="249"/>
      <c r="V29" s="247"/>
      <c r="W29" s="247"/>
      <c r="X29" s="251"/>
      <c r="Y29" s="252"/>
      <c r="Z29" s="247"/>
      <c r="AA29" s="253"/>
      <c r="AB29" s="233"/>
      <c r="AC29" s="248"/>
      <c r="AD29" s="254"/>
      <c r="AE29" s="344" t="s">
        <v>15</v>
      </c>
      <c r="AF29" s="342"/>
      <c r="AG29" s="341" t="s">
        <v>18</v>
      </c>
      <c r="AH29" s="2"/>
    </row>
    <row r="30" spans="1:34" s="1" customFormat="1" ht="33" customHeight="1">
      <c r="A30" s="338"/>
      <c r="B30" s="306" t="s">
        <v>32</v>
      </c>
      <c r="C30" s="339" t="s">
        <v>14</v>
      </c>
      <c r="D30" s="234">
        <f>SUM('１月:１２月'!D30)</f>
        <v>394</v>
      </c>
      <c r="E30" s="235">
        <f>SUM('１月:１２月'!E30)</f>
        <v>156.07359999999997</v>
      </c>
      <c r="F30" s="235">
        <f>SUM('１月:１２月'!F30)</f>
        <v>98811.86247119284</v>
      </c>
      <c r="G30" s="235">
        <f>SUM('１月:１２月'!G30)</f>
        <v>421</v>
      </c>
      <c r="H30" s="235">
        <f>SUM('１月:１２月'!H30)</f>
        <v>147.34029999999998</v>
      </c>
      <c r="I30" s="235">
        <f>SUM('１月:１２月'!I30)</f>
        <v>95940.52200000001</v>
      </c>
      <c r="J30" s="236">
        <f>+D30+G30</f>
        <v>815</v>
      </c>
      <c r="K30" s="237">
        <f>+E30+H30</f>
        <v>303.41389999999996</v>
      </c>
      <c r="L30" s="238">
        <f>+F30+I30</f>
        <v>194752.38447119284</v>
      </c>
      <c r="M30" s="235"/>
      <c r="N30" s="235"/>
      <c r="O30" s="235"/>
      <c r="P30" s="235"/>
      <c r="Q30" s="235"/>
      <c r="R30" s="235"/>
      <c r="S30" s="239"/>
      <c r="T30" s="240"/>
      <c r="U30" s="238"/>
      <c r="V30" s="235"/>
      <c r="W30" s="235"/>
      <c r="X30" s="241"/>
      <c r="Y30" s="242">
        <f>SUM('１月:１２月'!Y30)</f>
        <v>1913</v>
      </c>
      <c r="Z30" s="235">
        <f>SUM('１月:１２月'!Z30)</f>
        <v>537.4246</v>
      </c>
      <c r="AA30" s="243">
        <f>SUM('１月:１２月'!AA30)</f>
        <v>137994.299</v>
      </c>
      <c r="AB30" s="244">
        <f t="shared" si="1"/>
        <v>2728</v>
      </c>
      <c r="AC30" s="237">
        <f t="shared" si="1"/>
        <v>840.8385000000001</v>
      </c>
      <c r="AD30" s="245">
        <f t="shared" si="1"/>
        <v>332746.68347119284</v>
      </c>
      <c r="AE30" s="340" t="s">
        <v>14</v>
      </c>
      <c r="AF30" s="306" t="s">
        <v>32</v>
      </c>
      <c r="AG30" s="341"/>
      <c r="AH30" s="2"/>
    </row>
    <row r="31" spans="1:34" s="1" customFormat="1" ht="33" customHeight="1">
      <c r="A31" s="345"/>
      <c r="B31" s="342"/>
      <c r="C31" s="343" t="s">
        <v>15</v>
      </c>
      <c r="D31" s="246"/>
      <c r="E31" s="247"/>
      <c r="F31" s="247"/>
      <c r="G31" s="247"/>
      <c r="H31" s="247"/>
      <c r="I31" s="247"/>
      <c r="J31" s="232"/>
      <c r="K31" s="248"/>
      <c r="L31" s="249"/>
      <c r="M31" s="247"/>
      <c r="N31" s="247"/>
      <c r="O31" s="247"/>
      <c r="P31" s="247"/>
      <c r="Q31" s="247"/>
      <c r="R31" s="247"/>
      <c r="S31" s="47"/>
      <c r="T31" s="250"/>
      <c r="U31" s="249"/>
      <c r="V31" s="247"/>
      <c r="W31" s="247"/>
      <c r="X31" s="251"/>
      <c r="Y31" s="252"/>
      <c r="Z31" s="247"/>
      <c r="AA31" s="253"/>
      <c r="AB31" s="233"/>
      <c r="AC31" s="248"/>
      <c r="AD31" s="254"/>
      <c r="AE31" s="344" t="s">
        <v>15</v>
      </c>
      <c r="AF31" s="342"/>
      <c r="AG31" s="346"/>
      <c r="AH31" s="2"/>
    </row>
    <row r="32" spans="1:34" s="1" customFormat="1" ht="33" customHeight="1">
      <c r="A32" s="338" t="s">
        <v>33</v>
      </c>
      <c r="B32" s="306" t="s">
        <v>34</v>
      </c>
      <c r="C32" s="339" t="s">
        <v>14</v>
      </c>
      <c r="D32" s="234"/>
      <c r="E32" s="235"/>
      <c r="F32" s="235"/>
      <c r="G32" s="235">
        <f>SUM('１月:１２月'!G32)</f>
        <v>3</v>
      </c>
      <c r="H32" s="235">
        <f>SUM('１月:１２月'!H32)</f>
        <v>7.0742</v>
      </c>
      <c r="I32" s="235">
        <f>SUM('１月:１２月'!I32)</f>
        <v>18368.37</v>
      </c>
      <c r="J32" s="236">
        <f>+D32+G32</f>
        <v>3</v>
      </c>
      <c r="K32" s="237">
        <f>+E32+H32</f>
        <v>7.0742</v>
      </c>
      <c r="L32" s="238">
        <f>+F32+I32</f>
        <v>18368.37</v>
      </c>
      <c r="M32" s="235">
        <f>SUM('１月:１２月'!M32)</f>
        <v>1711</v>
      </c>
      <c r="N32" s="235">
        <f>SUM('１月:１２月'!N32)</f>
        <v>10825.2096</v>
      </c>
      <c r="O32" s="235">
        <f>SUM('１月:１２月'!O32)</f>
        <v>1745154.2569999998</v>
      </c>
      <c r="P32" s="235"/>
      <c r="Q32" s="235"/>
      <c r="R32" s="235"/>
      <c r="S32" s="239">
        <f>+M32+P32</f>
        <v>1711</v>
      </c>
      <c r="T32" s="240">
        <f>+N32+Q32</f>
        <v>10825.2096</v>
      </c>
      <c r="U32" s="238">
        <f>+O32+R32</f>
        <v>1745154.2569999998</v>
      </c>
      <c r="V32" s="235">
        <f>SUM('１月:１２月'!V32)</f>
        <v>901</v>
      </c>
      <c r="W32" s="235">
        <f>SUM('１月:１２月'!W32)</f>
        <v>1310.9008999999999</v>
      </c>
      <c r="X32" s="241">
        <f>SUM('１月:１２月'!X32)</f>
        <v>409873.434</v>
      </c>
      <c r="Y32" s="242">
        <f>SUM('１月:１２月'!Y32)</f>
        <v>1181</v>
      </c>
      <c r="Z32" s="235">
        <f>SUM('１月:１２月'!Z32)</f>
        <v>8137.287299999999</v>
      </c>
      <c r="AA32" s="243">
        <f>SUM('１月:１２月'!AA32)</f>
        <v>1115182.114</v>
      </c>
      <c r="AB32" s="244">
        <f t="shared" si="1"/>
        <v>3796</v>
      </c>
      <c r="AC32" s="237">
        <f t="shared" si="1"/>
        <v>20280.471999999998</v>
      </c>
      <c r="AD32" s="245">
        <f t="shared" si="1"/>
        <v>3288578.175</v>
      </c>
      <c r="AE32" s="340" t="s">
        <v>14</v>
      </c>
      <c r="AF32" s="306" t="s">
        <v>34</v>
      </c>
      <c r="AG32" s="341" t="s">
        <v>33</v>
      </c>
      <c r="AH32" s="2"/>
    </row>
    <row r="33" spans="1:34" s="1" customFormat="1" ht="33" customHeight="1">
      <c r="A33" s="338" t="s">
        <v>35</v>
      </c>
      <c r="B33" s="342"/>
      <c r="C33" s="343" t="s">
        <v>15</v>
      </c>
      <c r="D33" s="246"/>
      <c r="E33" s="247"/>
      <c r="F33" s="247"/>
      <c r="G33" s="247"/>
      <c r="H33" s="247"/>
      <c r="I33" s="247"/>
      <c r="J33" s="232"/>
      <c r="K33" s="248"/>
      <c r="L33" s="249"/>
      <c r="M33" s="247"/>
      <c r="N33" s="247"/>
      <c r="O33" s="247"/>
      <c r="P33" s="247"/>
      <c r="Q33" s="247"/>
      <c r="R33" s="247"/>
      <c r="S33" s="47"/>
      <c r="T33" s="250"/>
      <c r="U33" s="249"/>
      <c r="V33" s="247"/>
      <c r="W33" s="247"/>
      <c r="X33" s="251"/>
      <c r="Y33" s="252"/>
      <c r="Z33" s="247"/>
      <c r="AA33" s="253"/>
      <c r="AB33" s="233"/>
      <c r="AC33" s="248"/>
      <c r="AD33" s="254"/>
      <c r="AE33" s="344" t="s">
        <v>15</v>
      </c>
      <c r="AF33" s="342"/>
      <c r="AG33" s="341" t="s">
        <v>35</v>
      </c>
      <c r="AH33" s="2"/>
    </row>
    <row r="34" spans="1:34" s="1" customFormat="1" ht="33" customHeight="1">
      <c r="A34" s="338" t="s">
        <v>16</v>
      </c>
      <c r="B34" s="306" t="s">
        <v>36</v>
      </c>
      <c r="C34" s="339" t="s">
        <v>14</v>
      </c>
      <c r="D34" s="234"/>
      <c r="E34" s="235"/>
      <c r="F34" s="235"/>
      <c r="G34" s="235">
        <f>SUM('１月:１２月'!G34)</f>
        <v>82</v>
      </c>
      <c r="H34" s="235">
        <f>SUM('１月:１２月'!H34)</f>
        <v>8.2074</v>
      </c>
      <c r="I34" s="235">
        <f>SUM('１月:１２月'!I34)</f>
        <v>4351.695000000001</v>
      </c>
      <c r="J34" s="236">
        <f>+D34+G34</f>
        <v>82</v>
      </c>
      <c r="K34" s="237">
        <f>+E34+H34</f>
        <v>8.2074</v>
      </c>
      <c r="L34" s="238">
        <f>+F34+I34</f>
        <v>4351.695000000001</v>
      </c>
      <c r="M34" s="235"/>
      <c r="N34" s="235"/>
      <c r="O34" s="235"/>
      <c r="P34" s="235"/>
      <c r="Q34" s="235"/>
      <c r="R34" s="235"/>
      <c r="S34" s="239"/>
      <c r="T34" s="240"/>
      <c r="U34" s="238"/>
      <c r="V34" s="235">
        <f>SUM('１月:１２月'!V34)</f>
        <v>924</v>
      </c>
      <c r="W34" s="235">
        <f>SUM('１月:１２月'!W34)</f>
        <v>274.5959</v>
      </c>
      <c r="X34" s="241">
        <f>SUM('１月:１２月'!X34)</f>
        <v>95038.99300000002</v>
      </c>
      <c r="Y34" s="242"/>
      <c r="Z34" s="235"/>
      <c r="AA34" s="243"/>
      <c r="AB34" s="244">
        <f t="shared" si="1"/>
        <v>1006</v>
      </c>
      <c r="AC34" s="237">
        <f t="shared" si="1"/>
        <v>282.8033</v>
      </c>
      <c r="AD34" s="245">
        <f t="shared" si="1"/>
        <v>99390.68800000002</v>
      </c>
      <c r="AE34" s="340" t="s">
        <v>14</v>
      </c>
      <c r="AF34" s="306" t="s">
        <v>36</v>
      </c>
      <c r="AG34" s="341" t="s">
        <v>16</v>
      </c>
      <c r="AH34" s="2"/>
    </row>
    <row r="35" spans="1:34" s="1" customFormat="1" ht="33" customHeight="1">
      <c r="A35" s="345" t="s">
        <v>18</v>
      </c>
      <c r="B35" s="342"/>
      <c r="C35" s="343" t="s">
        <v>15</v>
      </c>
      <c r="D35" s="246"/>
      <c r="E35" s="247"/>
      <c r="F35" s="247"/>
      <c r="G35" s="247"/>
      <c r="H35" s="247"/>
      <c r="I35" s="247"/>
      <c r="J35" s="232"/>
      <c r="K35" s="248"/>
      <c r="L35" s="249"/>
      <c r="M35" s="247"/>
      <c r="N35" s="247"/>
      <c r="O35" s="247"/>
      <c r="P35" s="247"/>
      <c r="Q35" s="247"/>
      <c r="R35" s="247"/>
      <c r="S35" s="47"/>
      <c r="T35" s="250"/>
      <c r="U35" s="249"/>
      <c r="V35" s="247"/>
      <c r="W35" s="247"/>
      <c r="X35" s="251"/>
      <c r="Y35" s="252"/>
      <c r="Z35" s="247"/>
      <c r="AA35" s="253"/>
      <c r="AB35" s="233"/>
      <c r="AC35" s="248"/>
      <c r="AD35" s="254"/>
      <c r="AE35" s="344" t="s">
        <v>15</v>
      </c>
      <c r="AF35" s="342"/>
      <c r="AG35" s="346" t="s">
        <v>18</v>
      </c>
      <c r="AH35" s="2"/>
    </row>
    <row r="36" spans="1:34" s="1" customFormat="1" ht="33" customHeight="1">
      <c r="A36" s="338" t="s">
        <v>37</v>
      </c>
      <c r="B36" s="306" t="s">
        <v>38</v>
      </c>
      <c r="C36" s="339" t="s">
        <v>14</v>
      </c>
      <c r="D36" s="234"/>
      <c r="E36" s="235"/>
      <c r="F36" s="235"/>
      <c r="G36" s="235"/>
      <c r="H36" s="235"/>
      <c r="I36" s="235"/>
      <c r="J36" s="236"/>
      <c r="K36" s="237"/>
      <c r="L36" s="238"/>
      <c r="M36" s="235">
        <f>SUM('１月:１２月'!M36)</f>
        <v>459</v>
      </c>
      <c r="N36" s="235">
        <f>SUM('１月:１２月'!N36)</f>
        <v>877.346</v>
      </c>
      <c r="O36" s="235">
        <f>SUM('１月:１２月'!O36)</f>
        <v>85553.387</v>
      </c>
      <c r="P36" s="235"/>
      <c r="Q36" s="235"/>
      <c r="R36" s="235"/>
      <c r="S36" s="239">
        <f>+M36+P36</f>
        <v>459</v>
      </c>
      <c r="T36" s="240">
        <f>+N36+Q36</f>
        <v>877.346</v>
      </c>
      <c r="U36" s="238">
        <f>+O36+R36</f>
        <v>85553.387</v>
      </c>
      <c r="V36" s="235">
        <f>SUM('１月:１２月'!V36)</f>
        <v>1</v>
      </c>
      <c r="W36" s="235">
        <f>SUM('１月:１２月'!W36)</f>
        <v>0.1</v>
      </c>
      <c r="X36" s="241">
        <f>SUM('１月:１２月'!X36)</f>
        <v>10.476</v>
      </c>
      <c r="Y36" s="242">
        <f>SUM('１月:１２月'!Y36)</f>
        <v>103</v>
      </c>
      <c r="Z36" s="235">
        <f>SUM('１月:１２月'!Z36)</f>
        <v>234.85099999999997</v>
      </c>
      <c r="AA36" s="243">
        <f>SUM('１月:１２月'!AA36)</f>
        <v>22571.589</v>
      </c>
      <c r="AB36" s="244">
        <f t="shared" si="1"/>
        <v>563</v>
      </c>
      <c r="AC36" s="237">
        <f t="shared" si="1"/>
        <v>1112.297</v>
      </c>
      <c r="AD36" s="245">
        <f t="shared" si="1"/>
        <v>108135.45199999999</v>
      </c>
      <c r="AE36" s="340" t="s">
        <v>14</v>
      </c>
      <c r="AF36" s="306" t="s">
        <v>38</v>
      </c>
      <c r="AG36" s="341" t="s">
        <v>37</v>
      </c>
      <c r="AH36" s="2"/>
    </row>
    <row r="37" spans="1:34" s="1" customFormat="1" ht="33" customHeight="1">
      <c r="A37" s="338" t="s">
        <v>16</v>
      </c>
      <c r="B37" s="342"/>
      <c r="C37" s="343" t="s">
        <v>15</v>
      </c>
      <c r="D37" s="246"/>
      <c r="E37" s="247"/>
      <c r="F37" s="247"/>
      <c r="G37" s="247"/>
      <c r="H37" s="247"/>
      <c r="I37" s="247"/>
      <c r="J37" s="232"/>
      <c r="K37" s="248"/>
      <c r="L37" s="249"/>
      <c r="M37" s="247"/>
      <c r="N37" s="247"/>
      <c r="O37" s="247"/>
      <c r="P37" s="247"/>
      <c r="Q37" s="247"/>
      <c r="R37" s="247"/>
      <c r="S37" s="47"/>
      <c r="T37" s="250"/>
      <c r="U37" s="249"/>
      <c r="V37" s="247"/>
      <c r="W37" s="247"/>
      <c r="X37" s="251"/>
      <c r="Y37" s="252"/>
      <c r="Z37" s="247"/>
      <c r="AA37" s="253"/>
      <c r="AB37" s="233"/>
      <c r="AC37" s="248"/>
      <c r="AD37" s="254"/>
      <c r="AE37" s="344" t="s">
        <v>15</v>
      </c>
      <c r="AF37" s="342"/>
      <c r="AG37" s="341" t="s">
        <v>16</v>
      </c>
      <c r="AH37" s="2"/>
    </row>
    <row r="38" spans="1:34" s="1" customFormat="1" ht="33" customHeight="1">
      <c r="A38" s="338" t="s">
        <v>18</v>
      </c>
      <c r="B38" s="306" t="s">
        <v>39</v>
      </c>
      <c r="C38" s="339" t="s">
        <v>14</v>
      </c>
      <c r="D38" s="234">
        <f>SUM('１月:１２月'!D38)</f>
        <v>289</v>
      </c>
      <c r="E38" s="235">
        <f>SUM('１月:１２月'!E38)</f>
        <v>28.3879</v>
      </c>
      <c r="F38" s="235">
        <f>SUM('１月:１２月'!F38)</f>
        <v>20269.863212609143</v>
      </c>
      <c r="G38" s="235"/>
      <c r="H38" s="235"/>
      <c r="I38" s="235"/>
      <c r="J38" s="236">
        <f>+D38+G38</f>
        <v>289</v>
      </c>
      <c r="K38" s="237">
        <f>+E38+H38</f>
        <v>28.3879</v>
      </c>
      <c r="L38" s="238">
        <f>+F38+I38</f>
        <v>20269.863212609143</v>
      </c>
      <c r="M38" s="235"/>
      <c r="N38" s="235"/>
      <c r="O38" s="235"/>
      <c r="P38" s="235"/>
      <c r="Q38" s="235"/>
      <c r="R38" s="235"/>
      <c r="S38" s="239"/>
      <c r="T38" s="240"/>
      <c r="U38" s="238"/>
      <c r="V38" s="235">
        <f>SUM('１月:１２月'!V38)</f>
        <v>633</v>
      </c>
      <c r="W38" s="235">
        <f>SUM('１月:１２月'!W38)</f>
        <v>2874.75</v>
      </c>
      <c r="X38" s="241">
        <f>SUM('１月:１２月'!X38)</f>
        <v>140067.124</v>
      </c>
      <c r="Y38" s="242">
        <f>SUM('１月:１２月'!Y38)</f>
        <v>801</v>
      </c>
      <c r="Z38" s="235">
        <f>SUM('１月:１２月'!Z38)</f>
        <v>4554.09</v>
      </c>
      <c r="AA38" s="243">
        <f>SUM('１月:１２月'!AA38)</f>
        <v>232707.556</v>
      </c>
      <c r="AB38" s="244">
        <f t="shared" si="1"/>
        <v>1723</v>
      </c>
      <c r="AC38" s="237">
        <f t="shared" si="1"/>
        <v>7457.2279</v>
      </c>
      <c r="AD38" s="245">
        <f t="shared" si="1"/>
        <v>393044.54321260913</v>
      </c>
      <c r="AE38" s="340" t="s">
        <v>14</v>
      </c>
      <c r="AF38" s="306" t="s">
        <v>39</v>
      </c>
      <c r="AG38" s="341" t="s">
        <v>18</v>
      </c>
      <c r="AH38" s="2"/>
    </row>
    <row r="39" spans="1:34" s="1" customFormat="1" ht="33" customHeight="1">
      <c r="A39" s="345" t="s">
        <v>40</v>
      </c>
      <c r="B39" s="342"/>
      <c r="C39" s="343" t="s">
        <v>15</v>
      </c>
      <c r="D39" s="246"/>
      <c r="E39" s="247"/>
      <c r="F39" s="247"/>
      <c r="G39" s="247"/>
      <c r="H39" s="247"/>
      <c r="I39" s="247"/>
      <c r="J39" s="232"/>
      <c r="K39" s="248"/>
      <c r="L39" s="249"/>
      <c r="M39" s="247"/>
      <c r="N39" s="247"/>
      <c r="O39" s="247"/>
      <c r="P39" s="247"/>
      <c r="Q39" s="247"/>
      <c r="R39" s="247"/>
      <c r="S39" s="47"/>
      <c r="T39" s="250"/>
      <c r="U39" s="249"/>
      <c r="V39" s="247"/>
      <c r="W39" s="247"/>
      <c r="X39" s="251"/>
      <c r="Y39" s="252"/>
      <c r="Z39" s="247"/>
      <c r="AA39" s="253"/>
      <c r="AB39" s="233"/>
      <c r="AC39" s="248"/>
      <c r="AD39" s="254"/>
      <c r="AE39" s="344" t="s">
        <v>15</v>
      </c>
      <c r="AF39" s="342"/>
      <c r="AG39" s="346" t="s">
        <v>40</v>
      </c>
      <c r="AH39" s="2"/>
    </row>
    <row r="40" spans="1:34" s="1" customFormat="1" ht="33" customHeight="1">
      <c r="A40" s="338"/>
      <c r="B40" s="306" t="s">
        <v>41</v>
      </c>
      <c r="C40" s="339" t="s">
        <v>14</v>
      </c>
      <c r="D40" s="234"/>
      <c r="E40" s="235"/>
      <c r="F40" s="235"/>
      <c r="G40" s="235"/>
      <c r="H40" s="235"/>
      <c r="I40" s="235"/>
      <c r="J40" s="236"/>
      <c r="K40" s="237"/>
      <c r="L40" s="238"/>
      <c r="M40" s="235"/>
      <c r="N40" s="235"/>
      <c r="O40" s="235"/>
      <c r="P40" s="235"/>
      <c r="Q40" s="235"/>
      <c r="R40" s="235"/>
      <c r="S40" s="239"/>
      <c r="T40" s="240"/>
      <c r="U40" s="238"/>
      <c r="V40" s="235">
        <f>SUM('１月:１２月'!V40)</f>
        <v>7</v>
      </c>
      <c r="W40" s="235">
        <f>SUM('１月:１２月'!W40)</f>
        <v>230.08070000000004</v>
      </c>
      <c r="X40" s="241">
        <f>SUM('１月:１２月'!X40)</f>
        <v>167041.94</v>
      </c>
      <c r="Y40" s="242"/>
      <c r="Z40" s="235"/>
      <c r="AA40" s="243"/>
      <c r="AB40" s="244">
        <f t="shared" si="1"/>
        <v>7</v>
      </c>
      <c r="AC40" s="237">
        <f t="shared" si="1"/>
        <v>230.08070000000004</v>
      </c>
      <c r="AD40" s="245">
        <f t="shared" si="1"/>
        <v>167041.94</v>
      </c>
      <c r="AE40" s="340" t="s">
        <v>14</v>
      </c>
      <c r="AF40" s="306" t="s">
        <v>41</v>
      </c>
      <c r="AG40" s="341"/>
      <c r="AH40" s="2"/>
    </row>
    <row r="41" spans="1:34" s="1" customFormat="1" ht="33" customHeight="1">
      <c r="A41" s="338" t="s">
        <v>42</v>
      </c>
      <c r="B41" s="342"/>
      <c r="C41" s="343" t="s">
        <v>15</v>
      </c>
      <c r="D41" s="246"/>
      <c r="E41" s="247"/>
      <c r="F41" s="247"/>
      <c r="G41" s="247"/>
      <c r="H41" s="247"/>
      <c r="I41" s="247"/>
      <c r="J41" s="232"/>
      <c r="K41" s="248"/>
      <c r="L41" s="249"/>
      <c r="M41" s="247"/>
      <c r="N41" s="247"/>
      <c r="O41" s="247"/>
      <c r="P41" s="247"/>
      <c r="Q41" s="247"/>
      <c r="R41" s="247"/>
      <c r="S41" s="47"/>
      <c r="T41" s="250"/>
      <c r="U41" s="249"/>
      <c r="V41" s="247"/>
      <c r="W41" s="247"/>
      <c r="X41" s="251"/>
      <c r="Y41" s="252"/>
      <c r="Z41" s="247"/>
      <c r="AA41" s="253"/>
      <c r="AB41" s="233"/>
      <c r="AC41" s="248"/>
      <c r="AD41" s="254"/>
      <c r="AE41" s="344" t="s">
        <v>15</v>
      </c>
      <c r="AF41" s="342"/>
      <c r="AG41" s="341" t="s">
        <v>42</v>
      </c>
      <c r="AH41" s="2"/>
    </row>
    <row r="42" spans="1:34" s="1" customFormat="1" ht="33" customHeight="1">
      <c r="A42" s="338"/>
      <c r="B42" s="306" t="s">
        <v>43</v>
      </c>
      <c r="C42" s="339" t="s">
        <v>14</v>
      </c>
      <c r="D42" s="234">
        <f>SUM('１月:１２月'!D42)</f>
        <v>2</v>
      </c>
      <c r="E42" s="235">
        <f>SUM('１月:１２月'!E42)</f>
        <v>10.8666</v>
      </c>
      <c r="F42" s="235">
        <f>SUM('１月:１２月'!F42)</f>
        <v>8370.838017804537</v>
      </c>
      <c r="G42" s="235">
        <f>SUM('１月:１２月'!G42)</f>
        <v>14</v>
      </c>
      <c r="H42" s="235">
        <f>SUM('１月:１２月'!H42)</f>
        <v>196.017</v>
      </c>
      <c r="I42" s="235">
        <f>SUM('１月:１２月'!I42)</f>
        <v>94310.106</v>
      </c>
      <c r="J42" s="236">
        <f aca="true" t="shared" si="3" ref="J42:L43">+D42+G42</f>
        <v>16</v>
      </c>
      <c r="K42" s="237">
        <f t="shared" si="3"/>
        <v>206.8836</v>
      </c>
      <c r="L42" s="238">
        <f t="shared" si="3"/>
        <v>102680.94401780453</v>
      </c>
      <c r="M42" s="235"/>
      <c r="N42" s="235"/>
      <c r="O42" s="235"/>
      <c r="P42" s="235"/>
      <c r="Q42" s="235"/>
      <c r="R42" s="235"/>
      <c r="S42" s="239"/>
      <c r="T42" s="240"/>
      <c r="U42" s="238"/>
      <c r="V42" s="235">
        <f>SUM('１月:１２月'!V42)</f>
        <v>192</v>
      </c>
      <c r="W42" s="235">
        <f>SUM('１月:１２月'!W42)</f>
        <v>6816.8796</v>
      </c>
      <c r="X42" s="241">
        <f>SUM('１月:１２月'!X42)</f>
        <v>2137171.7210000004</v>
      </c>
      <c r="Y42" s="242"/>
      <c r="Z42" s="235"/>
      <c r="AA42" s="243"/>
      <c r="AB42" s="244">
        <f t="shared" si="1"/>
        <v>208</v>
      </c>
      <c r="AC42" s="237">
        <f t="shared" si="1"/>
        <v>7023.7632</v>
      </c>
      <c r="AD42" s="245">
        <f t="shared" si="1"/>
        <v>2239852.665017805</v>
      </c>
      <c r="AE42" s="340" t="s">
        <v>14</v>
      </c>
      <c r="AF42" s="306" t="s">
        <v>43</v>
      </c>
      <c r="AG42" s="341"/>
      <c r="AH42" s="2"/>
    </row>
    <row r="43" spans="1:34" s="1" customFormat="1" ht="33" customHeight="1">
      <c r="A43" s="338" t="s">
        <v>44</v>
      </c>
      <c r="B43" s="342"/>
      <c r="C43" s="343" t="s">
        <v>15</v>
      </c>
      <c r="D43" s="246">
        <f>SUM('１月:１２月'!D43)</f>
        <v>170</v>
      </c>
      <c r="E43" s="247">
        <f>SUM('１月:１２月'!E43)</f>
        <v>2025.6861</v>
      </c>
      <c r="F43" s="247">
        <f>SUM('１月:１２月'!F43)</f>
        <v>1564440.9230104901</v>
      </c>
      <c r="G43" s="247">
        <f>SUM('１月:１２月'!G43)</f>
        <v>162</v>
      </c>
      <c r="H43" s="247">
        <f>SUM('１月:１２月'!H43)</f>
        <v>2428.8644</v>
      </c>
      <c r="I43" s="247">
        <f>SUM('１月:１２月'!I43)</f>
        <v>1590069.0289999996</v>
      </c>
      <c r="J43" s="232">
        <f t="shared" si="3"/>
        <v>332</v>
      </c>
      <c r="K43" s="248">
        <f t="shared" si="3"/>
        <v>4454.550499999999</v>
      </c>
      <c r="L43" s="249">
        <f t="shared" si="3"/>
        <v>3154509.95201049</v>
      </c>
      <c r="M43" s="247"/>
      <c r="N43" s="247"/>
      <c r="O43" s="247"/>
      <c r="P43" s="247"/>
      <c r="Q43" s="247"/>
      <c r="R43" s="247"/>
      <c r="S43" s="47"/>
      <c r="T43" s="250"/>
      <c r="U43" s="249"/>
      <c r="V43" s="247">
        <f>SUM('１月:１２月'!V43)</f>
        <v>103</v>
      </c>
      <c r="W43" s="247">
        <f>SUM('１月:１２月'!W43)</f>
        <v>1897.6042</v>
      </c>
      <c r="X43" s="251">
        <f>SUM('１月:１２月'!X43)</f>
        <v>567392.004</v>
      </c>
      <c r="Y43" s="252"/>
      <c r="Z43" s="247"/>
      <c r="AA43" s="253"/>
      <c r="AB43" s="233">
        <f t="shared" si="1"/>
        <v>435</v>
      </c>
      <c r="AC43" s="248">
        <f t="shared" si="1"/>
        <v>6352.154699999999</v>
      </c>
      <c r="AD43" s="254">
        <f t="shared" si="1"/>
        <v>3721901.9560104897</v>
      </c>
      <c r="AE43" s="344" t="s">
        <v>15</v>
      </c>
      <c r="AF43" s="342"/>
      <c r="AG43" s="341" t="s">
        <v>44</v>
      </c>
      <c r="AH43" s="2"/>
    </row>
    <row r="44" spans="1:34" s="1" customFormat="1" ht="33" customHeight="1">
      <c r="A44" s="338"/>
      <c r="B44" s="306" t="s">
        <v>45</v>
      </c>
      <c r="C44" s="339" t="s">
        <v>14</v>
      </c>
      <c r="D44" s="234"/>
      <c r="E44" s="235"/>
      <c r="F44" s="235"/>
      <c r="G44" s="235"/>
      <c r="H44" s="235"/>
      <c r="I44" s="235"/>
      <c r="J44" s="236"/>
      <c r="K44" s="237"/>
      <c r="L44" s="238"/>
      <c r="M44" s="235"/>
      <c r="N44" s="235"/>
      <c r="O44" s="235"/>
      <c r="P44" s="235"/>
      <c r="Q44" s="235"/>
      <c r="R44" s="235"/>
      <c r="S44" s="239"/>
      <c r="T44" s="240"/>
      <c r="U44" s="238"/>
      <c r="V44" s="235">
        <f>SUM('１月:１２月'!V44)</f>
        <v>385</v>
      </c>
      <c r="W44" s="235">
        <f>SUM('１月:１２月'!W44)</f>
        <v>31.396400000000003</v>
      </c>
      <c r="X44" s="241">
        <f>SUM('１月:１２月'!X44)</f>
        <v>14612.788</v>
      </c>
      <c r="Y44" s="242"/>
      <c r="Z44" s="235"/>
      <c r="AA44" s="243"/>
      <c r="AB44" s="244">
        <f t="shared" si="1"/>
        <v>385</v>
      </c>
      <c r="AC44" s="237">
        <f t="shared" si="1"/>
        <v>31.396400000000003</v>
      </c>
      <c r="AD44" s="245">
        <f t="shared" si="1"/>
        <v>14612.788</v>
      </c>
      <c r="AE44" s="340" t="s">
        <v>14</v>
      </c>
      <c r="AF44" s="306" t="s">
        <v>45</v>
      </c>
      <c r="AG44" s="341"/>
      <c r="AH44" s="2"/>
    </row>
    <row r="45" spans="1:34" s="1" customFormat="1" ht="33" customHeight="1">
      <c r="A45" s="338" t="s">
        <v>18</v>
      </c>
      <c r="B45" s="342"/>
      <c r="C45" s="343" t="s">
        <v>15</v>
      </c>
      <c r="D45" s="246">
        <f>SUM('１月:１２月'!D45)</f>
        <v>38</v>
      </c>
      <c r="E45" s="247">
        <f>SUM('１月:１２月'!E45)</f>
        <v>260.447</v>
      </c>
      <c r="F45" s="247">
        <f>SUM('１月:１２月'!F45)</f>
        <v>318206.30459352385</v>
      </c>
      <c r="G45" s="247"/>
      <c r="H45" s="247"/>
      <c r="I45" s="247"/>
      <c r="J45" s="232">
        <f>+D45+G45</f>
        <v>38</v>
      </c>
      <c r="K45" s="248">
        <f>+E45+H45</f>
        <v>260.447</v>
      </c>
      <c r="L45" s="249">
        <f>+F45+I45</f>
        <v>318206.30459352385</v>
      </c>
      <c r="M45" s="247"/>
      <c r="N45" s="247"/>
      <c r="O45" s="247"/>
      <c r="P45" s="247"/>
      <c r="Q45" s="247"/>
      <c r="R45" s="247"/>
      <c r="S45" s="47"/>
      <c r="T45" s="250"/>
      <c r="U45" s="249"/>
      <c r="V45" s="247">
        <f>SUM('１月:１２月'!V45)</f>
        <v>21</v>
      </c>
      <c r="W45" s="247">
        <f>SUM('１月:１２月'!W45)</f>
        <v>0.8351999999999999</v>
      </c>
      <c r="X45" s="251">
        <f>SUM('１月:１２月'!X45)</f>
        <v>467.70399999999995</v>
      </c>
      <c r="Y45" s="252"/>
      <c r="Z45" s="247"/>
      <c r="AA45" s="253"/>
      <c r="AB45" s="233">
        <f t="shared" si="1"/>
        <v>59</v>
      </c>
      <c r="AC45" s="248">
        <f t="shared" si="1"/>
        <v>261.2822</v>
      </c>
      <c r="AD45" s="254">
        <f t="shared" si="1"/>
        <v>318674.0085935239</v>
      </c>
      <c r="AE45" s="344" t="s">
        <v>15</v>
      </c>
      <c r="AF45" s="342"/>
      <c r="AG45" s="341" t="s">
        <v>18</v>
      </c>
      <c r="AH45" s="2"/>
    </row>
    <row r="46" spans="1:34" s="1" customFormat="1" ht="33" customHeight="1">
      <c r="A46" s="338"/>
      <c r="B46" s="306" t="s">
        <v>46</v>
      </c>
      <c r="C46" s="339" t="s">
        <v>14</v>
      </c>
      <c r="D46" s="234"/>
      <c r="E46" s="235"/>
      <c r="F46" s="235"/>
      <c r="G46" s="235"/>
      <c r="H46" s="235"/>
      <c r="I46" s="235"/>
      <c r="J46" s="236"/>
      <c r="K46" s="237"/>
      <c r="L46" s="238"/>
      <c r="M46" s="235"/>
      <c r="N46" s="235"/>
      <c r="O46" s="235"/>
      <c r="P46" s="235"/>
      <c r="Q46" s="235"/>
      <c r="R46" s="235"/>
      <c r="S46" s="239"/>
      <c r="T46" s="240"/>
      <c r="U46" s="238"/>
      <c r="V46" s="235"/>
      <c r="W46" s="235"/>
      <c r="X46" s="241"/>
      <c r="Y46" s="242"/>
      <c r="Z46" s="235"/>
      <c r="AA46" s="243"/>
      <c r="AB46" s="244"/>
      <c r="AC46" s="237"/>
      <c r="AD46" s="245"/>
      <c r="AE46" s="340" t="s">
        <v>14</v>
      </c>
      <c r="AF46" s="306" t="s">
        <v>46</v>
      </c>
      <c r="AG46" s="341"/>
      <c r="AH46" s="2"/>
    </row>
    <row r="47" spans="1:34" s="1" customFormat="1" ht="33" customHeight="1">
      <c r="A47" s="345"/>
      <c r="B47" s="342"/>
      <c r="C47" s="343" t="s">
        <v>15</v>
      </c>
      <c r="D47" s="246"/>
      <c r="E47" s="247"/>
      <c r="F47" s="247"/>
      <c r="G47" s="247"/>
      <c r="H47" s="247"/>
      <c r="I47" s="247"/>
      <c r="J47" s="232"/>
      <c r="K47" s="248"/>
      <c r="L47" s="249"/>
      <c r="M47" s="247"/>
      <c r="N47" s="247"/>
      <c r="O47" s="247"/>
      <c r="P47" s="247"/>
      <c r="Q47" s="247"/>
      <c r="R47" s="247"/>
      <c r="S47" s="47"/>
      <c r="T47" s="250"/>
      <c r="U47" s="249"/>
      <c r="V47" s="247"/>
      <c r="W47" s="247"/>
      <c r="X47" s="251"/>
      <c r="Y47" s="252"/>
      <c r="Z47" s="247"/>
      <c r="AA47" s="253"/>
      <c r="AB47" s="233"/>
      <c r="AC47" s="248"/>
      <c r="AD47" s="254"/>
      <c r="AE47" s="344" t="s">
        <v>15</v>
      </c>
      <c r="AF47" s="342"/>
      <c r="AG47" s="346"/>
      <c r="AH47" s="2"/>
    </row>
    <row r="48" spans="1:34" s="1" customFormat="1" ht="33" customHeight="1">
      <c r="A48" s="338"/>
      <c r="B48" s="306" t="s">
        <v>47</v>
      </c>
      <c r="C48" s="339" t="s">
        <v>14</v>
      </c>
      <c r="D48" s="234"/>
      <c r="E48" s="235"/>
      <c r="F48" s="235"/>
      <c r="G48" s="235"/>
      <c r="H48" s="235"/>
      <c r="I48" s="235"/>
      <c r="J48" s="236"/>
      <c r="K48" s="237"/>
      <c r="L48" s="238"/>
      <c r="M48" s="235">
        <f>SUM('１月:１２月'!M48)</f>
        <v>74</v>
      </c>
      <c r="N48" s="235">
        <f>SUM('１月:１２月'!N48)</f>
        <v>20.926000000000002</v>
      </c>
      <c r="O48" s="235">
        <f>SUM('１月:１２月'!O48)</f>
        <v>14243.248</v>
      </c>
      <c r="P48" s="235"/>
      <c r="Q48" s="235"/>
      <c r="R48" s="235"/>
      <c r="S48" s="239">
        <f>+M48+P48</f>
        <v>74</v>
      </c>
      <c r="T48" s="240">
        <f>+N48+Q48</f>
        <v>20.926000000000002</v>
      </c>
      <c r="U48" s="238">
        <f>+O48+R48</f>
        <v>14243.248</v>
      </c>
      <c r="V48" s="235">
        <f>SUM('１月:１２月'!V48)</f>
        <v>353</v>
      </c>
      <c r="W48" s="235">
        <f>SUM('１月:１２月'!W48)</f>
        <v>111.7183</v>
      </c>
      <c r="X48" s="241">
        <f>SUM('１月:１２月'!X48)</f>
        <v>47035.632000000005</v>
      </c>
      <c r="Y48" s="242">
        <f>SUM('１月:１２月'!Y48)</f>
        <v>82</v>
      </c>
      <c r="Z48" s="235">
        <f>SUM('１月:１２月'!Z48)</f>
        <v>30.0515</v>
      </c>
      <c r="AA48" s="243">
        <f>SUM('１月:１２月'!AA48)</f>
        <v>11851.337</v>
      </c>
      <c r="AB48" s="244">
        <f t="shared" si="1"/>
        <v>509</v>
      </c>
      <c r="AC48" s="237">
        <f t="shared" si="1"/>
        <v>162.6958</v>
      </c>
      <c r="AD48" s="245">
        <f t="shared" si="1"/>
        <v>73130.217</v>
      </c>
      <c r="AE48" s="340" t="s">
        <v>14</v>
      </c>
      <c r="AF48" s="306" t="s">
        <v>47</v>
      </c>
      <c r="AG48" s="341"/>
      <c r="AH48" s="2"/>
    </row>
    <row r="49" spans="1:34" s="1" customFormat="1" ht="33" customHeight="1">
      <c r="A49" s="338" t="s">
        <v>48</v>
      </c>
      <c r="B49" s="342"/>
      <c r="C49" s="343" t="s">
        <v>15</v>
      </c>
      <c r="D49" s="246"/>
      <c r="E49" s="247"/>
      <c r="F49" s="247"/>
      <c r="G49" s="247"/>
      <c r="H49" s="247"/>
      <c r="I49" s="247"/>
      <c r="J49" s="232"/>
      <c r="K49" s="248"/>
      <c r="L49" s="249"/>
      <c r="M49" s="247"/>
      <c r="N49" s="247"/>
      <c r="O49" s="247"/>
      <c r="P49" s="247"/>
      <c r="Q49" s="247"/>
      <c r="R49" s="247"/>
      <c r="S49" s="47"/>
      <c r="T49" s="250"/>
      <c r="U49" s="249"/>
      <c r="V49" s="247">
        <f>SUM('１月:１２月'!V49)</f>
        <v>2</v>
      </c>
      <c r="W49" s="247">
        <f>SUM('１月:１２月'!W49)</f>
        <v>3.3311</v>
      </c>
      <c r="X49" s="251">
        <f>SUM('１月:１２月'!X49)</f>
        <v>1270.979</v>
      </c>
      <c r="Y49" s="252"/>
      <c r="Z49" s="247"/>
      <c r="AA49" s="253"/>
      <c r="AB49" s="233">
        <f t="shared" si="1"/>
        <v>2</v>
      </c>
      <c r="AC49" s="248">
        <f t="shared" si="1"/>
        <v>3.3311</v>
      </c>
      <c r="AD49" s="254">
        <f t="shared" si="1"/>
        <v>1270.979</v>
      </c>
      <c r="AE49" s="344" t="s">
        <v>15</v>
      </c>
      <c r="AF49" s="342"/>
      <c r="AG49" s="341" t="s">
        <v>48</v>
      </c>
      <c r="AH49" s="2"/>
    </row>
    <row r="50" spans="1:34" s="1" customFormat="1" ht="33" customHeight="1">
      <c r="A50" s="338"/>
      <c r="B50" s="306" t="s">
        <v>49</v>
      </c>
      <c r="C50" s="339" t="s">
        <v>14</v>
      </c>
      <c r="D50" s="234">
        <f>SUM('１月:１２月'!D50)</f>
        <v>2</v>
      </c>
      <c r="E50" s="235">
        <f>SUM('１月:１２月'!E50)</f>
        <v>453.926</v>
      </c>
      <c r="F50" s="235">
        <f>SUM('１月:１２月'!F50)</f>
        <v>146039.50762564142</v>
      </c>
      <c r="G50" s="235"/>
      <c r="H50" s="235"/>
      <c r="I50" s="235"/>
      <c r="J50" s="236">
        <f aca="true" t="shared" si="4" ref="J50:L51">+D50+G50</f>
        <v>2</v>
      </c>
      <c r="K50" s="237">
        <f t="shared" si="4"/>
        <v>453.926</v>
      </c>
      <c r="L50" s="238">
        <f t="shared" si="4"/>
        <v>146039.50762564142</v>
      </c>
      <c r="M50" s="235"/>
      <c r="N50" s="235"/>
      <c r="O50" s="235"/>
      <c r="P50" s="235"/>
      <c r="Q50" s="235"/>
      <c r="R50" s="235"/>
      <c r="S50" s="239"/>
      <c r="T50" s="240"/>
      <c r="U50" s="238"/>
      <c r="V50" s="235">
        <f>SUM('１月:１２月'!V50)</f>
        <v>4</v>
      </c>
      <c r="W50" s="235">
        <f>SUM('１月:１２月'!W50)</f>
        <v>710.8673999999999</v>
      </c>
      <c r="X50" s="241">
        <f>SUM('１月:１２月'!X50)</f>
        <v>212095.37</v>
      </c>
      <c r="Y50" s="242">
        <f>SUM('１月:１２月'!Y50)</f>
        <v>2</v>
      </c>
      <c r="Z50" s="235">
        <f>SUM('１月:１２月'!Z50)</f>
        <v>240.48399999999998</v>
      </c>
      <c r="AA50" s="243">
        <f>SUM('１月:１２月'!AA50)</f>
        <v>72467.609</v>
      </c>
      <c r="AB50" s="244">
        <f t="shared" si="1"/>
        <v>8</v>
      </c>
      <c r="AC50" s="237">
        <f t="shared" si="1"/>
        <v>1405.2773999999997</v>
      </c>
      <c r="AD50" s="245">
        <f t="shared" si="1"/>
        <v>430602.4866256414</v>
      </c>
      <c r="AE50" s="340" t="s">
        <v>14</v>
      </c>
      <c r="AF50" s="306" t="s">
        <v>49</v>
      </c>
      <c r="AG50" s="341"/>
      <c r="AH50" s="2"/>
    </row>
    <row r="51" spans="1:34" s="1" customFormat="1" ht="33" customHeight="1">
      <c r="A51" s="338"/>
      <c r="B51" s="342"/>
      <c r="C51" s="343" t="s">
        <v>15</v>
      </c>
      <c r="D51" s="246">
        <f>SUM('１月:１２月'!D51)</f>
        <v>2</v>
      </c>
      <c r="E51" s="247">
        <f>SUM('１月:１２月'!E51)</f>
        <v>545.35</v>
      </c>
      <c r="F51" s="247">
        <f>SUM('１月:１２月'!F51)</f>
        <v>165155.70215117253</v>
      </c>
      <c r="G51" s="247"/>
      <c r="H51" s="247"/>
      <c r="I51" s="247"/>
      <c r="J51" s="232">
        <f t="shared" si="4"/>
        <v>2</v>
      </c>
      <c r="K51" s="248">
        <f t="shared" si="4"/>
        <v>545.35</v>
      </c>
      <c r="L51" s="249">
        <f t="shared" si="4"/>
        <v>165155.70215117253</v>
      </c>
      <c r="M51" s="247"/>
      <c r="N51" s="247"/>
      <c r="O51" s="247"/>
      <c r="P51" s="247"/>
      <c r="Q51" s="247"/>
      <c r="R51" s="247"/>
      <c r="S51" s="47"/>
      <c r="T51" s="250"/>
      <c r="U51" s="249"/>
      <c r="V51" s="247">
        <f>SUM('１月:１２月'!V51)</f>
        <v>1</v>
      </c>
      <c r="W51" s="247">
        <f>SUM('１月:１２月'!W51)</f>
        <v>87.6002</v>
      </c>
      <c r="X51" s="251">
        <f>SUM('１月:１２月'!X51)</f>
        <v>31980.464</v>
      </c>
      <c r="Y51" s="252">
        <f>SUM('１月:１２月'!Y51)</f>
        <v>3</v>
      </c>
      <c r="Z51" s="247">
        <f>SUM('１月:１２月'!Z51)</f>
        <v>461.019</v>
      </c>
      <c r="AA51" s="253">
        <f>SUM('１月:１２月'!AA51)</f>
        <v>175526</v>
      </c>
      <c r="AB51" s="233">
        <f t="shared" si="1"/>
        <v>6</v>
      </c>
      <c r="AC51" s="248">
        <f t="shared" si="1"/>
        <v>1093.9692</v>
      </c>
      <c r="AD51" s="254">
        <f t="shared" si="1"/>
        <v>372662.16615117254</v>
      </c>
      <c r="AE51" s="344" t="s">
        <v>15</v>
      </c>
      <c r="AF51" s="342"/>
      <c r="AG51" s="341"/>
      <c r="AH51" s="2"/>
    </row>
    <row r="52" spans="1:34" s="1" customFormat="1" ht="33" customHeight="1">
      <c r="A52" s="338"/>
      <c r="B52" s="306" t="s">
        <v>50</v>
      </c>
      <c r="C52" s="339" t="s">
        <v>14</v>
      </c>
      <c r="D52" s="234"/>
      <c r="E52" s="235"/>
      <c r="F52" s="235"/>
      <c r="G52" s="235"/>
      <c r="H52" s="235"/>
      <c r="I52" s="235"/>
      <c r="J52" s="236"/>
      <c r="K52" s="237"/>
      <c r="L52" s="238"/>
      <c r="M52" s="235"/>
      <c r="N52" s="235"/>
      <c r="O52" s="235"/>
      <c r="P52" s="235"/>
      <c r="Q52" s="235"/>
      <c r="R52" s="235"/>
      <c r="S52" s="239"/>
      <c r="T52" s="240"/>
      <c r="U52" s="238"/>
      <c r="V52" s="235"/>
      <c r="W52" s="235"/>
      <c r="X52" s="241"/>
      <c r="Y52" s="242"/>
      <c r="Z52" s="235"/>
      <c r="AA52" s="243"/>
      <c r="AB52" s="244"/>
      <c r="AC52" s="237"/>
      <c r="AD52" s="245"/>
      <c r="AE52" s="340" t="s">
        <v>14</v>
      </c>
      <c r="AF52" s="306" t="s">
        <v>50</v>
      </c>
      <c r="AG52" s="341"/>
      <c r="AH52" s="2"/>
    </row>
    <row r="53" spans="1:34" s="1" customFormat="1" ht="33" customHeight="1">
      <c r="A53" s="338" t="s">
        <v>18</v>
      </c>
      <c r="B53" s="342"/>
      <c r="C53" s="343" t="s">
        <v>15</v>
      </c>
      <c r="D53" s="246"/>
      <c r="E53" s="247"/>
      <c r="F53" s="247"/>
      <c r="G53" s="247">
        <f>SUM('１月:１２月'!G53)</f>
        <v>1</v>
      </c>
      <c r="H53" s="247">
        <f>SUM('１月:１２月'!H53)</f>
        <v>40.0214</v>
      </c>
      <c r="I53" s="247">
        <f>SUM('１月:１２月'!I53)</f>
        <v>10893.253</v>
      </c>
      <c r="J53" s="232">
        <f>+D53+G53</f>
        <v>1</v>
      </c>
      <c r="K53" s="248">
        <f>+E53+H53</f>
        <v>40.0214</v>
      </c>
      <c r="L53" s="249">
        <f>+F53+I53</f>
        <v>10893.253</v>
      </c>
      <c r="M53" s="247">
        <f>SUM('１月:１２月'!M53)</f>
        <v>1</v>
      </c>
      <c r="N53" s="247">
        <f>SUM('１月:１２月'!N53)</f>
        <v>24.709</v>
      </c>
      <c r="O53" s="247">
        <f>SUM('１月:１２月'!O53)</f>
        <v>6121.548</v>
      </c>
      <c r="P53" s="247"/>
      <c r="Q53" s="247"/>
      <c r="R53" s="247"/>
      <c r="S53" s="47">
        <f>+M53+P53</f>
        <v>1</v>
      </c>
      <c r="T53" s="250">
        <f>+N53+Q53</f>
        <v>24.709</v>
      </c>
      <c r="U53" s="249">
        <f>+O53+R53</f>
        <v>6121.548</v>
      </c>
      <c r="V53" s="247">
        <f>SUM('１月:１２月'!V53)</f>
        <v>714</v>
      </c>
      <c r="W53" s="247">
        <f>SUM('１月:１２月'!W53)</f>
        <v>13976.6305</v>
      </c>
      <c r="X53" s="251">
        <f>SUM('１月:１２月'!X53)</f>
        <v>4066648.4830000005</v>
      </c>
      <c r="Y53" s="252"/>
      <c r="Z53" s="247"/>
      <c r="AA53" s="253"/>
      <c r="AB53" s="233">
        <f t="shared" si="1"/>
        <v>716</v>
      </c>
      <c r="AC53" s="248">
        <f t="shared" si="1"/>
        <v>14041.3609</v>
      </c>
      <c r="AD53" s="254">
        <f t="shared" si="1"/>
        <v>4083663.2840000005</v>
      </c>
      <c r="AE53" s="344" t="s">
        <v>15</v>
      </c>
      <c r="AF53" s="342"/>
      <c r="AG53" s="341" t="s">
        <v>18</v>
      </c>
      <c r="AH53" s="2"/>
    </row>
    <row r="54" spans="1:34" s="1" customFormat="1" ht="33" customHeight="1">
      <c r="A54" s="338"/>
      <c r="B54" s="306" t="s">
        <v>51</v>
      </c>
      <c r="C54" s="339" t="s">
        <v>14</v>
      </c>
      <c r="D54" s="234"/>
      <c r="E54" s="235"/>
      <c r="F54" s="235"/>
      <c r="G54" s="235"/>
      <c r="H54" s="235"/>
      <c r="I54" s="235"/>
      <c r="J54" s="236"/>
      <c r="K54" s="237"/>
      <c r="L54" s="238"/>
      <c r="M54" s="235"/>
      <c r="N54" s="235"/>
      <c r="O54" s="235"/>
      <c r="P54" s="235"/>
      <c r="Q54" s="235"/>
      <c r="R54" s="235"/>
      <c r="S54" s="239"/>
      <c r="T54" s="240"/>
      <c r="U54" s="238"/>
      <c r="V54" s="235"/>
      <c r="W54" s="235"/>
      <c r="X54" s="241"/>
      <c r="Y54" s="242"/>
      <c r="Z54" s="235"/>
      <c r="AA54" s="243"/>
      <c r="AB54" s="244"/>
      <c r="AC54" s="237"/>
      <c r="AD54" s="245"/>
      <c r="AE54" s="340" t="s">
        <v>14</v>
      </c>
      <c r="AF54" s="306" t="s">
        <v>51</v>
      </c>
      <c r="AG54" s="341"/>
      <c r="AH54" s="2"/>
    </row>
    <row r="55" spans="1:34" s="1" customFormat="1" ht="33" customHeight="1">
      <c r="A55" s="345"/>
      <c r="B55" s="342"/>
      <c r="C55" s="343" t="s">
        <v>15</v>
      </c>
      <c r="D55" s="246"/>
      <c r="E55" s="247"/>
      <c r="F55" s="247"/>
      <c r="G55" s="247"/>
      <c r="H55" s="247"/>
      <c r="I55" s="247"/>
      <c r="J55" s="232"/>
      <c r="K55" s="248"/>
      <c r="L55" s="249"/>
      <c r="M55" s="247"/>
      <c r="N55" s="247"/>
      <c r="O55" s="247"/>
      <c r="P55" s="247"/>
      <c r="Q55" s="247"/>
      <c r="R55" s="247"/>
      <c r="S55" s="47"/>
      <c r="T55" s="250"/>
      <c r="U55" s="249"/>
      <c r="V55" s="247"/>
      <c r="W55" s="247"/>
      <c r="X55" s="251"/>
      <c r="Y55" s="252"/>
      <c r="Z55" s="247"/>
      <c r="AA55" s="253"/>
      <c r="AB55" s="233"/>
      <c r="AC55" s="248"/>
      <c r="AD55" s="254"/>
      <c r="AE55" s="344" t="s">
        <v>15</v>
      </c>
      <c r="AF55" s="342"/>
      <c r="AG55" s="346"/>
      <c r="AH55" s="2"/>
    </row>
    <row r="56" spans="1:34" s="1" customFormat="1" ht="33" customHeight="1">
      <c r="A56" s="338" t="s">
        <v>52</v>
      </c>
      <c r="B56" s="347" t="s">
        <v>53</v>
      </c>
      <c r="C56" s="339" t="s">
        <v>14</v>
      </c>
      <c r="D56" s="234"/>
      <c r="E56" s="235"/>
      <c r="F56" s="235"/>
      <c r="G56" s="235"/>
      <c r="H56" s="235"/>
      <c r="I56" s="235"/>
      <c r="J56" s="236"/>
      <c r="K56" s="237"/>
      <c r="L56" s="238"/>
      <c r="M56" s="235"/>
      <c r="N56" s="235"/>
      <c r="O56" s="235"/>
      <c r="P56" s="235"/>
      <c r="Q56" s="235"/>
      <c r="R56" s="235"/>
      <c r="S56" s="239"/>
      <c r="T56" s="240"/>
      <c r="U56" s="238"/>
      <c r="V56" s="235">
        <f>SUM('１月:１２月'!V56)</f>
        <v>343</v>
      </c>
      <c r="W56" s="235">
        <f>SUM('１月:１２月'!W56)</f>
        <v>152.916</v>
      </c>
      <c r="X56" s="241">
        <f>SUM('１月:１２月'!X56)</f>
        <v>157998.448</v>
      </c>
      <c r="Y56" s="242"/>
      <c r="Z56" s="235"/>
      <c r="AA56" s="243"/>
      <c r="AB56" s="244">
        <f t="shared" si="1"/>
        <v>343</v>
      </c>
      <c r="AC56" s="237">
        <f t="shared" si="1"/>
        <v>152.916</v>
      </c>
      <c r="AD56" s="245">
        <f t="shared" si="1"/>
        <v>157998.448</v>
      </c>
      <c r="AE56" s="340" t="s">
        <v>14</v>
      </c>
      <c r="AF56" s="306" t="s">
        <v>53</v>
      </c>
      <c r="AG56" s="348" t="s">
        <v>52</v>
      </c>
      <c r="AH56" s="2"/>
    </row>
    <row r="57" spans="1:34" s="1" customFormat="1" ht="33" customHeight="1">
      <c r="A57" s="345"/>
      <c r="B57" s="349"/>
      <c r="C57" s="343" t="s">
        <v>15</v>
      </c>
      <c r="D57" s="246"/>
      <c r="E57" s="247"/>
      <c r="F57" s="247"/>
      <c r="G57" s="247"/>
      <c r="H57" s="247"/>
      <c r="I57" s="247"/>
      <c r="J57" s="232"/>
      <c r="K57" s="248"/>
      <c r="L57" s="249"/>
      <c r="M57" s="247"/>
      <c r="N57" s="247"/>
      <c r="O57" s="247"/>
      <c r="P57" s="247"/>
      <c r="Q57" s="247"/>
      <c r="R57" s="247"/>
      <c r="S57" s="47"/>
      <c r="T57" s="250"/>
      <c r="U57" s="249"/>
      <c r="V57" s="247">
        <f>SUM('１月:１２月'!V57)</f>
        <v>111</v>
      </c>
      <c r="W57" s="247">
        <f>SUM('１月:１２月'!W57)</f>
        <v>81.9824</v>
      </c>
      <c r="X57" s="251">
        <f>SUM('１月:１２月'!X57)</f>
        <v>87436.62500000001</v>
      </c>
      <c r="Y57" s="252"/>
      <c r="Z57" s="247"/>
      <c r="AA57" s="253"/>
      <c r="AB57" s="233">
        <f t="shared" si="1"/>
        <v>111</v>
      </c>
      <c r="AC57" s="248">
        <f t="shared" si="1"/>
        <v>81.9824</v>
      </c>
      <c r="AD57" s="254">
        <f t="shared" si="1"/>
        <v>87436.62500000001</v>
      </c>
      <c r="AE57" s="344" t="s">
        <v>15</v>
      </c>
      <c r="AF57" s="342"/>
      <c r="AG57" s="350"/>
      <c r="AH57" s="2"/>
    </row>
    <row r="58" spans="1:34" s="1" customFormat="1" ht="33" customHeight="1">
      <c r="A58" s="338" t="s">
        <v>52</v>
      </c>
      <c r="B58" s="347"/>
      <c r="C58" s="351" t="s">
        <v>14</v>
      </c>
      <c r="D58" s="255"/>
      <c r="E58" s="256"/>
      <c r="F58" s="256"/>
      <c r="G58" s="256"/>
      <c r="H58" s="256"/>
      <c r="I58" s="256"/>
      <c r="J58" s="231"/>
      <c r="K58" s="257"/>
      <c r="L58" s="258"/>
      <c r="M58" s="256">
        <f>SUM('１月:１２月'!M58)</f>
        <v>105</v>
      </c>
      <c r="N58" s="256">
        <f>SUM('１月:１２月'!N58)</f>
        <v>264.8258</v>
      </c>
      <c r="O58" s="256">
        <f>SUM('１月:１２月'!O58)</f>
        <v>91384.408</v>
      </c>
      <c r="P58" s="256"/>
      <c r="Q58" s="256"/>
      <c r="R58" s="256"/>
      <c r="S58" s="53">
        <f>+M58+P58</f>
        <v>105</v>
      </c>
      <c r="T58" s="259">
        <f>+N58+Q58</f>
        <v>264.8258</v>
      </c>
      <c r="U58" s="258">
        <f>+O58+R58</f>
        <v>91384.408</v>
      </c>
      <c r="V58" s="256">
        <f>SUM('１月:１２月'!V58)</f>
        <v>18329</v>
      </c>
      <c r="W58" s="256">
        <f>SUM('１月:１２月'!W58)</f>
        <v>1046.4997</v>
      </c>
      <c r="X58" s="260">
        <f>SUM('１月:１２月'!X58)</f>
        <v>409535.50899999996</v>
      </c>
      <c r="Y58" s="261">
        <f>SUM('１月:１２月'!Y58)</f>
        <v>2758</v>
      </c>
      <c r="Z58" s="256">
        <f>SUM('１月:１２月'!Z58)</f>
        <v>5432.412</v>
      </c>
      <c r="AA58" s="262">
        <f>SUM('１月:１２月'!AA58)</f>
        <v>3123700.0759999994</v>
      </c>
      <c r="AB58" s="263">
        <f t="shared" si="1"/>
        <v>21192</v>
      </c>
      <c r="AC58" s="257">
        <f t="shared" si="1"/>
        <v>6743.7375</v>
      </c>
      <c r="AD58" s="264">
        <f t="shared" si="1"/>
        <v>3624619.9929999993</v>
      </c>
      <c r="AE58" s="352" t="s">
        <v>14</v>
      </c>
      <c r="AF58" s="306"/>
      <c r="AG58" s="348" t="s">
        <v>52</v>
      </c>
      <c r="AH58" s="2"/>
    </row>
    <row r="59" spans="1:34" s="1" customFormat="1" ht="33" customHeight="1">
      <c r="A59" s="353" t="s">
        <v>54</v>
      </c>
      <c r="B59" s="354"/>
      <c r="C59" s="355" t="s">
        <v>55</v>
      </c>
      <c r="D59" s="265"/>
      <c r="E59" s="266"/>
      <c r="F59" s="266"/>
      <c r="G59" s="266"/>
      <c r="H59" s="266"/>
      <c r="I59" s="266"/>
      <c r="J59" s="267"/>
      <c r="K59" s="268"/>
      <c r="L59" s="269"/>
      <c r="M59" s="266"/>
      <c r="N59" s="266"/>
      <c r="O59" s="266"/>
      <c r="P59" s="266"/>
      <c r="Q59" s="266"/>
      <c r="R59" s="266"/>
      <c r="S59" s="270"/>
      <c r="T59" s="271"/>
      <c r="U59" s="269"/>
      <c r="V59" s="266"/>
      <c r="W59" s="266"/>
      <c r="X59" s="272"/>
      <c r="Y59" s="273"/>
      <c r="Z59" s="266"/>
      <c r="AA59" s="274"/>
      <c r="AB59" s="275"/>
      <c r="AC59" s="268"/>
      <c r="AD59" s="276"/>
      <c r="AE59" s="356" t="s">
        <v>55</v>
      </c>
      <c r="AF59" s="306" t="s">
        <v>54</v>
      </c>
      <c r="AG59" s="348"/>
      <c r="AH59" s="2"/>
    </row>
    <row r="60" spans="1:34" s="1" customFormat="1" ht="33" customHeight="1">
      <c r="A60" s="345"/>
      <c r="B60" s="349"/>
      <c r="C60" s="343" t="s">
        <v>15</v>
      </c>
      <c r="D60" s="246"/>
      <c r="E60" s="247"/>
      <c r="F60" s="247"/>
      <c r="G60" s="247"/>
      <c r="H60" s="247"/>
      <c r="I60" s="247"/>
      <c r="J60" s="232"/>
      <c r="K60" s="248"/>
      <c r="L60" s="249"/>
      <c r="M60" s="247">
        <f>SUM('１月:１２月'!M60)</f>
        <v>213</v>
      </c>
      <c r="N60" s="247">
        <f>SUM('１月:１２月'!N60)</f>
        <v>1302.9482</v>
      </c>
      <c r="O60" s="247">
        <f>SUM('１月:１２月'!O60)</f>
        <v>384608.463</v>
      </c>
      <c r="P60" s="247"/>
      <c r="Q60" s="247"/>
      <c r="R60" s="247"/>
      <c r="S60" s="47">
        <f aca="true" t="shared" si="5" ref="S60:U61">+M60+P60</f>
        <v>213</v>
      </c>
      <c r="T60" s="250">
        <f t="shared" si="5"/>
        <v>1302.9482</v>
      </c>
      <c r="U60" s="249">
        <f t="shared" si="5"/>
        <v>384608.463</v>
      </c>
      <c r="V60" s="247">
        <f>SUM('１月:１２月'!V60)</f>
        <v>1066</v>
      </c>
      <c r="W60" s="247">
        <f>SUM('１月:１２月'!W60)</f>
        <v>37.206300000000006</v>
      </c>
      <c r="X60" s="251">
        <f>SUM('１月:１２月'!X60)</f>
        <v>27381.069999999996</v>
      </c>
      <c r="Y60" s="252">
        <f>SUM('１月:１２月'!Y60)</f>
        <v>0</v>
      </c>
      <c r="Z60" s="247">
        <f>SUM('１月:１２月'!Z60)</f>
        <v>0.0415</v>
      </c>
      <c r="AA60" s="253">
        <f>SUM('１月:１２月'!AA60)</f>
        <v>17.123</v>
      </c>
      <c r="AB60" s="233">
        <f t="shared" si="1"/>
        <v>1279</v>
      </c>
      <c r="AC60" s="248">
        <f t="shared" si="1"/>
        <v>1340.1960000000001</v>
      </c>
      <c r="AD60" s="254">
        <f t="shared" si="1"/>
        <v>412006.656</v>
      </c>
      <c r="AE60" s="357" t="s">
        <v>15</v>
      </c>
      <c r="AF60" s="342"/>
      <c r="AG60" s="350"/>
      <c r="AH60" s="2"/>
    </row>
    <row r="61" spans="1:34" s="1" customFormat="1" ht="33" customHeight="1">
      <c r="A61" s="338" t="s">
        <v>52</v>
      </c>
      <c r="B61" s="347"/>
      <c r="C61" s="358" t="s">
        <v>14</v>
      </c>
      <c r="D61" s="234">
        <f>SUM('１月:１２月'!D61)</f>
        <v>782</v>
      </c>
      <c r="E61" s="235">
        <f>SUM('１月:１２月'!E61)</f>
        <v>694.6488</v>
      </c>
      <c r="F61" s="235">
        <f>SUM('１月:１２月'!F61)</f>
        <v>300675.36200431787</v>
      </c>
      <c r="G61" s="235">
        <f>SUM('１月:１２月'!G61)</f>
        <v>611</v>
      </c>
      <c r="H61" s="235">
        <f>SUM('１月:１２月'!H61)</f>
        <v>418.8163</v>
      </c>
      <c r="I61" s="235">
        <f>SUM('１月:１２月'!I61)</f>
        <v>237107.931</v>
      </c>
      <c r="J61" s="236">
        <f>+D61+G61</f>
        <v>1393</v>
      </c>
      <c r="K61" s="237">
        <f>+E61+H61</f>
        <v>1113.4651000000001</v>
      </c>
      <c r="L61" s="238">
        <f>+F61+I61</f>
        <v>537783.2930043179</v>
      </c>
      <c r="M61" s="235">
        <f>SUM('１月:１２月'!M61)</f>
        <v>8771</v>
      </c>
      <c r="N61" s="235">
        <f>SUM('１月:１２月'!N61)</f>
        <v>43850.32869999999</v>
      </c>
      <c r="O61" s="235">
        <f>SUM('１月:１２月'!O61)</f>
        <v>7845250.664000001</v>
      </c>
      <c r="P61" s="235"/>
      <c r="Q61" s="235"/>
      <c r="R61" s="235"/>
      <c r="S61" s="239">
        <f t="shared" si="5"/>
        <v>8771</v>
      </c>
      <c r="T61" s="240">
        <f t="shared" si="5"/>
        <v>43850.32869999999</v>
      </c>
      <c r="U61" s="238">
        <f t="shared" si="5"/>
        <v>7845250.664000001</v>
      </c>
      <c r="V61" s="235">
        <f>SUM('１月:１２月'!V61)</f>
        <v>22473</v>
      </c>
      <c r="W61" s="235">
        <f>SUM('１月:１２月'!W61)</f>
        <v>21140.2537</v>
      </c>
      <c r="X61" s="241">
        <f>SUM('１月:１２月'!X61)</f>
        <v>5086645.362</v>
      </c>
      <c r="Y61" s="242">
        <f>SUM('１月:１２月'!Y61)</f>
        <v>7590</v>
      </c>
      <c r="Z61" s="235">
        <f>SUM('１月:１２月'!Z61)</f>
        <v>29772.672899999998</v>
      </c>
      <c r="AA61" s="243">
        <f>SUM('１月:１２月'!AA61)</f>
        <v>5728497.568</v>
      </c>
      <c r="AB61" s="277">
        <f t="shared" si="1"/>
        <v>40227</v>
      </c>
      <c r="AC61" s="278">
        <f t="shared" si="1"/>
        <v>95876.72039999999</v>
      </c>
      <c r="AD61" s="279">
        <f t="shared" si="1"/>
        <v>19198176.88700432</v>
      </c>
      <c r="AE61" s="359" t="s">
        <v>14</v>
      </c>
      <c r="AF61" s="306"/>
      <c r="AG61" s="348" t="s">
        <v>52</v>
      </c>
      <c r="AH61" s="2"/>
    </row>
    <row r="62" spans="1:34" s="1" customFormat="1" ht="33" customHeight="1">
      <c r="A62" s="338"/>
      <c r="B62" s="347" t="s">
        <v>56</v>
      </c>
      <c r="C62" s="339" t="s">
        <v>55</v>
      </c>
      <c r="D62" s="234"/>
      <c r="E62" s="235"/>
      <c r="F62" s="235"/>
      <c r="G62" s="235"/>
      <c r="H62" s="235"/>
      <c r="I62" s="235"/>
      <c r="J62" s="236"/>
      <c r="K62" s="237"/>
      <c r="L62" s="238"/>
      <c r="M62" s="235"/>
      <c r="N62" s="235"/>
      <c r="O62" s="235"/>
      <c r="P62" s="235"/>
      <c r="Q62" s="235"/>
      <c r="R62" s="235"/>
      <c r="S62" s="239"/>
      <c r="T62" s="240"/>
      <c r="U62" s="238"/>
      <c r="V62" s="235"/>
      <c r="W62" s="235"/>
      <c r="X62" s="241"/>
      <c r="Y62" s="242"/>
      <c r="Z62" s="235"/>
      <c r="AA62" s="243"/>
      <c r="AB62" s="244"/>
      <c r="AC62" s="237"/>
      <c r="AD62" s="245"/>
      <c r="AE62" s="360" t="s">
        <v>55</v>
      </c>
      <c r="AF62" s="306" t="s">
        <v>56</v>
      </c>
      <c r="AG62" s="348"/>
      <c r="AH62" s="2"/>
    </row>
    <row r="63" spans="1:34" s="1" customFormat="1" ht="33" customHeight="1">
      <c r="A63" s="345"/>
      <c r="B63" s="349"/>
      <c r="C63" s="343" t="s">
        <v>15</v>
      </c>
      <c r="D63" s="246">
        <f>SUM('１月:１２月'!D63)</f>
        <v>233</v>
      </c>
      <c r="E63" s="247">
        <f>SUM('１月:１２月'!E63)</f>
        <v>3745.3140999999996</v>
      </c>
      <c r="F63" s="247">
        <f>SUM('１月:１２月'!F63)</f>
        <v>2464296.602756175</v>
      </c>
      <c r="G63" s="247">
        <f>SUM('１月:１２月'!G63)</f>
        <v>164</v>
      </c>
      <c r="H63" s="247">
        <f>SUM('１月:１２月'!H63)</f>
        <v>2550.2218000000003</v>
      </c>
      <c r="I63" s="247">
        <f>SUM('１月:１２月'!I63)</f>
        <v>1632642.017</v>
      </c>
      <c r="J63" s="232">
        <f aca="true" t="shared" si="6" ref="J63:L65">+D63+G63</f>
        <v>397</v>
      </c>
      <c r="K63" s="248">
        <f t="shared" si="6"/>
        <v>6295.5359</v>
      </c>
      <c r="L63" s="249">
        <f t="shared" si="6"/>
        <v>4096938.619756175</v>
      </c>
      <c r="M63" s="247">
        <f>SUM('１月:１２月'!M63)</f>
        <v>566</v>
      </c>
      <c r="N63" s="247">
        <f>SUM('１月:１２月'!N63)</f>
        <v>44795.083199999994</v>
      </c>
      <c r="O63" s="247">
        <f>SUM('１月:１２月'!O63)</f>
        <v>5282406.434</v>
      </c>
      <c r="P63" s="247"/>
      <c r="Q63" s="247"/>
      <c r="R63" s="247"/>
      <c r="S63" s="47">
        <f aca="true" t="shared" si="7" ref="S63:U65">+M63+P63</f>
        <v>566</v>
      </c>
      <c r="T63" s="250">
        <f t="shared" si="7"/>
        <v>44795.083199999994</v>
      </c>
      <c r="U63" s="249">
        <f t="shared" si="7"/>
        <v>5282406.434</v>
      </c>
      <c r="V63" s="247">
        <f>SUM('１月:１２月'!V63)</f>
        <v>2921</v>
      </c>
      <c r="W63" s="247">
        <f>SUM('１月:１２月'!W63)</f>
        <v>56901.734599999996</v>
      </c>
      <c r="X63" s="251">
        <f>SUM('１月:１２月'!X63)</f>
        <v>11117613.501</v>
      </c>
      <c r="Y63" s="252">
        <f>SUM('１月:１２月'!Y63)</f>
        <v>230</v>
      </c>
      <c r="Z63" s="247">
        <f>SUM('１月:１２月'!Z63)</f>
        <v>19368.162399999997</v>
      </c>
      <c r="AA63" s="253">
        <f>SUM('１月:１２月'!AA63)</f>
        <v>2298137.1270000003</v>
      </c>
      <c r="AB63" s="233">
        <f t="shared" si="1"/>
        <v>4114</v>
      </c>
      <c r="AC63" s="248">
        <f t="shared" si="1"/>
        <v>127360.5161</v>
      </c>
      <c r="AD63" s="254">
        <f t="shared" si="1"/>
        <v>22795095.681756176</v>
      </c>
      <c r="AE63" s="344" t="s">
        <v>15</v>
      </c>
      <c r="AF63" s="342"/>
      <c r="AG63" s="350"/>
      <c r="AH63" s="2"/>
    </row>
    <row r="64" spans="1:34" s="1" customFormat="1" ht="33" customHeight="1">
      <c r="A64" s="338" t="s">
        <v>57</v>
      </c>
      <c r="B64" s="306" t="s">
        <v>58</v>
      </c>
      <c r="C64" s="339" t="s">
        <v>14</v>
      </c>
      <c r="D64" s="234"/>
      <c r="E64" s="235"/>
      <c r="F64" s="235"/>
      <c r="G64" s="235">
        <f>SUM('１月:１２月'!G64)</f>
        <v>2739</v>
      </c>
      <c r="H64" s="235">
        <f>SUM('１月:１２月'!H64)</f>
        <v>4209.05664</v>
      </c>
      <c r="I64" s="235">
        <f>SUM('１月:１２月'!I64)</f>
        <v>1189663.1130000001</v>
      </c>
      <c r="J64" s="236">
        <f t="shared" si="6"/>
        <v>2739</v>
      </c>
      <c r="K64" s="237">
        <f t="shared" si="6"/>
        <v>4209.05664</v>
      </c>
      <c r="L64" s="238">
        <f t="shared" si="6"/>
        <v>1189663.1130000001</v>
      </c>
      <c r="M64" s="235">
        <f>SUM('１月:１２月'!M64)</f>
        <v>27037</v>
      </c>
      <c r="N64" s="235">
        <f>SUM('１月:１２月'!N64)</f>
        <v>7929.5230200000005</v>
      </c>
      <c r="O64" s="235">
        <f>SUM('１月:１２月'!O64)</f>
        <v>3624077.2060000002</v>
      </c>
      <c r="P64" s="235"/>
      <c r="Q64" s="235"/>
      <c r="R64" s="235"/>
      <c r="S64" s="239">
        <f t="shared" si="7"/>
        <v>27037</v>
      </c>
      <c r="T64" s="240">
        <f t="shared" si="7"/>
        <v>7929.5230200000005</v>
      </c>
      <c r="U64" s="238">
        <f t="shared" si="7"/>
        <v>3624077.2060000002</v>
      </c>
      <c r="V64" s="235">
        <f>SUM('１月:１２月'!V64)</f>
        <v>7809</v>
      </c>
      <c r="W64" s="235">
        <f>SUM('１月:１２月'!W64)</f>
        <v>912.4586999999998</v>
      </c>
      <c r="X64" s="241">
        <f>SUM('１月:１２月'!X64)</f>
        <v>823980.053</v>
      </c>
      <c r="Y64" s="242">
        <f>SUM('１月:１２月'!Y64)</f>
        <v>716</v>
      </c>
      <c r="Z64" s="235">
        <f>SUM('１月:１２月'!Z64)</f>
        <v>5007.111599999999</v>
      </c>
      <c r="AA64" s="243">
        <f>SUM('１月:１２月'!AA64)</f>
        <v>639723.8</v>
      </c>
      <c r="AB64" s="244">
        <f t="shared" si="1"/>
        <v>38301</v>
      </c>
      <c r="AC64" s="237">
        <f t="shared" si="1"/>
        <v>18058.14996</v>
      </c>
      <c r="AD64" s="245">
        <f t="shared" si="1"/>
        <v>6277444.172</v>
      </c>
      <c r="AE64" s="340" t="s">
        <v>14</v>
      </c>
      <c r="AF64" s="306" t="s">
        <v>58</v>
      </c>
      <c r="AG64" s="341" t="s">
        <v>57</v>
      </c>
      <c r="AH64" s="2"/>
    </row>
    <row r="65" spans="1:34" s="1" customFormat="1" ht="33" customHeight="1">
      <c r="A65" s="338"/>
      <c r="B65" s="342"/>
      <c r="C65" s="343" t="s">
        <v>15</v>
      </c>
      <c r="D65" s="246">
        <f>SUM('１月:１２月'!D65)</f>
        <v>3896</v>
      </c>
      <c r="E65" s="247">
        <f>SUM('１月:１２月'!E65)</f>
        <v>469.7659400000001</v>
      </c>
      <c r="F65" s="247">
        <f>SUM('１月:１２月'!F65)</f>
        <v>580909.454298443</v>
      </c>
      <c r="G65" s="247">
        <f>SUM('１月:１２月'!G65)</f>
        <v>980</v>
      </c>
      <c r="H65" s="247">
        <f>SUM('１月:１２月'!H65)</f>
        <v>5855.8111</v>
      </c>
      <c r="I65" s="247">
        <f>SUM('１月:１２月'!I65)</f>
        <v>2012054.992</v>
      </c>
      <c r="J65" s="232">
        <f t="shared" si="6"/>
        <v>4876</v>
      </c>
      <c r="K65" s="248">
        <f t="shared" si="6"/>
        <v>6325.57704</v>
      </c>
      <c r="L65" s="249">
        <f t="shared" si="6"/>
        <v>2592964.4462984432</v>
      </c>
      <c r="M65" s="247">
        <f>SUM('１月:１２月'!M65)</f>
        <v>482</v>
      </c>
      <c r="N65" s="247">
        <f>SUM('１月:１２月'!N65)</f>
        <v>506.4615999999999</v>
      </c>
      <c r="O65" s="247">
        <f>SUM('１月:１２月'!O65)</f>
        <v>79820.306</v>
      </c>
      <c r="P65" s="247"/>
      <c r="Q65" s="247"/>
      <c r="R65" s="247"/>
      <c r="S65" s="47">
        <f t="shared" si="7"/>
        <v>482</v>
      </c>
      <c r="T65" s="250">
        <f t="shared" si="7"/>
        <v>506.4615999999999</v>
      </c>
      <c r="U65" s="249">
        <f t="shared" si="7"/>
        <v>79820.306</v>
      </c>
      <c r="V65" s="247">
        <f>SUM('１月:１２月'!V65)</f>
        <v>551</v>
      </c>
      <c r="W65" s="247">
        <f>SUM('１月:１２月'!W65)</f>
        <v>56.997</v>
      </c>
      <c r="X65" s="251">
        <f>SUM('１月:１２月'!X65)</f>
        <v>21989.801</v>
      </c>
      <c r="Y65" s="252">
        <f>SUM('１月:１２月'!Y65)</f>
        <v>18</v>
      </c>
      <c r="Z65" s="247">
        <f>SUM('１月:１２月'!Z65)</f>
        <v>206.077</v>
      </c>
      <c r="AA65" s="253">
        <f>SUM('１月:１２月'!AA65)</f>
        <v>80945.00399999999</v>
      </c>
      <c r="AB65" s="233">
        <f t="shared" si="1"/>
        <v>5927</v>
      </c>
      <c r="AC65" s="248">
        <f t="shared" si="1"/>
        <v>7095.11264</v>
      </c>
      <c r="AD65" s="254">
        <f t="shared" si="1"/>
        <v>2775719.5572984433</v>
      </c>
      <c r="AE65" s="344" t="s">
        <v>15</v>
      </c>
      <c r="AF65" s="342"/>
      <c r="AG65" s="341"/>
      <c r="AH65" s="2"/>
    </row>
    <row r="66" spans="1:34" s="1" customFormat="1" ht="33" customHeight="1">
      <c r="A66" s="338" t="s">
        <v>59</v>
      </c>
      <c r="B66" s="306" t="s">
        <v>60</v>
      </c>
      <c r="C66" s="339" t="s">
        <v>14</v>
      </c>
      <c r="D66" s="234"/>
      <c r="E66" s="235"/>
      <c r="F66" s="235"/>
      <c r="G66" s="235"/>
      <c r="H66" s="235"/>
      <c r="I66" s="235"/>
      <c r="J66" s="236"/>
      <c r="K66" s="237"/>
      <c r="L66" s="238"/>
      <c r="M66" s="235"/>
      <c r="N66" s="235"/>
      <c r="O66" s="235"/>
      <c r="P66" s="235"/>
      <c r="Q66" s="235"/>
      <c r="R66" s="235"/>
      <c r="S66" s="239"/>
      <c r="T66" s="240"/>
      <c r="U66" s="238"/>
      <c r="V66" s="235"/>
      <c r="W66" s="235"/>
      <c r="X66" s="241"/>
      <c r="Y66" s="242"/>
      <c r="Z66" s="235"/>
      <c r="AA66" s="243"/>
      <c r="AB66" s="244"/>
      <c r="AC66" s="237"/>
      <c r="AD66" s="245"/>
      <c r="AE66" s="340" t="s">
        <v>14</v>
      </c>
      <c r="AF66" s="306" t="s">
        <v>60</v>
      </c>
      <c r="AG66" s="341" t="s">
        <v>59</v>
      </c>
      <c r="AH66" s="2"/>
    </row>
    <row r="67" spans="1:34" s="1" customFormat="1" ht="33" customHeight="1">
      <c r="A67" s="345" t="s">
        <v>40</v>
      </c>
      <c r="B67" s="342"/>
      <c r="C67" s="343" t="s">
        <v>15</v>
      </c>
      <c r="D67" s="246">
        <f>SUM('１月:１２月'!D67)</f>
        <v>276</v>
      </c>
      <c r="E67" s="247">
        <f>SUM('１月:１２月'!E67)</f>
        <v>22.4967</v>
      </c>
      <c r="F67" s="247">
        <f>SUM('１月:１２月'!F67)</f>
        <v>24773.337941063925</v>
      </c>
      <c r="G67" s="247"/>
      <c r="H67" s="247"/>
      <c r="I67" s="247"/>
      <c r="J67" s="232">
        <f aca="true" t="shared" si="8" ref="J67:L69">+D67+G67</f>
        <v>276</v>
      </c>
      <c r="K67" s="248">
        <f t="shared" si="8"/>
        <v>22.4967</v>
      </c>
      <c r="L67" s="249">
        <f t="shared" si="8"/>
        <v>24773.337941063925</v>
      </c>
      <c r="M67" s="247"/>
      <c r="N67" s="247"/>
      <c r="O67" s="247"/>
      <c r="P67" s="247"/>
      <c r="Q67" s="247"/>
      <c r="R67" s="247"/>
      <c r="S67" s="47"/>
      <c r="T67" s="250"/>
      <c r="U67" s="249"/>
      <c r="V67" s="247"/>
      <c r="W67" s="247"/>
      <c r="X67" s="251"/>
      <c r="Y67" s="252"/>
      <c r="Z67" s="247"/>
      <c r="AA67" s="253"/>
      <c r="AB67" s="233">
        <f t="shared" si="1"/>
        <v>276</v>
      </c>
      <c r="AC67" s="248">
        <f t="shared" si="1"/>
        <v>22.4967</v>
      </c>
      <c r="AD67" s="254">
        <f t="shared" si="1"/>
        <v>24773.337941063925</v>
      </c>
      <c r="AE67" s="344" t="s">
        <v>15</v>
      </c>
      <c r="AF67" s="342"/>
      <c r="AG67" s="346" t="s">
        <v>40</v>
      </c>
      <c r="AH67" s="2"/>
    </row>
    <row r="68" spans="1:34" s="1" customFormat="1" ht="33" customHeight="1">
      <c r="A68" s="338"/>
      <c r="B68" s="347" t="s">
        <v>61</v>
      </c>
      <c r="C68" s="339" t="s">
        <v>14</v>
      </c>
      <c r="D68" s="234">
        <f>SUM('１月:１２月'!D68)</f>
        <v>782</v>
      </c>
      <c r="E68" s="235">
        <f>SUM('１月:１２月'!E68)</f>
        <v>694.6488</v>
      </c>
      <c r="F68" s="235">
        <f>SUM('１月:１２月'!F68)</f>
        <v>300675.36200431787</v>
      </c>
      <c r="G68" s="235">
        <f>SUM('１月:１２月'!G68)</f>
        <v>3350</v>
      </c>
      <c r="H68" s="235">
        <f>SUM('１月:１２月'!H68)</f>
        <v>4627.872939999999</v>
      </c>
      <c r="I68" s="235">
        <f>SUM('１月:１２月'!I68)</f>
        <v>1426771.044</v>
      </c>
      <c r="J68" s="236">
        <f t="shared" si="8"/>
        <v>4132</v>
      </c>
      <c r="K68" s="237">
        <f t="shared" si="8"/>
        <v>5322.521739999999</v>
      </c>
      <c r="L68" s="238">
        <f t="shared" si="8"/>
        <v>1727446.4060043178</v>
      </c>
      <c r="M68" s="235">
        <f>SUM('１月:１２月'!M68)</f>
        <v>35808</v>
      </c>
      <c r="N68" s="235">
        <f>SUM('１月:１２月'!N68)</f>
        <v>51779.85172</v>
      </c>
      <c r="O68" s="235">
        <f>SUM('１月:１２月'!O68)</f>
        <v>11469327.87</v>
      </c>
      <c r="P68" s="235"/>
      <c r="Q68" s="235"/>
      <c r="R68" s="235"/>
      <c r="S68" s="239">
        <f aca="true" t="shared" si="9" ref="S68:U69">+M68+P68</f>
        <v>35808</v>
      </c>
      <c r="T68" s="240">
        <f t="shared" si="9"/>
        <v>51779.85172</v>
      </c>
      <c r="U68" s="238">
        <f t="shared" si="9"/>
        <v>11469327.87</v>
      </c>
      <c r="V68" s="235">
        <f>SUM('１月:１２月'!V68)</f>
        <v>30282</v>
      </c>
      <c r="W68" s="235">
        <f>SUM('１月:１２月'!W68)</f>
        <v>22052.7124</v>
      </c>
      <c r="X68" s="241">
        <f>SUM('１月:１２月'!X68)</f>
        <v>5910625.415</v>
      </c>
      <c r="Y68" s="242">
        <f>SUM('１月:１２月'!Y68)</f>
        <v>8306</v>
      </c>
      <c r="Z68" s="235">
        <f>SUM('１月:１２月'!Z68)</f>
        <v>34779.784499999994</v>
      </c>
      <c r="AA68" s="243">
        <f>SUM('１月:１２月'!AA68)</f>
        <v>6368221.368</v>
      </c>
      <c r="AB68" s="244">
        <f t="shared" si="1"/>
        <v>78528</v>
      </c>
      <c r="AC68" s="237">
        <f t="shared" si="1"/>
        <v>113934.87035999999</v>
      </c>
      <c r="AD68" s="245">
        <f t="shared" si="1"/>
        <v>25475621.059004318</v>
      </c>
      <c r="AE68" s="340" t="s">
        <v>14</v>
      </c>
      <c r="AF68" s="306" t="s">
        <v>61</v>
      </c>
      <c r="AG68" s="348"/>
      <c r="AH68" s="2"/>
    </row>
    <row r="69" spans="1:34" s="1" customFormat="1" ht="33" customHeight="1">
      <c r="A69" s="345"/>
      <c r="B69" s="349"/>
      <c r="C69" s="343" t="s">
        <v>15</v>
      </c>
      <c r="D69" s="246">
        <f>SUM('１月:１２月'!D69)</f>
        <v>4405</v>
      </c>
      <c r="E69" s="247">
        <f>SUM('１月:１２月'!E69)</f>
        <v>4237.5767399999995</v>
      </c>
      <c r="F69" s="247">
        <f>SUM('１月:１２月'!F69)</f>
        <v>3069979.394995683</v>
      </c>
      <c r="G69" s="247">
        <f>SUM('１月:１２月'!G69)</f>
        <v>1144</v>
      </c>
      <c r="H69" s="247">
        <f>SUM('１月:１２月'!H69)</f>
        <v>8406.0329</v>
      </c>
      <c r="I69" s="247">
        <f>SUM('１月:１２月'!I69)</f>
        <v>3644697.0089999996</v>
      </c>
      <c r="J69" s="232">
        <f t="shared" si="8"/>
        <v>5549</v>
      </c>
      <c r="K69" s="248">
        <f t="shared" si="8"/>
        <v>12643.609639999999</v>
      </c>
      <c r="L69" s="249">
        <f t="shared" si="8"/>
        <v>6714676.4039956825</v>
      </c>
      <c r="M69" s="247">
        <f>SUM('１月:１２月'!M69)</f>
        <v>1048</v>
      </c>
      <c r="N69" s="247">
        <f>SUM('１月:１２月'!N69)</f>
        <v>45301.5448</v>
      </c>
      <c r="O69" s="247">
        <f>SUM('１月:１２月'!O69)</f>
        <v>5362226.74</v>
      </c>
      <c r="P69" s="247"/>
      <c r="Q69" s="247"/>
      <c r="R69" s="247"/>
      <c r="S69" s="47">
        <f t="shared" si="9"/>
        <v>1048</v>
      </c>
      <c r="T69" s="250">
        <f t="shared" si="9"/>
        <v>45301.5448</v>
      </c>
      <c r="U69" s="249">
        <f t="shared" si="9"/>
        <v>5362226.74</v>
      </c>
      <c r="V69" s="247">
        <f>SUM('１月:１２月'!V69)</f>
        <v>3472</v>
      </c>
      <c r="W69" s="247">
        <f>SUM('１月:１２月'!W69)</f>
        <v>56958.7316</v>
      </c>
      <c r="X69" s="251">
        <f>SUM('１月:１２月'!X69)</f>
        <v>11139603.302000001</v>
      </c>
      <c r="Y69" s="252">
        <f>SUM('１月:１２月'!Y69)</f>
        <v>248</v>
      </c>
      <c r="Z69" s="247">
        <f>SUM('１月:１２月'!Z69)</f>
        <v>19574.2394</v>
      </c>
      <c r="AA69" s="253">
        <f>SUM('１月:１２月'!AA69)</f>
        <v>2379082.131</v>
      </c>
      <c r="AB69" s="233">
        <f t="shared" si="1"/>
        <v>10317</v>
      </c>
      <c r="AC69" s="248">
        <f t="shared" si="1"/>
        <v>134478.12544</v>
      </c>
      <c r="AD69" s="254">
        <f t="shared" si="1"/>
        <v>25595588.576995686</v>
      </c>
      <c r="AE69" s="344" t="s">
        <v>15</v>
      </c>
      <c r="AF69" s="342"/>
      <c r="AG69" s="350"/>
      <c r="AH69" s="2"/>
    </row>
    <row r="70" spans="1:34" s="1" customFormat="1" ht="33" customHeight="1" thickBot="1">
      <c r="A70" s="361"/>
      <c r="B70" s="362" t="s">
        <v>62</v>
      </c>
      <c r="C70" s="363"/>
      <c r="D70" s="280"/>
      <c r="E70" s="281"/>
      <c r="F70" s="281"/>
      <c r="G70" s="281"/>
      <c r="H70" s="281"/>
      <c r="I70" s="282"/>
      <c r="J70" s="283"/>
      <c r="K70" s="259"/>
      <c r="L70" s="284"/>
      <c r="M70" s="280"/>
      <c r="N70" s="281"/>
      <c r="O70" s="281"/>
      <c r="P70" s="281"/>
      <c r="Q70" s="281"/>
      <c r="R70" s="282"/>
      <c r="S70" s="53"/>
      <c r="T70" s="259"/>
      <c r="U70" s="258"/>
      <c r="V70" s="280"/>
      <c r="W70" s="281"/>
      <c r="X70" s="285"/>
      <c r="Y70" s="286"/>
      <c r="Z70" s="281"/>
      <c r="AA70" s="287"/>
      <c r="AB70" s="263"/>
      <c r="AC70" s="257"/>
      <c r="AD70" s="264"/>
      <c r="AE70" s="364"/>
      <c r="AF70" s="362" t="s">
        <v>62</v>
      </c>
      <c r="AG70" s="365"/>
      <c r="AH70" s="2"/>
    </row>
    <row r="71" spans="1:34" s="1" customFormat="1" ht="33" customHeight="1">
      <c r="A71" s="366"/>
      <c r="B71" s="367" t="s">
        <v>63</v>
      </c>
      <c r="C71" s="368" t="s">
        <v>52</v>
      </c>
      <c r="D71" s="288">
        <f>SUM('１月:１２月'!D71)</f>
        <v>5187</v>
      </c>
      <c r="E71" s="289">
        <f>SUM('１月:１２月'!E71)</f>
        <v>4932.2255399999995</v>
      </c>
      <c r="F71" s="289">
        <f>SUM('１月:１２月'!F71)</f>
        <v>3370654.7569999998</v>
      </c>
      <c r="G71" s="289">
        <f>SUM('１月:１２月'!G71)</f>
        <v>4494</v>
      </c>
      <c r="H71" s="289">
        <f>SUM('１月:１２月'!H71)</f>
        <v>13033.905840000001</v>
      </c>
      <c r="I71" s="290">
        <f>SUM('１月:１２月'!I71)</f>
        <v>5071468.053</v>
      </c>
      <c r="J71" s="291">
        <f>SUM('１月:１２月'!J71)</f>
        <v>9681</v>
      </c>
      <c r="K71" s="289">
        <f>SUM('１月:１２月'!K71)</f>
        <v>17966.131380000003</v>
      </c>
      <c r="L71" s="292">
        <f>SUM('１月:１２月'!L71)</f>
        <v>8442122.809999999</v>
      </c>
      <c r="M71" s="293">
        <f>SUM('１月:１２月'!M71)</f>
        <v>36856</v>
      </c>
      <c r="N71" s="289">
        <f>SUM('１月:１２月'!N71)</f>
        <v>97081.39652000001</v>
      </c>
      <c r="O71" s="289">
        <f>SUM('１月:１２月'!O71)</f>
        <v>16831554.61</v>
      </c>
      <c r="P71" s="289"/>
      <c r="Q71" s="289"/>
      <c r="R71" s="290"/>
      <c r="S71" s="291">
        <f>SUM('１月:１２月'!S71)</f>
        <v>36856</v>
      </c>
      <c r="T71" s="289">
        <f>SUM('１月:１２月'!T71)</f>
        <v>97081.39652000001</v>
      </c>
      <c r="U71" s="292">
        <f>SUM('１月:１２月'!U71)</f>
        <v>16831554.61</v>
      </c>
      <c r="V71" s="293">
        <f>SUM('１月:１２月'!V71)</f>
        <v>33754</v>
      </c>
      <c r="W71" s="289">
        <f>SUM('１月:１２月'!W71)</f>
        <v>79011.444</v>
      </c>
      <c r="X71" s="290">
        <f>SUM('１月:１２月'!X71)</f>
        <v>17050228.717</v>
      </c>
      <c r="Y71" s="291">
        <f>SUM('１月:１２月'!Y71)</f>
        <v>8554</v>
      </c>
      <c r="Z71" s="289">
        <f>SUM('１月:１２月'!Z71)</f>
        <v>54354.02389999999</v>
      </c>
      <c r="AA71" s="292">
        <f>SUM('１月:１２月'!AA71)</f>
        <v>8747303.499</v>
      </c>
      <c r="AB71" s="293">
        <f>SUM('１月:１２月'!AB71)</f>
        <v>88845</v>
      </c>
      <c r="AC71" s="289">
        <f>SUM('１月:１２月'!AC71)</f>
        <v>248412.9958</v>
      </c>
      <c r="AD71" s="292">
        <f>SUM('１月:１２月'!AD71)</f>
        <v>51071209.636</v>
      </c>
      <c r="AE71" s="366"/>
      <c r="AF71" s="367" t="s">
        <v>63</v>
      </c>
      <c r="AG71" s="368" t="s">
        <v>52</v>
      </c>
      <c r="AH71" s="2"/>
    </row>
    <row r="72" spans="1:33" ht="33" customHeight="1">
      <c r="A72" s="323"/>
      <c r="B72" s="400" t="s">
        <v>76</v>
      </c>
      <c r="C72" s="369"/>
      <c r="D72" s="294">
        <v>5441</v>
      </c>
      <c r="E72" s="294">
        <v>4903.569150000001</v>
      </c>
      <c r="F72" s="294">
        <v>3383007.1489999997</v>
      </c>
      <c r="G72" s="294">
        <v>4347</v>
      </c>
      <c r="H72" s="294">
        <v>13344.88104</v>
      </c>
      <c r="I72" s="295">
        <v>5903587.323</v>
      </c>
      <c r="J72" s="296">
        <v>9788</v>
      </c>
      <c r="K72" s="297">
        <v>18248.45019</v>
      </c>
      <c r="L72" s="298">
        <v>9286594.472</v>
      </c>
      <c r="M72" s="294">
        <v>29389</v>
      </c>
      <c r="N72" s="294">
        <v>86302.38216999998</v>
      </c>
      <c r="O72" s="294">
        <v>14133800.820999999</v>
      </c>
      <c r="P72" s="294"/>
      <c r="Q72" s="294"/>
      <c r="R72" s="295"/>
      <c r="S72" s="296">
        <v>29389</v>
      </c>
      <c r="T72" s="297">
        <v>86302.38216999998</v>
      </c>
      <c r="U72" s="298">
        <v>14133800.820999999</v>
      </c>
      <c r="V72" s="296">
        <v>31271</v>
      </c>
      <c r="W72" s="297">
        <v>61784.87559999999</v>
      </c>
      <c r="X72" s="298">
        <v>15654657.881000001</v>
      </c>
      <c r="Y72" s="296">
        <v>8382</v>
      </c>
      <c r="Z72" s="297">
        <v>47638.991799999996</v>
      </c>
      <c r="AA72" s="298">
        <v>7372221.4920000015</v>
      </c>
      <c r="AB72" s="296">
        <v>78830</v>
      </c>
      <c r="AC72" s="297">
        <v>213974.69976</v>
      </c>
      <c r="AD72" s="298">
        <v>46447274.66599999</v>
      </c>
      <c r="AE72" s="323"/>
      <c r="AF72" s="400" t="s">
        <v>76</v>
      </c>
      <c r="AG72" s="369"/>
    </row>
    <row r="73" spans="1:33" ht="33" customHeight="1" thickBot="1">
      <c r="A73" s="370"/>
      <c r="B73" s="412"/>
      <c r="C73" s="371"/>
      <c r="D73" s="299">
        <f>D71/D72</f>
        <v>0.9533174048888072</v>
      </c>
      <c r="E73" s="300">
        <f aca="true" t="shared" si="10" ref="E73:AD73">E71/E72</f>
        <v>1.0058439861095867</v>
      </c>
      <c r="F73" s="300">
        <f t="shared" si="10"/>
        <v>0.9963486946802192</v>
      </c>
      <c r="G73" s="301">
        <f t="shared" si="10"/>
        <v>1.0338164251207729</v>
      </c>
      <c r="H73" s="300">
        <f t="shared" si="10"/>
        <v>0.9766970421791037</v>
      </c>
      <c r="I73" s="301">
        <f t="shared" si="10"/>
        <v>0.8590485370211912</v>
      </c>
      <c r="J73" s="299">
        <f t="shared" si="10"/>
        <v>0.9890682468328565</v>
      </c>
      <c r="K73" s="300">
        <f t="shared" si="10"/>
        <v>0.9845291623638973</v>
      </c>
      <c r="L73" s="302">
        <f t="shared" si="10"/>
        <v>0.9090655175536989</v>
      </c>
      <c r="M73" s="303">
        <f t="shared" si="10"/>
        <v>1.2540746537820273</v>
      </c>
      <c r="N73" s="301">
        <f t="shared" si="10"/>
        <v>1.124898225042819</v>
      </c>
      <c r="O73" s="300">
        <f t="shared" si="10"/>
        <v>1.1908724923441456</v>
      </c>
      <c r="P73" s="301"/>
      <c r="Q73" s="300"/>
      <c r="R73" s="301"/>
      <c r="S73" s="299">
        <f t="shared" si="10"/>
        <v>1.2540746537820273</v>
      </c>
      <c r="T73" s="300">
        <f t="shared" si="10"/>
        <v>1.124898225042819</v>
      </c>
      <c r="U73" s="304">
        <f t="shared" si="10"/>
        <v>1.1908724923441456</v>
      </c>
      <c r="V73" s="303">
        <f t="shared" si="10"/>
        <v>1.0794026414249625</v>
      </c>
      <c r="W73" s="300">
        <f t="shared" si="10"/>
        <v>1.278815296344143</v>
      </c>
      <c r="X73" s="303">
        <f t="shared" si="10"/>
        <v>1.0891473225801886</v>
      </c>
      <c r="Y73" s="299">
        <f t="shared" si="10"/>
        <v>1.0205201622524458</v>
      </c>
      <c r="Z73" s="300">
        <f t="shared" si="10"/>
        <v>1.140956637541603</v>
      </c>
      <c r="AA73" s="304">
        <f t="shared" si="10"/>
        <v>1.1865220691608593</v>
      </c>
      <c r="AB73" s="303">
        <f t="shared" si="10"/>
        <v>1.127045541037676</v>
      </c>
      <c r="AC73" s="300">
        <f t="shared" si="10"/>
        <v>1.1609456448758988</v>
      </c>
      <c r="AD73" s="304">
        <f t="shared" si="10"/>
        <v>1.0995523419457975</v>
      </c>
      <c r="AE73" s="370"/>
      <c r="AF73" s="412"/>
      <c r="AG73" s="371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</sheetData>
  <sheetProtection/>
  <mergeCells count="13">
    <mergeCell ref="AB74:AG74"/>
    <mergeCell ref="D3:F3"/>
    <mergeCell ref="G3:I3"/>
    <mergeCell ref="J3:L3"/>
    <mergeCell ref="M3:O3"/>
    <mergeCell ref="B72:B73"/>
    <mergeCell ref="AF72:AF73"/>
    <mergeCell ref="AB3:AD3"/>
    <mergeCell ref="A1:AG1"/>
    <mergeCell ref="P3:R3"/>
    <mergeCell ref="S3:U3"/>
    <mergeCell ref="V3:X3"/>
    <mergeCell ref="Y3:AA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5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6" width="21.59765625" style="100" hidden="1" customWidth="1"/>
    <col min="17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91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93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94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95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/>
      <c r="N6" s="96"/>
      <c r="O6" s="96"/>
      <c r="P6" s="96"/>
      <c r="Q6" s="69"/>
      <c r="R6" s="69"/>
      <c r="S6" s="26"/>
      <c r="T6" s="27"/>
      <c r="U6" s="25"/>
      <c r="V6" s="96"/>
      <c r="W6" s="96"/>
      <c r="X6" s="124"/>
      <c r="Y6" s="107"/>
      <c r="Z6" s="96"/>
      <c r="AA6" s="108"/>
      <c r="AB6" s="28"/>
      <c r="AC6" s="27"/>
      <c r="AD6" s="25"/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/>
      <c r="E7" s="72"/>
      <c r="F7" s="72"/>
      <c r="G7" s="97"/>
      <c r="H7" s="97"/>
      <c r="I7" s="97"/>
      <c r="J7" s="16"/>
      <c r="K7" s="30"/>
      <c r="L7" s="29"/>
      <c r="M7" s="97"/>
      <c r="N7" s="97"/>
      <c r="O7" s="97"/>
      <c r="P7" s="97"/>
      <c r="Q7" s="72"/>
      <c r="R7" s="73"/>
      <c r="S7" s="16"/>
      <c r="T7" s="30"/>
      <c r="U7" s="29"/>
      <c r="V7" s="97"/>
      <c r="W7" s="97"/>
      <c r="X7" s="125"/>
      <c r="Y7" s="109"/>
      <c r="Z7" s="97"/>
      <c r="AA7" s="110"/>
      <c r="AB7" s="17"/>
      <c r="AC7" s="30"/>
      <c r="AD7" s="29"/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/>
      <c r="N8" s="96"/>
      <c r="O8" s="96"/>
      <c r="P8" s="96"/>
      <c r="Q8" s="69"/>
      <c r="R8" s="69"/>
      <c r="S8" s="26"/>
      <c r="T8" s="27"/>
      <c r="U8" s="25"/>
      <c r="V8" s="96"/>
      <c r="W8" s="96"/>
      <c r="X8" s="124"/>
      <c r="Y8" s="107"/>
      <c r="Z8" s="96"/>
      <c r="AA8" s="108"/>
      <c r="AB8" s="28"/>
      <c r="AC8" s="27"/>
      <c r="AD8" s="25"/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/>
      <c r="E9" s="72"/>
      <c r="F9" s="72"/>
      <c r="G9" s="97"/>
      <c r="H9" s="97"/>
      <c r="I9" s="97"/>
      <c r="J9" s="16"/>
      <c r="K9" s="30"/>
      <c r="L9" s="29"/>
      <c r="M9" s="97">
        <v>19</v>
      </c>
      <c r="N9" s="97">
        <v>3499.15</v>
      </c>
      <c r="O9" s="97">
        <v>301840.53</v>
      </c>
      <c r="P9" s="97"/>
      <c r="Q9" s="72"/>
      <c r="R9" s="73"/>
      <c r="S9" s="16">
        <f>+M9+P9</f>
        <v>19</v>
      </c>
      <c r="T9" s="30">
        <f>+N9+Q9</f>
        <v>3499.15</v>
      </c>
      <c r="U9" s="29">
        <f>+O9+R9</f>
        <v>301840.53</v>
      </c>
      <c r="V9" s="97">
        <v>5</v>
      </c>
      <c r="W9" s="97">
        <v>877.749</v>
      </c>
      <c r="X9" s="125">
        <v>79181.906</v>
      </c>
      <c r="Y9" s="109"/>
      <c r="Z9" s="97"/>
      <c r="AA9" s="110"/>
      <c r="AB9" s="17">
        <f>+J9+S9+V9+Y9</f>
        <v>24</v>
      </c>
      <c r="AC9" s="30">
        <f>+K9+T9+W9+Z9</f>
        <v>4376.899</v>
      </c>
      <c r="AD9" s="29">
        <f>+L9+U9+X9+AA9</f>
        <v>381022.43600000005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96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97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58" customFormat="1" ht="33" customHeight="1">
      <c r="A12" s="149"/>
      <c r="B12" s="126" t="s">
        <v>20</v>
      </c>
      <c r="C12" s="167" t="s">
        <v>14</v>
      </c>
      <c r="D12" s="134"/>
      <c r="E12" s="96"/>
      <c r="F12" s="96"/>
      <c r="G12" s="96"/>
      <c r="H12" s="96"/>
      <c r="I12" s="96"/>
      <c r="J12" s="147"/>
      <c r="K12" s="152"/>
      <c r="L12" s="153"/>
      <c r="M12" s="96"/>
      <c r="N12" s="96"/>
      <c r="O12" s="96"/>
      <c r="P12" s="96"/>
      <c r="Q12" s="96"/>
      <c r="R12" s="96"/>
      <c r="S12" s="147"/>
      <c r="T12" s="152"/>
      <c r="U12" s="153"/>
      <c r="V12" s="96"/>
      <c r="W12" s="96"/>
      <c r="X12" s="124"/>
      <c r="Y12" s="107"/>
      <c r="Z12" s="96"/>
      <c r="AA12" s="108"/>
      <c r="AB12" s="141"/>
      <c r="AC12" s="152"/>
      <c r="AD12" s="153"/>
      <c r="AE12" s="154" t="s">
        <v>14</v>
      </c>
      <c r="AF12" s="155" t="s">
        <v>20</v>
      </c>
      <c r="AG12" s="156"/>
      <c r="AH12" s="157"/>
    </row>
    <row r="13" spans="1:34" s="158" customFormat="1" ht="33" customHeight="1">
      <c r="A13" s="149" t="s">
        <v>21</v>
      </c>
      <c r="B13" s="389"/>
      <c r="C13" s="168" t="s">
        <v>15</v>
      </c>
      <c r="D13" s="135"/>
      <c r="E13" s="97"/>
      <c r="F13" s="97"/>
      <c r="G13" s="97"/>
      <c r="H13" s="97"/>
      <c r="I13" s="97"/>
      <c r="J13" s="148"/>
      <c r="K13" s="159"/>
      <c r="L13" s="160"/>
      <c r="M13" s="97"/>
      <c r="N13" s="97"/>
      <c r="O13" s="97"/>
      <c r="P13" s="97"/>
      <c r="Q13" s="97"/>
      <c r="R13" s="110"/>
      <c r="S13" s="148"/>
      <c r="T13" s="159"/>
      <c r="U13" s="160"/>
      <c r="V13" s="97"/>
      <c r="W13" s="97"/>
      <c r="X13" s="125"/>
      <c r="Y13" s="109"/>
      <c r="Z13" s="97"/>
      <c r="AA13" s="110"/>
      <c r="AB13" s="142"/>
      <c r="AC13" s="159"/>
      <c r="AD13" s="160"/>
      <c r="AE13" s="133" t="s">
        <v>15</v>
      </c>
      <c r="AF13" s="161"/>
      <c r="AG13" s="156" t="s">
        <v>21</v>
      </c>
      <c r="AH13" s="157"/>
    </row>
    <row r="14" spans="1:34" s="158" customFormat="1" ht="33" customHeight="1">
      <c r="A14" s="149"/>
      <c r="B14" s="126" t="s">
        <v>22</v>
      </c>
      <c r="C14" s="167" t="s">
        <v>14</v>
      </c>
      <c r="D14" s="134"/>
      <c r="E14" s="96"/>
      <c r="F14" s="96"/>
      <c r="G14" s="96"/>
      <c r="H14" s="96"/>
      <c r="I14" s="96"/>
      <c r="J14" s="147"/>
      <c r="K14" s="152"/>
      <c r="L14" s="153"/>
      <c r="M14" s="96">
        <v>138</v>
      </c>
      <c r="N14" s="96">
        <v>1118.42</v>
      </c>
      <c r="O14" s="96">
        <v>190940.548</v>
      </c>
      <c r="P14" s="96"/>
      <c r="Q14" s="96"/>
      <c r="R14" s="96"/>
      <c r="S14" s="147">
        <f>+M14+P14</f>
        <v>138</v>
      </c>
      <c r="T14" s="152">
        <f>+N14+Q14</f>
        <v>1118.42</v>
      </c>
      <c r="U14" s="153">
        <f>+O14+R14</f>
        <v>190940.548</v>
      </c>
      <c r="V14" s="96"/>
      <c r="W14" s="96"/>
      <c r="X14" s="124"/>
      <c r="Y14" s="107">
        <v>35</v>
      </c>
      <c r="Z14" s="96">
        <v>155.9197</v>
      </c>
      <c r="AA14" s="108">
        <v>15014.678</v>
      </c>
      <c r="AB14" s="141">
        <f>+J14+S14+V14+Y14</f>
        <v>173</v>
      </c>
      <c r="AC14" s="152">
        <f>+K14+T14+W14+Z14</f>
        <v>1274.3397</v>
      </c>
      <c r="AD14" s="153">
        <f>+L14+U14+X14+AA14</f>
        <v>205955.22600000002</v>
      </c>
      <c r="AE14" s="154" t="s">
        <v>14</v>
      </c>
      <c r="AF14" s="155" t="s">
        <v>22</v>
      </c>
      <c r="AG14" s="156"/>
      <c r="AH14" s="157"/>
    </row>
    <row r="15" spans="1:34" s="158" customFormat="1" ht="33" customHeight="1">
      <c r="A15" s="149" t="s">
        <v>16</v>
      </c>
      <c r="B15" s="389"/>
      <c r="C15" s="168" t="s">
        <v>15</v>
      </c>
      <c r="D15" s="135"/>
      <c r="E15" s="97"/>
      <c r="F15" s="97"/>
      <c r="G15" s="97"/>
      <c r="H15" s="97"/>
      <c r="I15" s="97"/>
      <c r="J15" s="148"/>
      <c r="K15" s="159"/>
      <c r="L15" s="160"/>
      <c r="M15" s="97"/>
      <c r="N15" s="97"/>
      <c r="O15" s="97"/>
      <c r="P15" s="97"/>
      <c r="Q15" s="97"/>
      <c r="R15" s="110"/>
      <c r="S15" s="148"/>
      <c r="T15" s="159"/>
      <c r="U15" s="160"/>
      <c r="V15" s="97"/>
      <c r="W15" s="97"/>
      <c r="X15" s="125"/>
      <c r="Y15" s="109"/>
      <c r="Z15" s="97"/>
      <c r="AA15" s="110"/>
      <c r="AB15" s="142"/>
      <c r="AC15" s="159"/>
      <c r="AD15" s="160"/>
      <c r="AE15" s="133" t="s">
        <v>15</v>
      </c>
      <c r="AF15" s="161"/>
      <c r="AG15" s="156" t="s">
        <v>16</v>
      </c>
      <c r="AH15" s="157"/>
    </row>
    <row r="16" spans="1:34" s="158" customFormat="1" ht="33" customHeight="1">
      <c r="A16" s="149"/>
      <c r="B16" s="155" t="s">
        <v>23</v>
      </c>
      <c r="C16" s="167" t="s">
        <v>14</v>
      </c>
      <c r="D16" s="134">
        <v>9</v>
      </c>
      <c r="E16" s="96">
        <v>4.5327</v>
      </c>
      <c r="F16" s="96">
        <v>2522.550441082176</v>
      </c>
      <c r="G16" s="96"/>
      <c r="H16" s="96"/>
      <c r="I16" s="96"/>
      <c r="J16" s="147">
        <f>+D16+G16</f>
        <v>9</v>
      </c>
      <c r="K16" s="152">
        <f>+E16+H16</f>
        <v>4.5327</v>
      </c>
      <c r="L16" s="153">
        <f>+F16+I16</f>
        <v>2522.550441082176</v>
      </c>
      <c r="M16" s="96">
        <v>163</v>
      </c>
      <c r="N16" s="96">
        <v>386.4759</v>
      </c>
      <c r="O16" s="96">
        <v>111251.476</v>
      </c>
      <c r="P16" s="96"/>
      <c r="Q16" s="96"/>
      <c r="R16" s="96"/>
      <c r="S16" s="147">
        <f>+M16+P16</f>
        <v>163</v>
      </c>
      <c r="T16" s="152">
        <f>+N16+Q16</f>
        <v>386.4759</v>
      </c>
      <c r="U16" s="153">
        <f>+O16+R16</f>
        <v>111251.476</v>
      </c>
      <c r="V16" s="96"/>
      <c r="W16" s="96"/>
      <c r="X16" s="124"/>
      <c r="Y16" s="107"/>
      <c r="Z16" s="96"/>
      <c r="AA16" s="108"/>
      <c r="AB16" s="141">
        <f>+J16+S16+V16+Y16</f>
        <v>172</v>
      </c>
      <c r="AC16" s="152">
        <f>+K16+T16+W16+Z16</f>
        <v>391.0086</v>
      </c>
      <c r="AD16" s="153">
        <f>+L16+U16+X16+AA16</f>
        <v>113774.02644108217</v>
      </c>
      <c r="AE16" s="154" t="s">
        <v>14</v>
      </c>
      <c r="AF16" s="155" t="s">
        <v>23</v>
      </c>
      <c r="AG16" s="156"/>
      <c r="AH16" s="157"/>
    </row>
    <row r="17" spans="1:34" s="158" customFormat="1" ht="33" customHeight="1">
      <c r="A17" s="149" t="s">
        <v>18</v>
      </c>
      <c r="B17" s="389"/>
      <c r="C17" s="168" t="s">
        <v>15</v>
      </c>
      <c r="D17" s="135"/>
      <c r="E17" s="97"/>
      <c r="F17" s="97"/>
      <c r="G17" s="97"/>
      <c r="H17" s="97"/>
      <c r="I17" s="97"/>
      <c r="J17" s="148"/>
      <c r="K17" s="159"/>
      <c r="L17" s="160"/>
      <c r="M17" s="97"/>
      <c r="N17" s="97"/>
      <c r="O17" s="97"/>
      <c r="P17" s="97"/>
      <c r="Q17" s="97"/>
      <c r="R17" s="110"/>
      <c r="S17" s="148"/>
      <c r="T17" s="159"/>
      <c r="U17" s="160"/>
      <c r="V17" s="97"/>
      <c r="W17" s="97"/>
      <c r="X17" s="125"/>
      <c r="Y17" s="109"/>
      <c r="Z17" s="97"/>
      <c r="AA17" s="110"/>
      <c r="AB17" s="142"/>
      <c r="AC17" s="159"/>
      <c r="AD17" s="160"/>
      <c r="AE17" s="133" t="s">
        <v>15</v>
      </c>
      <c r="AF17" s="161"/>
      <c r="AG17" s="156" t="s">
        <v>18</v>
      </c>
      <c r="AH17" s="157"/>
    </row>
    <row r="18" spans="1:34" s="158" customFormat="1" ht="33" customHeight="1">
      <c r="A18" s="149"/>
      <c r="B18" s="155" t="s">
        <v>24</v>
      </c>
      <c r="C18" s="167" t="s">
        <v>14</v>
      </c>
      <c r="D18" s="134"/>
      <c r="E18" s="96"/>
      <c r="F18" s="96"/>
      <c r="G18" s="96"/>
      <c r="H18" s="96"/>
      <c r="I18" s="96"/>
      <c r="J18" s="147"/>
      <c r="K18" s="152"/>
      <c r="L18" s="153"/>
      <c r="M18" s="96">
        <v>58</v>
      </c>
      <c r="N18" s="96">
        <v>91.9522</v>
      </c>
      <c r="O18" s="96">
        <v>25104.21</v>
      </c>
      <c r="P18" s="96"/>
      <c r="Q18" s="96"/>
      <c r="R18" s="96"/>
      <c r="S18" s="147">
        <f>+M18+P18</f>
        <v>58</v>
      </c>
      <c r="T18" s="152">
        <f>+N18+Q18</f>
        <v>91.9522</v>
      </c>
      <c r="U18" s="153">
        <f>+O18+R18</f>
        <v>25104.21</v>
      </c>
      <c r="V18" s="96"/>
      <c r="W18" s="96"/>
      <c r="X18" s="124"/>
      <c r="Y18" s="107"/>
      <c r="Z18" s="96"/>
      <c r="AA18" s="108"/>
      <c r="AB18" s="141">
        <f>+J18+S18+V18+Y18</f>
        <v>58</v>
      </c>
      <c r="AC18" s="152">
        <f>+K18+T18+W18+Z18</f>
        <v>91.9522</v>
      </c>
      <c r="AD18" s="153">
        <f>+L18+U18+X18+AA18</f>
        <v>25104.21</v>
      </c>
      <c r="AE18" s="154" t="s">
        <v>14</v>
      </c>
      <c r="AF18" s="155" t="s">
        <v>24</v>
      </c>
      <c r="AG18" s="156"/>
      <c r="AH18" s="157"/>
    </row>
    <row r="19" spans="1:34" s="158" customFormat="1" ht="33" customHeight="1">
      <c r="A19" s="148"/>
      <c r="B19" s="389"/>
      <c r="C19" s="168" t="s">
        <v>15</v>
      </c>
      <c r="D19" s="135"/>
      <c r="E19" s="97"/>
      <c r="F19" s="97"/>
      <c r="G19" s="97"/>
      <c r="H19" s="97"/>
      <c r="I19" s="97"/>
      <c r="J19" s="148"/>
      <c r="K19" s="159"/>
      <c r="L19" s="160"/>
      <c r="M19" s="97"/>
      <c r="N19" s="97"/>
      <c r="O19" s="97"/>
      <c r="P19" s="97"/>
      <c r="Q19" s="97"/>
      <c r="R19" s="110"/>
      <c r="S19" s="148"/>
      <c r="T19" s="159"/>
      <c r="U19" s="160"/>
      <c r="V19" s="97"/>
      <c r="W19" s="97"/>
      <c r="X19" s="125"/>
      <c r="Y19" s="109"/>
      <c r="Z19" s="97"/>
      <c r="AA19" s="110"/>
      <c r="AB19" s="142"/>
      <c r="AC19" s="159"/>
      <c r="AD19" s="160"/>
      <c r="AE19" s="133" t="s">
        <v>15</v>
      </c>
      <c r="AF19" s="161"/>
      <c r="AG19" s="162"/>
      <c r="AH19" s="157"/>
    </row>
    <row r="20" spans="1:34" s="158" customFormat="1" ht="33" customHeight="1">
      <c r="A20" s="149" t="s">
        <v>25</v>
      </c>
      <c r="B20" s="126" t="s">
        <v>26</v>
      </c>
      <c r="C20" s="167" t="s">
        <v>14</v>
      </c>
      <c r="D20" s="134"/>
      <c r="E20" s="96"/>
      <c r="F20" s="96"/>
      <c r="G20" s="96"/>
      <c r="H20" s="96"/>
      <c r="I20" s="96"/>
      <c r="J20" s="147"/>
      <c r="K20" s="152"/>
      <c r="L20" s="153"/>
      <c r="M20" s="96"/>
      <c r="N20" s="96"/>
      <c r="O20" s="96"/>
      <c r="P20" s="96"/>
      <c r="Q20" s="96"/>
      <c r="R20" s="96"/>
      <c r="S20" s="147"/>
      <c r="T20" s="152"/>
      <c r="U20" s="153"/>
      <c r="V20" s="96"/>
      <c r="W20" s="96"/>
      <c r="X20" s="124"/>
      <c r="Y20" s="107"/>
      <c r="Z20" s="96"/>
      <c r="AA20" s="108"/>
      <c r="AB20" s="141"/>
      <c r="AC20" s="152"/>
      <c r="AD20" s="153"/>
      <c r="AE20" s="154" t="s">
        <v>14</v>
      </c>
      <c r="AF20" s="155" t="s">
        <v>26</v>
      </c>
      <c r="AG20" s="156" t="s">
        <v>25</v>
      </c>
      <c r="AH20" s="157"/>
    </row>
    <row r="21" spans="1:34" s="158" customFormat="1" ht="33" customHeight="1">
      <c r="A21" s="149" t="s">
        <v>16</v>
      </c>
      <c r="B21" s="389"/>
      <c r="C21" s="168" t="s">
        <v>15</v>
      </c>
      <c r="D21" s="135"/>
      <c r="E21" s="97"/>
      <c r="F21" s="97"/>
      <c r="G21" s="97"/>
      <c r="H21" s="97"/>
      <c r="I21" s="97"/>
      <c r="J21" s="148"/>
      <c r="K21" s="159"/>
      <c r="L21" s="160"/>
      <c r="M21" s="97"/>
      <c r="N21" s="97"/>
      <c r="O21" s="97"/>
      <c r="P21" s="97"/>
      <c r="Q21" s="97"/>
      <c r="R21" s="110"/>
      <c r="S21" s="148"/>
      <c r="T21" s="159"/>
      <c r="U21" s="160"/>
      <c r="V21" s="97"/>
      <c r="W21" s="97"/>
      <c r="X21" s="125"/>
      <c r="Y21" s="109"/>
      <c r="Z21" s="97"/>
      <c r="AA21" s="110"/>
      <c r="AB21" s="142"/>
      <c r="AC21" s="159"/>
      <c r="AD21" s="160"/>
      <c r="AE21" s="133" t="s">
        <v>15</v>
      </c>
      <c r="AF21" s="161"/>
      <c r="AG21" s="156" t="s">
        <v>16</v>
      </c>
      <c r="AH21" s="157"/>
    </row>
    <row r="22" spans="1:34" s="158" customFormat="1" ht="33" customHeight="1">
      <c r="A22" s="149" t="s">
        <v>18</v>
      </c>
      <c r="B22" s="126" t="s">
        <v>27</v>
      </c>
      <c r="C22" s="167" t="s">
        <v>14</v>
      </c>
      <c r="D22" s="134"/>
      <c r="E22" s="96"/>
      <c r="F22" s="96"/>
      <c r="G22" s="96"/>
      <c r="H22" s="96"/>
      <c r="I22" s="96"/>
      <c r="J22" s="147"/>
      <c r="K22" s="152"/>
      <c r="L22" s="153"/>
      <c r="M22" s="96"/>
      <c r="N22" s="96"/>
      <c r="O22" s="96"/>
      <c r="P22" s="96"/>
      <c r="Q22" s="96"/>
      <c r="R22" s="96"/>
      <c r="S22" s="147"/>
      <c r="T22" s="152"/>
      <c r="U22" s="153"/>
      <c r="V22" s="96"/>
      <c r="W22" s="96"/>
      <c r="X22" s="124"/>
      <c r="Y22" s="107"/>
      <c r="Z22" s="96"/>
      <c r="AA22" s="108"/>
      <c r="AB22" s="141"/>
      <c r="AC22" s="152"/>
      <c r="AD22" s="153"/>
      <c r="AE22" s="154" t="s">
        <v>14</v>
      </c>
      <c r="AF22" s="155" t="s">
        <v>27</v>
      </c>
      <c r="AG22" s="156" t="s">
        <v>18</v>
      </c>
      <c r="AH22" s="157"/>
    </row>
    <row r="23" spans="1:34" s="158" customFormat="1" ht="33" customHeight="1">
      <c r="A23" s="148"/>
      <c r="B23" s="389"/>
      <c r="C23" s="168" t="s">
        <v>15</v>
      </c>
      <c r="D23" s="135"/>
      <c r="E23" s="97"/>
      <c r="F23" s="97"/>
      <c r="G23" s="97"/>
      <c r="H23" s="97"/>
      <c r="I23" s="97"/>
      <c r="J23" s="148"/>
      <c r="K23" s="159"/>
      <c r="L23" s="160"/>
      <c r="M23" s="97"/>
      <c r="N23" s="97"/>
      <c r="O23" s="97"/>
      <c r="P23" s="97"/>
      <c r="Q23" s="97"/>
      <c r="R23" s="110"/>
      <c r="S23" s="148"/>
      <c r="T23" s="159"/>
      <c r="U23" s="160"/>
      <c r="V23" s="97"/>
      <c r="W23" s="97"/>
      <c r="X23" s="125"/>
      <c r="Y23" s="109"/>
      <c r="Z23" s="97"/>
      <c r="AA23" s="110"/>
      <c r="AB23" s="142"/>
      <c r="AC23" s="159"/>
      <c r="AD23" s="160"/>
      <c r="AE23" s="133" t="s">
        <v>15</v>
      </c>
      <c r="AF23" s="161"/>
      <c r="AG23" s="162"/>
      <c r="AH23" s="157"/>
    </row>
    <row r="24" spans="1:34" s="158" customFormat="1" ht="33" customHeight="1">
      <c r="A24" s="149"/>
      <c r="B24" s="126" t="s">
        <v>28</v>
      </c>
      <c r="C24" s="167" t="s">
        <v>14</v>
      </c>
      <c r="D24" s="134"/>
      <c r="E24" s="96"/>
      <c r="F24" s="96"/>
      <c r="G24" s="96"/>
      <c r="H24" s="96"/>
      <c r="I24" s="96"/>
      <c r="J24" s="147"/>
      <c r="K24" s="152"/>
      <c r="L24" s="153"/>
      <c r="M24" s="96"/>
      <c r="N24" s="96"/>
      <c r="O24" s="96"/>
      <c r="P24" s="96"/>
      <c r="Q24" s="96"/>
      <c r="R24" s="96"/>
      <c r="S24" s="147"/>
      <c r="T24" s="152"/>
      <c r="U24" s="153"/>
      <c r="V24" s="96">
        <v>16</v>
      </c>
      <c r="W24" s="96">
        <v>97.1095</v>
      </c>
      <c r="X24" s="124">
        <v>14788.599</v>
      </c>
      <c r="Y24" s="107"/>
      <c r="Z24" s="96"/>
      <c r="AA24" s="108"/>
      <c r="AB24" s="141">
        <f aca="true" t="shared" si="0" ref="AB24:AD25">+J24+S24+V24+Y24</f>
        <v>16</v>
      </c>
      <c r="AC24" s="152">
        <f t="shared" si="0"/>
        <v>97.1095</v>
      </c>
      <c r="AD24" s="153">
        <f t="shared" si="0"/>
        <v>14788.599</v>
      </c>
      <c r="AE24" s="154" t="s">
        <v>14</v>
      </c>
      <c r="AF24" s="155" t="s">
        <v>28</v>
      </c>
      <c r="AG24" s="156"/>
      <c r="AH24" s="157"/>
    </row>
    <row r="25" spans="1:34" s="158" customFormat="1" ht="33" customHeight="1">
      <c r="A25" s="149" t="s">
        <v>29</v>
      </c>
      <c r="B25" s="389"/>
      <c r="C25" s="168" t="s">
        <v>15</v>
      </c>
      <c r="D25" s="135"/>
      <c r="E25" s="97"/>
      <c r="F25" s="97"/>
      <c r="G25" s="97"/>
      <c r="H25" s="97"/>
      <c r="I25" s="97"/>
      <c r="J25" s="148"/>
      <c r="K25" s="159"/>
      <c r="L25" s="160"/>
      <c r="M25" s="97"/>
      <c r="N25" s="97"/>
      <c r="O25" s="97"/>
      <c r="P25" s="97"/>
      <c r="Q25" s="97"/>
      <c r="R25" s="110"/>
      <c r="S25" s="148"/>
      <c r="T25" s="159"/>
      <c r="U25" s="160"/>
      <c r="V25" s="97">
        <v>5</v>
      </c>
      <c r="W25" s="97">
        <v>37.036</v>
      </c>
      <c r="X25" s="125">
        <v>5006.823</v>
      </c>
      <c r="Y25" s="109"/>
      <c r="Z25" s="97"/>
      <c r="AA25" s="110"/>
      <c r="AB25" s="142">
        <f t="shared" si="0"/>
        <v>5</v>
      </c>
      <c r="AC25" s="159">
        <f t="shared" si="0"/>
        <v>37.036</v>
      </c>
      <c r="AD25" s="160">
        <f t="shared" si="0"/>
        <v>5006.823</v>
      </c>
      <c r="AE25" s="133" t="s">
        <v>15</v>
      </c>
      <c r="AF25" s="161"/>
      <c r="AG25" s="156" t="s">
        <v>29</v>
      </c>
      <c r="AH25" s="157"/>
    </row>
    <row r="26" spans="1:34" s="158" customFormat="1" ht="33" customHeight="1">
      <c r="A26" s="149"/>
      <c r="B26" s="126" t="s">
        <v>30</v>
      </c>
      <c r="C26" s="167" t="s">
        <v>14</v>
      </c>
      <c r="D26" s="134"/>
      <c r="E26" s="96"/>
      <c r="F26" s="96"/>
      <c r="G26" s="96"/>
      <c r="H26" s="96"/>
      <c r="I26" s="96"/>
      <c r="J26" s="147"/>
      <c r="K26" s="152"/>
      <c r="L26" s="153"/>
      <c r="M26" s="96"/>
      <c r="N26" s="96"/>
      <c r="O26" s="96"/>
      <c r="P26" s="96"/>
      <c r="Q26" s="96"/>
      <c r="R26" s="96"/>
      <c r="S26" s="147"/>
      <c r="T26" s="152"/>
      <c r="U26" s="153"/>
      <c r="V26" s="96"/>
      <c r="W26" s="96"/>
      <c r="X26" s="124"/>
      <c r="Y26" s="107"/>
      <c r="Z26" s="96"/>
      <c r="AA26" s="108"/>
      <c r="AB26" s="141"/>
      <c r="AC26" s="152"/>
      <c r="AD26" s="153"/>
      <c r="AE26" s="154" t="s">
        <v>14</v>
      </c>
      <c r="AF26" s="155" t="s">
        <v>30</v>
      </c>
      <c r="AG26" s="156"/>
      <c r="AH26" s="157"/>
    </row>
    <row r="27" spans="1:34" s="158" customFormat="1" ht="33" customHeight="1">
      <c r="A27" s="149" t="s">
        <v>16</v>
      </c>
      <c r="B27" s="389"/>
      <c r="C27" s="168" t="s">
        <v>15</v>
      </c>
      <c r="D27" s="135"/>
      <c r="E27" s="97"/>
      <c r="F27" s="97"/>
      <c r="G27" s="97"/>
      <c r="H27" s="97"/>
      <c r="I27" s="97"/>
      <c r="J27" s="148"/>
      <c r="K27" s="159"/>
      <c r="L27" s="160"/>
      <c r="M27" s="97"/>
      <c r="N27" s="97"/>
      <c r="O27" s="97"/>
      <c r="P27" s="97"/>
      <c r="Q27" s="97"/>
      <c r="R27" s="110"/>
      <c r="S27" s="148"/>
      <c r="T27" s="159"/>
      <c r="U27" s="160"/>
      <c r="V27" s="97"/>
      <c r="W27" s="97"/>
      <c r="X27" s="125"/>
      <c r="Y27" s="109"/>
      <c r="Z27" s="97"/>
      <c r="AA27" s="110"/>
      <c r="AB27" s="142"/>
      <c r="AC27" s="159"/>
      <c r="AD27" s="160"/>
      <c r="AE27" s="133" t="s">
        <v>15</v>
      </c>
      <c r="AF27" s="161"/>
      <c r="AG27" s="156" t="s">
        <v>16</v>
      </c>
      <c r="AH27" s="157"/>
    </row>
    <row r="28" spans="1:34" s="158" customFormat="1" ht="33" customHeight="1">
      <c r="A28" s="149"/>
      <c r="B28" s="126" t="s">
        <v>31</v>
      </c>
      <c r="C28" s="167" t="s">
        <v>14</v>
      </c>
      <c r="D28" s="134"/>
      <c r="E28" s="96"/>
      <c r="F28" s="96"/>
      <c r="G28" s="96"/>
      <c r="H28" s="96"/>
      <c r="I28" s="96"/>
      <c r="J28" s="147"/>
      <c r="K28" s="152"/>
      <c r="L28" s="153"/>
      <c r="M28" s="96"/>
      <c r="N28" s="96"/>
      <c r="O28" s="96"/>
      <c r="P28" s="96"/>
      <c r="Q28" s="96"/>
      <c r="R28" s="96"/>
      <c r="S28" s="147"/>
      <c r="T28" s="152"/>
      <c r="U28" s="153"/>
      <c r="V28" s="96"/>
      <c r="W28" s="96"/>
      <c r="X28" s="124"/>
      <c r="Y28" s="107"/>
      <c r="Z28" s="96"/>
      <c r="AA28" s="108"/>
      <c r="AB28" s="141"/>
      <c r="AC28" s="152"/>
      <c r="AD28" s="153"/>
      <c r="AE28" s="154" t="s">
        <v>14</v>
      </c>
      <c r="AF28" s="155" t="s">
        <v>31</v>
      </c>
      <c r="AG28" s="156"/>
      <c r="AH28" s="157"/>
    </row>
    <row r="29" spans="1:34" s="158" customFormat="1" ht="33" customHeight="1">
      <c r="A29" s="149" t="s">
        <v>18</v>
      </c>
      <c r="B29" s="389"/>
      <c r="C29" s="168" t="s">
        <v>15</v>
      </c>
      <c r="D29" s="135"/>
      <c r="E29" s="97"/>
      <c r="F29" s="97"/>
      <c r="G29" s="97"/>
      <c r="H29" s="97"/>
      <c r="I29" s="97"/>
      <c r="J29" s="148"/>
      <c r="K29" s="159"/>
      <c r="L29" s="160"/>
      <c r="M29" s="97"/>
      <c r="N29" s="97"/>
      <c r="O29" s="97"/>
      <c r="P29" s="97"/>
      <c r="Q29" s="97"/>
      <c r="R29" s="110"/>
      <c r="S29" s="148"/>
      <c r="T29" s="159"/>
      <c r="U29" s="160"/>
      <c r="V29" s="97"/>
      <c r="W29" s="97"/>
      <c r="X29" s="125"/>
      <c r="Y29" s="109"/>
      <c r="Z29" s="97"/>
      <c r="AA29" s="110"/>
      <c r="AB29" s="142"/>
      <c r="AC29" s="159"/>
      <c r="AD29" s="160"/>
      <c r="AE29" s="133" t="s">
        <v>15</v>
      </c>
      <c r="AF29" s="161"/>
      <c r="AG29" s="156" t="s">
        <v>18</v>
      </c>
      <c r="AH29" s="157"/>
    </row>
    <row r="30" spans="1:34" s="158" customFormat="1" ht="33" customHeight="1">
      <c r="A30" s="149"/>
      <c r="B30" s="126" t="s">
        <v>32</v>
      </c>
      <c r="C30" s="167" t="s">
        <v>14</v>
      </c>
      <c r="D30" s="134">
        <v>13</v>
      </c>
      <c r="E30" s="96">
        <v>4.3983</v>
      </c>
      <c r="F30" s="96">
        <v>1103.1210052692377</v>
      </c>
      <c r="G30" s="96">
        <v>10</v>
      </c>
      <c r="H30" s="96">
        <v>5.3909</v>
      </c>
      <c r="I30" s="96">
        <v>1474.325</v>
      </c>
      <c r="J30" s="147">
        <f>+D30+G30</f>
        <v>23</v>
      </c>
      <c r="K30" s="152">
        <f>+E30+H30</f>
        <v>9.789200000000001</v>
      </c>
      <c r="L30" s="153">
        <f>+F30+I30</f>
        <v>2577.4460052692375</v>
      </c>
      <c r="M30" s="96"/>
      <c r="N30" s="96"/>
      <c r="O30" s="96"/>
      <c r="P30" s="96"/>
      <c r="Q30" s="96"/>
      <c r="R30" s="96"/>
      <c r="S30" s="147"/>
      <c r="T30" s="152"/>
      <c r="U30" s="153"/>
      <c r="V30" s="96"/>
      <c r="W30" s="96"/>
      <c r="X30" s="124"/>
      <c r="Y30" s="107">
        <v>131</v>
      </c>
      <c r="Z30" s="96">
        <v>24.8852</v>
      </c>
      <c r="AA30" s="108">
        <v>7256.191</v>
      </c>
      <c r="AB30" s="141">
        <f>+J30+S30+V30+Y30</f>
        <v>154</v>
      </c>
      <c r="AC30" s="152">
        <f>+K30+T30+W30+Z30</f>
        <v>34.674400000000006</v>
      </c>
      <c r="AD30" s="153">
        <f>+L30+U30+X30+AA30</f>
        <v>9833.637005269236</v>
      </c>
      <c r="AE30" s="154" t="s">
        <v>14</v>
      </c>
      <c r="AF30" s="155" t="s">
        <v>32</v>
      </c>
      <c r="AG30" s="156"/>
      <c r="AH30" s="157"/>
    </row>
    <row r="31" spans="1:34" s="158" customFormat="1" ht="33" customHeight="1">
      <c r="A31" s="148"/>
      <c r="B31" s="389"/>
      <c r="C31" s="168" t="s">
        <v>15</v>
      </c>
      <c r="D31" s="135"/>
      <c r="E31" s="97"/>
      <c r="F31" s="97"/>
      <c r="G31" s="97"/>
      <c r="H31" s="97"/>
      <c r="I31" s="97"/>
      <c r="J31" s="148"/>
      <c r="K31" s="159"/>
      <c r="L31" s="160"/>
      <c r="M31" s="97"/>
      <c r="N31" s="97"/>
      <c r="O31" s="97"/>
      <c r="P31" s="97"/>
      <c r="Q31" s="97"/>
      <c r="R31" s="110"/>
      <c r="S31" s="148"/>
      <c r="T31" s="159"/>
      <c r="U31" s="160"/>
      <c r="V31" s="97"/>
      <c r="W31" s="97"/>
      <c r="X31" s="125"/>
      <c r="Y31" s="109"/>
      <c r="Z31" s="97"/>
      <c r="AA31" s="110"/>
      <c r="AB31" s="142"/>
      <c r="AC31" s="159"/>
      <c r="AD31" s="160"/>
      <c r="AE31" s="133" t="s">
        <v>15</v>
      </c>
      <c r="AF31" s="161"/>
      <c r="AG31" s="162"/>
      <c r="AH31" s="157"/>
    </row>
    <row r="32" spans="1:34" s="158" customFormat="1" ht="33" customHeight="1">
      <c r="A32" s="149" t="s">
        <v>33</v>
      </c>
      <c r="B32" s="126" t="s">
        <v>34</v>
      </c>
      <c r="C32" s="167" t="s">
        <v>14</v>
      </c>
      <c r="D32" s="134"/>
      <c r="E32" s="96"/>
      <c r="F32" s="96"/>
      <c r="G32" s="96"/>
      <c r="H32" s="96"/>
      <c r="I32" s="96"/>
      <c r="J32" s="147"/>
      <c r="K32" s="152"/>
      <c r="L32" s="153"/>
      <c r="M32" s="96">
        <v>38</v>
      </c>
      <c r="N32" s="96">
        <v>120.6848</v>
      </c>
      <c r="O32" s="96">
        <v>12808.12</v>
      </c>
      <c r="P32" s="96"/>
      <c r="Q32" s="96"/>
      <c r="R32" s="96"/>
      <c r="S32" s="147">
        <f>+M32+P32</f>
        <v>38</v>
      </c>
      <c r="T32" s="152">
        <f>+N32+Q32</f>
        <v>120.6848</v>
      </c>
      <c r="U32" s="153">
        <f>+O32+R32</f>
        <v>12808.12</v>
      </c>
      <c r="V32" s="96"/>
      <c r="W32" s="96"/>
      <c r="X32" s="124"/>
      <c r="Y32" s="107">
        <v>20</v>
      </c>
      <c r="Z32" s="96">
        <v>152.2374</v>
      </c>
      <c r="AA32" s="108">
        <v>14050.123</v>
      </c>
      <c r="AB32" s="141">
        <f>+J32+S32+V32+Y32</f>
        <v>58</v>
      </c>
      <c r="AC32" s="152">
        <f>+K32+T32+W32+Z32</f>
        <v>272.9222</v>
      </c>
      <c r="AD32" s="153">
        <f>+L32+U32+X32+AA32</f>
        <v>26858.243000000002</v>
      </c>
      <c r="AE32" s="154" t="s">
        <v>14</v>
      </c>
      <c r="AF32" s="155" t="s">
        <v>34</v>
      </c>
      <c r="AG32" s="156" t="s">
        <v>33</v>
      </c>
      <c r="AH32" s="157"/>
    </row>
    <row r="33" spans="1:34" s="158" customFormat="1" ht="33" customHeight="1">
      <c r="A33" s="149" t="s">
        <v>35</v>
      </c>
      <c r="B33" s="389"/>
      <c r="C33" s="168" t="s">
        <v>15</v>
      </c>
      <c r="D33" s="135"/>
      <c r="E33" s="97"/>
      <c r="F33" s="97"/>
      <c r="G33" s="97"/>
      <c r="H33" s="97"/>
      <c r="I33" s="97"/>
      <c r="J33" s="148"/>
      <c r="K33" s="159"/>
      <c r="L33" s="160"/>
      <c r="M33" s="97"/>
      <c r="N33" s="97"/>
      <c r="O33" s="97"/>
      <c r="P33" s="97"/>
      <c r="Q33" s="97"/>
      <c r="R33" s="110"/>
      <c r="S33" s="148"/>
      <c r="T33" s="159"/>
      <c r="U33" s="160"/>
      <c r="V33" s="97"/>
      <c r="W33" s="97"/>
      <c r="X33" s="125"/>
      <c r="Y33" s="109"/>
      <c r="Z33" s="97"/>
      <c r="AA33" s="110"/>
      <c r="AB33" s="142"/>
      <c r="AC33" s="159"/>
      <c r="AD33" s="160"/>
      <c r="AE33" s="133" t="s">
        <v>15</v>
      </c>
      <c r="AF33" s="161"/>
      <c r="AG33" s="156" t="s">
        <v>35</v>
      </c>
      <c r="AH33" s="157"/>
    </row>
    <row r="34" spans="1:34" s="158" customFormat="1" ht="33" customHeight="1">
      <c r="A34" s="149" t="s">
        <v>16</v>
      </c>
      <c r="B34" s="126" t="s">
        <v>36</v>
      </c>
      <c r="C34" s="167" t="s">
        <v>14</v>
      </c>
      <c r="D34" s="134"/>
      <c r="E34" s="96"/>
      <c r="F34" s="96"/>
      <c r="G34" s="96"/>
      <c r="H34" s="96"/>
      <c r="I34" s="96"/>
      <c r="J34" s="147"/>
      <c r="K34" s="152"/>
      <c r="L34" s="153"/>
      <c r="M34" s="96"/>
      <c r="N34" s="96"/>
      <c r="O34" s="96"/>
      <c r="P34" s="96"/>
      <c r="Q34" s="96"/>
      <c r="R34" s="96"/>
      <c r="S34" s="147"/>
      <c r="T34" s="152"/>
      <c r="U34" s="153"/>
      <c r="V34" s="96"/>
      <c r="W34" s="96"/>
      <c r="X34" s="124"/>
      <c r="Y34" s="107"/>
      <c r="Z34" s="96"/>
      <c r="AA34" s="108"/>
      <c r="AB34" s="141"/>
      <c r="AC34" s="152"/>
      <c r="AD34" s="153"/>
      <c r="AE34" s="154" t="s">
        <v>14</v>
      </c>
      <c r="AF34" s="155" t="s">
        <v>36</v>
      </c>
      <c r="AG34" s="156" t="s">
        <v>16</v>
      </c>
      <c r="AH34" s="157"/>
    </row>
    <row r="35" spans="1:34" s="158" customFormat="1" ht="33" customHeight="1">
      <c r="A35" s="148" t="s">
        <v>18</v>
      </c>
      <c r="B35" s="389"/>
      <c r="C35" s="168" t="s">
        <v>15</v>
      </c>
      <c r="D35" s="135"/>
      <c r="E35" s="97"/>
      <c r="F35" s="97"/>
      <c r="G35" s="97"/>
      <c r="H35" s="97"/>
      <c r="I35" s="97"/>
      <c r="J35" s="148"/>
      <c r="K35" s="159"/>
      <c r="L35" s="160"/>
      <c r="M35" s="97"/>
      <c r="N35" s="97"/>
      <c r="O35" s="97"/>
      <c r="P35" s="97"/>
      <c r="Q35" s="97"/>
      <c r="R35" s="110"/>
      <c r="S35" s="148"/>
      <c r="T35" s="159"/>
      <c r="U35" s="160"/>
      <c r="V35" s="97"/>
      <c r="W35" s="97"/>
      <c r="X35" s="125"/>
      <c r="Y35" s="109"/>
      <c r="Z35" s="97"/>
      <c r="AA35" s="110"/>
      <c r="AB35" s="142"/>
      <c r="AC35" s="159"/>
      <c r="AD35" s="160"/>
      <c r="AE35" s="133" t="s">
        <v>15</v>
      </c>
      <c r="AF35" s="161"/>
      <c r="AG35" s="162" t="s">
        <v>18</v>
      </c>
      <c r="AH35" s="157"/>
    </row>
    <row r="36" spans="1:34" s="158" customFormat="1" ht="33" customHeight="1">
      <c r="A36" s="149" t="s">
        <v>37</v>
      </c>
      <c r="B36" s="155" t="s">
        <v>38</v>
      </c>
      <c r="C36" s="167" t="s">
        <v>14</v>
      </c>
      <c r="D36" s="134"/>
      <c r="E36" s="96"/>
      <c r="F36" s="96"/>
      <c r="G36" s="96"/>
      <c r="H36" s="96"/>
      <c r="I36" s="96"/>
      <c r="J36" s="147"/>
      <c r="K36" s="152"/>
      <c r="L36" s="153"/>
      <c r="M36" s="96">
        <v>19</v>
      </c>
      <c r="N36" s="96">
        <v>24.803</v>
      </c>
      <c r="O36" s="96">
        <v>2414.979</v>
      </c>
      <c r="P36" s="96"/>
      <c r="Q36" s="96"/>
      <c r="R36" s="96"/>
      <c r="S36" s="147">
        <f>+M36+P36</f>
        <v>19</v>
      </c>
      <c r="T36" s="152">
        <f>+N36+Q36</f>
        <v>24.803</v>
      </c>
      <c r="U36" s="153">
        <f>+O36+R36</f>
        <v>2414.979</v>
      </c>
      <c r="V36" s="96"/>
      <c r="W36" s="96"/>
      <c r="X36" s="124"/>
      <c r="Y36" s="107"/>
      <c r="Z36" s="96"/>
      <c r="AA36" s="108"/>
      <c r="AB36" s="141">
        <f>+J36+S36+V36+Y36</f>
        <v>19</v>
      </c>
      <c r="AC36" s="152">
        <f>+K36+T36+W36+Z36</f>
        <v>24.803</v>
      </c>
      <c r="AD36" s="153">
        <f>+L36+U36+X36+AA36</f>
        <v>2414.979</v>
      </c>
      <c r="AE36" s="154" t="s">
        <v>14</v>
      </c>
      <c r="AF36" s="155" t="s">
        <v>38</v>
      </c>
      <c r="AG36" s="156" t="s">
        <v>37</v>
      </c>
      <c r="AH36" s="157"/>
    </row>
    <row r="37" spans="1:34" s="158" customFormat="1" ht="33" customHeight="1">
      <c r="A37" s="149" t="s">
        <v>16</v>
      </c>
      <c r="B37" s="389"/>
      <c r="C37" s="168" t="s">
        <v>15</v>
      </c>
      <c r="D37" s="135"/>
      <c r="E37" s="97"/>
      <c r="F37" s="97"/>
      <c r="G37" s="97"/>
      <c r="H37" s="97"/>
      <c r="I37" s="97"/>
      <c r="J37" s="148"/>
      <c r="K37" s="159"/>
      <c r="L37" s="160"/>
      <c r="M37" s="97"/>
      <c r="N37" s="97"/>
      <c r="O37" s="97"/>
      <c r="P37" s="97"/>
      <c r="Q37" s="97"/>
      <c r="R37" s="110"/>
      <c r="S37" s="148"/>
      <c r="T37" s="159"/>
      <c r="U37" s="160"/>
      <c r="V37" s="97"/>
      <c r="W37" s="97"/>
      <c r="X37" s="125"/>
      <c r="Y37" s="109"/>
      <c r="Z37" s="97"/>
      <c r="AA37" s="110"/>
      <c r="AB37" s="142"/>
      <c r="AC37" s="159"/>
      <c r="AD37" s="160"/>
      <c r="AE37" s="133" t="s">
        <v>15</v>
      </c>
      <c r="AF37" s="161"/>
      <c r="AG37" s="156" t="s">
        <v>16</v>
      </c>
      <c r="AH37" s="157"/>
    </row>
    <row r="38" spans="1:34" s="158" customFormat="1" ht="33" customHeight="1">
      <c r="A38" s="149" t="s">
        <v>18</v>
      </c>
      <c r="B38" s="126" t="s">
        <v>39</v>
      </c>
      <c r="C38" s="167" t="s">
        <v>14</v>
      </c>
      <c r="D38" s="134">
        <v>24</v>
      </c>
      <c r="E38" s="96">
        <v>2.5517</v>
      </c>
      <c r="F38" s="96">
        <v>1566.8263966451602</v>
      </c>
      <c r="G38" s="96"/>
      <c r="H38" s="96"/>
      <c r="I38" s="96"/>
      <c r="J38" s="147">
        <f>+D38+G38</f>
        <v>24</v>
      </c>
      <c r="K38" s="152">
        <f>+E38+H38</f>
        <v>2.5517</v>
      </c>
      <c r="L38" s="153">
        <f>+F38+I38</f>
        <v>1566.8263966451602</v>
      </c>
      <c r="M38" s="96"/>
      <c r="N38" s="96"/>
      <c r="O38" s="96"/>
      <c r="P38" s="96"/>
      <c r="Q38" s="96"/>
      <c r="R38" s="96"/>
      <c r="S38" s="147"/>
      <c r="T38" s="152"/>
      <c r="U38" s="153"/>
      <c r="V38" s="96"/>
      <c r="W38" s="96"/>
      <c r="X38" s="124"/>
      <c r="Y38" s="107"/>
      <c r="Z38" s="96"/>
      <c r="AA38" s="108"/>
      <c r="AB38" s="141">
        <f>+J38+S38+V38+Y38</f>
        <v>24</v>
      </c>
      <c r="AC38" s="152">
        <f>+K38+T38+W38+Z38</f>
        <v>2.5517</v>
      </c>
      <c r="AD38" s="153">
        <f>+L38+U38+X38+AA38</f>
        <v>1566.8263966451602</v>
      </c>
      <c r="AE38" s="154" t="s">
        <v>14</v>
      </c>
      <c r="AF38" s="155" t="s">
        <v>39</v>
      </c>
      <c r="AG38" s="156" t="s">
        <v>18</v>
      </c>
      <c r="AH38" s="157"/>
    </row>
    <row r="39" spans="1:34" s="158" customFormat="1" ht="33" customHeight="1">
      <c r="A39" s="148" t="s">
        <v>40</v>
      </c>
      <c r="B39" s="389"/>
      <c r="C39" s="168" t="s">
        <v>15</v>
      </c>
      <c r="D39" s="135"/>
      <c r="E39" s="97"/>
      <c r="F39" s="97"/>
      <c r="G39" s="97"/>
      <c r="H39" s="97"/>
      <c r="I39" s="97"/>
      <c r="J39" s="148"/>
      <c r="K39" s="159"/>
      <c r="L39" s="160"/>
      <c r="M39" s="97"/>
      <c r="N39" s="97"/>
      <c r="O39" s="97"/>
      <c r="P39" s="97"/>
      <c r="Q39" s="97"/>
      <c r="R39" s="110"/>
      <c r="S39" s="148"/>
      <c r="T39" s="159"/>
      <c r="U39" s="160"/>
      <c r="V39" s="97"/>
      <c r="W39" s="97"/>
      <c r="X39" s="125"/>
      <c r="Y39" s="109"/>
      <c r="Z39" s="97"/>
      <c r="AA39" s="110"/>
      <c r="AB39" s="142"/>
      <c r="AC39" s="159"/>
      <c r="AD39" s="160"/>
      <c r="AE39" s="133" t="s">
        <v>15</v>
      </c>
      <c r="AF39" s="161"/>
      <c r="AG39" s="162" t="s">
        <v>40</v>
      </c>
      <c r="AH39" s="157"/>
    </row>
    <row r="40" spans="1:34" s="158" customFormat="1" ht="33" customHeight="1">
      <c r="A40" s="149"/>
      <c r="B40" s="126" t="s">
        <v>41</v>
      </c>
      <c r="C40" s="167" t="s">
        <v>14</v>
      </c>
      <c r="D40" s="134"/>
      <c r="E40" s="96"/>
      <c r="F40" s="96"/>
      <c r="G40" s="96"/>
      <c r="H40" s="96"/>
      <c r="I40" s="96"/>
      <c r="J40" s="147"/>
      <c r="K40" s="152"/>
      <c r="L40" s="153"/>
      <c r="M40" s="96"/>
      <c r="N40" s="96"/>
      <c r="O40" s="96"/>
      <c r="P40" s="96"/>
      <c r="Q40" s="96"/>
      <c r="R40" s="96"/>
      <c r="S40" s="147"/>
      <c r="T40" s="152"/>
      <c r="U40" s="153"/>
      <c r="V40" s="96">
        <v>1</v>
      </c>
      <c r="W40" s="96">
        <v>5.4054</v>
      </c>
      <c r="X40" s="124">
        <v>227.027</v>
      </c>
      <c r="Y40" s="107"/>
      <c r="Z40" s="96"/>
      <c r="AA40" s="108"/>
      <c r="AB40" s="141">
        <f>+J40+S40+V40+Y40</f>
        <v>1</v>
      </c>
      <c r="AC40" s="152">
        <f>+K40+T40+W40+Z40</f>
        <v>5.4054</v>
      </c>
      <c r="AD40" s="153">
        <f>+L40+U40+X40+AA40</f>
        <v>227.027</v>
      </c>
      <c r="AE40" s="154" t="s">
        <v>14</v>
      </c>
      <c r="AF40" s="155" t="s">
        <v>41</v>
      </c>
      <c r="AG40" s="156"/>
      <c r="AH40" s="157"/>
    </row>
    <row r="41" spans="1:34" s="158" customFormat="1" ht="33" customHeight="1">
      <c r="A41" s="149" t="s">
        <v>42</v>
      </c>
      <c r="B41" s="389"/>
      <c r="C41" s="168" t="s">
        <v>15</v>
      </c>
      <c r="D41" s="135"/>
      <c r="E41" s="97"/>
      <c r="F41" s="97"/>
      <c r="G41" s="97"/>
      <c r="H41" s="97"/>
      <c r="I41" s="97"/>
      <c r="J41" s="148"/>
      <c r="K41" s="159"/>
      <c r="L41" s="160"/>
      <c r="M41" s="97"/>
      <c r="N41" s="97"/>
      <c r="O41" s="97"/>
      <c r="P41" s="97"/>
      <c r="Q41" s="97"/>
      <c r="R41" s="110"/>
      <c r="S41" s="148"/>
      <c r="T41" s="159"/>
      <c r="U41" s="160"/>
      <c r="V41" s="97"/>
      <c r="W41" s="97"/>
      <c r="X41" s="125"/>
      <c r="Y41" s="109"/>
      <c r="Z41" s="97"/>
      <c r="AA41" s="110"/>
      <c r="AB41" s="142"/>
      <c r="AC41" s="159"/>
      <c r="AD41" s="160"/>
      <c r="AE41" s="133" t="s">
        <v>15</v>
      </c>
      <c r="AF41" s="161"/>
      <c r="AG41" s="156" t="s">
        <v>42</v>
      </c>
      <c r="AH41" s="157"/>
    </row>
    <row r="42" spans="1:34" s="158" customFormat="1" ht="33" customHeight="1">
      <c r="A42" s="149"/>
      <c r="B42" s="126" t="s">
        <v>43</v>
      </c>
      <c r="C42" s="167" t="s">
        <v>14</v>
      </c>
      <c r="D42" s="134"/>
      <c r="E42" s="96"/>
      <c r="F42" s="96"/>
      <c r="G42" s="96">
        <v>1</v>
      </c>
      <c r="H42" s="96">
        <v>17.2518</v>
      </c>
      <c r="I42" s="96">
        <v>9600.82</v>
      </c>
      <c r="J42" s="147">
        <f aca="true" t="shared" si="1" ref="J42:L43">+D42+G42</f>
        <v>1</v>
      </c>
      <c r="K42" s="152">
        <f t="shared" si="1"/>
        <v>17.2518</v>
      </c>
      <c r="L42" s="153">
        <f t="shared" si="1"/>
        <v>9600.82</v>
      </c>
      <c r="M42" s="96"/>
      <c r="N42" s="96"/>
      <c r="O42" s="96"/>
      <c r="P42" s="96"/>
      <c r="Q42" s="96"/>
      <c r="R42" s="96"/>
      <c r="S42" s="147"/>
      <c r="T42" s="152"/>
      <c r="U42" s="153"/>
      <c r="V42" s="96">
        <v>15</v>
      </c>
      <c r="W42" s="96">
        <v>581.2488</v>
      </c>
      <c r="X42" s="124">
        <v>226532.212</v>
      </c>
      <c r="Y42" s="107"/>
      <c r="Z42" s="96"/>
      <c r="AA42" s="108"/>
      <c r="AB42" s="141">
        <f aca="true" t="shared" si="2" ref="AB42:AD44">+J42+S42+V42+Y42</f>
        <v>16</v>
      </c>
      <c r="AC42" s="152">
        <f t="shared" si="2"/>
        <v>598.5006</v>
      </c>
      <c r="AD42" s="153">
        <f t="shared" si="2"/>
        <v>236133.032</v>
      </c>
      <c r="AE42" s="154" t="s">
        <v>14</v>
      </c>
      <c r="AF42" s="155" t="s">
        <v>43</v>
      </c>
      <c r="AG42" s="156"/>
      <c r="AH42" s="157"/>
    </row>
    <row r="43" spans="1:34" s="158" customFormat="1" ht="33" customHeight="1">
      <c r="A43" s="149" t="s">
        <v>44</v>
      </c>
      <c r="B43" s="389"/>
      <c r="C43" s="168" t="s">
        <v>15</v>
      </c>
      <c r="D43" s="109">
        <v>2</v>
      </c>
      <c r="E43" s="97">
        <v>36.1428</v>
      </c>
      <c r="F43" s="97">
        <v>20764.24366961416</v>
      </c>
      <c r="G43" s="97">
        <v>9</v>
      </c>
      <c r="H43" s="97">
        <v>218.306</v>
      </c>
      <c r="I43" s="97">
        <v>139675.438</v>
      </c>
      <c r="J43" s="148">
        <f t="shared" si="1"/>
        <v>11</v>
      </c>
      <c r="K43" s="159">
        <f t="shared" si="1"/>
        <v>254.4488</v>
      </c>
      <c r="L43" s="160">
        <f t="shared" si="1"/>
        <v>160439.68166961416</v>
      </c>
      <c r="M43" s="97"/>
      <c r="N43" s="97"/>
      <c r="O43" s="97"/>
      <c r="P43" s="97"/>
      <c r="Q43" s="97"/>
      <c r="R43" s="110"/>
      <c r="S43" s="148"/>
      <c r="T43" s="159"/>
      <c r="U43" s="160"/>
      <c r="V43" s="97">
        <v>9</v>
      </c>
      <c r="W43" s="97">
        <v>221.9959</v>
      </c>
      <c r="X43" s="125">
        <v>67100.663</v>
      </c>
      <c r="Y43" s="109"/>
      <c r="Z43" s="97"/>
      <c r="AA43" s="110"/>
      <c r="AB43" s="142">
        <f t="shared" si="2"/>
        <v>20</v>
      </c>
      <c r="AC43" s="159">
        <f t="shared" si="2"/>
        <v>476.4447</v>
      </c>
      <c r="AD43" s="160">
        <f t="shared" si="2"/>
        <v>227540.34466961416</v>
      </c>
      <c r="AE43" s="133" t="s">
        <v>15</v>
      </c>
      <c r="AF43" s="161"/>
      <c r="AG43" s="156" t="s">
        <v>44</v>
      </c>
      <c r="AH43" s="157"/>
    </row>
    <row r="44" spans="1:34" s="158" customFormat="1" ht="33" customHeight="1">
      <c r="A44" s="149"/>
      <c r="B44" s="126" t="s">
        <v>45</v>
      </c>
      <c r="C44" s="167" t="s">
        <v>14</v>
      </c>
      <c r="D44" s="134"/>
      <c r="E44" s="96"/>
      <c r="F44" s="96"/>
      <c r="G44" s="96"/>
      <c r="H44" s="96"/>
      <c r="I44" s="96"/>
      <c r="J44" s="147"/>
      <c r="K44" s="152"/>
      <c r="L44" s="153"/>
      <c r="M44" s="96"/>
      <c r="N44" s="96"/>
      <c r="O44" s="96"/>
      <c r="P44" s="96"/>
      <c r="Q44" s="96"/>
      <c r="R44" s="96"/>
      <c r="S44" s="147"/>
      <c r="T44" s="152"/>
      <c r="U44" s="153"/>
      <c r="V44" s="96">
        <v>25</v>
      </c>
      <c r="W44" s="96">
        <v>1.1803</v>
      </c>
      <c r="X44" s="124">
        <v>514.931</v>
      </c>
      <c r="Y44" s="107"/>
      <c r="Z44" s="96"/>
      <c r="AA44" s="108"/>
      <c r="AB44" s="141">
        <f t="shared" si="2"/>
        <v>25</v>
      </c>
      <c r="AC44" s="152">
        <f t="shared" si="2"/>
        <v>1.1803</v>
      </c>
      <c r="AD44" s="153">
        <f t="shared" si="2"/>
        <v>514.931</v>
      </c>
      <c r="AE44" s="154" t="s">
        <v>14</v>
      </c>
      <c r="AF44" s="155" t="s">
        <v>45</v>
      </c>
      <c r="AG44" s="156"/>
      <c r="AH44" s="157"/>
    </row>
    <row r="45" spans="1:34" s="158" customFormat="1" ht="33" customHeight="1">
      <c r="A45" s="149" t="s">
        <v>18</v>
      </c>
      <c r="B45" s="389"/>
      <c r="C45" s="168" t="s">
        <v>15</v>
      </c>
      <c r="D45" s="135"/>
      <c r="E45" s="97"/>
      <c r="F45" s="97"/>
      <c r="G45" s="97"/>
      <c r="H45" s="97"/>
      <c r="I45" s="97"/>
      <c r="J45" s="148"/>
      <c r="K45" s="159"/>
      <c r="L45" s="160"/>
      <c r="M45" s="97"/>
      <c r="N45" s="97"/>
      <c r="O45" s="97"/>
      <c r="P45" s="97"/>
      <c r="Q45" s="97"/>
      <c r="R45" s="110"/>
      <c r="S45" s="148"/>
      <c r="T45" s="159"/>
      <c r="U45" s="160"/>
      <c r="V45" s="97"/>
      <c r="W45" s="97"/>
      <c r="X45" s="125"/>
      <c r="Y45" s="109"/>
      <c r="Z45" s="97"/>
      <c r="AA45" s="110"/>
      <c r="AB45" s="142"/>
      <c r="AC45" s="159"/>
      <c r="AD45" s="160"/>
      <c r="AE45" s="133" t="s">
        <v>15</v>
      </c>
      <c r="AF45" s="161"/>
      <c r="AG45" s="156" t="s">
        <v>18</v>
      </c>
      <c r="AH45" s="157"/>
    </row>
    <row r="46" spans="1:34" s="158" customFormat="1" ht="33" customHeight="1">
      <c r="A46" s="149"/>
      <c r="B46" s="126" t="s">
        <v>46</v>
      </c>
      <c r="C46" s="167" t="s">
        <v>14</v>
      </c>
      <c r="D46" s="134"/>
      <c r="E46" s="96"/>
      <c r="F46" s="96"/>
      <c r="G46" s="96"/>
      <c r="H46" s="96"/>
      <c r="I46" s="96"/>
      <c r="J46" s="147"/>
      <c r="K46" s="152"/>
      <c r="L46" s="153"/>
      <c r="M46" s="96"/>
      <c r="N46" s="96"/>
      <c r="O46" s="96"/>
      <c r="P46" s="96"/>
      <c r="Q46" s="96"/>
      <c r="R46" s="96"/>
      <c r="S46" s="147"/>
      <c r="T46" s="152"/>
      <c r="U46" s="153"/>
      <c r="V46" s="96"/>
      <c r="W46" s="96"/>
      <c r="X46" s="124"/>
      <c r="Y46" s="107"/>
      <c r="Z46" s="96"/>
      <c r="AA46" s="108"/>
      <c r="AB46" s="141"/>
      <c r="AC46" s="152"/>
      <c r="AD46" s="153"/>
      <c r="AE46" s="154" t="s">
        <v>14</v>
      </c>
      <c r="AF46" s="155" t="s">
        <v>46</v>
      </c>
      <c r="AG46" s="156"/>
      <c r="AH46" s="157"/>
    </row>
    <row r="47" spans="1:34" s="158" customFormat="1" ht="33" customHeight="1">
      <c r="A47" s="148"/>
      <c r="B47" s="389"/>
      <c r="C47" s="168" t="s">
        <v>15</v>
      </c>
      <c r="D47" s="135"/>
      <c r="E47" s="97"/>
      <c r="F47" s="97"/>
      <c r="G47" s="97"/>
      <c r="H47" s="97"/>
      <c r="I47" s="97"/>
      <c r="J47" s="148"/>
      <c r="K47" s="159"/>
      <c r="L47" s="160"/>
      <c r="M47" s="97"/>
      <c r="N47" s="97"/>
      <c r="O47" s="97"/>
      <c r="P47" s="97"/>
      <c r="Q47" s="97"/>
      <c r="R47" s="110"/>
      <c r="S47" s="148"/>
      <c r="T47" s="159"/>
      <c r="U47" s="160"/>
      <c r="V47" s="97"/>
      <c r="W47" s="97"/>
      <c r="X47" s="125"/>
      <c r="Y47" s="109"/>
      <c r="Z47" s="97"/>
      <c r="AA47" s="110"/>
      <c r="AB47" s="142"/>
      <c r="AC47" s="159"/>
      <c r="AD47" s="160"/>
      <c r="AE47" s="133" t="s">
        <v>15</v>
      </c>
      <c r="AF47" s="161"/>
      <c r="AG47" s="162"/>
      <c r="AH47" s="157"/>
    </row>
    <row r="48" spans="1:34" s="158" customFormat="1" ht="33" customHeight="1">
      <c r="A48" s="149"/>
      <c r="B48" s="126" t="s">
        <v>47</v>
      </c>
      <c r="C48" s="167" t="s">
        <v>14</v>
      </c>
      <c r="D48" s="134"/>
      <c r="E48" s="96"/>
      <c r="F48" s="96"/>
      <c r="G48" s="96"/>
      <c r="H48" s="96"/>
      <c r="I48" s="96"/>
      <c r="J48" s="147"/>
      <c r="K48" s="152"/>
      <c r="L48" s="153"/>
      <c r="M48" s="96"/>
      <c r="N48" s="96"/>
      <c r="O48" s="96"/>
      <c r="P48" s="96"/>
      <c r="Q48" s="96"/>
      <c r="R48" s="96"/>
      <c r="S48" s="147"/>
      <c r="T48" s="152"/>
      <c r="U48" s="153"/>
      <c r="V48" s="96"/>
      <c r="W48" s="96"/>
      <c r="X48" s="124"/>
      <c r="Y48" s="107"/>
      <c r="Z48" s="96"/>
      <c r="AA48" s="108"/>
      <c r="AB48" s="141"/>
      <c r="AC48" s="152"/>
      <c r="AD48" s="153"/>
      <c r="AE48" s="154" t="s">
        <v>14</v>
      </c>
      <c r="AF48" s="155" t="s">
        <v>47</v>
      </c>
      <c r="AG48" s="156"/>
      <c r="AH48" s="157"/>
    </row>
    <row r="49" spans="1:34" s="158" customFormat="1" ht="33" customHeight="1">
      <c r="A49" s="149" t="s">
        <v>48</v>
      </c>
      <c r="B49" s="389"/>
      <c r="C49" s="168" t="s">
        <v>15</v>
      </c>
      <c r="D49" s="135"/>
      <c r="E49" s="97"/>
      <c r="F49" s="97"/>
      <c r="G49" s="97"/>
      <c r="H49" s="97"/>
      <c r="I49" s="97"/>
      <c r="J49" s="148"/>
      <c r="K49" s="159"/>
      <c r="L49" s="160"/>
      <c r="M49" s="97"/>
      <c r="N49" s="97"/>
      <c r="O49" s="97"/>
      <c r="P49" s="97"/>
      <c r="Q49" s="97"/>
      <c r="R49" s="110"/>
      <c r="S49" s="148"/>
      <c r="T49" s="159"/>
      <c r="U49" s="160"/>
      <c r="V49" s="97">
        <v>1</v>
      </c>
      <c r="W49" s="97">
        <v>3.1011</v>
      </c>
      <c r="X49" s="125">
        <v>1172.547</v>
      </c>
      <c r="Y49" s="109"/>
      <c r="Z49" s="97"/>
      <c r="AA49" s="110"/>
      <c r="AB49" s="142">
        <f>+J49+S49+V49+Y49</f>
        <v>1</v>
      </c>
      <c r="AC49" s="159">
        <f>+K49+T49+W49+Z49</f>
        <v>3.1011</v>
      </c>
      <c r="AD49" s="160">
        <f>+L49+U49+X49+AA49</f>
        <v>1172.547</v>
      </c>
      <c r="AE49" s="133" t="s">
        <v>15</v>
      </c>
      <c r="AF49" s="161"/>
      <c r="AG49" s="156" t="s">
        <v>48</v>
      </c>
      <c r="AH49" s="157"/>
    </row>
    <row r="50" spans="1:34" s="158" customFormat="1" ht="33" customHeight="1">
      <c r="A50" s="149"/>
      <c r="B50" s="155" t="s">
        <v>49</v>
      </c>
      <c r="C50" s="167" t="s">
        <v>14</v>
      </c>
      <c r="D50" s="134"/>
      <c r="E50" s="96"/>
      <c r="F50" s="96"/>
      <c r="G50" s="96"/>
      <c r="H50" s="96"/>
      <c r="I50" s="96"/>
      <c r="J50" s="147"/>
      <c r="K50" s="152"/>
      <c r="L50" s="153"/>
      <c r="M50" s="96"/>
      <c r="N50" s="96"/>
      <c r="O50" s="96"/>
      <c r="P50" s="96"/>
      <c r="Q50" s="96"/>
      <c r="R50" s="96"/>
      <c r="S50" s="147"/>
      <c r="T50" s="152"/>
      <c r="U50" s="153"/>
      <c r="V50" s="96"/>
      <c r="W50" s="96"/>
      <c r="X50" s="124"/>
      <c r="Y50" s="107"/>
      <c r="Z50" s="96"/>
      <c r="AA50" s="108"/>
      <c r="AB50" s="141"/>
      <c r="AC50" s="152"/>
      <c r="AD50" s="153"/>
      <c r="AE50" s="154" t="s">
        <v>14</v>
      </c>
      <c r="AF50" s="308" t="s">
        <v>49</v>
      </c>
      <c r="AG50" s="156"/>
      <c r="AH50" s="157"/>
    </row>
    <row r="51" spans="1:34" s="158" customFormat="1" ht="33" customHeight="1">
      <c r="A51" s="149"/>
      <c r="B51" s="389"/>
      <c r="C51" s="168" t="s">
        <v>15</v>
      </c>
      <c r="D51" s="135"/>
      <c r="E51" s="97"/>
      <c r="F51" s="97"/>
      <c r="G51" s="97"/>
      <c r="H51" s="97"/>
      <c r="I51" s="97"/>
      <c r="J51" s="148"/>
      <c r="K51" s="159"/>
      <c r="L51" s="160"/>
      <c r="M51" s="97"/>
      <c r="N51" s="97"/>
      <c r="O51" s="97"/>
      <c r="P51" s="97"/>
      <c r="Q51" s="97"/>
      <c r="R51" s="110"/>
      <c r="S51" s="148"/>
      <c r="T51" s="159"/>
      <c r="U51" s="160"/>
      <c r="V51" s="97"/>
      <c r="W51" s="97"/>
      <c r="X51" s="125"/>
      <c r="Y51" s="109"/>
      <c r="Z51" s="97"/>
      <c r="AA51" s="110"/>
      <c r="AB51" s="142"/>
      <c r="AC51" s="159"/>
      <c r="AD51" s="160"/>
      <c r="AE51" s="133" t="s">
        <v>15</v>
      </c>
      <c r="AF51" s="161"/>
      <c r="AG51" s="156"/>
      <c r="AH51" s="157"/>
    </row>
    <row r="52" spans="1:34" s="158" customFormat="1" ht="33" customHeight="1">
      <c r="A52" s="149"/>
      <c r="B52" s="155" t="s">
        <v>50</v>
      </c>
      <c r="C52" s="167" t="s">
        <v>14</v>
      </c>
      <c r="D52" s="134"/>
      <c r="E52" s="96"/>
      <c r="F52" s="96"/>
      <c r="G52" s="96"/>
      <c r="H52" s="96"/>
      <c r="I52" s="96"/>
      <c r="J52" s="147"/>
      <c r="K52" s="152"/>
      <c r="L52" s="153"/>
      <c r="M52" s="96"/>
      <c r="N52" s="96"/>
      <c r="O52" s="96"/>
      <c r="P52" s="96"/>
      <c r="Q52" s="96"/>
      <c r="R52" s="96"/>
      <c r="S52" s="147"/>
      <c r="T52" s="152"/>
      <c r="U52" s="153"/>
      <c r="V52" s="96"/>
      <c r="W52" s="96"/>
      <c r="X52" s="124"/>
      <c r="Y52" s="107"/>
      <c r="Z52" s="96"/>
      <c r="AA52" s="108"/>
      <c r="AB52" s="141"/>
      <c r="AC52" s="152"/>
      <c r="AD52" s="153"/>
      <c r="AE52" s="154" t="s">
        <v>14</v>
      </c>
      <c r="AF52" s="155" t="s">
        <v>50</v>
      </c>
      <c r="AG52" s="156"/>
      <c r="AH52" s="157"/>
    </row>
    <row r="53" spans="1:34" s="158" customFormat="1" ht="33" customHeight="1">
      <c r="A53" s="149" t="s">
        <v>18</v>
      </c>
      <c r="B53" s="389"/>
      <c r="C53" s="168" t="s">
        <v>15</v>
      </c>
      <c r="D53" s="135"/>
      <c r="E53" s="97"/>
      <c r="F53" s="97"/>
      <c r="G53" s="97"/>
      <c r="H53" s="97"/>
      <c r="I53" s="97"/>
      <c r="J53" s="148"/>
      <c r="K53" s="159"/>
      <c r="L53" s="160"/>
      <c r="M53" s="97"/>
      <c r="N53" s="97"/>
      <c r="O53" s="97"/>
      <c r="P53" s="97"/>
      <c r="Q53" s="97"/>
      <c r="R53" s="110"/>
      <c r="S53" s="148"/>
      <c r="T53" s="159"/>
      <c r="U53" s="160"/>
      <c r="V53" s="97"/>
      <c r="W53" s="97"/>
      <c r="X53" s="125"/>
      <c r="Y53" s="109"/>
      <c r="Z53" s="97"/>
      <c r="AA53" s="110"/>
      <c r="AB53" s="142"/>
      <c r="AC53" s="159"/>
      <c r="AD53" s="160"/>
      <c r="AE53" s="133" t="s">
        <v>15</v>
      </c>
      <c r="AF53" s="161"/>
      <c r="AG53" s="156" t="s">
        <v>18</v>
      </c>
      <c r="AH53" s="157"/>
    </row>
    <row r="54" spans="1:34" s="158" customFormat="1" ht="33" customHeight="1">
      <c r="A54" s="149"/>
      <c r="B54" s="126" t="s">
        <v>51</v>
      </c>
      <c r="C54" s="167" t="s">
        <v>14</v>
      </c>
      <c r="D54" s="134"/>
      <c r="E54" s="96"/>
      <c r="F54" s="96"/>
      <c r="G54" s="96"/>
      <c r="H54" s="96"/>
      <c r="I54" s="96"/>
      <c r="J54" s="147"/>
      <c r="K54" s="152"/>
      <c r="L54" s="153"/>
      <c r="M54" s="96"/>
      <c r="N54" s="96"/>
      <c r="O54" s="96"/>
      <c r="P54" s="96"/>
      <c r="Q54" s="96"/>
      <c r="R54" s="96"/>
      <c r="S54" s="147"/>
      <c r="T54" s="152"/>
      <c r="U54" s="153"/>
      <c r="V54" s="96"/>
      <c r="W54" s="96"/>
      <c r="X54" s="124"/>
      <c r="Y54" s="107"/>
      <c r="Z54" s="96"/>
      <c r="AA54" s="108"/>
      <c r="AB54" s="141"/>
      <c r="AC54" s="152"/>
      <c r="AD54" s="153"/>
      <c r="AE54" s="154" t="s">
        <v>14</v>
      </c>
      <c r="AF54" s="155" t="s">
        <v>51</v>
      </c>
      <c r="AG54" s="156"/>
      <c r="AH54" s="157"/>
    </row>
    <row r="55" spans="1:34" s="158" customFormat="1" ht="33" customHeight="1">
      <c r="A55" s="148"/>
      <c r="B55" s="389"/>
      <c r="C55" s="168" t="s">
        <v>15</v>
      </c>
      <c r="D55" s="135"/>
      <c r="E55" s="97"/>
      <c r="F55" s="97"/>
      <c r="G55" s="97"/>
      <c r="H55" s="97"/>
      <c r="I55" s="97"/>
      <c r="J55" s="148"/>
      <c r="K55" s="159"/>
      <c r="L55" s="160"/>
      <c r="M55" s="97"/>
      <c r="N55" s="97"/>
      <c r="O55" s="97"/>
      <c r="P55" s="97"/>
      <c r="Q55" s="97"/>
      <c r="R55" s="110"/>
      <c r="S55" s="148"/>
      <c r="T55" s="159"/>
      <c r="U55" s="160"/>
      <c r="V55" s="97"/>
      <c r="W55" s="97"/>
      <c r="X55" s="125"/>
      <c r="Y55" s="109"/>
      <c r="Z55" s="97"/>
      <c r="AA55" s="110"/>
      <c r="AB55" s="142"/>
      <c r="AC55" s="159"/>
      <c r="AD55" s="160"/>
      <c r="AE55" s="133" t="s">
        <v>15</v>
      </c>
      <c r="AF55" s="161"/>
      <c r="AG55" s="162"/>
      <c r="AH55" s="157"/>
    </row>
    <row r="56" spans="1:34" s="158" customFormat="1" ht="33" customHeight="1">
      <c r="A56" s="149" t="s">
        <v>52</v>
      </c>
      <c r="B56" s="390" t="s">
        <v>53</v>
      </c>
      <c r="C56" s="167" t="s">
        <v>14</v>
      </c>
      <c r="D56" s="134"/>
      <c r="E56" s="96"/>
      <c r="F56" s="96"/>
      <c r="G56" s="96"/>
      <c r="H56" s="96"/>
      <c r="I56" s="96"/>
      <c r="J56" s="147"/>
      <c r="K56" s="152"/>
      <c r="L56" s="153"/>
      <c r="M56" s="96"/>
      <c r="N56" s="96"/>
      <c r="O56" s="96"/>
      <c r="P56" s="96"/>
      <c r="Q56" s="96"/>
      <c r="R56" s="96"/>
      <c r="S56" s="147"/>
      <c r="T56" s="152"/>
      <c r="U56" s="153"/>
      <c r="V56" s="96">
        <v>1</v>
      </c>
      <c r="W56" s="96">
        <v>0.062</v>
      </c>
      <c r="X56" s="124">
        <v>14.322</v>
      </c>
      <c r="Y56" s="107"/>
      <c r="Z56" s="96"/>
      <c r="AA56" s="108"/>
      <c r="AB56" s="141">
        <f>+J56+S56+V56+Y56</f>
        <v>1</v>
      </c>
      <c r="AC56" s="152">
        <f>+K56+T56+W56+Z56</f>
        <v>0.062</v>
      </c>
      <c r="AD56" s="153">
        <f>+L56+U56+X56+AA56</f>
        <v>14.322</v>
      </c>
      <c r="AE56" s="154" t="s">
        <v>14</v>
      </c>
      <c r="AF56" s="155" t="s">
        <v>53</v>
      </c>
      <c r="AG56" s="163" t="s">
        <v>52</v>
      </c>
      <c r="AH56" s="157"/>
    </row>
    <row r="57" spans="1:34" s="158" customFormat="1" ht="33" customHeight="1">
      <c r="A57" s="148"/>
      <c r="B57" s="391"/>
      <c r="C57" s="168" t="s">
        <v>15</v>
      </c>
      <c r="D57" s="135"/>
      <c r="E57" s="97"/>
      <c r="F57" s="97"/>
      <c r="G57" s="97"/>
      <c r="H57" s="97"/>
      <c r="I57" s="97"/>
      <c r="J57" s="148"/>
      <c r="K57" s="159"/>
      <c r="L57" s="160"/>
      <c r="M57" s="97"/>
      <c r="N57" s="97"/>
      <c r="O57" s="97"/>
      <c r="P57" s="97"/>
      <c r="Q57" s="97"/>
      <c r="R57" s="110"/>
      <c r="S57" s="148"/>
      <c r="T57" s="159"/>
      <c r="U57" s="160"/>
      <c r="V57" s="97"/>
      <c r="W57" s="97"/>
      <c r="X57" s="125"/>
      <c r="Y57" s="109"/>
      <c r="Z57" s="97"/>
      <c r="AA57" s="110"/>
      <c r="AB57" s="142"/>
      <c r="AC57" s="159"/>
      <c r="AD57" s="160"/>
      <c r="AE57" s="133" t="s">
        <v>15</v>
      </c>
      <c r="AF57" s="161"/>
      <c r="AG57" s="164"/>
      <c r="AH57" s="157"/>
    </row>
    <row r="58" spans="1:34" s="158" customFormat="1" ht="33" customHeight="1">
      <c r="A58" s="7" t="s">
        <v>52</v>
      </c>
      <c r="B58" s="60"/>
      <c r="C58" s="62" t="s">
        <v>14</v>
      </c>
      <c r="D58" s="134"/>
      <c r="E58" s="96"/>
      <c r="F58" s="96"/>
      <c r="G58" s="96"/>
      <c r="H58" s="96"/>
      <c r="I58" s="96"/>
      <c r="J58" s="26"/>
      <c r="K58" s="27"/>
      <c r="L58" s="96"/>
      <c r="M58" s="26"/>
      <c r="N58" s="27"/>
      <c r="O58" s="27"/>
      <c r="P58" s="27"/>
      <c r="Q58" s="27"/>
      <c r="R58" s="69"/>
      <c r="S58" s="26"/>
      <c r="T58" s="27"/>
      <c r="U58" s="25"/>
      <c r="V58" s="134">
        <v>1329</v>
      </c>
      <c r="W58" s="134">
        <v>62.0877</v>
      </c>
      <c r="X58" s="108">
        <v>20723.407</v>
      </c>
      <c r="Y58" s="134">
        <v>66</v>
      </c>
      <c r="Z58" s="134">
        <v>3.3278</v>
      </c>
      <c r="AA58" s="108">
        <v>1699.952</v>
      </c>
      <c r="AB58" s="134">
        <f>+J58+S58+V58+Y58</f>
        <v>1395</v>
      </c>
      <c r="AC58" s="134">
        <f>+K58+T58+W58+Z58</f>
        <v>65.4155</v>
      </c>
      <c r="AD58" s="108">
        <f>+L58+U58+X58+AA58</f>
        <v>22423.359</v>
      </c>
      <c r="AE58" s="154" t="s">
        <v>14</v>
      </c>
      <c r="AF58" s="31"/>
      <c r="AG58" s="51" t="s">
        <v>52</v>
      </c>
      <c r="AH58" s="157"/>
    </row>
    <row r="59" spans="1:34" s="158" customFormat="1" ht="33" customHeight="1">
      <c r="A59" s="375" t="s">
        <v>54</v>
      </c>
      <c r="B59" s="43"/>
      <c r="C59" s="216" t="s">
        <v>55</v>
      </c>
      <c r="D59" s="134"/>
      <c r="E59" s="96"/>
      <c r="F59" s="96"/>
      <c r="G59" s="96"/>
      <c r="H59" s="96"/>
      <c r="I59" s="108"/>
      <c r="J59" s="26"/>
      <c r="K59" s="27"/>
      <c r="L59" s="25"/>
      <c r="M59" s="107"/>
      <c r="N59" s="96"/>
      <c r="O59" s="96"/>
      <c r="P59" s="69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55" t="s">
        <v>55</v>
      </c>
      <c r="AF59" s="31" t="s">
        <v>54</v>
      </c>
      <c r="AG59" s="51"/>
      <c r="AH59" s="157"/>
    </row>
    <row r="60" spans="1:34" s="158" customFormat="1" ht="33" customHeight="1">
      <c r="A60" s="16"/>
      <c r="B60" s="23"/>
      <c r="C60" s="64" t="s">
        <v>15</v>
      </c>
      <c r="D60" s="135"/>
      <c r="E60" s="97"/>
      <c r="F60" s="97"/>
      <c r="G60" s="97"/>
      <c r="H60" s="97"/>
      <c r="I60" s="97"/>
      <c r="J60" s="16"/>
      <c r="K60" s="30"/>
      <c r="L60" s="29"/>
      <c r="M60" s="97">
        <v>10</v>
      </c>
      <c r="N60" s="97">
        <v>44.303</v>
      </c>
      <c r="O60" s="97">
        <v>8787.672</v>
      </c>
      <c r="P60" s="72"/>
      <c r="Q60" s="72"/>
      <c r="R60" s="73"/>
      <c r="S60" s="16">
        <f>+M60+P60</f>
        <v>10</v>
      </c>
      <c r="T60" s="30">
        <f>+N60+Q60</f>
        <v>44.303</v>
      </c>
      <c r="U60" s="29">
        <f>+O60+R60</f>
        <v>8787.672</v>
      </c>
      <c r="V60" s="97">
        <v>105</v>
      </c>
      <c r="W60" s="97">
        <v>4.5218</v>
      </c>
      <c r="X60" s="125">
        <v>2659.499</v>
      </c>
      <c r="Y60" s="109"/>
      <c r="Z60" s="97"/>
      <c r="AA60" s="110"/>
      <c r="AB60" s="17">
        <f aca="true" t="shared" si="3" ref="AB60:AD61">+J60+S60+V60+Y60</f>
        <v>115</v>
      </c>
      <c r="AC60" s="30">
        <f t="shared" si="3"/>
        <v>48.824799999999996</v>
      </c>
      <c r="AD60" s="64">
        <f t="shared" si="3"/>
        <v>11447.171</v>
      </c>
      <c r="AE60" s="48" t="s">
        <v>15</v>
      </c>
      <c r="AF60" s="49"/>
      <c r="AG60" s="52"/>
      <c r="AH60" s="157"/>
    </row>
    <row r="61" spans="1:34" s="158" customFormat="1" ht="33" customHeight="1">
      <c r="A61" s="149" t="s">
        <v>52</v>
      </c>
      <c r="B61" s="390"/>
      <c r="C61" s="167" t="s">
        <v>14</v>
      </c>
      <c r="D61" s="185">
        <f aca="true" t="shared" si="4" ref="D61:I61">+D6+D8+D10+D12+D14+D16+D18+D20+D22+D24+D26+D28+D30+D32+D34+D36+D38+D40+D42+D44+D46+D48+D50+D52+D54+D56+D58</f>
        <v>46</v>
      </c>
      <c r="E61" s="181">
        <f t="shared" si="4"/>
        <v>11.482700000000001</v>
      </c>
      <c r="F61" s="181">
        <f t="shared" si="4"/>
        <v>5192.497842996574</v>
      </c>
      <c r="G61" s="181">
        <f t="shared" si="4"/>
        <v>11</v>
      </c>
      <c r="H61" s="181">
        <f t="shared" si="4"/>
        <v>22.642699999999998</v>
      </c>
      <c r="I61" s="181">
        <f t="shared" si="4"/>
        <v>11075.145</v>
      </c>
      <c r="J61" s="193">
        <f aca="true" t="shared" si="5" ref="J61:L69">+D61+G61</f>
        <v>57</v>
      </c>
      <c r="K61" s="194">
        <f t="shared" si="5"/>
        <v>34.1254</v>
      </c>
      <c r="L61" s="195">
        <f t="shared" si="5"/>
        <v>16267.642842996574</v>
      </c>
      <c r="M61" s="181">
        <f>+M6+M8+M10+M12+M14+M16+M18+M20+M22+M24+M26+M28+M30+M32+M34+M36+M38+M40+M42+M44+M46+M48+M50+M52+M54+M56+M58</f>
        <v>416</v>
      </c>
      <c r="N61" s="181">
        <f>+N6+N8+N10+N12+N14+N16+N18+N20+N22+N24+N26+N28+N30+N32+N34+N36+N38+N40+N42+N44+N46+N48+N50+N52+N54+N56+N58</f>
        <v>1742.3359</v>
      </c>
      <c r="O61" s="181">
        <f>+O6+O8+O10+O12+O14+O16+O18+O20+O22+O24+O26+O28+O30+O32+O34+O36+O38+O40+O42+O44+O46+O48+O50+O52+O54+O56+O58</f>
        <v>342519.333</v>
      </c>
      <c r="P61" s="181"/>
      <c r="Q61" s="181"/>
      <c r="R61" s="181"/>
      <c r="S61" s="193">
        <f aca="true" t="shared" si="6" ref="S61:U69">+M61+P61</f>
        <v>416</v>
      </c>
      <c r="T61" s="194">
        <f t="shared" si="6"/>
        <v>1742.3359</v>
      </c>
      <c r="U61" s="195">
        <f t="shared" si="6"/>
        <v>342519.333</v>
      </c>
      <c r="V61" s="181">
        <f aca="true" t="shared" si="7" ref="V61:AA61">+V6+V8+V10+V12+V14+V16+V18+V20+V22+V24+V26+V28+V30+V32+V34+V36+V38+V40+V42+V44+V46+V48+V50+V52+V54+V56+V58</f>
        <v>1387</v>
      </c>
      <c r="W61" s="181">
        <f t="shared" si="7"/>
        <v>747.0937</v>
      </c>
      <c r="X61" s="186">
        <f>+X6+X8+X10+X12+X14+X16+X18+X20+X22+X24+X26+X28+X30+X32+X34+X36+X38+X40+X42+X44+X46+X48+X50+X52+X54+X56+X58</f>
        <v>262800.49799999996</v>
      </c>
      <c r="Y61" s="185">
        <f t="shared" si="7"/>
        <v>252</v>
      </c>
      <c r="Z61" s="181">
        <f t="shared" si="7"/>
        <v>336.37010000000004</v>
      </c>
      <c r="AA61" s="187">
        <f t="shared" si="7"/>
        <v>38020.943999999996</v>
      </c>
      <c r="AB61" s="196">
        <f t="shared" si="3"/>
        <v>2112</v>
      </c>
      <c r="AC61" s="194">
        <f t="shared" si="3"/>
        <v>2859.9251</v>
      </c>
      <c r="AD61" s="197">
        <f t="shared" si="3"/>
        <v>659608.4178429965</v>
      </c>
      <c r="AE61" s="198" t="s">
        <v>14</v>
      </c>
      <c r="AF61" s="155"/>
      <c r="AG61" s="163" t="s">
        <v>52</v>
      </c>
      <c r="AH61" s="157"/>
    </row>
    <row r="62" spans="1:34" s="158" customFormat="1" ht="33" customHeight="1">
      <c r="A62" s="149"/>
      <c r="B62" s="390" t="s">
        <v>56</v>
      </c>
      <c r="C62" s="167" t="s">
        <v>55</v>
      </c>
      <c r="D62" s="134"/>
      <c r="E62" s="96"/>
      <c r="F62" s="96"/>
      <c r="G62" s="96"/>
      <c r="H62" s="96"/>
      <c r="I62" s="108"/>
      <c r="J62" s="147"/>
      <c r="K62" s="152"/>
      <c r="L62" s="153"/>
      <c r="M62" s="107"/>
      <c r="N62" s="96"/>
      <c r="O62" s="96"/>
      <c r="P62" s="96"/>
      <c r="Q62" s="96"/>
      <c r="R62" s="108"/>
      <c r="S62" s="147"/>
      <c r="T62" s="152"/>
      <c r="U62" s="153"/>
      <c r="V62" s="107"/>
      <c r="W62" s="96"/>
      <c r="X62" s="127"/>
      <c r="Y62" s="107"/>
      <c r="Z62" s="96"/>
      <c r="AA62" s="108"/>
      <c r="AB62" s="141"/>
      <c r="AC62" s="152"/>
      <c r="AD62" s="167"/>
      <c r="AE62" s="154" t="s">
        <v>55</v>
      </c>
      <c r="AF62" s="155" t="s">
        <v>56</v>
      </c>
      <c r="AG62" s="163"/>
      <c r="AH62" s="157"/>
    </row>
    <row r="63" spans="1:34" s="158" customFormat="1" ht="33" customHeight="1">
      <c r="A63" s="148"/>
      <c r="B63" s="391"/>
      <c r="C63" s="168" t="s">
        <v>15</v>
      </c>
      <c r="D63" s="135">
        <f aca="true" t="shared" si="8" ref="D63:I63">+D7+D9+D11+D13+D15+D17+D19+D21+D23+D25+D27+D29+D31+D33+D35+D37+D39+D41+D43+D45+D47+D49+D51+D53+D55+D57+D60</f>
        <v>2</v>
      </c>
      <c r="E63" s="97">
        <f t="shared" si="8"/>
        <v>36.1428</v>
      </c>
      <c r="F63" s="97">
        <f>+F7+F9+F11+F13+F15+F17+F19+F21+F23+F25+F27+F29+F31+F33+F35+F37+F39+F41+F43+F45+F47+F49+F51+F53+F55+F57+F60</f>
        <v>20764.24366961416</v>
      </c>
      <c r="G63" s="97">
        <f t="shared" si="8"/>
        <v>9</v>
      </c>
      <c r="H63" s="97">
        <f t="shared" si="8"/>
        <v>218.306</v>
      </c>
      <c r="I63" s="97">
        <f t="shared" si="8"/>
        <v>139675.438</v>
      </c>
      <c r="J63" s="148">
        <f t="shared" si="5"/>
        <v>11</v>
      </c>
      <c r="K63" s="159">
        <f t="shared" si="5"/>
        <v>254.4488</v>
      </c>
      <c r="L63" s="160">
        <f t="shared" si="5"/>
        <v>160439.68166961416</v>
      </c>
      <c r="M63" s="97">
        <f>+M7+M9+M11+M13+M15+M17+M19+M21+M23+M25+M27+M29+M31+M33+M35+M37+M39+M41+M43+M45+M47+M49+M51+M53+M55+M57+M60</f>
        <v>29</v>
      </c>
      <c r="N63" s="97">
        <f>+N7+N9+N11+N13+N15+N17+N19+N21+N23+N25+N27+N29+N31+N33+N35+N37+N39+N41+N43+N45+N47+N49+N51+N53+N55+N57+N60</f>
        <v>3543.453</v>
      </c>
      <c r="O63" s="97">
        <f>+O7+O9+O11+O13+O15+O17+O19+O21+O23+O25+O27+O29+O31+O33+O35+O37+O39+O41+O43+O45+O47+O49+O51+O53+O55+O57+O60</f>
        <v>310628.20200000005</v>
      </c>
      <c r="P63" s="97"/>
      <c r="Q63" s="97"/>
      <c r="R63" s="110"/>
      <c r="S63" s="148">
        <f t="shared" si="6"/>
        <v>29</v>
      </c>
      <c r="T63" s="159">
        <f t="shared" si="6"/>
        <v>3543.453</v>
      </c>
      <c r="U63" s="160">
        <f t="shared" si="6"/>
        <v>310628.20200000005</v>
      </c>
      <c r="V63" s="97">
        <f>+V7+V9+V11+V13+V15+V17+V19+V21+V23+V25+V27+V29+V31+V33+V35+V37+V39+V41+V43+V45+V47+V49+V51+V53+V55+V57+V60</f>
        <v>125</v>
      </c>
      <c r="W63" s="97">
        <f>+W7+W9+W11+W13+W15+W17+W19+W21+W23+W25+W27+W29+W31+W33+W35+W37+W39+W41+W43+W45+W47+W49+W51+W53+W55+W57+W60</f>
        <v>1144.4038000000003</v>
      </c>
      <c r="X63" s="125">
        <f>+X7+X9+X11+X13+X15+X17+X19+X21+X23+X25+X27+X29+X31+X33+X35+X37+X39+X41+X43+X45+X47+X49+X51+X53+X55+X57+X60</f>
        <v>155121.438</v>
      </c>
      <c r="Y63" s="109"/>
      <c r="Z63" s="97"/>
      <c r="AA63" s="110"/>
      <c r="AB63" s="142">
        <f aca="true" t="shared" si="9" ref="AB63:AD69">+J63+S63+V63+Y63</f>
        <v>165</v>
      </c>
      <c r="AC63" s="159">
        <f t="shared" si="9"/>
        <v>4942.305600000001</v>
      </c>
      <c r="AD63" s="169">
        <f>+L63+U63+X63+AA63</f>
        <v>626189.3216696142</v>
      </c>
      <c r="AE63" s="133" t="s">
        <v>15</v>
      </c>
      <c r="AF63" s="161"/>
      <c r="AG63" s="164"/>
      <c r="AH63" s="157"/>
    </row>
    <row r="64" spans="1:34" s="158" customFormat="1" ht="33" customHeight="1">
      <c r="A64" s="149" t="s">
        <v>57</v>
      </c>
      <c r="B64" s="126" t="s">
        <v>58</v>
      </c>
      <c r="C64" s="167" t="s">
        <v>14</v>
      </c>
      <c r="D64" s="134"/>
      <c r="E64" s="96"/>
      <c r="F64" s="96"/>
      <c r="G64" s="96">
        <v>153</v>
      </c>
      <c r="H64" s="96">
        <v>27.533</v>
      </c>
      <c r="I64" s="96">
        <v>28064.994</v>
      </c>
      <c r="J64" s="147">
        <f t="shared" si="5"/>
        <v>153</v>
      </c>
      <c r="K64" s="152">
        <f t="shared" si="5"/>
        <v>27.533</v>
      </c>
      <c r="L64" s="153">
        <f t="shared" si="5"/>
        <v>28064.994</v>
      </c>
      <c r="M64" s="96">
        <v>841</v>
      </c>
      <c r="N64" s="96">
        <v>71.6774</v>
      </c>
      <c r="O64" s="96">
        <v>33902.882</v>
      </c>
      <c r="P64" s="96"/>
      <c r="Q64" s="96"/>
      <c r="R64" s="96"/>
      <c r="S64" s="147">
        <f t="shared" si="6"/>
        <v>841</v>
      </c>
      <c r="T64" s="152">
        <f t="shared" si="6"/>
        <v>71.6774</v>
      </c>
      <c r="U64" s="153">
        <f t="shared" si="6"/>
        <v>33902.882</v>
      </c>
      <c r="V64" s="96">
        <v>754</v>
      </c>
      <c r="W64" s="96">
        <v>70.347</v>
      </c>
      <c r="X64" s="124">
        <v>54199.579</v>
      </c>
      <c r="Y64" s="107">
        <v>15</v>
      </c>
      <c r="Z64" s="96">
        <v>682.962</v>
      </c>
      <c r="AA64" s="108">
        <v>47015.544</v>
      </c>
      <c r="AB64" s="141">
        <f t="shared" si="9"/>
        <v>1763</v>
      </c>
      <c r="AC64" s="152">
        <f t="shared" si="9"/>
        <v>852.5194</v>
      </c>
      <c r="AD64" s="167">
        <f t="shared" si="9"/>
        <v>163182.99899999998</v>
      </c>
      <c r="AE64" s="154" t="s">
        <v>14</v>
      </c>
      <c r="AF64" s="155" t="s">
        <v>58</v>
      </c>
      <c r="AG64" s="156" t="s">
        <v>57</v>
      </c>
      <c r="AH64" s="157"/>
    </row>
    <row r="65" spans="1:34" s="158" customFormat="1" ht="33" customHeight="1">
      <c r="A65" s="149"/>
      <c r="B65" s="389"/>
      <c r="C65" s="168" t="s">
        <v>15</v>
      </c>
      <c r="D65" s="135">
        <v>317</v>
      </c>
      <c r="E65" s="97">
        <v>31.3326</v>
      </c>
      <c r="F65" s="97">
        <v>46127.74648738927</v>
      </c>
      <c r="G65" s="97">
        <v>50</v>
      </c>
      <c r="H65" s="97">
        <v>2.4847</v>
      </c>
      <c r="I65" s="97">
        <v>4369.075</v>
      </c>
      <c r="J65" s="148">
        <f t="shared" si="5"/>
        <v>367</v>
      </c>
      <c r="K65" s="159">
        <f t="shared" si="5"/>
        <v>33.8173</v>
      </c>
      <c r="L65" s="160">
        <f t="shared" si="5"/>
        <v>50496.821487389265</v>
      </c>
      <c r="M65" s="97">
        <v>42</v>
      </c>
      <c r="N65" s="97">
        <v>143.1512</v>
      </c>
      <c r="O65" s="97">
        <v>22489.982</v>
      </c>
      <c r="P65" s="97"/>
      <c r="Q65" s="97"/>
      <c r="R65" s="110"/>
      <c r="S65" s="148">
        <f t="shared" si="6"/>
        <v>42</v>
      </c>
      <c r="T65" s="159">
        <f t="shared" si="6"/>
        <v>143.1512</v>
      </c>
      <c r="U65" s="160">
        <f t="shared" si="6"/>
        <v>22489.982</v>
      </c>
      <c r="V65" s="97">
        <v>16</v>
      </c>
      <c r="W65" s="97">
        <v>0.7676</v>
      </c>
      <c r="X65" s="125">
        <v>450.998</v>
      </c>
      <c r="Y65" s="109"/>
      <c r="Z65" s="97"/>
      <c r="AA65" s="110"/>
      <c r="AB65" s="142">
        <f t="shared" si="9"/>
        <v>425</v>
      </c>
      <c r="AC65" s="159">
        <f t="shared" si="9"/>
        <v>177.7361</v>
      </c>
      <c r="AD65" s="169">
        <f t="shared" si="9"/>
        <v>73437.80148738927</v>
      </c>
      <c r="AE65" s="133" t="s">
        <v>15</v>
      </c>
      <c r="AF65" s="161"/>
      <c r="AG65" s="156"/>
      <c r="AH65" s="157"/>
    </row>
    <row r="66" spans="1:34" s="158" customFormat="1" ht="33" customHeight="1">
      <c r="A66" s="149" t="s">
        <v>59</v>
      </c>
      <c r="B66" s="126" t="s">
        <v>60</v>
      </c>
      <c r="C66" s="167" t="s">
        <v>14</v>
      </c>
      <c r="D66" s="134"/>
      <c r="E66" s="96"/>
      <c r="F66" s="96"/>
      <c r="G66" s="96"/>
      <c r="H66" s="96"/>
      <c r="I66" s="96"/>
      <c r="J66" s="147"/>
      <c r="K66" s="152"/>
      <c r="L66" s="153"/>
      <c r="M66" s="96"/>
      <c r="N66" s="96"/>
      <c r="O66" s="96"/>
      <c r="P66" s="96"/>
      <c r="Q66" s="96"/>
      <c r="R66" s="96"/>
      <c r="S66" s="147"/>
      <c r="T66" s="152"/>
      <c r="U66" s="153"/>
      <c r="V66" s="96"/>
      <c r="W66" s="96"/>
      <c r="X66" s="124"/>
      <c r="Y66" s="107"/>
      <c r="Z66" s="96"/>
      <c r="AA66" s="108"/>
      <c r="AB66" s="141"/>
      <c r="AC66" s="152"/>
      <c r="AD66" s="167"/>
      <c r="AE66" s="154" t="s">
        <v>14</v>
      </c>
      <c r="AF66" s="155" t="s">
        <v>60</v>
      </c>
      <c r="AG66" s="156" t="s">
        <v>59</v>
      </c>
      <c r="AH66" s="157"/>
    </row>
    <row r="67" spans="1:34" s="158" customFormat="1" ht="33" customHeight="1">
      <c r="A67" s="148" t="s">
        <v>40</v>
      </c>
      <c r="B67" s="389"/>
      <c r="C67" s="168" t="s">
        <v>15</v>
      </c>
      <c r="D67" s="135"/>
      <c r="E67" s="97"/>
      <c r="F67" s="97"/>
      <c r="G67" s="97"/>
      <c r="H67" s="97"/>
      <c r="I67" s="97"/>
      <c r="J67" s="148"/>
      <c r="K67" s="159"/>
      <c r="L67" s="160"/>
      <c r="M67" s="97"/>
      <c r="N67" s="97"/>
      <c r="O67" s="97"/>
      <c r="P67" s="97"/>
      <c r="Q67" s="97"/>
      <c r="R67" s="110"/>
      <c r="S67" s="148"/>
      <c r="T67" s="159"/>
      <c r="U67" s="160"/>
      <c r="V67" s="97"/>
      <c r="W67" s="97"/>
      <c r="X67" s="125"/>
      <c r="Y67" s="109"/>
      <c r="Z67" s="97"/>
      <c r="AA67" s="110"/>
      <c r="AB67" s="142"/>
      <c r="AC67" s="159"/>
      <c r="AD67" s="169"/>
      <c r="AE67" s="133" t="s">
        <v>15</v>
      </c>
      <c r="AF67" s="161"/>
      <c r="AG67" s="162" t="s">
        <v>40</v>
      </c>
      <c r="AH67" s="157"/>
    </row>
    <row r="68" spans="1:34" s="158" customFormat="1" ht="33" customHeight="1">
      <c r="A68" s="149"/>
      <c r="B68" s="390" t="s">
        <v>61</v>
      </c>
      <c r="C68" s="167" t="s">
        <v>14</v>
      </c>
      <c r="D68" s="134">
        <f aca="true" t="shared" si="10" ref="D68:I68">+D61+D64+D66</f>
        <v>46</v>
      </c>
      <c r="E68" s="96">
        <f t="shared" si="10"/>
        <v>11.482700000000001</v>
      </c>
      <c r="F68" s="96">
        <f t="shared" si="10"/>
        <v>5192.497842996574</v>
      </c>
      <c r="G68" s="96">
        <f t="shared" si="10"/>
        <v>164</v>
      </c>
      <c r="H68" s="96">
        <f t="shared" si="10"/>
        <v>50.1757</v>
      </c>
      <c r="I68" s="96">
        <f t="shared" si="10"/>
        <v>39140.138999999996</v>
      </c>
      <c r="J68" s="147">
        <f t="shared" si="5"/>
        <v>210</v>
      </c>
      <c r="K68" s="152">
        <f t="shared" si="5"/>
        <v>61.6584</v>
      </c>
      <c r="L68" s="153">
        <f t="shared" si="5"/>
        <v>44332.636842996566</v>
      </c>
      <c r="M68" s="96">
        <f>+M61+M64+M66</f>
        <v>1257</v>
      </c>
      <c r="N68" s="96">
        <f>+N61+N64+N66</f>
        <v>1814.0133</v>
      </c>
      <c r="O68" s="96">
        <f>+O61+O64+O66</f>
        <v>376422.21499999997</v>
      </c>
      <c r="P68" s="96"/>
      <c r="Q68" s="96"/>
      <c r="R68" s="96"/>
      <c r="S68" s="147">
        <f t="shared" si="6"/>
        <v>1257</v>
      </c>
      <c r="T68" s="152">
        <f t="shared" si="6"/>
        <v>1814.0133</v>
      </c>
      <c r="U68" s="153">
        <f t="shared" si="6"/>
        <v>376422.21499999997</v>
      </c>
      <c r="V68" s="96">
        <f aca="true" t="shared" si="11" ref="V68:AA68">+V61+V64+V66</f>
        <v>2141</v>
      </c>
      <c r="W68" s="96">
        <f t="shared" si="11"/>
        <v>817.4407</v>
      </c>
      <c r="X68" s="128">
        <f t="shared" si="11"/>
        <v>317000.07699999993</v>
      </c>
      <c r="Y68" s="107">
        <f t="shared" si="11"/>
        <v>267</v>
      </c>
      <c r="Z68" s="96">
        <f t="shared" si="11"/>
        <v>1019.3321000000001</v>
      </c>
      <c r="AA68" s="108">
        <f t="shared" si="11"/>
        <v>85036.488</v>
      </c>
      <c r="AB68" s="141">
        <f t="shared" si="9"/>
        <v>3875</v>
      </c>
      <c r="AC68" s="152">
        <f t="shared" si="9"/>
        <v>3712.4445</v>
      </c>
      <c r="AD68" s="167">
        <f t="shared" si="9"/>
        <v>822791.4168429965</v>
      </c>
      <c r="AE68" s="154" t="s">
        <v>14</v>
      </c>
      <c r="AF68" s="155" t="s">
        <v>61</v>
      </c>
      <c r="AG68" s="163"/>
      <c r="AH68" s="157"/>
    </row>
    <row r="69" spans="1:34" s="158" customFormat="1" ht="33" customHeight="1">
      <c r="A69" s="148"/>
      <c r="B69" s="391"/>
      <c r="C69" s="168" t="s">
        <v>15</v>
      </c>
      <c r="D69" s="135">
        <f aca="true" t="shared" si="12" ref="D69:I69">+D63+D65+D67</f>
        <v>319</v>
      </c>
      <c r="E69" s="97">
        <f t="shared" si="12"/>
        <v>67.47540000000001</v>
      </c>
      <c r="F69" s="97">
        <f t="shared" si="12"/>
        <v>66891.99015700343</v>
      </c>
      <c r="G69" s="97">
        <f t="shared" si="12"/>
        <v>59</v>
      </c>
      <c r="H69" s="97">
        <f t="shared" si="12"/>
        <v>220.79070000000002</v>
      </c>
      <c r="I69" s="97">
        <f t="shared" si="12"/>
        <v>144044.513</v>
      </c>
      <c r="J69" s="148">
        <f t="shared" si="5"/>
        <v>378</v>
      </c>
      <c r="K69" s="159">
        <f t="shared" si="5"/>
        <v>288.26610000000005</v>
      </c>
      <c r="L69" s="160">
        <f t="shared" si="5"/>
        <v>210936.50315700343</v>
      </c>
      <c r="M69" s="97">
        <f>+M63+M65+M67</f>
        <v>71</v>
      </c>
      <c r="N69" s="97">
        <f>+N63+N65+N67</f>
        <v>3686.6041999999998</v>
      </c>
      <c r="O69" s="97">
        <f>+O63+O65+O67</f>
        <v>333118.18400000007</v>
      </c>
      <c r="P69" s="97"/>
      <c r="Q69" s="97"/>
      <c r="R69" s="110"/>
      <c r="S69" s="148">
        <f t="shared" si="6"/>
        <v>71</v>
      </c>
      <c r="T69" s="159">
        <f t="shared" si="6"/>
        <v>3686.6041999999998</v>
      </c>
      <c r="U69" s="160">
        <f t="shared" si="6"/>
        <v>333118.18400000007</v>
      </c>
      <c r="V69" s="97">
        <f>+V63+V65+V67</f>
        <v>141</v>
      </c>
      <c r="W69" s="97">
        <f>+W63+W65+W67</f>
        <v>1145.1714000000002</v>
      </c>
      <c r="X69" s="129">
        <f>+X63+X65+X67</f>
        <v>155572.436</v>
      </c>
      <c r="Y69" s="109"/>
      <c r="Z69" s="97"/>
      <c r="AA69" s="110"/>
      <c r="AB69" s="142">
        <f t="shared" si="9"/>
        <v>590</v>
      </c>
      <c r="AC69" s="159">
        <f t="shared" si="9"/>
        <v>5120.0417</v>
      </c>
      <c r="AD69" s="168">
        <f t="shared" si="9"/>
        <v>699627.1231570034</v>
      </c>
      <c r="AE69" s="133" t="s">
        <v>15</v>
      </c>
      <c r="AF69" s="161"/>
      <c r="AG69" s="164"/>
      <c r="AH69" s="157"/>
    </row>
    <row r="70" spans="1:34" s="158" customFormat="1" ht="33" customHeight="1" thickBot="1">
      <c r="A70" s="170"/>
      <c r="B70" s="171" t="s">
        <v>62</v>
      </c>
      <c r="C70" s="172"/>
      <c r="D70" s="136"/>
      <c r="E70" s="92"/>
      <c r="F70" s="92"/>
      <c r="G70" s="92"/>
      <c r="H70" s="92"/>
      <c r="I70" s="92"/>
      <c r="J70" s="149"/>
      <c r="K70" s="165"/>
      <c r="L70" s="166"/>
      <c r="M70" s="92"/>
      <c r="N70" s="92"/>
      <c r="O70" s="92"/>
      <c r="P70" s="92"/>
      <c r="Q70" s="92"/>
      <c r="R70" s="92"/>
      <c r="S70" s="149"/>
      <c r="T70" s="165"/>
      <c r="U70" s="166"/>
      <c r="V70" s="92"/>
      <c r="W70" s="92"/>
      <c r="X70" s="126"/>
      <c r="Y70" s="111"/>
      <c r="Z70" s="92"/>
      <c r="AA70" s="112"/>
      <c r="AB70" s="93"/>
      <c r="AC70" s="173"/>
      <c r="AD70" s="174"/>
      <c r="AE70" s="175"/>
      <c r="AF70" s="171" t="s">
        <v>62</v>
      </c>
      <c r="AG70" s="176"/>
      <c r="AH70" s="157"/>
    </row>
    <row r="71" spans="1:34" s="158" customFormat="1" ht="33" customHeight="1">
      <c r="A71" s="376" t="s">
        <v>52</v>
      </c>
      <c r="B71" s="377" t="s">
        <v>63</v>
      </c>
      <c r="C71" s="378"/>
      <c r="D71" s="137">
        <f aca="true" t="shared" si="13" ref="D71:I71">+D68+D69+D70</f>
        <v>365</v>
      </c>
      <c r="E71" s="101">
        <f t="shared" si="13"/>
        <v>78.9581</v>
      </c>
      <c r="F71" s="101">
        <f t="shared" si="13"/>
        <v>72084.488</v>
      </c>
      <c r="G71" s="101">
        <f t="shared" si="13"/>
        <v>223</v>
      </c>
      <c r="H71" s="98">
        <f t="shared" si="13"/>
        <v>270.9664</v>
      </c>
      <c r="I71" s="117">
        <f t="shared" si="13"/>
        <v>183184.652</v>
      </c>
      <c r="J71" s="61">
        <f>+D71+G71</f>
        <v>588</v>
      </c>
      <c r="K71" s="58">
        <f>+E71+H71</f>
        <v>349.9245</v>
      </c>
      <c r="L71" s="57">
        <f>+F71+I71</f>
        <v>255269.14</v>
      </c>
      <c r="M71" s="113">
        <f>+M68+M69+M70</f>
        <v>1328</v>
      </c>
      <c r="N71" s="98">
        <f>+N68+N69+N70</f>
        <v>5500.6175</v>
      </c>
      <c r="O71" s="119">
        <f>+O68+O69+O70</f>
        <v>709540.399</v>
      </c>
      <c r="P71" s="79"/>
      <c r="Q71" s="78"/>
      <c r="R71" s="83"/>
      <c r="S71" s="56">
        <f>+M71+P71</f>
        <v>1328</v>
      </c>
      <c r="T71" s="78">
        <f>+N71+Q71</f>
        <v>5500.6175</v>
      </c>
      <c r="U71" s="84">
        <f>+O71+R71</f>
        <v>709540.399</v>
      </c>
      <c r="V71" s="98">
        <f aca="true" t="shared" si="14" ref="V71:AA71">+V68+V69+V70</f>
        <v>2282</v>
      </c>
      <c r="W71" s="101">
        <f t="shared" si="14"/>
        <v>1962.6121000000003</v>
      </c>
      <c r="X71" s="130">
        <f t="shared" si="14"/>
        <v>472572.5129999999</v>
      </c>
      <c r="Y71" s="113">
        <f t="shared" si="14"/>
        <v>267</v>
      </c>
      <c r="Z71" s="98">
        <f t="shared" si="14"/>
        <v>1019.3321000000001</v>
      </c>
      <c r="AA71" s="114">
        <f t="shared" si="14"/>
        <v>85036.488</v>
      </c>
      <c r="AB71" s="58">
        <f>+J71+S71+V71+Y71</f>
        <v>4465</v>
      </c>
      <c r="AC71" s="59">
        <f>+K71+T71+W71+Z71</f>
        <v>8832.486200000001</v>
      </c>
      <c r="AD71" s="67">
        <f>+L71+U71+X71+AA71</f>
        <v>1522418.5399999998</v>
      </c>
      <c r="AE71" s="379"/>
      <c r="AF71" s="377" t="s">
        <v>63</v>
      </c>
      <c r="AG71" s="380" t="s">
        <v>52</v>
      </c>
      <c r="AH71" s="157"/>
    </row>
    <row r="72" spans="1:33" s="151" customFormat="1" ht="33" customHeight="1">
      <c r="A72" s="381"/>
      <c r="B72" s="400" t="s">
        <v>76</v>
      </c>
      <c r="C72" s="382"/>
      <c r="D72" s="134">
        <v>445</v>
      </c>
      <c r="E72" s="134">
        <v>4903.569150000001</v>
      </c>
      <c r="F72" s="134">
        <v>125158.771</v>
      </c>
      <c r="G72" s="134">
        <v>218</v>
      </c>
      <c r="H72" s="134">
        <v>214.73430000000002</v>
      </c>
      <c r="I72" s="224">
        <v>147845.597</v>
      </c>
      <c r="J72" s="212">
        <v>663</v>
      </c>
      <c r="K72" s="225">
        <v>400.19978000000003</v>
      </c>
      <c r="L72" s="226">
        <v>273004.368</v>
      </c>
      <c r="M72" s="134">
        <v>1271</v>
      </c>
      <c r="N72" s="134">
        <v>3078.1306999999997</v>
      </c>
      <c r="O72" s="134">
        <v>375514.02499999997</v>
      </c>
      <c r="P72" s="134"/>
      <c r="Q72" s="134"/>
      <c r="R72" s="224"/>
      <c r="S72" s="212">
        <v>1271</v>
      </c>
      <c r="T72" s="225">
        <v>3078.1306999999997</v>
      </c>
      <c r="U72" s="226">
        <v>375514.02499999997</v>
      </c>
      <c r="V72" s="212">
        <v>2145</v>
      </c>
      <c r="W72" s="225">
        <v>739.0252</v>
      </c>
      <c r="X72" s="226">
        <v>316734.016</v>
      </c>
      <c r="Y72" s="212">
        <v>224</v>
      </c>
      <c r="Z72" s="225">
        <v>335.0272</v>
      </c>
      <c r="AA72" s="226">
        <v>24872.282</v>
      </c>
      <c r="AB72" s="212">
        <v>4303</v>
      </c>
      <c r="AC72" s="225">
        <v>4552.382879999999</v>
      </c>
      <c r="AD72" s="226">
        <v>990124.691</v>
      </c>
      <c r="AE72" s="383"/>
      <c r="AF72" s="400" t="s">
        <v>76</v>
      </c>
      <c r="AG72" s="384"/>
    </row>
    <row r="73" spans="1:33" s="151" customFormat="1" ht="33" customHeight="1" thickBot="1">
      <c r="A73" s="385"/>
      <c r="B73" s="401"/>
      <c r="C73" s="386"/>
      <c r="D73" s="99">
        <f>D71/D72</f>
        <v>0.8202247191011236</v>
      </c>
      <c r="E73" s="102">
        <f aca="true" t="shared" si="15" ref="E73:AD73">E71/E72</f>
        <v>0.01610216917202034</v>
      </c>
      <c r="F73" s="99">
        <f t="shared" si="15"/>
        <v>0.5759443579068062</v>
      </c>
      <c r="G73" s="102">
        <f t="shared" si="15"/>
        <v>1.0229357798165137</v>
      </c>
      <c r="H73" s="99">
        <f t="shared" si="15"/>
        <v>1.261868271626843</v>
      </c>
      <c r="I73" s="118">
        <f t="shared" si="15"/>
        <v>1.2390267665529464</v>
      </c>
      <c r="J73" s="87">
        <f t="shared" si="15"/>
        <v>0.8868778280542986</v>
      </c>
      <c r="K73" s="85">
        <f t="shared" si="15"/>
        <v>0.8743745436341819</v>
      </c>
      <c r="L73" s="88">
        <f t="shared" si="15"/>
        <v>0.9350368342824463</v>
      </c>
      <c r="M73" s="115">
        <f t="shared" si="15"/>
        <v>1.0448465774980331</v>
      </c>
      <c r="N73" s="99">
        <f t="shared" si="15"/>
        <v>1.7869993304702756</v>
      </c>
      <c r="O73" s="102">
        <f t="shared" si="15"/>
        <v>1.8895177057634533</v>
      </c>
      <c r="P73" s="85"/>
      <c r="Q73" s="86"/>
      <c r="R73" s="89"/>
      <c r="S73" s="90">
        <f t="shared" si="15"/>
        <v>1.0448465774980331</v>
      </c>
      <c r="T73" s="86">
        <f t="shared" si="15"/>
        <v>1.7869993304702756</v>
      </c>
      <c r="U73" s="89">
        <f t="shared" si="15"/>
        <v>1.8895177057634533</v>
      </c>
      <c r="V73" s="99">
        <f t="shared" si="15"/>
        <v>1.063869463869464</v>
      </c>
      <c r="W73" s="102">
        <f t="shared" si="15"/>
        <v>2.6556768294234083</v>
      </c>
      <c r="X73" s="99">
        <f t="shared" si="15"/>
        <v>1.492016926277978</v>
      </c>
      <c r="Y73" s="115">
        <f t="shared" si="15"/>
        <v>1.1919642857142858</v>
      </c>
      <c r="Z73" s="99">
        <f t="shared" si="15"/>
        <v>3.042535352353481</v>
      </c>
      <c r="AA73" s="116">
        <f t="shared" si="15"/>
        <v>3.418925854893411</v>
      </c>
      <c r="AB73" s="85">
        <f t="shared" si="15"/>
        <v>1.0376481524517778</v>
      </c>
      <c r="AC73" s="86">
        <f t="shared" si="15"/>
        <v>1.9401896617272234</v>
      </c>
      <c r="AD73" s="91">
        <f t="shared" si="15"/>
        <v>1.5376028431958373</v>
      </c>
      <c r="AE73" s="387"/>
      <c r="AF73" s="401"/>
      <c r="AG73" s="388"/>
    </row>
    <row r="74" spans="1:33" s="151" customFormat="1" ht="33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31"/>
      <c r="Y74" s="100"/>
      <c r="Z74" s="100"/>
      <c r="AA74" s="100"/>
      <c r="AB74" s="408" t="s">
        <v>78</v>
      </c>
      <c r="AC74" s="408"/>
      <c r="AD74" s="408"/>
      <c r="AE74" s="408"/>
      <c r="AF74" s="408"/>
      <c r="AG74" s="408"/>
    </row>
    <row r="75" spans="1:33" s="151" customFormat="1" ht="25.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2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31"/>
      <c r="Y75" s="100"/>
      <c r="Z75" s="100"/>
      <c r="AA75" s="100"/>
      <c r="AB75" s="100"/>
      <c r="AC75" s="120"/>
      <c r="AD75" s="120"/>
      <c r="AE75" s="177"/>
      <c r="AF75" s="178"/>
      <c r="AG75" s="177"/>
    </row>
    <row r="76" spans="1:33" s="151" customFormat="1" ht="25.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2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31"/>
      <c r="Y76" s="100"/>
      <c r="Z76" s="100"/>
      <c r="AA76" s="100"/>
      <c r="AB76" s="100"/>
      <c r="AC76" s="100"/>
      <c r="AD76" s="100"/>
      <c r="AE76" s="177"/>
      <c r="AF76" s="178"/>
      <c r="AG76" s="177"/>
    </row>
    <row r="77" spans="1:33" s="151" customFormat="1" ht="25.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2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31"/>
      <c r="Y77" s="100"/>
      <c r="Z77" s="100"/>
      <c r="AA77" s="100"/>
      <c r="AB77" s="100"/>
      <c r="AC77" s="100"/>
      <c r="AD77" s="100"/>
      <c r="AE77" s="177"/>
      <c r="AF77" s="178"/>
      <c r="AG77" s="177"/>
    </row>
    <row r="78" spans="1:33" s="151" customFormat="1" ht="25.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2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31"/>
      <c r="Y78" s="100"/>
      <c r="Z78" s="100"/>
      <c r="AA78" s="100"/>
      <c r="AB78" s="100"/>
      <c r="AC78" s="100"/>
      <c r="AD78" s="100"/>
      <c r="AE78" s="177"/>
      <c r="AF78" s="178"/>
      <c r="AG78" s="177"/>
    </row>
    <row r="79" spans="1:33" s="151" customFormat="1" ht="25.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2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31"/>
      <c r="Y79" s="100"/>
      <c r="Z79" s="100"/>
      <c r="AA79" s="100"/>
      <c r="AB79" s="100"/>
      <c r="AC79" s="100"/>
      <c r="AD79" s="100"/>
      <c r="AE79" s="177"/>
      <c r="AF79" s="178"/>
      <c r="AG79" s="177"/>
    </row>
    <row r="80" spans="1:33" s="151" customFormat="1" ht="25.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2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31"/>
      <c r="Y80" s="100"/>
      <c r="Z80" s="100"/>
      <c r="AA80" s="100"/>
      <c r="AB80" s="100"/>
      <c r="AC80" s="100"/>
      <c r="AD80" s="100"/>
      <c r="AE80" s="177"/>
      <c r="AF80" s="178"/>
      <c r="AG80" s="177"/>
    </row>
    <row r="81" spans="1:33" s="151" customFormat="1" ht="25.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2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31"/>
      <c r="Y81" s="100"/>
      <c r="Z81" s="100"/>
      <c r="AA81" s="100"/>
      <c r="AB81" s="100"/>
      <c r="AC81" s="100"/>
      <c r="AD81" s="100"/>
      <c r="AE81" s="177"/>
      <c r="AF81" s="178"/>
      <c r="AG81" s="177"/>
    </row>
    <row r="82" spans="1:33" s="151" customFormat="1" ht="25.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2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31"/>
      <c r="Y82" s="100"/>
      <c r="Z82" s="100"/>
      <c r="AA82" s="100"/>
      <c r="AB82" s="100"/>
      <c r="AC82" s="100"/>
      <c r="AD82" s="100"/>
      <c r="AE82" s="177"/>
      <c r="AF82" s="178"/>
      <c r="AG82" s="177"/>
    </row>
    <row r="83" spans="1:33" s="151" customFormat="1" ht="25.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2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31"/>
      <c r="Y83" s="100"/>
      <c r="Z83" s="100"/>
      <c r="AA83" s="100"/>
      <c r="AB83" s="100"/>
      <c r="AC83" s="100"/>
      <c r="AD83" s="100"/>
      <c r="AE83" s="177"/>
      <c r="AF83" s="178"/>
      <c r="AG83" s="177"/>
    </row>
    <row r="84" spans="1:33" s="151" customFormat="1" ht="25.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2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31"/>
      <c r="Y84" s="100"/>
      <c r="Z84" s="100"/>
      <c r="AA84" s="100"/>
      <c r="AB84" s="100"/>
      <c r="AC84" s="100"/>
      <c r="AD84" s="100"/>
      <c r="AE84" s="177"/>
      <c r="AF84" s="178"/>
      <c r="AG84" s="177"/>
    </row>
    <row r="85" spans="1:33" s="151" customFormat="1" ht="25.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2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31"/>
      <c r="Y85" s="100"/>
      <c r="Z85" s="100"/>
      <c r="AA85" s="100"/>
      <c r="AB85" s="100"/>
      <c r="AC85" s="100"/>
      <c r="AD85" s="100"/>
      <c r="AE85" s="177"/>
      <c r="AF85" s="178"/>
      <c r="AG85" s="177"/>
    </row>
    <row r="86" spans="1:33" s="151" customFormat="1" ht="25.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2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31"/>
      <c r="Y86" s="100"/>
      <c r="Z86" s="100"/>
      <c r="AA86" s="100"/>
      <c r="AB86" s="100"/>
      <c r="AC86" s="100"/>
      <c r="AD86" s="100"/>
      <c r="AE86" s="177"/>
      <c r="AF86" s="178"/>
      <c r="AG86" s="177"/>
    </row>
    <row r="87" spans="1:33" s="151" customFormat="1" ht="25.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2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31"/>
      <c r="Y87" s="100"/>
      <c r="Z87" s="100"/>
      <c r="AA87" s="100"/>
      <c r="AB87" s="100"/>
      <c r="AC87" s="100"/>
      <c r="AD87" s="100"/>
      <c r="AE87" s="177"/>
      <c r="AF87" s="178"/>
      <c r="AG87" s="177"/>
    </row>
    <row r="88" spans="1:33" s="151" customFormat="1" ht="25.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2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31"/>
      <c r="Y88" s="100"/>
      <c r="Z88" s="100"/>
      <c r="AA88" s="100"/>
      <c r="AB88" s="100"/>
      <c r="AC88" s="100"/>
      <c r="AD88" s="100"/>
      <c r="AE88" s="177"/>
      <c r="AF88" s="178"/>
      <c r="AG88" s="177"/>
    </row>
    <row r="89" spans="1:33" s="151" customFormat="1" ht="25.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2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31"/>
      <c r="Y89" s="100"/>
      <c r="Z89" s="100"/>
      <c r="AA89" s="100"/>
      <c r="AB89" s="100"/>
      <c r="AC89" s="100"/>
      <c r="AD89" s="100"/>
      <c r="AE89" s="177"/>
      <c r="AF89" s="178"/>
      <c r="AG89" s="177"/>
    </row>
    <row r="90" spans="1:33" s="151" customFormat="1" ht="25.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2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31"/>
      <c r="Y90" s="100"/>
      <c r="Z90" s="100"/>
      <c r="AA90" s="100"/>
      <c r="AB90" s="100"/>
      <c r="AC90" s="100"/>
      <c r="AD90" s="100"/>
      <c r="AE90" s="177"/>
      <c r="AF90" s="178"/>
      <c r="AG90" s="177"/>
    </row>
    <row r="91" spans="1:33" s="151" customFormat="1" ht="25.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2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31"/>
      <c r="Y91" s="100"/>
      <c r="Z91" s="100"/>
      <c r="AA91" s="100"/>
      <c r="AB91" s="100"/>
      <c r="AC91" s="100"/>
      <c r="AD91" s="100"/>
      <c r="AE91" s="177"/>
      <c r="AF91" s="178"/>
      <c r="AG91" s="177"/>
    </row>
    <row r="92" spans="1:33" s="151" customFormat="1" ht="25.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2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31"/>
      <c r="Y92" s="100"/>
      <c r="Z92" s="100"/>
      <c r="AA92" s="100"/>
      <c r="AB92" s="100"/>
      <c r="AC92" s="100"/>
      <c r="AD92" s="100"/>
      <c r="AE92" s="177"/>
      <c r="AF92" s="178"/>
      <c r="AG92" s="177"/>
    </row>
    <row r="93" spans="1:33" s="151" customFormat="1" ht="25.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2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31"/>
      <c r="Y93" s="100"/>
      <c r="Z93" s="100"/>
      <c r="AA93" s="100"/>
      <c r="AB93" s="100"/>
      <c r="AC93" s="100"/>
      <c r="AD93" s="100"/>
      <c r="AE93" s="177"/>
      <c r="AF93" s="178"/>
      <c r="AG93" s="177"/>
    </row>
    <row r="94" spans="1:33" s="151" customFormat="1" ht="25.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2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31"/>
      <c r="Y94" s="100"/>
      <c r="Z94" s="100"/>
      <c r="AA94" s="100"/>
      <c r="AB94" s="100"/>
      <c r="AC94" s="100"/>
      <c r="AD94" s="100"/>
      <c r="AE94" s="177"/>
      <c r="AF94" s="178"/>
      <c r="AG94" s="177"/>
    </row>
    <row r="95" spans="1:33" s="151" customFormat="1" ht="25.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2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31"/>
      <c r="Y95" s="100"/>
      <c r="Z95" s="100"/>
      <c r="AA95" s="100"/>
      <c r="AB95" s="100"/>
      <c r="AC95" s="100"/>
      <c r="AD95" s="100"/>
      <c r="AE95" s="177"/>
      <c r="AF95" s="178"/>
      <c r="AG95" s="177"/>
    </row>
    <row r="96" spans="1:33" s="151" customFormat="1" ht="25.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2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31"/>
      <c r="Y96" s="100"/>
      <c r="Z96" s="100"/>
      <c r="AA96" s="100"/>
      <c r="AB96" s="100"/>
      <c r="AC96" s="100"/>
      <c r="AD96" s="100"/>
      <c r="AE96" s="177"/>
      <c r="AF96" s="178"/>
      <c r="AG96" s="177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92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/>
      <c r="N6" s="96"/>
      <c r="O6" s="96"/>
      <c r="P6" s="69"/>
      <c r="Q6" s="69"/>
      <c r="R6" s="69"/>
      <c r="S6" s="26"/>
      <c r="T6" s="27"/>
      <c r="U6" s="25"/>
      <c r="V6" s="96"/>
      <c r="W6" s="96"/>
      <c r="X6" s="124"/>
      <c r="Y6" s="107"/>
      <c r="Z6" s="96"/>
      <c r="AA6" s="108"/>
      <c r="AB6" s="28"/>
      <c r="AC6" s="27"/>
      <c r="AD6" s="25"/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/>
      <c r="E7" s="72"/>
      <c r="F7" s="72"/>
      <c r="G7" s="97"/>
      <c r="H7" s="97"/>
      <c r="I7" s="97"/>
      <c r="J7" s="16"/>
      <c r="K7" s="30"/>
      <c r="L7" s="29"/>
      <c r="M7" s="97"/>
      <c r="N7" s="97"/>
      <c r="O7" s="97"/>
      <c r="P7" s="72"/>
      <c r="Q7" s="72"/>
      <c r="R7" s="73"/>
      <c r="S7" s="16"/>
      <c r="T7" s="30"/>
      <c r="U7" s="29"/>
      <c r="V7" s="97"/>
      <c r="W7" s="97"/>
      <c r="X7" s="125"/>
      <c r="Y7" s="109"/>
      <c r="Z7" s="97"/>
      <c r="AA7" s="110"/>
      <c r="AB7" s="17"/>
      <c r="AC7" s="30"/>
      <c r="AD7" s="29"/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>
        <v>2</v>
      </c>
      <c r="N8" s="96">
        <v>250.75</v>
      </c>
      <c r="O8" s="96">
        <v>22656.675</v>
      </c>
      <c r="P8" s="69"/>
      <c r="Q8" s="69"/>
      <c r="R8" s="69"/>
      <c r="S8" s="26">
        <f aca="true" t="shared" si="0" ref="S8:U9">+M8+P8</f>
        <v>2</v>
      </c>
      <c r="T8" s="27">
        <f t="shared" si="0"/>
        <v>250.75</v>
      </c>
      <c r="U8" s="25">
        <f t="shared" si="0"/>
        <v>22656.675</v>
      </c>
      <c r="V8" s="96"/>
      <c r="W8" s="96"/>
      <c r="X8" s="124"/>
      <c r="Y8" s="107"/>
      <c r="Z8" s="96"/>
      <c r="AA8" s="108"/>
      <c r="AB8" s="28">
        <f aca="true" t="shared" si="1" ref="AB8:AD9">+J8+S8+V8+Y8</f>
        <v>2</v>
      </c>
      <c r="AC8" s="27">
        <f t="shared" si="1"/>
        <v>250.75</v>
      </c>
      <c r="AD8" s="25">
        <f t="shared" si="1"/>
        <v>22656.675</v>
      </c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/>
      <c r="E9" s="72"/>
      <c r="F9" s="72"/>
      <c r="G9" s="97"/>
      <c r="H9" s="97"/>
      <c r="I9" s="97"/>
      <c r="J9" s="16"/>
      <c r="K9" s="30"/>
      <c r="L9" s="29"/>
      <c r="M9" s="97">
        <v>5</v>
      </c>
      <c r="N9" s="97">
        <v>675.766</v>
      </c>
      <c r="O9" s="97">
        <v>56263.41</v>
      </c>
      <c r="P9" s="72"/>
      <c r="Q9" s="72"/>
      <c r="R9" s="73"/>
      <c r="S9" s="16">
        <f t="shared" si="0"/>
        <v>5</v>
      </c>
      <c r="T9" s="30">
        <f t="shared" si="0"/>
        <v>675.766</v>
      </c>
      <c r="U9" s="29">
        <f t="shared" si="0"/>
        <v>56263.41</v>
      </c>
      <c r="V9" s="97"/>
      <c r="W9" s="97"/>
      <c r="X9" s="125"/>
      <c r="Y9" s="109"/>
      <c r="Z9" s="97"/>
      <c r="AA9" s="110"/>
      <c r="AB9" s="17">
        <f t="shared" si="1"/>
        <v>5</v>
      </c>
      <c r="AC9" s="30">
        <f t="shared" si="1"/>
        <v>675.766</v>
      </c>
      <c r="AD9" s="29">
        <f t="shared" si="1"/>
        <v>56263.41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26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6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26"/>
      <c r="K14" s="27"/>
      <c r="L14" s="25"/>
      <c r="M14" s="96">
        <v>175</v>
      </c>
      <c r="N14" s="96">
        <v>1726.628</v>
      </c>
      <c r="O14" s="96">
        <v>283136.008</v>
      </c>
      <c r="P14" s="69"/>
      <c r="Q14" s="69"/>
      <c r="R14" s="69"/>
      <c r="S14" s="26">
        <f>+M14+P14</f>
        <v>175</v>
      </c>
      <c r="T14" s="27">
        <f>+N14+Q14</f>
        <v>1726.628</v>
      </c>
      <c r="U14" s="25">
        <f>+O14+R14</f>
        <v>283136.008</v>
      </c>
      <c r="V14" s="96"/>
      <c r="W14" s="96"/>
      <c r="X14" s="124"/>
      <c r="Y14" s="107">
        <v>40</v>
      </c>
      <c r="Z14" s="96">
        <v>239.921</v>
      </c>
      <c r="AA14" s="108">
        <v>26179.529</v>
      </c>
      <c r="AB14" s="28">
        <f>+J14+S14+V14+Y14</f>
        <v>215</v>
      </c>
      <c r="AC14" s="27">
        <f>+K14+T14+W14+Z14</f>
        <v>1966.549</v>
      </c>
      <c r="AD14" s="25">
        <f>+L14+U14+X14+AA14</f>
        <v>309315.53699999995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6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>
        <v>8</v>
      </c>
      <c r="E16" s="69">
        <v>3.2999</v>
      </c>
      <c r="F16" s="69">
        <v>2023.6548282552478</v>
      </c>
      <c r="G16" s="96">
        <v>9</v>
      </c>
      <c r="H16" s="96">
        <v>2.2477</v>
      </c>
      <c r="I16" s="96">
        <v>1393.024</v>
      </c>
      <c r="J16" s="26">
        <f>+D16+G16</f>
        <v>17</v>
      </c>
      <c r="K16" s="27">
        <f>+E16+H16</f>
        <v>5.5476</v>
      </c>
      <c r="L16" s="25">
        <f>+F16+I16</f>
        <v>3416.678828255248</v>
      </c>
      <c r="M16" s="96">
        <v>214</v>
      </c>
      <c r="N16" s="96">
        <v>426.0396</v>
      </c>
      <c r="O16" s="96">
        <v>140424.246</v>
      </c>
      <c r="P16" s="69"/>
      <c r="Q16" s="69"/>
      <c r="R16" s="69"/>
      <c r="S16" s="26">
        <f>+M16+P16</f>
        <v>214</v>
      </c>
      <c r="T16" s="27">
        <f>+N16+Q16</f>
        <v>426.0396</v>
      </c>
      <c r="U16" s="25">
        <f>+O16+R16</f>
        <v>140424.246</v>
      </c>
      <c r="V16" s="96"/>
      <c r="W16" s="96"/>
      <c r="X16" s="124"/>
      <c r="Y16" s="107"/>
      <c r="Z16" s="96"/>
      <c r="AA16" s="108"/>
      <c r="AB16" s="28">
        <f>+J16+S16+V16+Y16</f>
        <v>231</v>
      </c>
      <c r="AC16" s="27">
        <f>+K16+T16+W16+Z16</f>
        <v>431.5872</v>
      </c>
      <c r="AD16" s="25">
        <f>+L16+U16+X16+AA16</f>
        <v>143840.92482825526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6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26"/>
      <c r="K18" s="27"/>
      <c r="L18" s="25"/>
      <c r="M18" s="96">
        <v>48</v>
      </c>
      <c r="N18" s="96">
        <v>103.7971</v>
      </c>
      <c r="O18" s="96">
        <v>23155.902</v>
      </c>
      <c r="P18" s="69"/>
      <c r="Q18" s="69"/>
      <c r="R18" s="69"/>
      <c r="S18" s="26">
        <f>+M18+P18</f>
        <v>48</v>
      </c>
      <c r="T18" s="27">
        <f>+N18+Q18</f>
        <v>103.7971</v>
      </c>
      <c r="U18" s="25">
        <f>+O18+R18</f>
        <v>23155.902</v>
      </c>
      <c r="V18" s="96"/>
      <c r="W18" s="96"/>
      <c r="X18" s="124"/>
      <c r="Y18" s="107"/>
      <c r="Z18" s="96"/>
      <c r="AA18" s="108"/>
      <c r="AB18" s="28">
        <f>+J18+S18+V18+Y18</f>
        <v>48</v>
      </c>
      <c r="AC18" s="27">
        <f>+K18+T18+W18+Z18</f>
        <v>103.7971</v>
      </c>
      <c r="AD18" s="25">
        <f>+L18+U18+X18+AA18</f>
        <v>23155.902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6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26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/>
      <c r="W20" s="96"/>
      <c r="X20" s="124"/>
      <c r="Y20" s="107"/>
      <c r="Z20" s="96"/>
      <c r="AA20" s="108"/>
      <c r="AB20" s="28"/>
      <c r="AC20" s="27"/>
      <c r="AD20" s="25"/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6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/>
      <c r="W21" s="97"/>
      <c r="X21" s="125"/>
      <c r="Y21" s="109"/>
      <c r="Z21" s="97"/>
      <c r="AA21" s="110"/>
      <c r="AB21" s="17"/>
      <c r="AC21" s="30"/>
      <c r="AD21" s="29"/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26"/>
      <c r="K22" s="27"/>
      <c r="L22" s="25"/>
      <c r="M22" s="96"/>
      <c r="N22" s="96"/>
      <c r="O22" s="96"/>
      <c r="P22" s="69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6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26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17</v>
      </c>
      <c r="W24" s="96">
        <v>128.3975</v>
      </c>
      <c r="X24" s="124">
        <v>15867.552</v>
      </c>
      <c r="Y24" s="107"/>
      <c r="Z24" s="96"/>
      <c r="AA24" s="108"/>
      <c r="AB24" s="28">
        <f aca="true" t="shared" si="2" ref="AB24:AD25">+J24+S24+V24+Y24</f>
        <v>17</v>
      </c>
      <c r="AC24" s="27">
        <f t="shared" si="2"/>
        <v>128.3975</v>
      </c>
      <c r="AD24" s="25">
        <f t="shared" si="2"/>
        <v>15867.552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6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9</v>
      </c>
      <c r="W25" s="97">
        <v>95.353</v>
      </c>
      <c r="X25" s="125">
        <v>12326.368</v>
      </c>
      <c r="Y25" s="109"/>
      <c r="Z25" s="97"/>
      <c r="AA25" s="110"/>
      <c r="AB25" s="17">
        <f t="shared" si="2"/>
        <v>9</v>
      </c>
      <c r="AC25" s="30">
        <f t="shared" si="2"/>
        <v>95.353</v>
      </c>
      <c r="AD25" s="29">
        <f t="shared" si="2"/>
        <v>12326.368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26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6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26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6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15</v>
      </c>
      <c r="E30" s="69">
        <v>3.1513</v>
      </c>
      <c r="F30" s="69">
        <v>1498.7240431066925</v>
      </c>
      <c r="G30" s="96">
        <v>9</v>
      </c>
      <c r="H30" s="96">
        <v>2.6255</v>
      </c>
      <c r="I30" s="96">
        <v>853.499</v>
      </c>
      <c r="J30" s="26">
        <f>+D30+G30</f>
        <v>24</v>
      </c>
      <c r="K30" s="27">
        <f>+E30+H30</f>
        <v>5.7768</v>
      </c>
      <c r="L30" s="25">
        <f>+F30+I30</f>
        <v>2352.223043106693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159</v>
      </c>
      <c r="Z30" s="96">
        <v>5.2738</v>
      </c>
      <c r="AA30" s="108">
        <v>2817.547</v>
      </c>
      <c r="AB30" s="28">
        <f>+J30+S30+V30+Y30</f>
        <v>183</v>
      </c>
      <c r="AC30" s="27">
        <f>+K30+T30+W30+Z30</f>
        <v>11.0506</v>
      </c>
      <c r="AD30" s="25">
        <f>+L30+U30+X30+AA30</f>
        <v>5169.770043106693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6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/>
      <c r="H32" s="96"/>
      <c r="I32" s="96"/>
      <c r="J32" s="26"/>
      <c r="K32" s="27"/>
      <c r="L32" s="25"/>
      <c r="M32" s="96">
        <v>37</v>
      </c>
      <c r="N32" s="96">
        <v>96.162</v>
      </c>
      <c r="O32" s="96">
        <v>7772.589</v>
      </c>
      <c r="P32" s="69"/>
      <c r="Q32" s="69"/>
      <c r="R32" s="69"/>
      <c r="S32" s="26">
        <f>+M32+P32</f>
        <v>37</v>
      </c>
      <c r="T32" s="27">
        <f>+N32+Q32</f>
        <v>96.162</v>
      </c>
      <c r="U32" s="25">
        <f>+O32+R32</f>
        <v>7772.589</v>
      </c>
      <c r="V32" s="96"/>
      <c r="W32" s="96"/>
      <c r="X32" s="124"/>
      <c r="Y32" s="107">
        <v>2</v>
      </c>
      <c r="Z32" s="96">
        <v>6.6187</v>
      </c>
      <c r="AA32" s="108">
        <v>404.867</v>
      </c>
      <c r="AB32" s="28">
        <f>+J32+S32+V32+Y32</f>
        <v>39</v>
      </c>
      <c r="AC32" s="27">
        <f>+K32+T32+W32+Z32</f>
        <v>102.78070000000001</v>
      </c>
      <c r="AD32" s="25">
        <f>+L32+U32+X32+AA32</f>
        <v>8177.456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6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8</v>
      </c>
      <c r="H34" s="96">
        <v>0.5962</v>
      </c>
      <c r="I34" s="96">
        <v>448.787</v>
      </c>
      <c r="J34" s="26">
        <f>+D34+G34</f>
        <v>8</v>
      </c>
      <c r="K34" s="27">
        <f>+E34+H34</f>
        <v>0.5962</v>
      </c>
      <c r="L34" s="25">
        <f>+F34+I34</f>
        <v>448.787</v>
      </c>
      <c r="M34" s="96"/>
      <c r="N34" s="96"/>
      <c r="O34" s="96"/>
      <c r="P34" s="69"/>
      <c r="Q34" s="69"/>
      <c r="R34" s="69"/>
      <c r="S34" s="26"/>
      <c r="T34" s="27"/>
      <c r="U34" s="25"/>
      <c r="V34" s="96"/>
      <c r="W34" s="96"/>
      <c r="X34" s="124"/>
      <c r="Y34" s="107"/>
      <c r="Z34" s="96"/>
      <c r="AA34" s="108"/>
      <c r="AB34" s="28">
        <f>+J34+S34+V34+Y34</f>
        <v>8</v>
      </c>
      <c r="AC34" s="27">
        <f>+K34+T34+W34+Z34</f>
        <v>0.5962</v>
      </c>
      <c r="AD34" s="25">
        <f>+L34+U34+X34+AA34</f>
        <v>448.787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6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26"/>
      <c r="K36" s="27"/>
      <c r="L36" s="25"/>
      <c r="M36" s="96">
        <v>280</v>
      </c>
      <c r="N36" s="96">
        <v>547.869</v>
      </c>
      <c r="O36" s="96">
        <v>53957.685</v>
      </c>
      <c r="P36" s="69"/>
      <c r="Q36" s="69"/>
      <c r="R36" s="69"/>
      <c r="S36" s="26">
        <f>+M36+P36</f>
        <v>280</v>
      </c>
      <c r="T36" s="27">
        <f>+N36+Q36</f>
        <v>547.869</v>
      </c>
      <c r="U36" s="25">
        <f>+O36+R36</f>
        <v>53957.685</v>
      </c>
      <c r="V36" s="96"/>
      <c r="W36" s="96"/>
      <c r="X36" s="124"/>
      <c r="Y36" s="107">
        <v>59</v>
      </c>
      <c r="Z36" s="96">
        <v>141.576</v>
      </c>
      <c r="AA36" s="108">
        <v>13960.525</v>
      </c>
      <c r="AB36" s="28">
        <f>+J36+S36+V36+Y36</f>
        <v>339</v>
      </c>
      <c r="AC36" s="27">
        <f>+K36+T36+W36+Z36</f>
        <v>689.445</v>
      </c>
      <c r="AD36" s="25">
        <f>+L36+U36+X36+AA36</f>
        <v>67918.20999999999</v>
      </c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6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24</v>
      </c>
      <c r="E38" s="69">
        <v>1.984</v>
      </c>
      <c r="F38" s="69">
        <v>1221.7182481738291</v>
      </c>
      <c r="G38" s="96"/>
      <c r="H38" s="96"/>
      <c r="I38" s="96"/>
      <c r="J38" s="26">
        <f>+D38+G38</f>
        <v>24</v>
      </c>
      <c r="K38" s="27">
        <f>+E38+H38</f>
        <v>1.984</v>
      </c>
      <c r="L38" s="25">
        <f>+F38+I38</f>
        <v>1221.7182481738291</v>
      </c>
      <c r="M38" s="96"/>
      <c r="N38" s="96"/>
      <c r="O38" s="96"/>
      <c r="P38" s="69"/>
      <c r="Q38" s="69"/>
      <c r="R38" s="69"/>
      <c r="S38" s="26"/>
      <c r="T38" s="27"/>
      <c r="U38" s="25"/>
      <c r="V38" s="96">
        <v>256</v>
      </c>
      <c r="W38" s="96">
        <v>1375.11</v>
      </c>
      <c r="X38" s="124">
        <v>51884.877</v>
      </c>
      <c r="Y38" s="107">
        <v>314</v>
      </c>
      <c r="Z38" s="96">
        <v>1869.27</v>
      </c>
      <c r="AA38" s="108">
        <v>77961.046</v>
      </c>
      <c r="AB38" s="28">
        <f>+J38+S38+V38+Y38</f>
        <v>594</v>
      </c>
      <c r="AC38" s="27">
        <f>+K38+T38+W38+Z38</f>
        <v>3246.3639999999996</v>
      </c>
      <c r="AD38" s="25">
        <f>+L38+U38+X38+AA38</f>
        <v>131067.64124817384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6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26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>
        <v>1</v>
      </c>
      <c r="W40" s="96">
        <v>15.7026</v>
      </c>
      <c r="X40" s="124">
        <v>10487.155</v>
      </c>
      <c r="Y40" s="107"/>
      <c r="Z40" s="96"/>
      <c r="AA40" s="108"/>
      <c r="AB40" s="28">
        <f>+J40+S40+V40+Y40</f>
        <v>1</v>
      </c>
      <c r="AC40" s="27">
        <f>+K40+T40+W40+Z40</f>
        <v>15.7026</v>
      </c>
      <c r="AD40" s="25">
        <f>+L40+U40+X40+AA40</f>
        <v>10487.155</v>
      </c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6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>
        <v>1</v>
      </c>
      <c r="H42" s="96">
        <v>4.59</v>
      </c>
      <c r="I42" s="96">
        <v>2551.756</v>
      </c>
      <c r="J42" s="26">
        <f aca="true" t="shared" si="3" ref="J42:L43">+D42+G42</f>
        <v>1</v>
      </c>
      <c r="K42" s="27">
        <f t="shared" si="3"/>
        <v>4.59</v>
      </c>
      <c r="L42" s="25">
        <f t="shared" si="3"/>
        <v>2551.756</v>
      </c>
      <c r="M42" s="96"/>
      <c r="N42" s="96"/>
      <c r="O42" s="96"/>
      <c r="P42" s="69"/>
      <c r="Q42" s="69"/>
      <c r="R42" s="69"/>
      <c r="S42" s="26"/>
      <c r="T42" s="27"/>
      <c r="U42" s="25"/>
      <c r="V42" s="96">
        <v>17</v>
      </c>
      <c r="W42" s="96">
        <v>581.0514</v>
      </c>
      <c r="X42" s="124">
        <v>182212.917</v>
      </c>
      <c r="Y42" s="107"/>
      <c r="Z42" s="96"/>
      <c r="AA42" s="108"/>
      <c r="AB42" s="28">
        <f aca="true" t="shared" si="4" ref="AB42:AD44">+J42+S42+V42+Y42</f>
        <v>18</v>
      </c>
      <c r="AC42" s="27">
        <f t="shared" si="4"/>
        <v>585.6414</v>
      </c>
      <c r="AD42" s="25">
        <f t="shared" si="4"/>
        <v>184764.67299999998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6</v>
      </c>
      <c r="E43" s="72">
        <v>63.7778</v>
      </c>
      <c r="F43" s="72">
        <v>46633.57566439079</v>
      </c>
      <c r="G43" s="97">
        <v>7</v>
      </c>
      <c r="H43" s="97">
        <v>102.4026</v>
      </c>
      <c r="I43" s="97">
        <v>66648.125</v>
      </c>
      <c r="J43" s="16">
        <f t="shared" si="3"/>
        <v>13</v>
      </c>
      <c r="K43" s="30">
        <f t="shared" si="3"/>
        <v>166.18040000000002</v>
      </c>
      <c r="L43" s="29">
        <f t="shared" si="3"/>
        <v>113281.70066439078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6</v>
      </c>
      <c r="W43" s="97">
        <v>174.22</v>
      </c>
      <c r="X43" s="125">
        <v>41862.337</v>
      </c>
      <c r="Y43" s="109"/>
      <c r="Z43" s="97"/>
      <c r="AA43" s="110"/>
      <c r="AB43" s="17">
        <f t="shared" si="4"/>
        <v>19</v>
      </c>
      <c r="AC43" s="30">
        <f t="shared" si="4"/>
        <v>340.4004</v>
      </c>
      <c r="AD43" s="29">
        <f t="shared" si="4"/>
        <v>155144.03766439078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26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31</v>
      </c>
      <c r="W44" s="96">
        <v>1.2249</v>
      </c>
      <c r="X44" s="124">
        <v>411.789</v>
      </c>
      <c r="Y44" s="107"/>
      <c r="Z44" s="96"/>
      <c r="AA44" s="108"/>
      <c r="AB44" s="28">
        <f t="shared" si="4"/>
        <v>31</v>
      </c>
      <c r="AC44" s="27">
        <f t="shared" si="4"/>
        <v>1.2249</v>
      </c>
      <c r="AD44" s="25">
        <f t="shared" si="4"/>
        <v>411.789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6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/>
      <c r="AC45" s="30"/>
      <c r="AD45" s="29"/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26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6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26"/>
      <c r="K48" s="27"/>
      <c r="L48" s="25"/>
      <c r="M48" s="96"/>
      <c r="N48" s="96"/>
      <c r="O48" s="96"/>
      <c r="P48" s="69"/>
      <c r="Q48" s="69"/>
      <c r="R48" s="69"/>
      <c r="S48" s="26"/>
      <c r="T48" s="27"/>
      <c r="U48" s="25"/>
      <c r="V48" s="96"/>
      <c r="W48" s="96"/>
      <c r="X48" s="124"/>
      <c r="Y48" s="107"/>
      <c r="Z48" s="96"/>
      <c r="AA48" s="108"/>
      <c r="AB48" s="28"/>
      <c r="AC48" s="27"/>
      <c r="AD48" s="25"/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6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/>
      <c r="E50" s="69"/>
      <c r="F50" s="69"/>
      <c r="G50" s="96"/>
      <c r="H50" s="96"/>
      <c r="I50" s="96"/>
      <c r="J50" s="26"/>
      <c r="K50" s="27"/>
      <c r="L50" s="25"/>
      <c r="M50" s="96"/>
      <c r="N50" s="96"/>
      <c r="O50" s="96"/>
      <c r="P50" s="69"/>
      <c r="Q50" s="69"/>
      <c r="R50" s="69"/>
      <c r="S50" s="26"/>
      <c r="T50" s="27"/>
      <c r="U50" s="25"/>
      <c r="V50" s="96"/>
      <c r="W50" s="96"/>
      <c r="X50" s="124"/>
      <c r="Y50" s="107"/>
      <c r="Z50" s="96"/>
      <c r="AA50" s="108"/>
      <c r="AB50" s="28"/>
      <c r="AC50" s="27"/>
      <c r="AD50" s="25"/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/>
      <c r="E51" s="72"/>
      <c r="F51" s="72"/>
      <c r="G51" s="97"/>
      <c r="H51" s="97"/>
      <c r="I51" s="97"/>
      <c r="J51" s="16"/>
      <c r="K51" s="30"/>
      <c r="L51" s="29"/>
      <c r="M51" s="97"/>
      <c r="N51" s="97"/>
      <c r="O51" s="97"/>
      <c r="P51" s="72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7"/>
      <c r="AC51" s="30"/>
      <c r="AD51" s="29"/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26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6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/>
      <c r="W53" s="97"/>
      <c r="X53" s="125"/>
      <c r="Y53" s="109"/>
      <c r="Z53" s="97"/>
      <c r="AA53" s="110"/>
      <c r="AB53" s="17"/>
      <c r="AC53" s="30"/>
      <c r="AD53" s="29"/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26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6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26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>
        <v>2</v>
      </c>
      <c r="W56" s="96">
        <v>0.777</v>
      </c>
      <c r="X56" s="124">
        <v>188.278</v>
      </c>
      <c r="Y56" s="107"/>
      <c r="Z56" s="96"/>
      <c r="AA56" s="108"/>
      <c r="AB56" s="28">
        <f>+J56+S56+V56+Y56</f>
        <v>2</v>
      </c>
      <c r="AC56" s="27">
        <f>+K56+T56+W56+Z56</f>
        <v>0.777</v>
      </c>
      <c r="AD56" s="25">
        <f>+L56+U56+X56+AA56</f>
        <v>188.278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6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/>
      <c r="W57" s="97"/>
      <c r="X57" s="125"/>
      <c r="Y57" s="109"/>
      <c r="Z57" s="97"/>
      <c r="AA57" s="110"/>
      <c r="AB57" s="17"/>
      <c r="AC57" s="30"/>
      <c r="AD57" s="29"/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189" t="s">
        <v>14</v>
      </c>
      <c r="D58" s="179"/>
      <c r="E58" s="180"/>
      <c r="F58" s="180"/>
      <c r="G58" s="181"/>
      <c r="H58" s="181"/>
      <c r="I58" s="181"/>
      <c r="J58" s="182"/>
      <c r="K58" s="183"/>
      <c r="L58" s="184"/>
      <c r="M58" s="181"/>
      <c r="N58" s="181"/>
      <c r="O58" s="181"/>
      <c r="P58" s="180"/>
      <c r="Q58" s="180"/>
      <c r="R58" s="180"/>
      <c r="S58" s="182"/>
      <c r="T58" s="183"/>
      <c r="U58" s="184"/>
      <c r="V58" s="181">
        <v>1327</v>
      </c>
      <c r="W58" s="181">
        <v>59.8273</v>
      </c>
      <c r="X58" s="186">
        <v>21993.786</v>
      </c>
      <c r="Y58" s="185">
        <v>133</v>
      </c>
      <c r="Z58" s="181">
        <v>5.8584</v>
      </c>
      <c r="AA58" s="187">
        <v>3060.434</v>
      </c>
      <c r="AB58" s="188">
        <f>+J58+S58+V58+Y58</f>
        <v>1460</v>
      </c>
      <c r="AC58" s="183">
        <f>+K58+T58+W58+Z58</f>
        <v>65.6857</v>
      </c>
      <c r="AD58" s="189">
        <f>+L58+U58+X58+AA58</f>
        <v>25054.22</v>
      </c>
      <c r="AE58" s="5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63" t="s">
        <v>55</v>
      </c>
      <c r="D59" s="68"/>
      <c r="E59" s="69"/>
      <c r="F59" s="69"/>
      <c r="G59" s="96"/>
      <c r="H59" s="96"/>
      <c r="I59" s="108"/>
      <c r="J59" s="26"/>
      <c r="K59" s="27"/>
      <c r="L59" s="25"/>
      <c r="M59" s="107"/>
      <c r="N59" s="96"/>
      <c r="O59" s="96"/>
      <c r="P59" s="69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190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6"/>
      <c r="K60" s="30"/>
      <c r="L60" s="29"/>
      <c r="M60" s="97"/>
      <c r="N60" s="97"/>
      <c r="O60" s="97"/>
      <c r="P60" s="72"/>
      <c r="Q60" s="72"/>
      <c r="R60" s="73"/>
      <c r="S60" s="16"/>
      <c r="T60" s="30"/>
      <c r="U60" s="29"/>
      <c r="V60" s="97">
        <v>76</v>
      </c>
      <c r="W60" s="97">
        <v>3.067</v>
      </c>
      <c r="X60" s="125">
        <v>2221.098</v>
      </c>
      <c r="Y60" s="109"/>
      <c r="Z60" s="97"/>
      <c r="AA60" s="110"/>
      <c r="AB60" s="17">
        <f aca="true" t="shared" si="5" ref="AB60:AD61">+J60+S60+V60+Y60</f>
        <v>76</v>
      </c>
      <c r="AC60" s="30">
        <f t="shared" si="5"/>
        <v>3.067</v>
      </c>
      <c r="AD60" s="64">
        <f t="shared" si="5"/>
        <v>2221.098</v>
      </c>
      <c r="AE60" s="191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189" t="s">
        <v>14</v>
      </c>
      <c r="D61" s="179">
        <f aca="true" t="shared" si="6" ref="D61:I61">+D6+D8+D10+D12+D14+D16+D18+D20+D22+D24+D26+D28+D30+D32+D34+D36+D38+D40+D42+D44+D46+D48+D50+D52+D54+D56+D58</f>
        <v>47</v>
      </c>
      <c r="E61" s="180">
        <f t="shared" si="6"/>
        <v>8.4352</v>
      </c>
      <c r="F61" s="180">
        <f t="shared" si="6"/>
        <v>4744.09711953577</v>
      </c>
      <c r="G61" s="181">
        <f t="shared" si="6"/>
        <v>27</v>
      </c>
      <c r="H61" s="181">
        <f t="shared" si="6"/>
        <v>10.0594</v>
      </c>
      <c r="I61" s="181">
        <f t="shared" si="6"/>
        <v>5247.066</v>
      </c>
      <c r="J61" s="182">
        <f aca="true" t="shared" si="7" ref="J61:L71">+D61+G61</f>
        <v>74</v>
      </c>
      <c r="K61" s="183">
        <f t="shared" si="7"/>
        <v>18.4946</v>
      </c>
      <c r="L61" s="184">
        <f t="shared" si="7"/>
        <v>9991.16311953577</v>
      </c>
      <c r="M61" s="185">
        <f>+M6+M8+M10+M12+M14+M16+M18+M20+M22+M24+M26+M28+M30+M32+M34+M36+M38+M40+M42+M44+M46+M48+M50+M52+M54+M56+M58</f>
        <v>756</v>
      </c>
      <c r="N61" s="181">
        <f>+N6+N8+N10+N12+N14+N16+N18+N20+N22+N24+N26+N28+N30+N32+N34+N36+N38+N40+N42+N44+N46+N48+N50+N52+N54+N56+N58</f>
        <v>3151.2456999999995</v>
      </c>
      <c r="O61" s="181">
        <f>+O6+O8+O10+O12+O14+O16+O18+O20+O22+O24+O26+O28+O30+O32+O34+O36+O38+O40+O42+O44+O46+O48+O50+O52+O54+O56+O58</f>
        <v>531103.105</v>
      </c>
      <c r="P61" s="179"/>
      <c r="Q61" s="180"/>
      <c r="R61" s="180"/>
      <c r="S61" s="182">
        <f aca="true" t="shared" si="8" ref="S61:U71">+M61+P61</f>
        <v>756</v>
      </c>
      <c r="T61" s="183">
        <f t="shared" si="8"/>
        <v>3151.2456999999995</v>
      </c>
      <c r="U61" s="184">
        <f t="shared" si="8"/>
        <v>531103.105</v>
      </c>
      <c r="V61" s="181">
        <f aca="true" t="shared" si="9" ref="V61:AA61">+V6+V8+V10+V12+V14+V16+V18+V20+V22+V24+V26+V28+V30+V32+V34+V36+V38+V40+V42+V44+V46+V48+V50+V52+V54+V56+V58</f>
        <v>1651</v>
      </c>
      <c r="W61" s="181">
        <f>+W6+W8+W10+W12+W14+W16+W18+W20+W22+W24+W26+W28+W30+W32+W34+W36+W38+W40+W42+W44+W46+W48+W50+W52+W54+W56+W58</f>
        <v>2162.0907</v>
      </c>
      <c r="X61" s="186">
        <f>+X6+X8+X10+X12+X14+X16+X18+X20+X22+X24+X26+X28+X30+X32+X34+X36+X38+X40+X42+X44+X46+X48+X50+X52+X54+X56+X58</f>
        <v>283046.354</v>
      </c>
      <c r="Y61" s="185">
        <f t="shared" si="9"/>
        <v>707</v>
      </c>
      <c r="Z61" s="181">
        <f t="shared" si="9"/>
        <v>2268.5179</v>
      </c>
      <c r="AA61" s="187">
        <f t="shared" si="9"/>
        <v>124383.94799999999</v>
      </c>
      <c r="AB61" s="188">
        <f t="shared" si="5"/>
        <v>3188</v>
      </c>
      <c r="AC61" s="183">
        <f t="shared" si="5"/>
        <v>7600.3489</v>
      </c>
      <c r="AD61" s="189">
        <f t="shared" si="5"/>
        <v>948524.5701195357</v>
      </c>
      <c r="AE61" s="192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63" t="s">
        <v>55</v>
      </c>
      <c r="D62" s="68"/>
      <c r="E62" s="69"/>
      <c r="F62" s="69"/>
      <c r="G62" s="96"/>
      <c r="H62" s="96"/>
      <c r="I62" s="108"/>
      <c r="J62" s="26"/>
      <c r="K62" s="27"/>
      <c r="L62" s="25"/>
      <c r="M62" s="107"/>
      <c r="N62" s="96"/>
      <c r="O62" s="96"/>
      <c r="P62" s="69"/>
      <c r="Q62" s="69"/>
      <c r="R62" s="70"/>
      <c r="S62" s="26"/>
      <c r="T62" s="27"/>
      <c r="U62" s="25"/>
      <c r="V62" s="107"/>
      <c r="W62" s="96"/>
      <c r="X62" s="127"/>
      <c r="Y62" s="107"/>
      <c r="Z62" s="96"/>
      <c r="AA62" s="108"/>
      <c r="AB62" s="28"/>
      <c r="AC62" s="27"/>
      <c r="AD62" s="63"/>
      <c r="AE62" s="45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10" ref="D63:I63">+D7+D9+D11+D13+D15+D17+D19+D21+D23+D25+D27+D29+D31+D33+D35+D37+D39+D41+D43+D45+D47+D49+D51+D53+D55+D57+D60</f>
        <v>6</v>
      </c>
      <c r="E63" s="72">
        <f t="shared" si="10"/>
        <v>63.7778</v>
      </c>
      <c r="F63" s="72">
        <f t="shared" si="10"/>
        <v>46633.57566439079</v>
      </c>
      <c r="G63" s="97">
        <f t="shared" si="10"/>
        <v>7</v>
      </c>
      <c r="H63" s="97">
        <f t="shared" si="10"/>
        <v>102.4026</v>
      </c>
      <c r="I63" s="97">
        <f t="shared" si="10"/>
        <v>66648.125</v>
      </c>
      <c r="J63" s="16">
        <f t="shared" si="7"/>
        <v>13</v>
      </c>
      <c r="K63" s="30">
        <f t="shared" si="7"/>
        <v>166.18040000000002</v>
      </c>
      <c r="L63" s="29">
        <f t="shared" si="7"/>
        <v>113281.70066439078</v>
      </c>
      <c r="M63" s="97">
        <f>+M7+M9+M11+M13+M15+M17+M19+M21+M23+M25+M27+M29+M31+M33+M35+M37+M39+M41+M43+M45+M47+M49+M51+M53+M55+M57+M60</f>
        <v>5</v>
      </c>
      <c r="N63" s="97">
        <f>+N7+N9+N11+N13+N15+N17+N19+N21+N23+N25+N27+N29+N31+N33+N35+N37+N39+N41+N43+N45+N47+N49+N51+N53+N55+N57+N60</f>
        <v>675.766</v>
      </c>
      <c r="O63" s="97">
        <f>+O7+O9+O11+O13+O15+O17+O19+O21+O23+O25+O27+O29+O31+O33+O35+O37+O39+O41+O43+O45+O47+O49+O51+O53+O55+O57+O60</f>
        <v>56263.41</v>
      </c>
      <c r="P63" s="72"/>
      <c r="Q63" s="72"/>
      <c r="R63" s="73"/>
      <c r="S63" s="16">
        <f t="shared" si="8"/>
        <v>5</v>
      </c>
      <c r="T63" s="30">
        <f t="shared" si="8"/>
        <v>675.766</v>
      </c>
      <c r="U63" s="29">
        <f t="shared" si="8"/>
        <v>56263.41</v>
      </c>
      <c r="V63" s="97">
        <f>+V7+V9+V11+V13+V15+V17+V19+V21+V23+V25+V27+V29+V31+V33+V35+V37+V39+V41+V43+V45+V47+V49+V51+V53+V55+V57+V60</f>
        <v>91</v>
      </c>
      <c r="W63" s="97">
        <f>+W7+W9+W11+W13+W15+W17+W19+W21+W23+W25+W27+W29+W31+W33+W35+W37+W39+W41+W43+W45+W47+W49+W51+W53+W55+W57+W60</f>
        <v>272.64</v>
      </c>
      <c r="X63" s="125">
        <f>+X7+X9+X11+X13+X15+X17+X19+X21+X23+X25+X27+X29+X31+X33+X35+X37+X39+X41+X43+X45+X47+X49+X51+X53+X55+X57+X60</f>
        <v>56409.803</v>
      </c>
      <c r="Y63" s="109"/>
      <c r="Z63" s="97"/>
      <c r="AA63" s="110"/>
      <c r="AB63" s="17">
        <f aca="true" t="shared" si="11" ref="AB63:AD71">+J63+S63+V63+Y63</f>
        <v>109</v>
      </c>
      <c r="AC63" s="30">
        <f t="shared" si="11"/>
        <v>1114.5864000000001</v>
      </c>
      <c r="AD63" s="65">
        <f>+L63+U63+X63+AA63</f>
        <v>225954.9136643908</v>
      </c>
      <c r="AE63" s="48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193</v>
      </c>
      <c r="H64" s="96">
        <v>342.4553</v>
      </c>
      <c r="I64" s="96">
        <v>124465.863</v>
      </c>
      <c r="J64" s="26">
        <f t="shared" si="7"/>
        <v>193</v>
      </c>
      <c r="K64" s="27">
        <f t="shared" si="7"/>
        <v>342.4553</v>
      </c>
      <c r="L64" s="25">
        <f t="shared" si="7"/>
        <v>124465.863</v>
      </c>
      <c r="M64" s="96">
        <v>1220</v>
      </c>
      <c r="N64" s="96">
        <v>109.0738</v>
      </c>
      <c r="O64" s="96">
        <v>66605.781</v>
      </c>
      <c r="P64" s="69"/>
      <c r="Q64" s="69"/>
      <c r="R64" s="69"/>
      <c r="S64" s="26">
        <f t="shared" si="8"/>
        <v>1220</v>
      </c>
      <c r="T64" s="27">
        <f t="shared" si="8"/>
        <v>109.0738</v>
      </c>
      <c r="U64" s="25">
        <f t="shared" si="8"/>
        <v>66605.781</v>
      </c>
      <c r="V64" s="96">
        <v>1045</v>
      </c>
      <c r="W64" s="96">
        <v>135.3751</v>
      </c>
      <c r="X64" s="124">
        <v>101641.277</v>
      </c>
      <c r="Y64" s="107">
        <v>17</v>
      </c>
      <c r="Z64" s="96">
        <v>170.55</v>
      </c>
      <c r="AA64" s="108">
        <v>14096.206</v>
      </c>
      <c r="AB64" s="28">
        <f t="shared" si="11"/>
        <v>2475</v>
      </c>
      <c r="AC64" s="27">
        <f t="shared" si="11"/>
        <v>757.4542000000001</v>
      </c>
      <c r="AD64" s="63">
        <f t="shared" si="11"/>
        <v>306809.127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405</v>
      </c>
      <c r="E65" s="72">
        <v>46.0339</v>
      </c>
      <c r="F65" s="72">
        <v>63597.37421607344</v>
      </c>
      <c r="G65" s="97">
        <v>70</v>
      </c>
      <c r="H65" s="97">
        <v>5.7601</v>
      </c>
      <c r="I65" s="97">
        <v>12188.122</v>
      </c>
      <c r="J65" s="16">
        <f t="shared" si="7"/>
        <v>475</v>
      </c>
      <c r="K65" s="30">
        <f t="shared" si="7"/>
        <v>51.794000000000004</v>
      </c>
      <c r="L65" s="29">
        <f t="shared" si="7"/>
        <v>75785.49621607344</v>
      </c>
      <c r="M65" s="97">
        <v>44</v>
      </c>
      <c r="N65" s="97">
        <v>77.8134</v>
      </c>
      <c r="O65" s="97">
        <v>16552.143</v>
      </c>
      <c r="P65" s="72"/>
      <c r="Q65" s="72"/>
      <c r="R65" s="73"/>
      <c r="S65" s="16">
        <f t="shared" si="8"/>
        <v>44</v>
      </c>
      <c r="T65" s="30">
        <f t="shared" si="8"/>
        <v>77.8134</v>
      </c>
      <c r="U65" s="29">
        <f t="shared" si="8"/>
        <v>16552.143</v>
      </c>
      <c r="V65" s="97">
        <v>45</v>
      </c>
      <c r="W65" s="97">
        <v>2.8768</v>
      </c>
      <c r="X65" s="125">
        <v>2899.628</v>
      </c>
      <c r="Y65" s="109">
        <v>8</v>
      </c>
      <c r="Z65" s="97">
        <v>114.09</v>
      </c>
      <c r="AA65" s="110">
        <v>5149.7</v>
      </c>
      <c r="AB65" s="17">
        <f t="shared" si="11"/>
        <v>572</v>
      </c>
      <c r="AC65" s="30">
        <f t="shared" si="11"/>
        <v>246.57420000000002</v>
      </c>
      <c r="AD65" s="65">
        <f t="shared" si="11"/>
        <v>100386.96721607343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26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6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2" ref="D68:I68">+D61+D64+D66</f>
        <v>47</v>
      </c>
      <c r="E68" s="69">
        <f t="shared" si="12"/>
        <v>8.4352</v>
      </c>
      <c r="F68" s="69">
        <f t="shared" si="12"/>
        <v>4744.09711953577</v>
      </c>
      <c r="G68" s="96">
        <f t="shared" si="12"/>
        <v>220</v>
      </c>
      <c r="H68" s="96">
        <f t="shared" si="12"/>
        <v>352.5147</v>
      </c>
      <c r="I68" s="96">
        <f t="shared" si="12"/>
        <v>129712.929</v>
      </c>
      <c r="J68" s="26">
        <f t="shared" si="7"/>
        <v>267</v>
      </c>
      <c r="K68" s="27">
        <f t="shared" si="7"/>
        <v>360.9499</v>
      </c>
      <c r="L68" s="25">
        <f t="shared" si="7"/>
        <v>134457.02611953576</v>
      </c>
      <c r="M68" s="96">
        <f>+M61+M64+M66</f>
        <v>1976</v>
      </c>
      <c r="N68" s="96">
        <f>+N61+N64+N66</f>
        <v>3260.3194999999996</v>
      </c>
      <c r="O68" s="96">
        <f>+O61+O64+O66</f>
        <v>597708.8859999999</v>
      </c>
      <c r="P68" s="69"/>
      <c r="Q68" s="69"/>
      <c r="R68" s="69"/>
      <c r="S68" s="26">
        <f t="shared" si="8"/>
        <v>1976</v>
      </c>
      <c r="T68" s="27">
        <f t="shared" si="8"/>
        <v>3260.3194999999996</v>
      </c>
      <c r="U68" s="25">
        <f t="shared" si="8"/>
        <v>597708.8859999999</v>
      </c>
      <c r="V68" s="96">
        <f aca="true" t="shared" si="13" ref="V68:AA68">+V61+V64+V66</f>
        <v>2696</v>
      </c>
      <c r="W68" s="96">
        <f t="shared" si="13"/>
        <v>2297.4658000000004</v>
      </c>
      <c r="X68" s="128">
        <f t="shared" si="13"/>
        <v>384687.631</v>
      </c>
      <c r="Y68" s="107">
        <f t="shared" si="13"/>
        <v>724</v>
      </c>
      <c r="Z68" s="96">
        <f t="shared" si="13"/>
        <v>2439.0679</v>
      </c>
      <c r="AA68" s="108">
        <f t="shared" si="13"/>
        <v>138480.15399999998</v>
      </c>
      <c r="AB68" s="28">
        <f t="shared" si="11"/>
        <v>5663</v>
      </c>
      <c r="AC68" s="27">
        <f t="shared" si="11"/>
        <v>8357.803100000001</v>
      </c>
      <c r="AD68" s="63">
        <f t="shared" si="11"/>
        <v>1255333.6971195359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4" ref="D69:I69">+D63+D65+D67</f>
        <v>411</v>
      </c>
      <c r="E69" s="72">
        <f t="shared" si="14"/>
        <v>109.8117</v>
      </c>
      <c r="F69" s="72">
        <f t="shared" si="14"/>
        <v>110230.94988046424</v>
      </c>
      <c r="G69" s="97">
        <f t="shared" si="14"/>
        <v>77</v>
      </c>
      <c r="H69" s="97">
        <f t="shared" si="14"/>
        <v>108.1627</v>
      </c>
      <c r="I69" s="97">
        <f t="shared" si="14"/>
        <v>78836.247</v>
      </c>
      <c r="J69" s="16">
        <f t="shared" si="7"/>
        <v>488</v>
      </c>
      <c r="K69" s="30">
        <f t="shared" si="7"/>
        <v>217.9744</v>
      </c>
      <c r="L69" s="29">
        <f t="shared" si="7"/>
        <v>189067.19688046424</v>
      </c>
      <c r="M69" s="97">
        <f>+M63+M65+M67</f>
        <v>49</v>
      </c>
      <c r="N69" s="97">
        <f>+N63+N65+N67</f>
        <v>753.5794</v>
      </c>
      <c r="O69" s="97">
        <f>+O63+O65+O67</f>
        <v>72815.553</v>
      </c>
      <c r="P69" s="72"/>
      <c r="Q69" s="72"/>
      <c r="R69" s="73"/>
      <c r="S69" s="16">
        <f t="shared" si="8"/>
        <v>49</v>
      </c>
      <c r="T69" s="30">
        <f t="shared" si="8"/>
        <v>753.5794</v>
      </c>
      <c r="U69" s="29">
        <f t="shared" si="8"/>
        <v>72815.553</v>
      </c>
      <c r="V69" s="97">
        <f aca="true" t="shared" si="15" ref="V69:AA69">+V63+V65+V67</f>
        <v>136</v>
      </c>
      <c r="W69" s="97">
        <f t="shared" si="15"/>
        <v>275.5168</v>
      </c>
      <c r="X69" s="129">
        <f t="shared" si="15"/>
        <v>59309.431</v>
      </c>
      <c r="Y69" s="109">
        <f t="shared" si="15"/>
        <v>8</v>
      </c>
      <c r="Z69" s="97">
        <f t="shared" si="15"/>
        <v>114.09</v>
      </c>
      <c r="AA69" s="110">
        <f t="shared" si="15"/>
        <v>5149.7</v>
      </c>
      <c r="AB69" s="17">
        <f t="shared" si="11"/>
        <v>681</v>
      </c>
      <c r="AC69" s="30">
        <f t="shared" si="11"/>
        <v>1361.1606</v>
      </c>
      <c r="AD69" s="64">
        <f t="shared" si="11"/>
        <v>326341.8808804642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7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16" ref="D71:I71">+D68+D69+D70</f>
        <v>458</v>
      </c>
      <c r="E71" s="78">
        <f t="shared" si="16"/>
        <v>118.2469</v>
      </c>
      <c r="F71" s="78">
        <f t="shared" si="16"/>
        <v>114975.047</v>
      </c>
      <c r="G71" s="101">
        <f t="shared" si="16"/>
        <v>297</v>
      </c>
      <c r="H71" s="98">
        <f t="shared" si="16"/>
        <v>460.67740000000003</v>
      </c>
      <c r="I71" s="117">
        <f t="shared" si="16"/>
        <v>208549.176</v>
      </c>
      <c r="J71" s="61">
        <f t="shared" si="7"/>
        <v>755</v>
      </c>
      <c r="K71" s="58">
        <f t="shared" si="7"/>
        <v>578.9243</v>
      </c>
      <c r="L71" s="57">
        <f t="shared" si="7"/>
        <v>323524.223</v>
      </c>
      <c r="M71" s="113">
        <f>+M68+M69+M70</f>
        <v>2025</v>
      </c>
      <c r="N71" s="98">
        <f>+N68+N69+N70</f>
        <v>4013.8988999999997</v>
      </c>
      <c r="O71" s="119">
        <f>+O68+O69+O70</f>
        <v>670524.4389999999</v>
      </c>
      <c r="P71" s="79"/>
      <c r="Q71" s="78"/>
      <c r="R71" s="83"/>
      <c r="S71" s="56">
        <f t="shared" si="8"/>
        <v>2025</v>
      </c>
      <c r="T71" s="78">
        <f t="shared" si="8"/>
        <v>4013.8988999999997</v>
      </c>
      <c r="U71" s="84">
        <f t="shared" si="8"/>
        <v>670524.4389999999</v>
      </c>
      <c r="V71" s="98">
        <f aca="true" t="shared" si="17" ref="V71:AA71">+V68+V69+V70</f>
        <v>2832</v>
      </c>
      <c r="W71" s="101">
        <f t="shared" si="17"/>
        <v>2572.9826000000003</v>
      </c>
      <c r="X71" s="130">
        <f t="shared" si="17"/>
        <v>443997.062</v>
      </c>
      <c r="Y71" s="113">
        <f t="shared" si="17"/>
        <v>732</v>
      </c>
      <c r="Z71" s="98">
        <f t="shared" si="17"/>
        <v>2553.1579</v>
      </c>
      <c r="AA71" s="114">
        <f t="shared" si="17"/>
        <v>143629.854</v>
      </c>
      <c r="AB71" s="58">
        <f t="shared" si="11"/>
        <v>6344</v>
      </c>
      <c r="AC71" s="59">
        <f t="shared" si="11"/>
        <v>9718.9637</v>
      </c>
      <c r="AD71" s="67">
        <f>+L71+U71+X71+AA71</f>
        <v>1581675.578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497</v>
      </c>
      <c r="E72" s="134">
        <v>4903.569150000001</v>
      </c>
      <c r="F72" s="134">
        <v>175319.094</v>
      </c>
      <c r="G72" s="134">
        <v>296</v>
      </c>
      <c r="H72" s="134">
        <v>227.5469</v>
      </c>
      <c r="I72" s="224">
        <v>190074.03100000002</v>
      </c>
      <c r="J72" s="212">
        <v>793</v>
      </c>
      <c r="K72" s="225">
        <v>458.99609999999996</v>
      </c>
      <c r="L72" s="226">
        <v>365393.125</v>
      </c>
      <c r="M72" s="134">
        <v>1635</v>
      </c>
      <c r="N72" s="134">
        <v>4337.370500000001</v>
      </c>
      <c r="O72" s="134">
        <v>465350.89600000007</v>
      </c>
      <c r="P72" s="134"/>
      <c r="Q72" s="134"/>
      <c r="R72" s="224"/>
      <c r="S72" s="212">
        <v>1635</v>
      </c>
      <c r="T72" s="225">
        <v>4337.370500000001</v>
      </c>
      <c r="U72" s="226">
        <v>465350.89600000007</v>
      </c>
      <c r="V72" s="212">
        <v>2980</v>
      </c>
      <c r="W72" s="225">
        <v>2728.9453000000003</v>
      </c>
      <c r="X72" s="226">
        <v>438212.70999999996</v>
      </c>
      <c r="Y72" s="212">
        <v>804</v>
      </c>
      <c r="Z72" s="225">
        <v>3331.8963</v>
      </c>
      <c r="AA72" s="226">
        <v>156976.538</v>
      </c>
      <c r="AB72" s="212">
        <v>6212</v>
      </c>
      <c r="AC72" s="225">
        <v>10857.208200000001</v>
      </c>
      <c r="AD72" s="226">
        <v>1425933.269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>D71/D72</f>
        <v>0.9215291750503019</v>
      </c>
      <c r="E73" s="86">
        <f aca="true" t="shared" si="18" ref="E73:AD73">E71/E72</f>
        <v>0.024114455487998974</v>
      </c>
      <c r="F73" s="85">
        <f t="shared" si="18"/>
        <v>0.6558044784329081</v>
      </c>
      <c r="G73" s="102">
        <f t="shared" si="18"/>
        <v>1.0033783783783783</v>
      </c>
      <c r="H73" s="99">
        <f t="shared" si="18"/>
        <v>2.0245382380511447</v>
      </c>
      <c r="I73" s="118">
        <f t="shared" si="18"/>
        <v>1.0971997326662684</v>
      </c>
      <c r="J73" s="87">
        <f t="shared" si="18"/>
        <v>0.9520807061790668</v>
      </c>
      <c r="K73" s="85">
        <f t="shared" si="18"/>
        <v>1.2612837015390763</v>
      </c>
      <c r="L73" s="88">
        <f t="shared" si="18"/>
        <v>0.885414094750688</v>
      </c>
      <c r="M73" s="115">
        <f t="shared" si="18"/>
        <v>1.238532110091743</v>
      </c>
      <c r="N73" s="99">
        <f t="shared" si="18"/>
        <v>0.9254221883973248</v>
      </c>
      <c r="O73" s="102">
        <f t="shared" si="18"/>
        <v>1.4409007154893279</v>
      </c>
      <c r="P73" s="85"/>
      <c r="Q73" s="86"/>
      <c r="R73" s="89"/>
      <c r="S73" s="90">
        <f t="shared" si="18"/>
        <v>1.238532110091743</v>
      </c>
      <c r="T73" s="86">
        <f t="shared" si="18"/>
        <v>0.9254221883973248</v>
      </c>
      <c r="U73" s="89">
        <f t="shared" si="18"/>
        <v>1.4409007154893279</v>
      </c>
      <c r="V73" s="99">
        <f t="shared" si="18"/>
        <v>0.9503355704697987</v>
      </c>
      <c r="W73" s="102">
        <f t="shared" si="18"/>
        <v>0.9428487262093528</v>
      </c>
      <c r="X73" s="99">
        <f t="shared" si="18"/>
        <v>1.0131998727284748</v>
      </c>
      <c r="Y73" s="115">
        <f t="shared" si="18"/>
        <v>0.9104477611940298</v>
      </c>
      <c r="Z73" s="99">
        <f t="shared" si="18"/>
        <v>0.7662777199878641</v>
      </c>
      <c r="AA73" s="116">
        <f t="shared" si="18"/>
        <v>0.9149765680270002</v>
      </c>
      <c r="AB73" s="85">
        <f t="shared" si="18"/>
        <v>1.021249195106246</v>
      </c>
      <c r="AC73" s="86">
        <f t="shared" si="18"/>
        <v>0.8951623217467636</v>
      </c>
      <c r="AD73" s="91">
        <f t="shared" si="18"/>
        <v>1.1092213165832236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3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93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/>
      <c r="N6" s="96"/>
      <c r="O6" s="96"/>
      <c r="P6" s="69"/>
      <c r="Q6" s="69"/>
      <c r="R6" s="69"/>
      <c r="S6" s="26"/>
      <c r="T6" s="27"/>
      <c r="U6" s="25"/>
      <c r="V6" s="96"/>
      <c r="W6" s="96"/>
      <c r="X6" s="124"/>
      <c r="Y6" s="107"/>
      <c r="Z6" s="96"/>
      <c r="AA6" s="108"/>
      <c r="AB6" s="28"/>
      <c r="AC6" s="27"/>
      <c r="AD6" s="25"/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/>
      <c r="E7" s="72"/>
      <c r="F7" s="72"/>
      <c r="G7" s="97"/>
      <c r="H7" s="97"/>
      <c r="I7" s="97"/>
      <c r="J7" s="16"/>
      <c r="K7" s="30"/>
      <c r="L7" s="29"/>
      <c r="M7" s="97">
        <v>2</v>
      </c>
      <c r="N7" s="97">
        <v>4.486</v>
      </c>
      <c r="O7" s="97">
        <v>3315.988</v>
      </c>
      <c r="P7" s="72"/>
      <c r="Q7" s="72"/>
      <c r="R7" s="73"/>
      <c r="S7" s="16">
        <f aca="true" t="shared" si="0" ref="S7:U9">+M7+P7</f>
        <v>2</v>
      </c>
      <c r="T7" s="30">
        <f t="shared" si="0"/>
        <v>4.486</v>
      </c>
      <c r="U7" s="29">
        <f t="shared" si="0"/>
        <v>3315.988</v>
      </c>
      <c r="V7" s="97"/>
      <c r="W7" s="97"/>
      <c r="X7" s="125"/>
      <c r="Y7" s="109"/>
      <c r="Z7" s="97"/>
      <c r="AA7" s="110"/>
      <c r="AB7" s="17"/>
      <c r="AC7" s="30">
        <f aca="true" t="shared" si="1" ref="AC7:AD9">+K7+T7+W7+Z7</f>
        <v>4.486</v>
      </c>
      <c r="AD7" s="29">
        <f t="shared" si="1"/>
        <v>3315.988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>
        <v>2</v>
      </c>
      <c r="N8" s="96">
        <v>110.767</v>
      </c>
      <c r="O8" s="96">
        <v>9422.652</v>
      </c>
      <c r="P8" s="69"/>
      <c r="Q8" s="69"/>
      <c r="R8" s="69"/>
      <c r="S8" s="26">
        <f t="shared" si="0"/>
        <v>2</v>
      </c>
      <c r="T8" s="27">
        <f t="shared" si="0"/>
        <v>110.767</v>
      </c>
      <c r="U8" s="25">
        <f t="shared" si="0"/>
        <v>9422.652</v>
      </c>
      <c r="V8" s="96"/>
      <c r="W8" s="96"/>
      <c r="X8" s="124"/>
      <c r="Y8" s="107"/>
      <c r="Z8" s="96"/>
      <c r="AA8" s="108"/>
      <c r="AB8" s="28"/>
      <c r="AC8" s="27">
        <f t="shared" si="1"/>
        <v>110.767</v>
      </c>
      <c r="AD8" s="25">
        <f t="shared" si="1"/>
        <v>9422.652</v>
      </c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/>
      <c r="E9" s="72"/>
      <c r="F9" s="72"/>
      <c r="G9" s="97"/>
      <c r="H9" s="97"/>
      <c r="I9" s="97"/>
      <c r="J9" s="16"/>
      <c r="K9" s="30"/>
      <c r="L9" s="29"/>
      <c r="M9" s="97">
        <v>1</v>
      </c>
      <c r="N9" s="97">
        <v>71.431</v>
      </c>
      <c r="O9" s="97">
        <v>5245.893</v>
      </c>
      <c r="P9" s="72"/>
      <c r="Q9" s="72"/>
      <c r="R9" s="73"/>
      <c r="S9" s="16">
        <f t="shared" si="0"/>
        <v>1</v>
      </c>
      <c r="T9" s="30">
        <f t="shared" si="0"/>
        <v>71.431</v>
      </c>
      <c r="U9" s="29">
        <f t="shared" si="0"/>
        <v>5245.893</v>
      </c>
      <c r="V9" s="97"/>
      <c r="W9" s="97"/>
      <c r="X9" s="125"/>
      <c r="Y9" s="109"/>
      <c r="Z9" s="97"/>
      <c r="AA9" s="110"/>
      <c r="AB9" s="17"/>
      <c r="AC9" s="30">
        <f t="shared" si="1"/>
        <v>71.431</v>
      </c>
      <c r="AD9" s="29">
        <f t="shared" si="1"/>
        <v>5245.893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26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6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26"/>
      <c r="K14" s="27"/>
      <c r="L14" s="25"/>
      <c r="M14" s="96">
        <v>270</v>
      </c>
      <c r="N14" s="96">
        <v>2185.0955</v>
      </c>
      <c r="O14" s="96">
        <v>292164.452</v>
      </c>
      <c r="P14" s="69"/>
      <c r="Q14" s="69"/>
      <c r="R14" s="69"/>
      <c r="S14" s="26">
        <f>+M14+P14</f>
        <v>270</v>
      </c>
      <c r="T14" s="27">
        <f>+N14+Q14</f>
        <v>2185.0955</v>
      </c>
      <c r="U14" s="25">
        <f>+O14+R14</f>
        <v>292164.452</v>
      </c>
      <c r="V14" s="96"/>
      <c r="W14" s="96"/>
      <c r="X14" s="124"/>
      <c r="Y14" s="107">
        <v>59</v>
      </c>
      <c r="Z14" s="96">
        <v>335.6674</v>
      </c>
      <c r="AA14" s="108">
        <v>33228.401</v>
      </c>
      <c r="AB14" s="28"/>
      <c r="AC14" s="27">
        <f>+K14+T14+W14+Z14</f>
        <v>2520.7628999999997</v>
      </c>
      <c r="AD14" s="25">
        <f>+L14+U14+X14+AA14</f>
        <v>325392.853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6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>
        <v>8</v>
      </c>
      <c r="E16" s="69">
        <v>3.9882</v>
      </c>
      <c r="F16" s="69">
        <v>1890.4082082824275</v>
      </c>
      <c r="G16" s="96">
        <v>2</v>
      </c>
      <c r="H16" s="96">
        <v>0.9675</v>
      </c>
      <c r="I16" s="96">
        <v>406.504</v>
      </c>
      <c r="J16" s="26">
        <f>+D16+G16</f>
        <v>10</v>
      </c>
      <c r="K16" s="27">
        <f>+E16+H16</f>
        <v>4.9557</v>
      </c>
      <c r="L16" s="25">
        <f>+F16+I16</f>
        <v>2296.9122082824274</v>
      </c>
      <c r="M16" s="96">
        <v>250</v>
      </c>
      <c r="N16" s="96">
        <v>955.5706</v>
      </c>
      <c r="O16" s="96">
        <v>186746.382</v>
      </c>
      <c r="P16" s="69"/>
      <c r="Q16" s="69"/>
      <c r="R16" s="69"/>
      <c r="S16" s="26">
        <f>+M16+P16</f>
        <v>250</v>
      </c>
      <c r="T16" s="27">
        <f>+N16+Q16</f>
        <v>955.5706</v>
      </c>
      <c r="U16" s="25">
        <f>+O16+R16</f>
        <v>186746.382</v>
      </c>
      <c r="V16" s="96"/>
      <c r="W16" s="96"/>
      <c r="X16" s="124"/>
      <c r="Y16" s="107"/>
      <c r="Z16" s="96"/>
      <c r="AA16" s="108"/>
      <c r="AB16" s="28"/>
      <c r="AC16" s="27">
        <f>+K16+T16+W16+Z16</f>
        <v>960.5263</v>
      </c>
      <c r="AD16" s="25">
        <f>+L16+U16+X16+AA16</f>
        <v>189043.29420828243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6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26"/>
      <c r="K18" s="27"/>
      <c r="L18" s="25"/>
      <c r="M18" s="96">
        <v>43</v>
      </c>
      <c r="N18" s="96">
        <v>67.2545</v>
      </c>
      <c r="O18" s="96">
        <v>18667.243</v>
      </c>
      <c r="P18" s="69"/>
      <c r="Q18" s="69"/>
      <c r="R18" s="69"/>
      <c r="S18" s="26">
        <f>+M18+P18</f>
        <v>43</v>
      </c>
      <c r="T18" s="27">
        <f>+N18+Q18</f>
        <v>67.2545</v>
      </c>
      <c r="U18" s="25">
        <f>+O18+R18</f>
        <v>18667.243</v>
      </c>
      <c r="V18" s="96"/>
      <c r="W18" s="96"/>
      <c r="X18" s="124"/>
      <c r="Y18" s="107"/>
      <c r="Z18" s="96"/>
      <c r="AA18" s="108"/>
      <c r="AB18" s="28"/>
      <c r="AC18" s="27">
        <f>+K18+T18+W18+Z18</f>
        <v>67.2545</v>
      </c>
      <c r="AD18" s="25">
        <f>+L18+U18+X18+AA18</f>
        <v>18667.243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6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26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/>
      <c r="W20" s="96"/>
      <c r="X20" s="124"/>
      <c r="Y20" s="107"/>
      <c r="Z20" s="96"/>
      <c r="AA20" s="108"/>
      <c r="AB20" s="28"/>
      <c r="AC20" s="27"/>
      <c r="AD20" s="25"/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6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/>
      <c r="W21" s="97"/>
      <c r="X21" s="125"/>
      <c r="Y21" s="109"/>
      <c r="Z21" s="97"/>
      <c r="AA21" s="110"/>
      <c r="AB21" s="17"/>
      <c r="AC21" s="30"/>
      <c r="AD21" s="29"/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26"/>
      <c r="K22" s="27"/>
      <c r="L22" s="25"/>
      <c r="M22" s="96">
        <v>685</v>
      </c>
      <c r="N22" s="96">
        <v>1369.47</v>
      </c>
      <c r="O22" s="96">
        <v>242284.439</v>
      </c>
      <c r="P22" s="69"/>
      <c r="Q22" s="69"/>
      <c r="R22" s="69"/>
      <c r="S22" s="26">
        <f>+M22+P22</f>
        <v>685</v>
      </c>
      <c r="T22" s="27">
        <f>+N22+Q22</f>
        <v>1369.47</v>
      </c>
      <c r="U22" s="25">
        <f>+O22+R22</f>
        <v>242284.439</v>
      </c>
      <c r="V22" s="96"/>
      <c r="W22" s="96"/>
      <c r="X22" s="124"/>
      <c r="Y22" s="107">
        <v>86</v>
      </c>
      <c r="Z22" s="96">
        <v>155.25</v>
      </c>
      <c r="AA22" s="108">
        <v>31662.422</v>
      </c>
      <c r="AB22" s="28"/>
      <c r="AC22" s="27">
        <f>+K22+T22+W22+Z22</f>
        <v>1524.72</v>
      </c>
      <c r="AD22" s="25">
        <f>+L22+U22+X22+AA22</f>
        <v>273946.86100000003</v>
      </c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6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26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15</v>
      </c>
      <c r="W24" s="96">
        <v>133.7856</v>
      </c>
      <c r="X24" s="124">
        <v>16377.203</v>
      </c>
      <c r="Y24" s="107"/>
      <c r="Z24" s="96"/>
      <c r="AA24" s="108"/>
      <c r="AB24" s="28"/>
      <c r="AC24" s="27">
        <f>+K24+T24+W24+Z24</f>
        <v>133.7856</v>
      </c>
      <c r="AD24" s="25">
        <f>+L24+U24+X24+AA24</f>
        <v>16377.203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6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12</v>
      </c>
      <c r="W25" s="97">
        <v>173.648</v>
      </c>
      <c r="X25" s="125">
        <v>20515.318</v>
      </c>
      <c r="Y25" s="109"/>
      <c r="Z25" s="97"/>
      <c r="AA25" s="110"/>
      <c r="AB25" s="17"/>
      <c r="AC25" s="30">
        <f>+K25+T25+W25+Z25</f>
        <v>173.648</v>
      </c>
      <c r="AD25" s="29">
        <f>+L25+U25+X25+AA25</f>
        <v>20515.318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26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6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26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6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36</v>
      </c>
      <c r="E30" s="69">
        <v>7.9737</v>
      </c>
      <c r="F30" s="69">
        <v>5151.030753575179</v>
      </c>
      <c r="G30" s="96">
        <v>24</v>
      </c>
      <c r="H30" s="96">
        <v>6.457</v>
      </c>
      <c r="I30" s="96">
        <v>3666.251</v>
      </c>
      <c r="J30" s="26">
        <f>+D30+G30</f>
        <v>60</v>
      </c>
      <c r="K30" s="27">
        <f>+E30+H30</f>
        <v>14.4307</v>
      </c>
      <c r="L30" s="25">
        <f>+F30+I30</f>
        <v>8817.281753575178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181</v>
      </c>
      <c r="Z30" s="96">
        <v>4.2126</v>
      </c>
      <c r="AA30" s="108">
        <v>2135.516</v>
      </c>
      <c r="AB30" s="28"/>
      <c r="AC30" s="27">
        <f>+K30+T30+W30+Z30</f>
        <v>18.6433</v>
      </c>
      <c r="AD30" s="25">
        <f>+L30+U30+X30+AA30</f>
        <v>10952.797753575178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6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/>
      <c r="H32" s="96"/>
      <c r="I32" s="96"/>
      <c r="J32" s="26"/>
      <c r="K32" s="27"/>
      <c r="L32" s="25"/>
      <c r="M32" s="96">
        <v>115</v>
      </c>
      <c r="N32" s="96">
        <v>185.0576</v>
      </c>
      <c r="O32" s="96">
        <v>74721.087</v>
      </c>
      <c r="P32" s="69"/>
      <c r="Q32" s="69"/>
      <c r="R32" s="69"/>
      <c r="S32" s="26">
        <f>+M32+P32</f>
        <v>115</v>
      </c>
      <c r="T32" s="27">
        <f>+N32+Q32</f>
        <v>185.0576</v>
      </c>
      <c r="U32" s="25">
        <f>+O32+R32</f>
        <v>74721.087</v>
      </c>
      <c r="V32" s="96">
        <v>2</v>
      </c>
      <c r="W32" s="96">
        <v>0.2983</v>
      </c>
      <c r="X32" s="124">
        <v>279.123</v>
      </c>
      <c r="Y32" s="107">
        <v>15</v>
      </c>
      <c r="Z32" s="96">
        <v>20.0765</v>
      </c>
      <c r="AA32" s="108">
        <v>9600.079</v>
      </c>
      <c r="AB32" s="28"/>
      <c r="AC32" s="27">
        <f>+K32+T32+W32+Z32</f>
        <v>205.43240000000003</v>
      </c>
      <c r="AD32" s="25">
        <f>+L32+U32+X32+AA32</f>
        <v>84600.289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6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16</v>
      </c>
      <c r="H34" s="96">
        <v>3.9282</v>
      </c>
      <c r="I34" s="96">
        <v>1135.963</v>
      </c>
      <c r="J34" s="26">
        <f>+D34+G34</f>
        <v>16</v>
      </c>
      <c r="K34" s="27">
        <f>+E34+H34</f>
        <v>3.9282</v>
      </c>
      <c r="L34" s="25">
        <f>+F34+I34</f>
        <v>1135.963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15</v>
      </c>
      <c r="W34" s="96">
        <v>0.8143</v>
      </c>
      <c r="X34" s="124">
        <v>865.502</v>
      </c>
      <c r="Y34" s="107"/>
      <c r="Z34" s="96"/>
      <c r="AA34" s="108"/>
      <c r="AB34" s="28"/>
      <c r="AC34" s="27">
        <f>+K34+T34+W34+Z34</f>
        <v>4.7425</v>
      </c>
      <c r="AD34" s="25">
        <f>+L34+U34+X34+AA34</f>
        <v>2001.465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6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26"/>
      <c r="K36" s="27"/>
      <c r="L36" s="25"/>
      <c r="M36" s="96">
        <v>160</v>
      </c>
      <c r="N36" s="96">
        <v>304.674</v>
      </c>
      <c r="O36" s="96">
        <v>29180.723</v>
      </c>
      <c r="P36" s="69"/>
      <c r="Q36" s="69"/>
      <c r="R36" s="69"/>
      <c r="S36" s="26">
        <f>+M36+P36</f>
        <v>160</v>
      </c>
      <c r="T36" s="27">
        <f>+N36+Q36</f>
        <v>304.674</v>
      </c>
      <c r="U36" s="25">
        <f>+O36+R36</f>
        <v>29180.723</v>
      </c>
      <c r="V36" s="96"/>
      <c r="W36" s="96"/>
      <c r="X36" s="124"/>
      <c r="Y36" s="107">
        <v>37</v>
      </c>
      <c r="Z36" s="96">
        <v>85.425</v>
      </c>
      <c r="AA36" s="108">
        <v>8187.164</v>
      </c>
      <c r="AB36" s="28"/>
      <c r="AC36" s="27">
        <f>+K36+T36+W36+Z36</f>
        <v>390.099</v>
      </c>
      <c r="AD36" s="25">
        <f>+L36+U36+X36+AA36</f>
        <v>37367.887</v>
      </c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6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29</v>
      </c>
      <c r="E38" s="69">
        <v>2.7338</v>
      </c>
      <c r="F38" s="69">
        <v>2115.6929645025634</v>
      </c>
      <c r="G38" s="96"/>
      <c r="H38" s="96"/>
      <c r="I38" s="96"/>
      <c r="J38" s="26">
        <f>+D38+G38</f>
        <v>29</v>
      </c>
      <c r="K38" s="27">
        <f>+E38+H38</f>
        <v>2.7338</v>
      </c>
      <c r="L38" s="25">
        <f>+F38+I38</f>
        <v>2115.6929645025634</v>
      </c>
      <c r="M38" s="96"/>
      <c r="N38" s="96"/>
      <c r="O38" s="96"/>
      <c r="P38" s="69"/>
      <c r="Q38" s="69"/>
      <c r="R38" s="69"/>
      <c r="S38" s="26"/>
      <c r="T38" s="27"/>
      <c r="U38" s="25"/>
      <c r="V38" s="96">
        <v>377</v>
      </c>
      <c r="W38" s="96">
        <v>1499.64</v>
      </c>
      <c r="X38" s="124">
        <v>88182.247</v>
      </c>
      <c r="Y38" s="107">
        <v>460</v>
      </c>
      <c r="Z38" s="96">
        <v>2526.39</v>
      </c>
      <c r="AA38" s="108">
        <v>141359.154</v>
      </c>
      <c r="AB38" s="28"/>
      <c r="AC38" s="27">
        <f>+K38+T38+W38+Z38</f>
        <v>4028.7637999999997</v>
      </c>
      <c r="AD38" s="25">
        <f>+L38+U38+X38+AA38</f>
        <v>231657.09396450256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6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26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/>
      <c r="W40" s="96"/>
      <c r="X40" s="124"/>
      <c r="Y40" s="107"/>
      <c r="Z40" s="96"/>
      <c r="AA40" s="108"/>
      <c r="AB40" s="28"/>
      <c r="AC40" s="27"/>
      <c r="AD40" s="25"/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6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>
        <v>2</v>
      </c>
      <c r="H42" s="96">
        <v>9.7564</v>
      </c>
      <c r="I42" s="96">
        <v>6750.648</v>
      </c>
      <c r="J42" s="26">
        <f aca="true" t="shared" si="2" ref="J42:L43">+D42+G42</f>
        <v>2</v>
      </c>
      <c r="K42" s="27">
        <f t="shared" si="2"/>
        <v>9.7564</v>
      </c>
      <c r="L42" s="25">
        <f t="shared" si="2"/>
        <v>6750.648</v>
      </c>
      <c r="M42" s="96"/>
      <c r="N42" s="96"/>
      <c r="O42" s="96"/>
      <c r="P42" s="69"/>
      <c r="Q42" s="69"/>
      <c r="R42" s="69"/>
      <c r="S42" s="26"/>
      <c r="T42" s="27"/>
      <c r="U42" s="25"/>
      <c r="V42" s="96">
        <v>16</v>
      </c>
      <c r="W42" s="96">
        <v>371.2162</v>
      </c>
      <c r="X42" s="124">
        <v>177155.92</v>
      </c>
      <c r="Y42" s="107"/>
      <c r="Z42" s="96"/>
      <c r="AA42" s="108"/>
      <c r="AB42" s="28"/>
      <c r="AC42" s="27">
        <f aca="true" t="shared" si="3" ref="AC42:AD44">+K42+T42+W42+Z42</f>
        <v>380.9726</v>
      </c>
      <c r="AD42" s="25">
        <f t="shared" si="3"/>
        <v>183906.568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17</v>
      </c>
      <c r="E43" s="72">
        <v>143.7146</v>
      </c>
      <c r="F43" s="72">
        <v>94224.66321908346</v>
      </c>
      <c r="G43" s="97">
        <v>14</v>
      </c>
      <c r="H43" s="97">
        <v>155.4806</v>
      </c>
      <c r="I43" s="97">
        <v>96484.361</v>
      </c>
      <c r="J43" s="16">
        <f t="shared" si="2"/>
        <v>31</v>
      </c>
      <c r="K43" s="30">
        <f t="shared" si="2"/>
        <v>299.1952</v>
      </c>
      <c r="L43" s="29">
        <f t="shared" si="2"/>
        <v>190709.02421908348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6</v>
      </c>
      <c r="W43" s="97">
        <v>142.5805</v>
      </c>
      <c r="X43" s="125">
        <v>28624.126</v>
      </c>
      <c r="Y43" s="109"/>
      <c r="Z43" s="97"/>
      <c r="AA43" s="110"/>
      <c r="AB43" s="17"/>
      <c r="AC43" s="30">
        <f t="shared" si="3"/>
        <v>441.77570000000003</v>
      </c>
      <c r="AD43" s="29">
        <f t="shared" si="3"/>
        <v>219333.15021908347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26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59</v>
      </c>
      <c r="W44" s="96">
        <v>2.8025</v>
      </c>
      <c r="X44" s="124">
        <v>729.14</v>
      </c>
      <c r="Y44" s="107"/>
      <c r="Z44" s="96"/>
      <c r="AA44" s="108"/>
      <c r="AB44" s="28"/>
      <c r="AC44" s="27">
        <f t="shared" si="3"/>
        <v>2.8025</v>
      </c>
      <c r="AD44" s="25">
        <f t="shared" si="3"/>
        <v>729.14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6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/>
      <c r="AC45" s="30"/>
      <c r="AD45" s="29"/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26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6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26"/>
      <c r="K48" s="27"/>
      <c r="L48" s="25"/>
      <c r="M48" s="96"/>
      <c r="N48" s="96"/>
      <c r="O48" s="96"/>
      <c r="P48" s="69"/>
      <c r="Q48" s="69"/>
      <c r="R48" s="69"/>
      <c r="S48" s="26"/>
      <c r="T48" s="27"/>
      <c r="U48" s="25"/>
      <c r="V48" s="96"/>
      <c r="W48" s="96"/>
      <c r="X48" s="124"/>
      <c r="Y48" s="107"/>
      <c r="Z48" s="96"/>
      <c r="AA48" s="108"/>
      <c r="AB48" s="28"/>
      <c r="AC48" s="27"/>
      <c r="AD48" s="25"/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6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/>
      <c r="E50" s="69"/>
      <c r="F50" s="69"/>
      <c r="G50" s="96"/>
      <c r="H50" s="96"/>
      <c r="I50" s="96"/>
      <c r="J50" s="26"/>
      <c r="K50" s="27"/>
      <c r="L50" s="25"/>
      <c r="M50" s="96"/>
      <c r="N50" s="96"/>
      <c r="O50" s="96"/>
      <c r="P50" s="69"/>
      <c r="Q50" s="69"/>
      <c r="R50" s="69"/>
      <c r="S50" s="26"/>
      <c r="T50" s="27"/>
      <c r="U50" s="25"/>
      <c r="V50" s="96"/>
      <c r="W50" s="96"/>
      <c r="X50" s="124"/>
      <c r="Y50" s="107"/>
      <c r="Z50" s="96"/>
      <c r="AA50" s="108"/>
      <c r="AB50" s="28"/>
      <c r="AC50" s="27"/>
      <c r="AD50" s="25"/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/>
      <c r="E51" s="72"/>
      <c r="F51" s="72"/>
      <c r="G51" s="97"/>
      <c r="H51" s="97"/>
      <c r="I51" s="97"/>
      <c r="J51" s="16"/>
      <c r="K51" s="30"/>
      <c r="L51" s="29"/>
      <c r="M51" s="97"/>
      <c r="N51" s="97"/>
      <c r="O51" s="97"/>
      <c r="P51" s="72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7"/>
      <c r="AC51" s="30"/>
      <c r="AD51" s="29"/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26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6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/>
      <c r="W53" s="97"/>
      <c r="X53" s="125"/>
      <c r="Y53" s="109"/>
      <c r="Z53" s="97"/>
      <c r="AA53" s="110"/>
      <c r="AB53" s="17"/>
      <c r="AC53" s="30"/>
      <c r="AD53" s="29"/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26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6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26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>
        <v>4</v>
      </c>
      <c r="W56" s="96">
        <v>1.794</v>
      </c>
      <c r="X56" s="124">
        <v>294.234</v>
      </c>
      <c r="Y56" s="107"/>
      <c r="Z56" s="96"/>
      <c r="AA56" s="108"/>
      <c r="AB56" s="28"/>
      <c r="AC56" s="27">
        <f>+K56+T56+W56+Z56</f>
        <v>1.794</v>
      </c>
      <c r="AD56" s="25">
        <f>+L56+U56+X56+AA56</f>
        <v>294.234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6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/>
      <c r="W57" s="97"/>
      <c r="X57" s="125"/>
      <c r="Y57" s="109"/>
      <c r="Z57" s="97"/>
      <c r="AA57" s="110"/>
      <c r="AB57" s="17"/>
      <c r="AC57" s="30"/>
      <c r="AD57" s="29"/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189" t="s">
        <v>14</v>
      </c>
      <c r="D58" s="179"/>
      <c r="E58" s="180"/>
      <c r="F58" s="180"/>
      <c r="G58" s="181"/>
      <c r="H58" s="181"/>
      <c r="I58" s="181"/>
      <c r="J58" s="182"/>
      <c r="K58" s="183"/>
      <c r="L58" s="184"/>
      <c r="M58" s="181"/>
      <c r="N58" s="181"/>
      <c r="O58" s="181"/>
      <c r="P58" s="180"/>
      <c r="Q58" s="180"/>
      <c r="R58" s="180"/>
      <c r="S58" s="182"/>
      <c r="T58" s="183"/>
      <c r="U58" s="184"/>
      <c r="V58" s="181">
        <v>1223</v>
      </c>
      <c r="W58" s="181">
        <v>48.8367</v>
      </c>
      <c r="X58" s="186">
        <v>22044.753</v>
      </c>
      <c r="Y58" s="185">
        <v>198</v>
      </c>
      <c r="Z58" s="181">
        <v>210.6907</v>
      </c>
      <c r="AA58" s="187">
        <v>147404.505</v>
      </c>
      <c r="AB58" s="188"/>
      <c r="AC58" s="183">
        <f>+K58+T58+W58+Z58</f>
        <v>259.5274</v>
      </c>
      <c r="AD58" s="189">
        <f>+L58+U58+X58+AA58</f>
        <v>169449.258</v>
      </c>
      <c r="AE58" s="5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63" t="s">
        <v>55</v>
      </c>
      <c r="D59" s="68"/>
      <c r="E59" s="69"/>
      <c r="F59" s="69"/>
      <c r="G59" s="96"/>
      <c r="H59" s="96"/>
      <c r="I59" s="108"/>
      <c r="J59" s="26"/>
      <c r="K59" s="27"/>
      <c r="L59" s="25"/>
      <c r="M59" s="107"/>
      <c r="N59" s="96"/>
      <c r="O59" s="96"/>
      <c r="P59" s="69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190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6"/>
      <c r="K60" s="30"/>
      <c r="L60" s="29"/>
      <c r="M60" s="97"/>
      <c r="N60" s="97"/>
      <c r="O60" s="97"/>
      <c r="P60" s="72"/>
      <c r="Q60" s="72"/>
      <c r="R60" s="73"/>
      <c r="S60" s="16"/>
      <c r="T60" s="30"/>
      <c r="U60" s="29"/>
      <c r="V60" s="97">
        <v>64</v>
      </c>
      <c r="W60" s="97">
        <v>1.3824</v>
      </c>
      <c r="X60" s="125">
        <v>1407.685</v>
      </c>
      <c r="Y60" s="109"/>
      <c r="Z60" s="97"/>
      <c r="AA60" s="110"/>
      <c r="AB60" s="17"/>
      <c r="AC60" s="30">
        <f>+K60+T60+W60+Z60</f>
        <v>1.3824</v>
      </c>
      <c r="AD60" s="64">
        <f>+L60+U60+X60+AA60</f>
        <v>1407.685</v>
      </c>
      <c r="AE60" s="191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189" t="s">
        <v>14</v>
      </c>
      <c r="D61" s="180">
        <f aca="true" t="shared" si="4" ref="D61:I61">+D6+D8+D10+D12+D14+D16+D18+D20+D22+D24+D26+D28+D30+D32+D34+D36+D38+D40+D42+D44+D46+D48+D50+D52+D54+D56+D58</f>
        <v>73</v>
      </c>
      <c r="E61" s="180">
        <f t="shared" si="4"/>
        <v>14.6957</v>
      </c>
      <c r="F61" s="180">
        <f t="shared" si="4"/>
        <v>9157.131926360169</v>
      </c>
      <c r="G61" s="181">
        <f t="shared" si="4"/>
        <v>44</v>
      </c>
      <c r="H61" s="181">
        <f t="shared" si="4"/>
        <v>21.109099999999998</v>
      </c>
      <c r="I61" s="181">
        <f t="shared" si="4"/>
        <v>11959.366</v>
      </c>
      <c r="J61" s="182">
        <f aca="true" t="shared" si="5" ref="J61:L71">+D61+G61</f>
        <v>117</v>
      </c>
      <c r="K61" s="183">
        <f t="shared" si="5"/>
        <v>35.8048</v>
      </c>
      <c r="L61" s="184">
        <f t="shared" si="5"/>
        <v>21116.49792636017</v>
      </c>
      <c r="M61" s="181">
        <f>+M6+M8+M10+M12+M14+M16+M18+M20+M22+M24+M26+M28+M30+M32+M34+M36+M38+M40+M42+M44+M46+M48+M50+M52+M54+M56+M58</f>
        <v>1525</v>
      </c>
      <c r="N61" s="181">
        <f>+N6+N8+N10+N12+N14+N16+N18+N20+N22+N24+N26+N28+N30+N32+N34+N36+N38+N40+N42+N44+N46+N48+N50+N52+N54+N56+N58</f>
        <v>5177.8892</v>
      </c>
      <c r="O61" s="181">
        <f>+O6+O8+O10+O12+O14+O16+O18+O20+O22+O24+O26+O28+O30+O32+O34+O36+O38+O40+O42+O44+O46+O48+O50+O52+O54+O56+O58</f>
        <v>853186.9780000001</v>
      </c>
      <c r="P61" s="180"/>
      <c r="Q61" s="180"/>
      <c r="R61" s="180"/>
      <c r="S61" s="182">
        <f aca="true" t="shared" si="6" ref="S61:U71">+M61+P61</f>
        <v>1525</v>
      </c>
      <c r="T61" s="183">
        <f t="shared" si="6"/>
        <v>5177.8892</v>
      </c>
      <c r="U61" s="184">
        <f t="shared" si="6"/>
        <v>853186.9780000001</v>
      </c>
      <c r="V61" s="181">
        <f aca="true" t="shared" si="7" ref="V61:AA61">+V6+V8+V10+V12+V14+V16+V18+V20+V22+V24+V26+V28+V30+V32+V34+V36+V38+V40+V42+V44+V46+V48+V50+V52+V54+V56+V58</f>
        <v>1711</v>
      </c>
      <c r="W61" s="181">
        <f t="shared" si="7"/>
        <v>2059.1876</v>
      </c>
      <c r="X61" s="186">
        <f>+X6+X8+X10+X12+X14+X16+X18+X20+X22+X24+X26+X28+X30+X32+X34+X36+X38+X40+X42+X44+X46+X48+X50+X52+X54+X56+X58</f>
        <v>305928.12200000003</v>
      </c>
      <c r="Y61" s="185">
        <f t="shared" si="7"/>
        <v>1036</v>
      </c>
      <c r="Z61" s="181">
        <f t="shared" si="7"/>
        <v>3337.7122</v>
      </c>
      <c r="AA61" s="187">
        <f t="shared" si="7"/>
        <v>373577.24100000004</v>
      </c>
      <c r="AB61" s="188">
        <f>+J61+S61+V61+Y61</f>
        <v>4389</v>
      </c>
      <c r="AC61" s="183">
        <f>+K61+T61+W61+Z61</f>
        <v>10610.593799999999</v>
      </c>
      <c r="AD61" s="189">
        <f>+L61+U61+X61+AA61</f>
        <v>1553808.8389263605</v>
      </c>
      <c r="AE61" s="192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63" t="s">
        <v>55</v>
      </c>
      <c r="D62" s="69"/>
      <c r="E62" s="69"/>
      <c r="F62" s="69"/>
      <c r="G62" s="134"/>
      <c r="H62" s="96"/>
      <c r="I62" s="108"/>
      <c r="J62" s="26"/>
      <c r="K62" s="27"/>
      <c r="L62" s="25"/>
      <c r="M62" s="107"/>
      <c r="N62" s="96"/>
      <c r="O62" s="96"/>
      <c r="P62" s="69"/>
      <c r="Q62" s="69"/>
      <c r="R62" s="70"/>
      <c r="S62" s="26"/>
      <c r="T62" s="27"/>
      <c r="U62" s="25"/>
      <c r="V62" s="107"/>
      <c r="W62" s="96"/>
      <c r="X62" s="127"/>
      <c r="Y62" s="107"/>
      <c r="Z62" s="96"/>
      <c r="AA62" s="108"/>
      <c r="AB62" s="28"/>
      <c r="AC62" s="27"/>
      <c r="AD62" s="63"/>
      <c r="AE62" s="45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2">
        <f aca="true" t="shared" si="8" ref="D63:I63">+D7+D9+D11+D13+D15+D17+D19+D21+D23+D25+D27+D29+D31+D33+D35+D37+D39+D41+D43+D45+D47+D49+D51+D53+D55+D57+D60</f>
        <v>17</v>
      </c>
      <c r="E63" s="72">
        <f t="shared" si="8"/>
        <v>143.7146</v>
      </c>
      <c r="F63" s="72">
        <f t="shared" si="8"/>
        <v>94224.66321908346</v>
      </c>
      <c r="G63" s="97">
        <f t="shared" si="8"/>
        <v>14</v>
      </c>
      <c r="H63" s="97">
        <f t="shared" si="8"/>
        <v>155.4806</v>
      </c>
      <c r="I63" s="97">
        <f t="shared" si="8"/>
        <v>96484.361</v>
      </c>
      <c r="J63" s="16">
        <f t="shared" si="5"/>
        <v>31</v>
      </c>
      <c r="K63" s="30">
        <f t="shared" si="5"/>
        <v>299.1952</v>
      </c>
      <c r="L63" s="29">
        <f t="shared" si="5"/>
        <v>190709.02421908348</v>
      </c>
      <c r="M63" s="97">
        <f>+M7+M9+M11+M13+M15+M17+M19+M21+M23+M25+M27+M29+M31+M33+M35+M37+M39+M41+M43+M45+M47+M49+M51+M53+M55+M57+M60</f>
        <v>3</v>
      </c>
      <c r="N63" s="97">
        <f>+N7+N9+N11+N13+N15+N17+N19+N21+N23+N25+N27+N29+N31+N33+N35+N37+N39+N41+N43+N45+N47+N49+N51+N53+N55+N57+N60</f>
        <v>75.917</v>
      </c>
      <c r="O63" s="97">
        <f>+O7+O9+O11+O13+O15+O17+O19+O21+O23+O25+O27+O29+O31+O33+O35+O37+O39+O41+O43+O45+O47+O49+O51+O53+O55+O57+O60</f>
        <v>8561.881</v>
      </c>
      <c r="P63" s="72"/>
      <c r="Q63" s="72"/>
      <c r="R63" s="73"/>
      <c r="S63" s="16">
        <f t="shared" si="6"/>
        <v>3</v>
      </c>
      <c r="T63" s="30">
        <f t="shared" si="6"/>
        <v>75.917</v>
      </c>
      <c r="U63" s="29">
        <f t="shared" si="6"/>
        <v>8561.881</v>
      </c>
      <c r="V63" s="97">
        <f>+V7+V9+V11+V13+V15+V17+V19+V21+V23+V25+V27+V29+V31+V33+V35+V37+V39+V41+V43+V45+V47+V49+V51+V53+V55+V57+V60</f>
        <v>82</v>
      </c>
      <c r="W63" s="97">
        <f>+W7+W9+W11+W13+W15+W17+W19+W21+W23+W25+W27+W29+W31+W33+W35+W37+W39+W41+W43+W45+W47+W49+W51+W53+W55+W57+W60</f>
        <v>317.6109</v>
      </c>
      <c r="X63" s="125">
        <f>+X7+X9+X11+X13+X15+X17+X19+X21+X23+X25+X27+X29+X31+X33+X35+X37+X39+X41+X43+X45+X47+X49+X51+X53+X55+X57+X60</f>
        <v>50547.129</v>
      </c>
      <c r="Y63" s="109"/>
      <c r="Z63" s="97"/>
      <c r="AA63" s="110"/>
      <c r="AB63" s="17">
        <f aca="true" t="shared" si="9" ref="AB63:AD71">+J63+S63+V63+Y63</f>
        <v>116</v>
      </c>
      <c r="AC63" s="30">
        <f t="shared" si="9"/>
        <v>692.7231</v>
      </c>
      <c r="AD63" s="65">
        <f>+L63+U63+X63+AA63</f>
        <v>249818.0342190835</v>
      </c>
      <c r="AE63" s="48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189</v>
      </c>
      <c r="H64" s="96">
        <v>27.6167</v>
      </c>
      <c r="I64" s="96">
        <v>22869.089</v>
      </c>
      <c r="J64" s="26">
        <f t="shared" si="5"/>
        <v>189</v>
      </c>
      <c r="K64" s="27">
        <f t="shared" si="5"/>
        <v>27.6167</v>
      </c>
      <c r="L64" s="25">
        <f t="shared" si="5"/>
        <v>22869.089</v>
      </c>
      <c r="M64" s="96">
        <v>1782</v>
      </c>
      <c r="N64" s="96">
        <v>210.67465</v>
      </c>
      <c r="O64" s="96">
        <v>142203.189</v>
      </c>
      <c r="P64" s="69"/>
      <c r="Q64" s="69"/>
      <c r="R64" s="69"/>
      <c r="S64" s="26">
        <f t="shared" si="6"/>
        <v>1782</v>
      </c>
      <c r="T64" s="27">
        <f t="shared" si="6"/>
        <v>210.67465</v>
      </c>
      <c r="U64" s="25">
        <f t="shared" si="6"/>
        <v>142203.189</v>
      </c>
      <c r="V64" s="96">
        <v>975</v>
      </c>
      <c r="W64" s="96">
        <v>126.9788</v>
      </c>
      <c r="X64" s="124">
        <v>102989.029</v>
      </c>
      <c r="Y64" s="107">
        <v>47</v>
      </c>
      <c r="Z64" s="96">
        <v>655.5054</v>
      </c>
      <c r="AA64" s="108">
        <v>52262.57</v>
      </c>
      <c r="AB64" s="28">
        <f t="shared" si="9"/>
        <v>2993</v>
      </c>
      <c r="AC64" s="27">
        <f t="shared" si="9"/>
        <v>1020.7755500000001</v>
      </c>
      <c r="AD64" s="63">
        <f t="shared" si="9"/>
        <v>320323.87700000004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349</v>
      </c>
      <c r="E65" s="72">
        <v>35.0298</v>
      </c>
      <c r="F65" s="72">
        <v>49197.50485455636</v>
      </c>
      <c r="G65" s="97">
        <v>83</v>
      </c>
      <c r="H65" s="97">
        <v>466.8221</v>
      </c>
      <c r="I65" s="97">
        <v>162493.947</v>
      </c>
      <c r="J65" s="16">
        <f t="shared" si="5"/>
        <v>432</v>
      </c>
      <c r="K65" s="30">
        <f t="shared" si="5"/>
        <v>501.8519</v>
      </c>
      <c r="L65" s="29">
        <f t="shared" si="5"/>
        <v>211691.45185455633</v>
      </c>
      <c r="M65" s="97">
        <v>36</v>
      </c>
      <c r="N65" s="97">
        <v>6.903</v>
      </c>
      <c r="O65" s="97">
        <v>1583.63</v>
      </c>
      <c r="P65" s="72"/>
      <c r="Q65" s="72"/>
      <c r="R65" s="73"/>
      <c r="S65" s="16">
        <f t="shared" si="6"/>
        <v>36</v>
      </c>
      <c r="T65" s="30">
        <f t="shared" si="6"/>
        <v>6.903</v>
      </c>
      <c r="U65" s="29">
        <f t="shared" si="6"/>
        <v>1583.63</v>
      </c>
      <c r="V65" s="97">
        <v>39</v>
      </c>
      <c r="W65" s="97">
        <v>3.2025</v>
      </c>
      <c r="X65" s="125">
        <v>3124.107</v>
      </c>
      <c r="Y65" s="109">
        <v>1</v>
      </c>
      <c r="Z65" s="218">
        <v>0</v>
      </c>
      <c r="AA65" s="219">
        <v>0</v>
      </c>
      <c r="AB65" s="17">
        <f t="shared" si="9"/>
        <v>508</v>
      </c>
      <c r="AC65" s="30">
        <f t="shared" si="9"/>
        <v>511.9574</v>
      </c>
      <c r="AD65" s="65">
        <f t="shared" si="9"/>
        <v>216399.18885455633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26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6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9">
        <f aca="true" t="shared" si="10" ref="D68:I68">+D61+D64+D66</f>
        <v>73</v>
      </c>
      <c r="E68" s="69">
        <f t="shared" si="10"/>
        <v>14.6957</v>
      </c>
      <c r="F68" s="69">
        <f t="shared" si="10"/>
        <v>9157.131926360169</v>
      </c>
      <c r="G68" s="96">
        <f t="shared" si="10"/>
        <v>233</v>
      </c>
      <c r="H68" s="96">
        <f t="shared" si="10"/>
        <v>48.7258</v>
      </c>
      <c r="I68" s="96">
        <f t="shared" si="10"/>
        <v>34828.455</v>
      </c>
      <c r="J68" s="26">
        <f t="shared" si="5"/>
        <v>306</v>
      </c>
      <c r="K68" s="27">
        <f t="shared" si="5"/>
        <v>63.4215</v>
      </c>
      <c r="L68" s="25">
        <f t="shared" si="5"/>
        <v>43985.58692636017</v>
      </c>
      <c r="M68" s="96">
        <f>+M61+M64+M66</f>
        <v>3307</v>
      </c>
      <c r="N68" s="96">
        <f>+N61+N64+N66</f>
        <v>5388.56385</v>
      </c>
      <c r="O68" s="96">
        <f>+O61+O64+O66</f>
        <v>995390.1670000001</v>
      </c>
      <c r="P68" s="69"/>
      <c r="Q68" s="69"/>
      <c r="R68" s="69"/>
      <c r="S68" s="26">
        <f t="shared" si="6"/>
        <v>3307</v>
      </c>
      <c r="T68" s="27">
        <f t="shared" si="6"/>
        <v>5388.56385</v>
      </c>
      <c r="U68" s="25">
        <f t="shared" si="6"/>
        <v>995390.1670000001</v>
      </c>
      <c r="V68" s="96">
        <f aca="true" t="shared" si="11" ref="V68:AA68">+V61+V64+V66</f>
        <v>2686</v>
      </c>
      <c r="W68" s="96">
        <f t="shared" si="11"/>
        <v>2186.1664</v>
      </c>
      <c r="X68" s="128">
        <f t="shared" si="11"/>
        <v>408917.151</v>
      </c>
      <c r="Y68" s="107">
        <f t="shared" si="11"/>
        <v>1083</v>
      </c>
      <c r="Z68" s="96">
        <f t="shared" si="11"/>
        <v>3993.2176</v>
      </c>
      <c r="AA68" s="108">
        <f t="shared" si="11"/>
        <v>425839.81100000005</v>
      </c>
      <c r="AB68" s="28">
        <f t="shared" si="9"/>
        <v>7382</v>
      </c>
      <c r="AC68" s="27">
        <f t="shared" si="9"/>
        <v>11631.36935</v>
      </c>
      <c r="AD68" s="63">
        <f t="shared" si="9"/>
        <v>1874132.7159263603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2">
        <f aca="true" t="shared" si="12" ref="D69:I69">+D63+D65+D67</f>
        <v>366</v>
      </c>
      <c r="E69" s="72">
        <f t="shared" si="12"/>
        <v>178.74439999999998</v>
      </c>
      <c r="F69" s="72">
        <f t="shared" si="12"/>
        <v>143422.16807363983</v>
      </c>
      <c r="G69" s="97">
        <f t="shared" si="12"/>
        <v>97</v>
      </c>
      <c r="H69" s="97">
        <f t="shared" si="12"/>
        <v>622.3027</v>
      </c>
      <c r="I69" s="97">
        <f t="shared" si="12"/>
        <v>258978.308</v>
      </c>
      <c r="J69" s="16">
        <f t="shared" si="5"/>
        <v>463</v>
      </c>
      <c r="K69" s="30">
        <f t="shared" si="5"/>
        <v>801.0471</v>
      </c>
      <c r="L69" s="29">
        <f t="shared" si="5"/>
        <v>402400.4760736398</v>
      </c>
      <c r="M69" s="97">
        <f>+M63+M65+M67</f>
        <v>39</v>
      </c>
      <c r="N69" s="97">
        <f>+N63+N65+N67</f>
        <v>82.82000000000001</v>
      </c>
      <c r="O69" s="97">
        <f>+O63+O65+O67</f>
        <v>10145.510999999999</v>
      </c>
      <c r="P69" s="72"/>
      <c r="Q69" s="72"/>
      <c r="R69" s="73"/>
      <c r="S69" s="16">
        <f t="shared" si="6"/>
        <v>39</v>
      </c>
      <c r="T69" s="30">
        <f t="shared" si="6"/>
        <v>82.82000000000001</v>
      </c>
      <c r="U69" s="29">
        <f t="shared" si="6"/>
        <v>10145.510999999999</v>
      </c>
      <c r="V69" s="97">
        <f>+V63+V65+V67</f>
        <v>121</v>
      </c>
      <c r="W69" s="97">
        <f>+W63+W65+W67</f>
        <v>320.8134</v>
      </c>
      <c r="X69" s="129">
        <f>+X63+X65+X67</f>
        <v>53671.236000000004</v>
      </c>
      <c r="Y69" s="109">
        <f>+Y63+Y65+Y67</f>
        <v>1</v>
      </c>
      <c r="Z69" s="218">
        <v>0</v>
      </c>
      <c r="AA69" s="219">
        <v>0</v>
      </c>
      <c r="AB69" s="17">
        <f t="shared" si="9"/>
        <v>624</v>
      </c>
      <c r="AC69" s="30">
        <f t="shared" si="9"/>
        <v>1204.6805</v>
      </c>
      <c r="AD69" s="64">
        <f t="shared" si="9"/>
        <v>466217.2230736398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7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81">
        <f aca="true" t="shared" si="13" ref="D71:I71">+D68+D69+D70</f>
        <v>439</v>
      </c>
      <c r="E71" s="79">
        <f t="shared" si="13"/>
        <v>193.44009999999997</v>
      </c>
      <c r="F71" s="82">
        <f t="shared" si="13"/>
        <v>152579.3</v>
      </c>
      <c r="G71" s="101">
        <f t="shared" si="13"/>
        <v>330</v>
      </c>
      <c r="H71" s="98">
        <f t="shared" si="13"/>
        <v>671.0285</v>
      </c>
      <c r="I71" s="117">
        <f t="shared" si="13"/>
        <v>293806.763</v>
      </c>
      <c r="J71" s="61">
        <f t="shared" si="5"/>
        <v>769</v>
      </c>
      <c r="K71" s="58">
        <f t="shared" si="5"/>
        <v>864.4685999999999</v>
      </c>
      <c r="L71" s="57">
        <f t="shared" si="5"/>
        <v>446386.06299999997</v>
      </c>
      <c r="M71" s="113">
        <f>+M68+M69+M70</f>
        <v>3346</v>
      </c>
      <c r="N71" s="98">
        <f>+N68+N69+N70</f>
        <v>5471.383849999999</v>
      </c>
      <c r="O71" s="119">
        <f>+O68+O69+O70</f>
        <v>1005535.6780000001</v>
      </c>
      <c r="P71" s="79"/>
      <c r="Q71" s="78"/>
      <c r="R71" s="83"/>
      <c r="S71" s="56">
        <f t="shared" si="6"/>
        <v>3346</v>
      </c>
      <c r="T71" s="78">
        <f t="shared" si="6"/>
        <v>5471.383849999999</v>
      </c>
      <c r="U71" s="84">
        <f t="shared" si="6"/>
        <v>1005535.6780000001</v>
      </c>
      <c r="V71" s="98">
        <f aca="true" t="shared" si="14" ref="V71:AA71">+V68+V69+V70</f>
        <v>2807</v>
      </c>
      <c r="W71" s="101">
        <f t="shared" si="14"/>
        <v>2506.9798</v>
      </c>
      <c r="X71" s="130">
        <f t="shared" si="14"/>
        <v>462588.387</v>
      </c>
      <c r="Y71" s="113">
        <f t="shared" si="14"/>
        <v>1084</v>
      </c>
      <c r="Z71" s="98">
        <f t="shared" si="14"/>
        <v>3993.2176</v>
      </c>
      <c r="AA71" s="114">
        <f t="shared" si="14"/>
        <v>425839.81100000005</v>
      </c>
      <c r="AB71" s="58">
        <f t="shared" si="9"/>
        <v>8006</v>
      </c>
      <c r="AC71" s="59">
        <f t="shared" si="9"/>
        <v>12836.04985</v>
      </c>
      <c r="AD71" s="67">
        <f t="shared" si="9"/>
        <v>2340349.9390000002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437</v>
      </c>
      <c r="E72" s="134">
        <v>4903.569150000001</v>
      </c>
      <c r="F72" s="134">
        <v>163503.56600000002</v>
      </c>
      <c r="G72" s="134">
        <v>325</v>
      </c>
      <c r="H72" s="134">
        <v>1292.0647</v>
      </c>
      <c r="I72" s="224">
        <v>575126.904</v>
      </c>
      <c r="J72" s="212">
        <v>762</v>
      </c>
      <c r="K72" s="225">
        <v>1509.1977</v>
      </c>
      <c r="L72" s="226">
        <v>738630.47</v>
      </c>
      <c r="M72" s="134">
        <v>2363</v>
      </c>
      <c r="N72" s="134">
        <v>3339.0649699999994</v>
      </c>
      <c r="O72" s="134">
        <v>660790.098</v>
      </c>
      <c r="P72" s="134"/>
      <c r="Q72" s="134"/>
      <c r="R72" s="224"/>
      <c r="S72" s="212">
        <v>2363</v>
      </c>
      <c r="T72" s="225">
        <v>3339.0649699999994</v>
      </c>
      <c r="U72" s="226">
        <v>660790.098</v>
      </c>
      <c r="V72" s="212">
        <v>2635</v>
      </c>
      <c r="W72" s="225">
        <v>2671.9429</v>
      </c>
      <c r="X72" s="226">
        <v>430727.423</v>
      </c>
      <c r="Y72" s="212">
        <v>1002</v>
      </c>
      <c r="Z72" s="225">
        <v>3690.1050999999998</v>
      </c>
      <c r="AA72" s="226">
        <v>258066.974</v>
      </c>
      <c r="AB72" s="212">
        <v>6762</v>
      </c>
      <c r="AC72" s="225">
        <v>11210.310669999999</v>
      </c>
      <c r="AD72" s="226">
        <v>2088214.9649999999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7">
        <f>D71/D72</f>
        <v>1.0045766590389016</v>
      </c>
      <c r="E73" s="85">
        <f>E71/E72</f>
        <v>0.03944883697622576</v>
      </c>
      <c r="F73" s="86">
        <f>F71/F72</f>
        <v>0.9331863746629231</v>
      </c>
      <c r="G73" s="102">
        <f aca="true" t="shared" si="15" ref="G73:AD73">G71/G72</f>
        <v>1.0153846153846153</v>
      </c>
      <c r="H73" s="99">
        <f t="shared" si="15"/>
        <v>0.5193458965328904</v>
      </c>
      <c r="I73" s="118">
        <f t="shared" si="15"/>
        <v>0.5108555363287265</v>
      </c>
      <c r="J73" s="87">
        <f t="shared" si="15"/>
        <v>1.0091863517060367</v>
      </c>
      <c r="K73" s="85">
        <f t="shared" si="15"/>
        <v>0.5728001043203286</v>
      </c>
      <c r="L73" s="88">
        <f t="shared" si="15"/>
        <v>0.6043428766213774</v>
      </c>
      <c r="M73" s="115">
        <f t="shared" si="15"/>
        <v>1.4159966144731273</v>
      </c>
      <c r="N73" s="99">
        <f t="shared" si="15"/>
        <v>1.638597601172163</v>
      </c>
      <c r="O73" s="102">
        <f t="shared" si="15"/>
        <v>1.5217172306961537</v>
      </c>
      <c r="P73" s="85"/>
      <c r="Q73" s="86"/>
      <c r="R73" s="89"/>
      <c r="S73" s="90">
        <f t="shared" si="15"/>
        <v>1.4159966144731273</v>
      </c>
      <c r="T73" s="86">
        <f t="shared" si="15"/>
        <v>1.638597601172163</v>
      </c>
      <c r="U73" s="89">
        <f t="shared" si="15"/>
        <v>1.5217172306961537</v>
      </c>
      <c r="V73" s="99">
        <f t="shared" si="15"/>
        <v>1.0652751423149904</v>
      </c>
      <c r="W73" s="102">
        <f t="shared" si="15"/>
        <v>0.938260993526471</v>
      </c>
      <c r="X73" s="99">
        <f t="shared" si="15"/>
        <v>1.0739701312214802</v>
      </c>
      <c r="Y73" s="115">
        <f t="shared" si="15"/>
        <v>1.0818363273453093</v>
      </c>
      <c r="Z73" s="99">
        <f t="shared" si="15"/>
        <v>1.0821419693439085</v>
      </c>
      <c r="AA73" s="116">
        <f t="shared" si="15"/>
        <v>1.650113551531007</v>
      </c>
      <c r="AB73" s="85">
        <f t="shared" si="15"/>
        <v>1.183969239869861</v>
      </c>
      <c r="AC73" s="86">
        <f t="shared" si="15"/>
        <v>1.1450217775275982</v>
      </c>
      <c r="AD73" s="91">
        <f t="shared" si="15"/>
        <v>1.1207418672052283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94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>
        <v>2</v>
      </c>
      <c r="N6" s="96">
        <v>123.751</v>
      </c>
      <c r="O6" s="96">
        <v>21753.01</v>
      </c>
      <c r="P6" s="69"/>
      <c r="Q6" s="69"/>
      <c r="R6" s="69"/>
      <c r="S6" s="26">
        <f aca="true" t="shared" si="0" ref="S6:U7">+M6+P6</f>
        <v>2</v>
      </c>
      <c r="T6" s="27">
        <f t="shared" si="0"/>
        <v>123.751</v>
      </c>
      <c r="U6" s="25">
        <f t="shared" si="0"/>
        <v>21753.01</v>
      </c>
      <c r="V6" s="96"/>
      <c r="W6" s="96"/>
      <c r="X6" s="124"/>
      <c r="Y6" s="107"/>
      <c r="Z6" s="96"/>
      <c r="AA6" s="108"/>
      <c r="AB6" s="28">
        <f aca="true" t="shared" si="1" ref="AB6:AD7">+J6+S6+V6+Y6</f>
        <v>2</v>
      </c>
      <c r="AC6" s="27">
        <f t="shared" si="1"/>
        <v>123.751</v>
      </c>
      <c r="AD6" s="25">
        <f t="shared" si="1"/>
        <v>21753.01</v>
      </c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/>
      <c r="E7" s="72"/>
      <c r="F7" s="72"/>
      <c r="G7" s="97"/>
      <c r="H7" s="97"/>
      <c r="I7" s="97"/>
      <c r="J7" s="16"/>
      <c r="K7" s="30"/>
      <c r="L7" s="29"/>
      <c r="M7" s="97">
        <v>6</v>
      </c>
      <c r="N7" s="97">
        <v>627.883</v>
      </c>
      <c r="O7" s="97">
        <v>118934.884</v>
      </c>
      <c r="P7" s="72"/>
      <c r="Q7" s="72"/>
      <c r="R7" s="73"/>
      <c r="S7" s="16">
        <f t="shared" si="0"/>
        <v>6</v>
      </c>
      <c r="T7" s="30">
        <f t="shared" si="0"/>
        <v>627.883</v>
      </c>
      <c r="U7" s="29">
        <f t="shared" si="0"/>
        <v>118934.884</v>
      </c>
      <c r="V7" s="97"/>
      <c r="W7" s="97"/>
      <c r="X7" s="125"/>
      <c r="Y7" s="109"/>
      <c r="Z7" s="97"/>
      <c r="AA7" s="110"/>
      <c r="AB7" s="17">
        <f t="shared" si="1"/>
        <v>6</v>
      </c>
      <c r="AC7" s="30">
        <f t="shared" si="1"/>
        <v>627.883</v>
      </c>
      <c r="AD7" s="29">
        <f t="shared" si="1"/>
        <v>118934.884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/>
      <c r="N8" s="96"/>
      <c r="O8" s="96"/>
      <c r="P8" s="69"/>
      <c r="Q8" s="69"/>
      <c r="R8" s="69"/>
      <c r="S8" s="26"/>
      <c r="T8" s="27"/>
      <c r="U8" s="25"/>
      <c r="V8" s="96"/>
      <c r="W8" s="96"/>
      <c r="X8" s="124"/>
      <c r="Y8" s="107"/>
      <c r="Z8" s="96"/>
      <c r="AA8" s="108"/>
      <c r="AB8" s="28"/>
      <c r="AC8" s="27"/>
      <c r="AD8" s="25"/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/>
      <c r="E9" s="72"/>
      <c r="F9" s="72"/>
      <c r="G9" s="97"/>
      <c r="H9" s="97"/>
      <c r="I9" s="97"/>
      <c r="J9" s="16"/>
      <c r="K9" s="30"/>
      <c r="L9" s="29"/>
      <c r="M9" s="97">
        <v>12</v>
      </c>
      <c r="N9" s="97">
        <v>1199.502</v>
      </c>
      <c r="O9" s="97">
        <v>83660.919</v>
      </c>
      <c r="P9" s="72"/>
      <c r="Q9" s="72"/>
      <c r="R9" s="73"/>
      <c r="S9" s="16">
        <f>+M9+P9</f>
        <v>12</v>
      </c>
      <c r="T9" s="30">
        <f>+N9+Q9</f>
        <v>1199.502</v>
      </c>
      <c r="U9" s="29">
        <f>+O9+R9</f>
        <v>83660.919</v>
      </c>
      <c r="V9" s="97">
        <v>3</v>
      </c>
      <c r="W9" s="97">
        <v>291.471</v>
      </c>
      <c r="X9" s="125">
        <v>25015.345</v>
      </c>
      <c r="Y9" s="109">
        <v>2</v>
      </c>
      <c r="Z9" s="97">
        <v>168.849</v>
      </c>
      <c r="AA9" s="110">
        <v>14123.262</v>
      </c>
      <c r="AB9" s="17">
        <f>+J9+S9+V9+Y9</f>
        <v>17</v>
      </c>
      <c r="AC9" s="30">
        <f>+K9+T9+W9+Z9</f>
        <v>1659.822</v>
      </c>
      <c r="AD9" s="29">
        <f>+L9+U9+X9+AA9</f>
        <v>122799.526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26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6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26"/>
      <c r="K14" s="27"/>
      <c r="L14" s="25"/>
      <c r="M14" s="96">
        <v>200</v>
      </c>
      <c r="N14" s="96">
        <v>1742.8702</v>
      </c>
      <c r="O14" s="96">
        <v>174651.96</v>
      </c>
      <c r="P14" s="69"/>
      <c r="Q14" s="69"/>
      <c r="R14" s="69"/>
      <c r="S14" s="26">
        <f>+M14+P14</f>
        <v>200</v>
      </c>
      <c r="T14" s="27">
        <f>+N14+Q14</f>
        <v>1742.8702</v>
      </c>
      <c r="U14" s="25">
        <f>+O14+R14</f>
        <v>174651.96</v>
      </c>
      <c r="V14" s="96"/>
      <c r="W14" s="96"/>
      <c r="X14" s="124"/>
      <c r="Y14" s="107">
        <v>55</v>
      </c>
      <c r="Z14" s="96">
        <v>437.0953</v>
      </c>
      <c r="AA14" s="108">
        <v>32475.334</v>
      </c>
      <c r="AB14" s="28">
        <f>+J14+S14+V14+Y14</f>
        <v>255</v>
      </c>
      <c r="AC14" s="27">
        <f>+K14+T14+W14+Z14</f>
        <v>2179.9655000000002</v>
      </c>
      <c r="AD14" s="25">
        <f>+L14+U14+X14+AA14</f>
        <v>207127.294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6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>
        <v>9</v>
      </c>
      <c r="E16" s="69">
        <v>2.2325</v>
      </c>
      <c r="F16" s="69">
        <v>994.7944910843026</v>
      </c>
      <c r="G16" s="96">
        <v>14</v>
      </c>
      <c r="H16" s="96">
        <v>11.4083</v>
      </c>
      <c r="I16" s="96">
        <v>3472.408</v>
      </c>
      <c r="J16" s="26">
        <f>+D16+G16</f>
        <v>23</v>
      </c>
      <c r="K16" s="27">
        <f>+E16+H16</f>
        <v>13.6408</v>
      </c>
      <c r="L16" s="25">
        <f>+F16+I16</f>
        <v>4467.202491084303</v>
      </c>
      <c r="M16" s="96">
        <v>212</v>
      </c>
      <c r="N16" s="96">
        <v>859.6207</v>
      </c>
      <c r="O16" s="96">
        <v>121068.076</v>
      </c>
      <c r="P16" s="69"/>
      <c r="Q16" s="69"/>
      <c r="R16" s="69"/>
      <c r="S16" s="26">
        <f>+M16+P16</f>
        <v>212</v>
      </c>
      <c r="T16" s="27">
        <f>+N16+Q16</f>
        <v>859.6207</v>
      </c>
      <c r="U16" s="25">
        <f>+O16+R16</f>
        <v>121068.076</v>
      </c>
      <c r="V16" s="96"/>
      <c r="W16" s="96"/>
      <c r="X16" s="124"/>
      <c r="Y16" s="107"/>
      <c r="Z16" s="96"/>
      <c r="AA16" s="108"/>
      <c r="AB16" s="28">
        <f>+J16+S16+V16+Y16</f>
        <v>235</v>
      </c>
      <c r="AC16" s="27">
        <f>+K16+T16+W16+Z16</f>
        <v>873.2615000000001</v>
      </c>
      <c r="AD16" s="25">
        <f>+L16+U16+X16+AA16</f>
        <v>125535.2784910843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6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26"/>
      <c r="K18" s="27"/>
      <c r="L18" s="25"/>
      <c r="M18" s="96">
        <v>124</v>
      </c>
      <c r="N18" s="96">
        <v>321.1034</v>
      </c>
      <c r="O18" s="96">
        <v>60526.143</v>
      </c>
      <c r="P18" s="69"/>
      <c r="Q18" s="69"/>
      <c r="R18" s="69"/>
      <c r="S18" s="26">
        <f>+M18+P18</f>
        <v>124</v>
      </c>
      <c r="T18" s="27">
        <f>+N18+Q18</f>
        <v>321.1034</v>
      </c>
      <c r="U18" s="25">
        <f>+O18+R18</f>
        <v>60526.143</v>
      </c>
      <c r="V18" s="96"/>
      <c r="W18" s="96"/>
      <c r="X18" s="124"/>
      <c r="Y18" s="107"/>
      <c r="Z18" s="96"/>
      <c r="AA18" s="108"/>
      <c r="AB18" s="28">
        <f>+J18+S18+V18+Y18</f>
        <v>124</v>
      </c>
      <c r="AC18" s="27">
        <f>+K18+T18+W18+Z18</f>
        <v>321.1034</v>
      </c>
      <c r="AD18" s="25">
        <f>+L18+U18+X18+AA18</f>
        <v>60526.143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6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26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/>
      <c r="W20" s="96"/>
      <c r="X20" s="124"/>
      <c r="Y20" s="107"/>
      <c r="Z20" s="96"/>
      <c r="AA20" s="108"/>
      <c r="AB20" s="28"/>
      <c r="AC20" s="27"/>
      <c r="AD20" s="25"/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6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/>
      <c r="W21" s="97"/>
      <c r="X21" s="125"/>
      <c r="Y21" s="109"/>
      <c r="Z21" s="97"/>
      <c r="AA21" s="110"/>
      <c r="AB21" s="17"/>
      <c r="AC21" s="30"/>
      <c r="AD21" s="29"/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26"/>
      <c r="K22" s="27"/>
      <c r="L22" s="25"/>
      <c r="M22" s="96">
        <v>349</v>
      </c>
      <c r="N22" s="96">
        <v>738.002</v>
      </c>
      <c r="O22" s="96">
        <v>58028.685</v>
      </c>
      <c r="P22" s="69"/>
      <c r="Q22" s="69"/>
      <c r="R22" s="69"/>
      <c r="S22" s="26">
        <f aca="true" t="shared" si="2" ref="S22:U23">+M22+P22</f>
        <v>349</v>
      </c>
      <c r="T22" s="27">
        <f t="shared" si="2"/>
        <v>738.002</v>
      </c>
      <c r="U22" s="25">
        <f t="shared" si="2"/>
        <v>58028.685</v>
      </c>
      <c r="V22" s="96">
        <v>11</v>
      </c>
      <c r="W22" s="96">
        <v>1.1239</v>
      </c>
      <c r="X22" s="124">
        <v>104.503</v>
      </c>
      <c r="Y22" s="107">
        <v>70</v>
      </c>
      <c r="Z22" s="96">
        <v>168.533</v>
      </c>
      <c r="AA22" s="108">
        <v>11028.026</v>
      </c>
      <c r="AB22" s="28">
        <f aca="true" t="shared" si="3" ref="AB22:AD25">+J22+S22+V22+Y22</f>
        <v>430</v>
      </c>
      <c r="AC22" s="27">
        <f t="shared" si="3"/>
        <v>907.6589</v>
      </c>
      <c r="AD22" s="25">
        <f t="shared" si="3"/>
        <v>69161.21399999999</v>
      </c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6"/>
      <c r="K23" s="30"/>
      <c r="L23" s="29"/>
      <c r="M23" s="97">
        <v>1</v>
      </c>
      <c r="N23" s="97">
        <v>0.117</v>
      </c>
      <c r="O23" s="97">
        <v>6.887</v>
      </c>
      <c r="P23" s="72"/>
      <c r="Q23" s="72"/>
      <c r="R23" s="73"/>
      <c r="S23" s="16">
        <f t="shared" si="2"/>
        <v>1</v>
      </c>
      <c r="T23" s="30">
        <f t="shared" si="2"/>
        <v>0.117</v>
      </c>
      <c r="U23" s="29">
        <f t="shared" si="2"/>
        <v>6.887</v>
      </c>
      <c r="V23" s="97"/>
      <c r="W23" s="97"/>
      <c r="X23" s="125"/>
      <c r="Y23" s="109"/>
      <c r="Z23" s="97"/>
      <c r="AA23" s="110"/>
      <c r="AB23" s="17">
        <f t="shared" si="3"/>
        <v>1</v>
      </c>
      <c r="AC23" s="30">
        <f t="shared" si="3"/>
        <v>0.117</v>
      </c>
      <c r="AD23" s="29">
        <f t="shared" si="3"/>
        <v>6.887</v>
      </c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26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19</v>
      </c>
      <c r="W24" s="96">
        <v>119.7392</v>
      </c>
      <c r="X24" s="124">
        <v>16105.317</v>
      </c>
      <c r="Y24" s="107"/>
      <c r="Z24" s="96"/>
      <c r="AA24" s="108"/>
      <c r="AB24" s="28">
        <f t="shared" si="3"/>
        <v>19</v>
      </c>
      <c r="AC24" s="27">
        <f t="shared" si="3"/>
        <v>119.7392</v>
      </c>
      <c r="AD24" s="25">
        <f t="shared" si="3"/>
        <v>16105.317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6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13</v>
      </c>
      <c r="W25" s="97">
        <v>160.7893</v>
      </c>
      <c r="X25" s="125">
        <v>20117.689</v>
      </c>
      <c r="Y25" s="109"/>
      <c r="Z25" s="97"/>
      <c r="AA25" s="110"/>
      <c r="AB25" s="17">
        <f t="shared" si="3"/>
        <v>13</v>
      </c>
      <c r="AC25" s="30">
        <f t="shared" si="3"/>
        <v>160.7893</v>
      </c>
      <c r="AD25" s="29">
        <f t="shared" si="3"/>
        <v>20117.689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26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6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26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6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46</v>
      </c>
      <c r="E30" s="69">
        <v>16.2888</v>
      </c>
      <c r="F30" s="69">
        <v>8469.845014373588</v>
      </c>
      <c r="G30" s="96">
        <v>56</v>
      </c>
      <c r="H30" s="96">
        <v>20.973</v>
      </c>
      <c r="I30" s="96">
        <v>10131.076</v>
      </c>
      <c r="J30" s="26">
        <f>+D30+G30</f>
        <v>102</v>
      </c>
      <c r="K30" s="27">
        <f>+E30+H30</f>
        <v>37.261799999999994</v>
      </c>
      <c r="L30" s="25">
        <f>+F30+I30</f>
        <v>18600.921014373587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194</v>
      </c>
      <c r="Z30" s="96">
        <v>12.3445</v>
      </c>
      <c r="AA30" s="108">
        <v>3765.681</v>
      </c>
      <c r="AB30" s="28">
        <f>+J30+S30+V30+Y30</f>
        <v>296</v>
      </c>
      <c r="AC30" s="27">
        <f>+K30+T30+W30+Z30</f>
        <v>49.60629999999999</v>
      </c>
      <c r="AD30" s="25">
        <f>+L30+U30+X30+AA30</f>
        <v>22366.602014373588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6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>
        <v>2</v>
      </c>
      <c r="H32" s="96">
        <v>6.1096</v>
      </c>
      <c r="I32" s="96">
        <v>16762.896</v>
      </c>
      <c r="J32" s="26">
        <f>+D32+G32</f>
        <v>2</v>
      </c>
      <c r="K32" s="27">
        <f>+E32+H32</f>
        <v>6.1096</v>
      </c>
      <c r="L32" s="25">
        <f>+F32+I32</f>
        <v>16762.896</v>
      </c>
      <c r="M32" s="96">
        <v>204</v>
      </c>
      <c r="N32" s="96">
        <v>1093.7372</v>
      </c>
      <c r="O32" s="96">
        <v>403620.31</v>
      </c>
      <c r="P32" s="69"/>
      <c r="Q32" s="69"/>
      <c r="R32" s="69"/>
      <c r="S32" s="26">
        <f>+M32+P32</f>
        <v>204</v>
      </c>
      <c r="T32" s="27">
        <f>+N32+Q32</f>
        <v>1093.7372</v>
      </c>
      <c r="U32" s="25">
        <f>+O32+R32</f>
        <v>403620.31</v>
      </c>
      <c r="V32" s="96">
        <v>76</v>
      </c>
      <c r="W32" s="96">
        <v>9.3859</v>
      </c>
      <c r="X32" s="124">
        <v>7076.327</v>
      </c>
      <c r="Y32" s="107">
        <v>59</v>
      </c>
      <c r="Z32" s="96">
        <v>350.4527</v>
      </c>
      <c r="AA32" s="108">
        <v>54226.837</v>
      </c>
      <c r="AB32" s="28">
        <f>+J32+S32+V32+Y32</f>
        <v>341</v>
      </c>
      <c r="AC32" s="27">
        <f>+K32+T32+W32+Z32</f>
        <v>1459.6854</v>
      </c>
      <c r="AD32" s="25">
        <f>+L32+U32+X32+AA32</f>
        <v>481686.37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6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11</v>
      </c>
      <c r="H34" s="96">
        <v>0.752</v>
      </c>
      <c r="I34" s="96">
        <v>622.731</v>
      </c>
      <c r="J34" s="26">
        <f>+D34+G34</f>
        <v>11</v>
      </c>
      <c r="K34" s="27">
        <f>+E34+H34</f>
        <v>0.752</v>
      </c>
      <c r="L34" s="25">
        <f>+F34+I34</f>
        <v>622.731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103</v>
      </c>
      <c r="W34" s="96">
        <v>4.4517</v>
      </c>
      <c r="X34" s="124">
        <v>3509.132</v>
      </c>
      <c r="Y34" s="107"/>
      <c r="Z34" s="96"/>
      <c r="AA34" s="108"/>
      <c r="AB34" s="28">
        <f>+J34+S34+V34+Y34</f>
        <v>114</v>
      </c>
      <c r="AC34" s="27">
        <f>+K34+T34+W34+Z34</f>
        <v>5.2036999999999995</v>
      </c>
      <c r="AD34" s="25">
        <f>+L34+U34+X34+AA34</f>
        <v>4131.863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6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26"/>
      <c r="K36" s="27"/>
      <c r="L36" s="25"/>
      <c r="M36" s="96"/>
      <c r="N36" s="96"/>
      <c r="O36" s="96"/>
      <c r="P36" s="69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28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6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36</v>
      </c>
      <c r="E38" s="69">
        <v>3.4661</v>
      </c>
      <c r="F38" s="69">
        <v>2594.721628911177</v>
      </c>
      <c r="G38" s="96"/>
      <c r="H38" s="96"/>
      <c r="I38" s="96"/>
      <c r="J38" s="26">
        <f>+D38+G38</f>
        <v>36</v>
      </c>
      <c r="K38" s="27">
        <f>+E38+H38</f>
        <v>3.4661</v>
      </c>
      <c r="L38" s="25">
        <f>+F38+I38</f>
        <v>2594.721628911177</v>
      </c>
      <c r="M38" s="96"/>
      <c r="N38" s="96"/>
      <c r="O38" s="96"/>
      <c r="P38" s="69"/>
      <c r="Q38" s="69"/>
      <c r="R38" s="69"/>
      <c r="S38" s="26"/>
      <c r="T38" s="27"/>
      <c r="U38" s="25"/>
      <c r="V38" s="96"/>
      <c r="W38" s="96"/>
      <c r="X38" s="124"/>
      <c r="Y38" s="107">
        <v>27</v>
      </c>
      <c r="Z38" s="96">
        <v>158.43</v>
      </c>
      <c r="AA38" s="108">
        <v>13387.356</v>
      </c>
      <c r="AB38" s="28">
        <f>+J38+S38+V38+Y38</f>
        <v>63</v>
      </c>
      <c r="AC38" s="27">
        <f>+K38+T38+W38+Z38</f>
        <v>161.89610000000002</v>
      </c>
      <c r="AD38" s="25">
        <f>+L38+U38+X38+AA38</f>
        <v>15982.077628911176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6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26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>
        <v>1</v>
      </c>
      <c r="W40" s="96">
        <v>0.9197</v>
      </c>
      <c r="X40" s="124">
        <v>744.957</v>
      </c>
      <c r="Y40" s="107"/>
      <c r="Z40" s="96"/>
      <c r="AA40" s="108"/>
      <c r="AB40" s="28">
        <f>+J40+S40+V40+Y40</f>
        <v>1</v>
      </c>
      <c r="AC40" s="27">
        <f>+K40+T40+W40+Z40</f>
        <v>0.9197</v>
      </c>
      <c r="AD40" s="25">
        <f>+L40+U40+X40+AA40</f>
        <v>744.957</v>
      </c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6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>
        <v>1</v>
      </c>
      <c r="H42" s="96">
        <v>21.1444</v>
      </c>
      <c r="I42" s="96">
        <v>5999.999</v>
      </c>
      <c r="J42" s="26">
        <f aca="true" t="shared" si="4" ref="J42:L43">+D42+G42</f>
        <v>1</v>
      </c>
      <c r="K42" s="27">
        <f t="shared" si="4"/>
        <v>21.1444</v>
      </c>
      <c r="L42" s="25">
        <f t="shared" si="4"/>
        <v>5999.999</v>
      </c>
      <c r="M42" s="96"/>
      <c r="N42" s="96"/>
      <c r="O42" s="96"/>
      <c r="P42" s="69"/>
      <c r="Q42" s="69"/>
      <c r="R42" s="69"/>
      <c r="S42" s="26"/>
      <c r="T42" s="27"/>
      <c r="U42" s="25"/>
      <c r="V42" s="96">
        <v>18</v>
      </c>
      <c r="W42" s="96">
        <v>428.7492</v>
      </c>
      <c r="X42" s="124">
        <v>137731.585</v>
      </c>
      <c r="Y42" s="107"/>
      <c r="Z42" s="96"/>
      <c r="AA42" s="108"/>
      <c r="AB42" s="28">
        <f aca="true" t="shared" si="5" ref="AB42:AD44">+J42+S42+V42+Y42</f>
        <v>19</v>
      </c>
      <c r="AC42" s="27">
        <f t="shared" si="5"/>
        <v>449.8936</v>
      </c>
      <c r="AD42" s="25">
        <f t="shared" si="5"/>
        <v>143731.584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10</v>
      </c>
      <c r="E43" s="72">
        <v>194.5916</v>
      </c>
      <c r="F43" s="72">
        <v>74647.22591174209</v>
      </c>
      <c r="G43" s="97">
        <v>13</v>
      </c>
      <c r="H43" s="97">
        <v>226.7754</v>
      </c>
      <c r="I43" s="97">
        <v>78233.904</v>
      </c>
      <c r="J43" s="16">
        <f t="shared" si="4"/>
        <v>23</v>
      </c>
      <c r="K43" s="30">
        <f t="shared" si="4"/>
        <v>421.36699999999996</v>
      </c>
      <c r="L43" s="29">
        <f t="shared" si="4"/>
        <v>152881.1299117421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12</v>
      </c>
      <c r="W43" s="97">
        <v>170.3951</v>
      </c>
      <c r="X43" s="125">
        <v>30725.455</v>
      </c>
      <c r="Y43" s="109"/>
      <c r="Z43" s="97"/>
      <c r="AA43" s="110"/>
      <c r="AB43" s="17">
        <f t="shared" si="5"/>
        <v>35</v>
      </c>
      <c r="AC43" s="30">
        <f t="shared" si="5"/>
        <v>591.7620999999999</v>
      </c>
      <c r="AD43" s="29">
        <f t="shared" si="5"/>
        <v>183606.58491174207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26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20</v>
      </c>
      <c r="W44" s="96">
        <v>0.2676</v>
      </c>
      <c r="X44" s="124">
        <v>85.31</v>
      </c>
      <c r="Y44" s="107"/>
      <c r="Z44" s="96"/>
      <c r="AA44" s="108"/>
      <c r="AB44" s="28">
        <f t="shared" si="5"/>
        <v>20</v>
      </c>
      <c r="AC44" s="27">
        <f t="shared" si="5"/>
        <v>0.2676</v>
      </c>
      <c r="AD44" s="25">
        <f t="shared" si="5"/>
        <v>85.31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6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/>
      <c r="AC45" s="30"/>
      <c r="AD45" s="29"/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26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6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26"/>
      <c r="K48" s="27"/>
      <c r="L48" s="25"/>
      <c r="M48" s="96"/>
      <c r="N48" s="96"/>
      <c r="O48" s="96"/>
      <c r="P48" s="69"/>
      <c r="Q48" s="69"/>
      <c r="R48" s="69"/>
      <c r="S48" s="26"/>
      <c r="T48" s="27"/>
      <c r="U48" s="25"/>
      <c r="V48" s="96"/>
      <c r="W48" s="96"/>
      <c r="X48" s="124"/>
      <c r="Y48" s="107"/>
      <c r="Z48" s="96"/>
      <c r="AA48" s="108"/>
      <c r="AB48" s="28"/>
      <c r="AC48" s="27"/>
      <c r="AD48" s="25"/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6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/>
      <c r="E50" s="69"/>
      <c r="F50" s="69"/>
      <c r="G50" s="96"/>
      <c r="H50" s="96"/>
      <c r="I50" s="96"/>
      <c r="J50" s="26"/>
      <c r="K50" s="27"/>
      <c r="L50" s="25"/>
      <c r="M50" s="96"/>
      <c r="N50" s="96"/>
      <c r="O50" s="96"/>
      <c r="P50" s="69"/>
      <c r="Q50" s="69"/>
      <c r="R50" s="69"/>
      <c r="S50" s="26"/>
      <c r="T50" s="27"/>
      <c r="U50" s="25"/>
      <c r="V50" s="96"/>
      <c r="W50" s="96"/>
      <c r="X50" s="124"/>
      <c r="Y50" s="107"/>
      <c r="Z50" s="96"/>
      <c r="AA50" s="108"/>
      <c r="AB50" s="28"/>
      <c r="AC50" s="27"/>
      <c r="AD50" s="25"/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/>
      <c r="E51" s="72"/>
      <c r="F51" s="72"/>
      <c r="G51" s="97"/>
      <c r="H51" s="97"/>
      <c r="I51" s="97"/>
      <c r="J51" s="16"/>
      <c r="K51" s="30"/>
      <c r="L51" s="29"/>
      <c r="M51" s="97"/>
      <c r="N51" s="97"/>
      <c r="O51" s="97"/>
      <c r="P51" s="72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7"/>
      <c r="AC51" s="30"/>
      <c r="AD51" s="29"/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26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6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/>
      <c r="W53" s="97"/>
      <c r="X53" s="125"/>
      <c r="Y53" s="109"/>
      <c r="Z53" s="97"/>
      <c r="AA53" s="110"/>
      <c r="AB53" s="17"/>
      <c r="AC53" s="30"/>
      <c r="AD53" s="29"/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26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6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26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/>
      <c r="W56" s="96"/>
      <c r="X56" s="124"/>
      <c r="Y56" s="107"/>
      <c r="Z56" s="96"/>
      <c r="AA56" s="108"/>
      <c r="AB56" s="28"/>
      <c r="AC56" s="27"/>
      <c r="AD56" s="25"/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5" t="s">
        <v>15</v>
      </c>
      <c r="D57" s="71"/>
      <c r="E57" s="72"/>
      <c r="F57" s="72"/>
      <c r="G57" s="97"/>
      <c r="H57" s="97"/>
      <c r="I57" s="97"/>
      <c r="J57" s="199"/>
      <c r="K57" s="200"/>
      <c r="L57" s="201"/>
      <c r="M57" s="97"/>
      <c r="N57" s="97"/>
      <c r="O57" s="97"/>
      <c r="P57" s="72"/>
      <c r="Q57" s="72"/>
      <c r="R57" s="73"/>
      <c r="S57" s="199"/>
      <c r="T57" s="200"/>
      <c r="U57" s="201"/>
      <c r="V57" s="97"/>
      <c r="W57" s="97"/>
      <c r="X57" s="125"/>
      <c r="Y57" s="109"/>
      <c r="Z57" s="97"/>
      <c r="AA57" s="110"/>
      <c r="AB57" s="202"/>
      <c r="AC57" s="200"/>
      <c r="AD57" s="201"/>
      <c r="AE57" s="203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63" t="s">
        <v>14</v>
      </c>
      <c r="D58" s="68"/>
      <c r="E58" s="69"/>
      <c r="F58" s="69"/>
      <c r="G58" s="96"/>
      <c r="H58" s="96"/>
      <c r="I58" s="96"/>
      <c r="J58" s="26"/>
      <c r="K58" s="27"/>
      <c r="L58" s="25"/>
      <c r="M58" s="96"/>
      <c r="N58" s="96"/>
      <c r="O58" s="96"/>
      <c r="P58" s="69"/>
      <c r="Q58" s="69"/>
      <c r="R58" s="69"/>
      <c r="S58" s="182"/>
      <c r="T58" s="183"/>
      <c r="U58" s="184"/>
      <c r="V58" s="96">
        <v>1201</v>
      </c>
      <c r="W58" s="96">
        <v>46.5587</v>
      </c>
      <c r="X58" s="124">
        <v>18108.126</v>
      </c>
      <c r="Y58" s="107">
        <v>282</v>
      </c>
      <c r="Z58" s="96">
        <v>592.4596</v>
      </c>
      <c r="AA58" s="108">
        <v>405596.366</v>
      </c>
      <c r="AB58" s="28">
        <f>+J58+S58+V58+Y58</f>
        <v>1483</v>
      </c>
      <c r="AC58" s="27">
        <f>+K58+T58+W58+Z58</f>
        <v>639.0183000000001</v>
      </c>
      <c r="AD58" s="63">
        <f>+L58+U58+X58+AA58</f>
        <v>423704.49199999997</v>
      </c>
      <c r="AE58" s="55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63" t="s">
        <v>55</v>
      </c>
      <c r="D59" s="68"/>
      <c r="E59" s="69"/>
      <c r="F59" s="69"/>
      <c r="G59" s="96"/>
      <c r="H59" s="96"/>
      <c r="I59" s="108"/>
      <c r="J59" s="26"/>
      <c r="K59" s="27"/>
      <c r="L59" s="25"/>
      <c r="M59" s="107"/>
      <c r="N59" s="96"/>
      <c r="O59" s="96"/>
      <c r="P59" s="69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55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6"/>
      <c r="K60" s="30"/>
      <c r="L60" s="29"/>
      <c r="M60" s="97">
        <v>1</v>
      </c>
      <c r="N60" s="97">
        <v>3.6466</v>
      </c>
      <c r="O60" s="97">
        <v>544.523</v>
      </c>
      <c r="P60" s="72"/>
      <c r="Q60" s="72"/>
      <c r="R60" s="73"/>
      <c r="S60" s="16">
        <f>+M60+P60</f>
        <v>1</v>
      </c>
      <c r="T60" s="30">
        <f>+N60+Q60</f>
        <v>3.6466</v>
      </c>
      <c r="U60" s="29">
        <f>+O60+R60</f>
        <v>544.523</v>
      </c>
      <c r="V60" s="97">
        <v>51</v>
      </c>
      <c r="W60" s="97">
        <v>1.7623</v>
      </c>
      <c r="X60" s="125">
        <v>1279.578</v>
      </c>
      <c r="Y60" s="109"/>
      <c r="Z60" s="97"/>
      <c r="AA60" s="110"/>
      <c r="AB60" s="17">
        <f aca="true" t="shared" si="6" ref="AB60:AD61">+J60+S60+V60+Y60</f>
        <v>52</v>
      </c>
      <c r="AC60" s="30">
        <f t="shared" si="6"/>
        <v>5.4089</v>
      </c>
      <c r="AD60" s="64">
        <f t="shared" si="6"/>
        <v>1824.101</v>
      </c>
      <c r="AE60" s="48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189" t="s">
        <v>14</v>
      </c>
      <c r="D61" s="179">
        <f aca="true" t="shared" si="7" ref="D61:I61">+D6+D8+D10+D12+D14+D16+D18+D20+D22+D24+D26+D28+D30+D32+D34+D36+D38+D40+D42+D44+D46+D48+D50+D52+D54+D56+D58</f>
        <v>91</v>
      </c>
      <c r="E61" s="180">
        <f t="shared" si="7"/>
        <v>21.987399999999997</v>
      </c>
      <c r="F61" s="180">
        <f t="shared" si="7"/>
        <v>12059.361134369068</v>
      </c>
      <c r="G61" s="181">
        <f t="shared" si="7"/>
        <v>84</v>
      </c>
      <c r="H61" s="181">
        <f t="shared" si="7"/>
        <v>60.387299999999996</v>
      </c>
      <c r="I61" s="181">
        <f t="shared" si="7"/>
        <v>36989.11</v>
      </c>
      <c r="J61" s="182">
        <f aca="true" t="shared" si="8" ref="J61:L71">+D61+G61</f>
        <v>175</v>
      </c>
      <c r="K61" s="183">
        <f t="shared" si="8"/>
        <v>82.37469999999999</v>
      </c>
      <c r="L61" s="184">
        <f t="shared" si="8"/>
        <v>49048.47113436907</v>
      </c>
      <c r="M61" s="181">
        <f>+M6+M8+M10+M12+M14+M16+M18+M20+M22+M24+M26+M28+M30+M32+M34+M36+M38+M40+M42+M44+M46+M48+M50+M52+M54+M56+M58</f>
        <v>1091</v>
      </c>
      <c r="N61" s="181">
        <f>+N6+N8+N10+N12+N14+N16+N18+N20+N22+N24+N26+N28+N30+N32+N34+N36+N38+N40+N42+N44+N46+N48+N50+N52+N54+N56+N58</f>
        <v>4879.0845</v>
      </c>
      <c r="O61" s="181">
        <f>+O6+O8+O10+O12+O14+O16+O18+O20+O22+O24+O26+O28+O30+O32+O34+O36+O38+O40+O42+O44+O46+O48+O50+O52+O54+O56+O58</f>
        <v>839648.1839999999</v>
      </c>
      <c r="P61" s="180"/>
      <c r="Q61" s="180"/>
      <c r="R61" s="180"/>
      <c r="S61" s="182">
        <f aca="true" t="shared" si="9" ref="S61:U71">+M61+P61</f>
        <v>1091</v>
      </c>
      <c r="T61" s="183">
        <f t="shared" si="9"/>
        <v>4879.0845</v>
      </c>
      <c r="U61" s="184">
        <f t="shared" si="9"/>
        <v>839648.1839999999</v>
      </c>
      <c r="V61" s="181">
        <f aca="true" t="shared" si="10" ref="V61:AA61">+V6+V8+V10+V12+V14+V16+V18+V20+V22+V24+V26+V28+V30+V32+V34+V36+V38+V40+V42+V44+V46+V48+V50+V52+V54+V56+V58</f>
        <v>1449</v>
      </c>
      <c r="W61" s="181">
        <f t="shared" si="10"/>
        <v>611.1959</v>
      </c>
      <c r="X61" s="186">
        <f>+X6+X8+X10+X12+X14+X16+X18+X20+X22+X24+X26+X28+X30+X32+X34+X36+X38+X40+X42+X44+X46+X48+X50+X52+X54+X56+X58</f>
        <v>183465.25699999998</v>
      </c>
      <c r="Y61" s="185">
        <f t="shared" si="10"/>
        <v>687</v>
      </c>
      <c r="Z61" s="181">
        <f t="shared" si="10"/>
        <v>1719.3151000000003</v>
      </c>
      <c r="AA61" s="187">
        <f t="shared" si="10"/>
        <v>520479.6</v>
      </c>
      <c r="AB61" s="188">
        <f t="shared" si="6"/>
        <v>3402</v>
      </c>
      <c r="AC61" s="183">
        <f t="shared" si="6"/>
        <v>7291.9702</v>
      </c>
      <c r="AD61" s="189">
        <f t="shared" si="6"/>
        <v>1592641.512134369</v>
      </c>
      <c r="AE61" s="204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63" t="s">
        <v>55</v>
      </c>
      <c r="D62" s="68"/>
      <c r="E62" s="69"/>
      <c r="F62" s="69"/>
      <c r="G62" s="96"/>
      <c r="H62" s="96"/>
      <c r="I62" s="108"/>
      <c r="J62" s="26"/>
      <c r="K62" s="27"/>
      <c r="L62" s="25"/>
      <c r="M62" s="107"/>
      <c r="N62" s="96"/>
      <c r="O62" s="96"/>
      <c r="P62" s="69"/>
      <c r="Q62" s="69"/>
      <c r="R62" s="70"/>
      <c r="S62" s="26"/>
      <c r="T62" s="27"/>
      <c r="U62" s="25"/>
      <c r="V62" s="107"/>
      <c r="W62" s="96"/>
      <c r="X62" s="127"/>
      <c r="Y62" s="107"/>
      <c r="Z62" s="96"/>
      <c r="AA62" s="108"/>
      <c r="AB62" s="28"/>
      <c r="AC62" s="27"/>
      <c r="AD62" s="63"/>
      <c r="AE62" s="45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11" ref="D63:I63">+D7+D9+D11+D13+D15+D17+D19+D21+D23+D25+D27+D29+D31+D33+D35+D37+D39+D41+D43+D45+D47+D49+D51+D53+D55+D57+D60</f>
        <v>10</v>
      </c>
      <c r="E63" s="72">
        <f t="shared" si="11"/>
        <v>194.5916</v>
      </c>
      <c r="F63" s="72">
        <f t="shared" si="11"/>
        <v>74647.22591174209</v>
      </c>
      <c r="G63" s="97">
        <f t="shared" si="11"/>
        <v>13</v>
      </c>
      <c r="H63" s="97">
        <f t="shared" si="11"/>
        <v>226.7754</v>
      </c>
      <c r="I63" s="97">
        <f t="shared" si="11"/>
        <v>78233.904</v>
      </c>
      <c r="J63" s="16">
        <f t="shared" si="8"/>
        <v>23</v>
      </c>
      <c r="K63" s="30">
        <f t="shared" si="8"/>
        <v>421.36699999999996</v>
      </c>
      <c r="L63" s="29">
        <f t="shared" si="8"/>
        <v>152881.1299117421</v>
      </c>
      <c r="M63" s="97">
        <f>+M7+M9+M11+M13+M15+M17+M19+M21+M23+M25+M27+M29+M31+M33+M35+M37+M39+M41+M43+M45+M47+M49+M51+M53+M55+M57+M60</f>
        <v>20</v>
      </c>
      <c r="N63" s="97">
        <f>+N7+N9+N11+N13+N15+N17+N19+N21+N23+N25+N27+N29+N31+N33+N35+N37+N39+N41+N43+N45+N47+N49+N51+N53+N55+N57+N60</f>
        <v>1831.1486</v>
      </c>
      <c r="O63" s="97">
        <f>+O7+O9+O11+O13+O15+O17+O19+O21+O23+O25+O27+O29+O31+O33+O35+O37+O39+O41+O43+O45+O47+O49+O51+O53+O55+O57+O60</f>
        <v>203147.213</v>
      </c>
      <c r="P63" s="72"/>
      <c r="Q63" s="72"/>
      <c r="R63" s="73"/>
      <c r="S63" s="16">
        <f t="shared" si="9"/>
        <v>20</v>
      </c>
      <c r="T63" s="30">
        <f t="shared" si="9"/>
        <v>1831.1486</v>
      </c>
      <c r="U63" s="29">
        <f t="shared" si="9"/>
        <v>203147.213</v>
      </c>
      <c r="V63" s="97">
        <f aca="true" t="shared" si="12" ref="V63:AA63">+V7+V9+V11+V13+V15+V17+V19+V21+V23+V25+V27+V29+V31+V33+V35+V37+V39+V41+V43+V45+V47+V49+V51+V53+V55+V57+V60</f>
        <v>79</v>
      </c>
      <c r="W63" s="97">
        <f t="shared" si="12"/>
        <v>624.4177000000001</v>
      </c>
      <c r="X63" s="125">
        <f t="shared" si="12"/>
        <v>77138.067</v>
      </c>
      <c r="Y63" s="109">
        <f t="shared" si="12"/>
        <v>2</v>
      </c>
      <c r="Z63" s="97">
        <f t="shared" si="12"/>
        <v>168.849</v>
      </c>
      <c r="AA63" s="110">
        <f t="shared" si="12"/>
        <v>14123.262</v>
      </c>
      <c r="AB63" s="17">
        <f>+J63+S63+V63+Y63</f>
        <v>124</v>
      </c>
      <c r="AC63" s="30">
        <f>+K63+T63+W63+Z63</f>
        <v>3045.7823</v>
      </c>
      <c r="AD63" s="65">
        <f>+L63+U63+X63+AA63</f>
        <v>447289.671911742</v>
      </c>
      <c r="AE63" s="48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226</v>
      </c>
      <c r="H64" s="96">
        <v>86.6548</v>
      </c>
      <c r="I64" s="96">
        <v>61263.759</v>
      </c>
      <c r="J64" s="26">
        <f t="shared" si="8"/>
        <v>226</v>
      </c>
      <c r="K64" s="27">
        <f t="shared" si="8"/>
        <v>86.6548</v>
      </c>
      <c r="L64" s="25">
        <f t="shared" si="8"/>
        <v>61263.759</v>
      </c>
      <c r="M64" s="96">
        <v>2795</v>
      </c>
      <c r="N64" s="96">
        <v>447.8164</v>
      </c>
      <c r="O64" s="96">
        <v>305670.677</v>
      </c>
      <c r="P64" s="69"/>
      <c r="Q64" s="69"/>
      <c r="R64" s="69"/>
      <c r="S64" s="26">
        <f t="shared" si="9"/>
        <v>2795</v>
      </c>
      <c r="T64" s="27">
        <f t="shared" si="9"/>
        <v>447.8164</v>
      </c>
      <c r="U64" s="25">
        <f t="shared" si="9"/>
        <v>305670.677</v>
      </c>
      <c r="V64" s="96">
        <v>864</v>
      </c>
      <c r="W64" s="96">
        <v>108.3484</v>
      </c>
      <c r="X64" s="124">
        <v>90696.359</v>
      </c>
      <c r="Y64" s="107">
        <v>48</v>
      </c>
      <c r="Z64" s="96">
        <v>178.0802</v>
      </c>
      <c r="AA64" s="108">
        <v>34142.389</v>
      </c>
      <c r="AB64" s="28">
        <f aca="true" t="shared" si="13" ref="AB64:AD71">+J64+S64+V64+Y64</f>
        <v>3933</v>
      </c>
      <c r="AC64" s="27">
        <f t="shared" si="13"/>
        <v>820.8997999999999</v>
      </c>
      <c r="AD64" s="63">
        <f t="shared" si="13"/>
        <v>491773.18400000007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350</v>
      </c>
      <c r="E65" s="72">
        <v>51.81745</v>
      </c>
      <c r="F65" s="72">
        <v>60480.206953888846</v>
      </c>
      <c r="G65" s="97">
        <v>90</v>
      </c>
      <c r="H65" s="97">
        <v>428.467</v>
      </c>
      <c r="I65" s="97">
        <v>159114.609</v>
      </c>
      <c r="J65" s="16">
        <f t="shared" si="8"/>
        <v>440</v>
      </c>
      <c r="K65" s="30">
        <f t="shared" si="8"/>
        <v>480.28445</v>
      </c>
      <c r="L65" s="29">
        <f t="shared" si="8"/>
        <v>219594.81595388884</v>
      </c>
      <c r="M65" s="97">
        <v>36</v>
      </c>
      <c r="N65" s="97">
        <v>13.8096</v>
      </c>
      <c r="O65" s="97">
        <v>2204.814</v>
      </c>
      <c r="P65" s="72"/>
      <c r="Q65" s="72"/>
      <c r="R65" s="73"/>
      <c r="S65" s="16">
        <f t="shared" si="9"/>
        <v>36</v>
      </c>
      <c r="T65" s="30">
        <f t="shared" si="9"/>
        <v>13.8096</v>
      </c>
      <c r="U65" s="29">
        <f t="shared" si="9"/>
        <v>2204.814</v>
      </c>
      <c r="V65" s="97">
        <v>51</v>
      </c>
      <c r="W65" s="97">
        <v>2.2833</v>
      </c>
      <c r="X65" s="125">
        <v>2230.668</v>
      </c>
      <c r="Y65" s="109">
        <v>1</v>
      </c>
      <c r="Z65" s="218">
        <v>0</v>
      </c>
      <c r="AA65" s="219">
        <v>0</v>
      </c>
      <c r="AB65" s="17">
        <f t="shared" si="13"/>
        <v>528</v>
      </c>
      <c r="AC65" s="30">
        <f t="shared" si="13"/>
        <v>496.37735</v>
      </c>
      <c r="AD65" s="65">
        <f t="shared" si="13"/>
        <v>224030.29795388886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26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6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4" ref="D68:I68">+D61+D64+D66</f>
        <v>91</v>
      </c>
      <c r="E68" s="69">
        <f t="shared" si="14"/>
        <v>21.987399999999997</v>
      </c>
      <c r="F68" s="69">
        <f t="shared" si="14"/>
        <v>12059.361134369068</v>
      </c>
      <c r="G68" s="96">
        <f t="shared" si="14"/>
        <v>310</v>
      </c>
      <c r="H68" s="96">
        <f t="shared" si="14"/>
        <v>147.0421</v>
      </c>
      <c r="I68" s="96">
        <f t="shared" si="14"/>
        <v>98252.869</v>
      </c>
      <c r="J68" s="26">
        <f t="shared" si="8"/>
        <v>401</v>
      </c>
      <c r="K68" s="27">
        <f t="shared" si="8"/>
        <v>169.0295</v>
      </c>
      <c r="L68" s="25">
        <f t="shared" si="8"/>
        <v>110312.23013436908</v>
      </c>
      <c r="M68" s="96">
        <f>+M61+M64+M66</f>
        <v>3886</v>
      </c>
      <c r="N68" s="96">
        <f>+N61+N64+N66</f>
        <v>5326.9009</v>
      </c>
      <c r="O68" s="96">
        <f>+O61+O64+O66</f>
        <v>1145318.861</v>
      </c>
      <c r="P68" s="69"/>
      <c r="Q68" s="69"/>
      <c r="R68" s="69"/>
      <c r="S68" s="26">
        <f t="shared" si="9"/>
        <v>3886</v>
      </c>
      <c r="T68" s="27">
        <f t="shared" si="9"/>
        <v>5326.9009</v>
      </c>
      <c r="U68" s="25">
        <f t="shared" si="9"/>
        <v>1145318.861</v>
      </c>
      <c r="V68" s="96">
        <f aca="true" t="shared" si="15" ref="V68:AA68">+V61+V64+V66</f>
        <v>2313</v>
      </c>
      <c r="W68" s="96">
        <f t="shared" si="15"/>
        <v>719.5443</v>
      </c>
      <c r="X68" s="128">
        <f t="shared" si="15"/>
        <v>274161.616</v>
      </c>
      <c r="Y68" s="107">
        <f t="shared" si="15"/>
        <v>735</v>
      </c>
      <c r="Z68" s="96">
        <f t="shared" si="15"/>
        <v>1897.3953000000001</v>
      </c>
      <c r="AA68" s="108">
        <f t="shared" si="15"/>
        <v>554621.989</v>
      </c>
      <c r="AB68" s="28">
        <f t="shared" si="13"/>
        <v>7335</v>
      </c>
      <c r="AC68" s="27">
        <f t="shared" si="13"/>
        <v>8112.869999999999</v>
      </c>
      <c r="AD68" s="63">
        <f t="shared" si="13"/>
        <v>2084414.696134369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6" ref="D69:I69">+D63+D65+D67</f>
        <v>360</v>
      </c>
      <c r="E69" s="72">
        <f t="shared" si="16"/>
        <v>246.40905</v>
      </c>
      <c r="F69" s="72">
        <f t="shared" si="16"/>
        <v>135127.43286563095</v>
      </c>
      <c r="G69" s="97">
        <f t="shared" si="16"/>
        <v>103</v>
      </c>
      <c r="H69" s="97">
        <f t="shared" si="16"/>
        <v>655.2424</v>
      </c>
      <c r="I69" s="97">
        <f t="shared" si="16"/>
        <v>237348.51299999998</v>
      </c>
      <c r="J69" s="16">
        <f t="shared" si="8"/>
        <v>463</v>
      </c>
      <c r="K69" s="30">
        <f t="shared" si="8"/>
        <v>901.65145</v>
      </c>
      <c r="L69" s="29">
        <f t="shared" si="8"/>
        <v>372475.9458656309</v>
      </c>
      <c r="M69" s="97">
        <f>+M63+M65+M67</f>
        <v>56</v>
      </c>
      <c r="N69" s="97">
        <f>+N63+N65+N67</f>
        <v>1844.9582</v>
      </c>
      <c r="O69" s="97">
        <f>+O63+O65+O67</f>
        <v>205352.027</v>
      </c>
      <c r="P69" s="72"/>
      <c r="Q69" s="72"/>
      <c r="R69" s="73"/>
      <c r="S69" s="16">
        <f t="shared" si="9"/>
        <v>56</v>
      </c>
      <c r="T69" s="30">
        <f t="shared" si="9"/>
        <v>1844.9582</v>
      </c>
      <c r="U69" s="29">
        <f t="shared" si="9"/>
        <v>205352.027</v>
      </c>
      <c r="V69" s="97">
        <f aca="true" t="shared" si="17" ref="V69:AA69">+V63+V65+V67</f>
        <v>130</v>
      </c>
      <c r="W69" s="97">
        <f t="shared" si="17"/>
        <v>626.7010000000001</v>
      </c>
      <c r="X69" s="129">
        <f t="shared" si="17"/>
        <v>79368.735</v>
      </c>
      <c r="Y69" s="109">
        <f t="shared" si="17"/>
        <v>3</v>
      </c>
      <c r="Z69" s="97">
        <f t="shared" si="17"/>
        <v>168.849</v>
      </c>
      <c r="AA69" s="110">
        <f t="shared" si="17"/>
        <v>14123.262</v>
      </c>
      <c r="AB69" s="17">
        <f t="shared" si="13"/>
        <v>652</v>
      </c>
      <c r="AC69" s="30">
        <f t="shared" si="13"/>
        <v>3542.15965</v>
      </c>
      <c r="AD69" s="64">
        <f t="shared" si="13"/>
        <v>671319.9698656308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7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18" ref="D71:I71">+D68+D69+D70</f>
        <v>451</v>
      </c>
      <c r="E71" s="78">
        <f t="shared" si="18"/>
        <v>268.39645</v>
      </c>
      <c r="F71" s="78">
        <f t="shared" si="18"/>
        <v>147186.79400000002</v>
      </c>
      <c r="G71" s="101">
        <f t="shared" si="18"/>
        <v>413</v>
      </c>
      <c r="H71" s="98">
        <f t="shared" si="18"/>
        <v>802.2845</v>
      </c>
      <c r="I71" s="117">
        <f t="shared" si="18"/>
        <v>335601.382</v>
      </c>
      <c r="J71" s="61">
        <f t="shared" si="8"/>
        <v>864</v>
      </c>
      <c r="K71" s="58">
        <f t="shared" si="8"/>
        <v>1070.68095</v>
      </c>
      <c r="L71" s="57">
        <f t="shared" si="8"/>
        <v>482788.176</v>
      </c>
      <c r="M71" s="113">
        <f>+M68+M69+M70</f>
        <v>3942</v>
      </c>
      <c r="N71" s="98">
        <f>+N68+N69+N70</f>
        <v>7171.8591</v>
      </c>
      <c r="O71" s="119">
        <f>+O68+O69+O70</f>
        <v>1350670.888</v>
      </c>
      <c r="P71" s="79"/>
      <c r="Q71" s="78"/>
      <c r="R71" s="83"/>
      <c r="S71" s="56">
        <f t="shared" si="9"/>
        <v>3942</v>
      </c>
      <c r="T71" s="78">
        <f t="shared" si="9"/>
        <v>7171.8591</v>
      </c>
      <c r="U71" s="84">
        <f t="shared" si="9"/>
        <v>1350670.888</v>
      </c>
      <c r="V71" s="98">
        <f aca="true" t="shared" si="19" ref="V71:AA71">+V68+V69+V70</f>
        <v>2443</v>
      </c>
      <c r="W71" s="101">
        <f t="shared" si="19"/>
        <v>1346.2453</v>
      </c>
      <c r="X71" s="130">
        <f t="shared" si="19"/>
        <v>353530.35099999997</v>
      </c>
      <c r="Y71" s="113">
        <f t="shared" si="19"/>
        <v>738</v>
      </c>
      <c r="Z71" s="98">
        <f t="shared" si="19"/>
        <v>2066.2443000000003</v>
      </c>
      <c r="AA71" s="114">
        <f t="shared" si="19"/>
        <v>568745.2509999999</v>
      </c>
      <c r="AB71" s="58">
        <f t="shared" si="13"/>
        <v>7987</v>
      </c>
      <c r="AC71" s="59">
        <f t="shared" si="13"/>
        <v>11655.02965</v>
      </c>
      <c r="AD71" s="67">
        <f t="shared" si="13"/>
        <v>2755734.666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470</v>
      </c>
      <c r="E72" s="134">
        <v>4903.569150000001</v>
      </c>
      <c r="F72" s="134">
        <v>104427.69</v>
      </c>
      <c r="G72" s="134">
        <v>391</v>
      </c>
      <c r="H72" s="134">
        <v>918.2561999999999</v>
      </c>
      <c r="I72" s="224">
        <v>426567.519</v>
      </c>
      <c r="J72" s="212">
        <v>861</v>
      </c>
      <c r="K72" s="225">
        <v>1091.29444</v>
      </c>
      <c r="L72" s="226">
        <v>530995.209</v>
      </c>
      <c r="M72" s="134">
        <v>3177</v>
      </c>
      <c r="N72" s="134">
        <v>8388.1911</v>
      </c>
      <c r="O72" s="134">
        <v>1068559.598</v>
      </c>
      <c r="P72" s="134"/>
      <c r="Q72" s="134"/>
      <c r="R72" s="224"/>
      <c r="S72" s="212">
        <v>3177</v>
      </c>
      <c r="T72" s="225">
        <v>8388.1911</v>
      </c>
      <c r="U72" s="226">
        <v>1068559.598</v>
      </c>
      <c r="V72" s="212">
        <v>2455</v>
      </c>
      <c r="W72" s="225">
        <v>2408.67</v>
      </c>
      <c r="X72" s="226">
        <v>519389.529</v>
      </c>
      <c r="Y72" s="212">
        <v>838</v>
      </c>
      <c r="Z72" s="225">
        <v>3704.7610999999997</v>
      </c>
      <c r="AA72" s="226">
        <v>405134.3219999999</v>
      </c>
      <c r="AB72" s="212">
        <v>7331</v>
      </c>
      <c r="AC72" s="225">
        <v>15592.91664</v>
      </c>
      <c r="AD72" s="226">
        <v>2524078.658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>D71/D72</f>
        <v>0.9595744680851064</v>
      </c>
      <c r="E73" s="86">
        <f aca="true" t="shared" si="20" ref="E73:AD73">E71/E72</f>
        <v>0.05473491691251054</v>
      </c>
      <c r="F73" s="85">
        <f t="shared" si="20"/>
        <v>1.409461360296297</v>
      </c>
      <c r="G73" s="102">
        <f t="shared" si="20"/>
        <v>1.0562659846547315</v>
      </c>
      <c r="H73" s="99">
        <f t="shared" si="20"/>
        <v>0.873704419311299</v>
      </c>
      <c r="I73" s="118">
        <f t="shared" si="20"/>
        <v>0.7867485616034445</v>
      </c>
      <c r="J73" s="87">
        <f t="shared" si="20"/>
        <v>1.0034843205574913</v>
      </c>
      <c r="K73" s="85">
        <f t="shared" si="20"/>
        <v>0.9811109731302214</v>
      </c>
      <c r="L73" s="88">
        <f t="shared" si="20"/>
        <v>0.9092138079912505</v>
      </c>
      <c r="M73" s="115">
        <f t="shared" si="20"/>
        <v>1.2407932011331444</v>
      </c>
      <c r="N73" s="99">
        <f t="shared" si="20"/>
        <v>0.8549947198985488</v>
      </c>
      <c r="O73" s="102">
        <f t="shared" si="20"/>
        <v>1.2640108146780222</v>
      </c>
      <c r="P73" s="85"/>
      <c r="Q73" s="86"/>
      <c r="R73" s="89"/>
      <c r="S73" s="90">
        <f t="shared" si="20"/>
        <v>1.2407932011331444</v>
      </c>
      <c r="T73" s="86">
        <f t="shared" si="20"/>
        <v>0.8549947198985488</v>
      </c>
      <c r="U73" s="89">
        <f t="shared" si="20"/>
        <v>1.2640108146780222</v>
      </c>
      <c r="V73" s="90">
        <f t="shared" si="20"/>
        <v>0.9951120162932791</v>
      </c>
      <c r="W73" s="86">
        <f t="shared" si="20"/>
        <v>0.5589164559694769</v>
      </c>
      <c r="X73" s="89">
        <f t="shared" si="20"/>
        <v>0.680665148719238</v>
      </c>
      <c r="Y73" s="115">
        <f t="shared" si="20"/>
        <v>0.8806682577565632</v>
      </c>
      <c r="Z73" s="99">
        <f t="shared" si="20"/>
        <v>0.5577267316912825</v>
      </c>
      <c r="AA73" s="116">
        <f t="shared" si="20"/>
        <v>1.4038436639786842</v>
      </c>
      <c r="AB73" s="85">
        <f t="shared" si="20"/>
        <v>1.0894830173236938</v>
      </c>
      <c r="AC73" s="86">
        <f t="shared" si="20"/>
        <v>0.7474566765849138</v>
      </c>
      <c r="AD73" s="91">
        <f t="shared" si="20"/>
        <v>1.091778442508427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7" spans="13:15" ht="25.5">
      <c r="M77" s="120"/>
      <c r="O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6" width="21.59765625" style="100" hidden="1" customWidth="1"/>
    <col min="17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95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93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94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95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>
        <v>5</v>
      </c>
      <c r="N6" s="96">
        <v>857.305</v>
      </c>
      <c r="O6" s="96">
        <v>132475.484</v>
      </c>
      <c r="P6" s="96"/>
      <c r="Q6" s="69"/>
      <c r="R6" s="69"/>
      <c r="S6" s="26">
        <f aca="true" t="shared" si="0" ref="S6:U7">+M6+P6</f>
        <v>5</v>
      </c>
      <c r="T6" s="27">
        <f t="shared" si="0"/>
        <v>857.305</v>
      </c>
      <c r="U6" s="25">
        <f t="shared" si="0"/>
        <v>132475.484</v>
      </c>
      <c r="V6" s="96">
        <v>7</v>
      </c>
      <c r="W6" s="96">
        <v>436.9845</v>
      </c>
      <c r="X6" s="124">
        <v>124408.06</v>
      </c>
      <c r="Y6" s="107"/>
      <c r="Z6" s="96"/>
      <c r="AA6" s="108"/>
      <c r="AB6" s="28">
        <f aca="true" t="shared" si="1" ref="AB6:AD7">+J6+S6+V6+Y6</f>
        <v>12</v>
      </c>
      <c r="AC6" s="27">
        <f t="shared" si="1"/>
        <v>1294.2894999999999</v>
      </c>
      <c r="AD6" s="25">
        <f t="shared" si="1"/>
        <v>256883.544</v>
      </c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>
        <v>2</v>
      </c>
      <c r="E7" s="72">
        <v>185.883</v>
      </c>
      <c r="F7" s="72">
        <v>100413.44272946533</v>
      </c>
      <c r="G7" s="97">
        <v>1</v>
      </c>
      <c r="H7" s="97">
        <v>81.336</v>
      </c>
      <c r="I7" s="97">
        <v>31679.735</v>
      </c>
      <c r="J7" s="16">
        <f>+D7+G7</f>
        <v>3</v>
      </c>
      <c r="K7" s="30">
        <f>+E7+H7</f>
        <v>267.219</v>
      </c>
      <c r="L7" s="29">
        <f>+F7+I7</f>
        <v>132093.17772946533</v>
      </c>
      <c r="M7" s="97">
        <v>12</v>
      </c>
      <c r="N7" s="97">
        <v>1893.357</v>
      </c>
      <c r="O7" s="97">
        <v>282637.963</v>
      </c>
      <c r="P7" s="97"/>
      <c r="Q7" s="72"/>
      <c r="R7" s="73"/>
      <c r="S7" s="16">
        <f t="shared" si="0"/>
        <v>12</v>
      </c>
      <c r="T7" s="30">
        <f t="shared" si="0"/>
        <v>1893.357</v>
      </c>
      <c r="U7" s="29">
        <f t="shared" si="0"/>
        <v>282637.963</v>
      </c>
      <c r="V7" s="97">
        <v>20</v>
      </c>
      <c r="W7" s="97">
        <v>1157.3475</v>
      </c>
      <c r="X7" s="125">
        <v>306117.821</v>
      </c>
      <c r="Y7" s="109">
        <v>2</v>
      </c>
      <c r="Z7" s="97">
        <v>502.298</v>
      </c>
      <c r="AA7" s="110">
        <v>76490.72</v>
      </c>
      <c r="AB7" s="17">
        <f t="shared" si="1"/>
        <v>37</v>
      </c>
      <c r="AC7" s="30">
        <f t="shared" si="1"/>
        <v>3820.2214999999997</v>
      </c>
      <c r="AD7" s="29">
        <f t="shared" si="1"/>
        <v>797339.6817294653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/>
      <c r="N8" s="96"/>
      <c r="O8" s="96"/>
      <c r="P8" s="96"/>
      <c r="Q8" s="69"/>
      <c r="R8" s="69"/>
      <c r="S8" s="26"/>
      <c r="T8" s="27"/>
      <c r="U8" s="25"/>
      <c r="V8" s="96"/>
      <c r="W8" s="96"/>
      <c r="X8" s="124"/>
      <c r="Y8" s="107"/>
      <c r="Z8" s="96"/>
      <c r="AA8" s="108"/>
      <c r="AB8" s="28"/>
      <c r="AC8" s="27"/>
      <c r="AD8" s="25"/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/>
      <c r="E9" s="72"/>
      <c r="F9" s="72"/>
      <c r="G9" s="97"/>
      <c r="H9" s="97"/>
      <c r="I9" s="97"/>
      <c r="J9" s="16"/>
      <c r="K9" s="30"/>
      <c r="L9" s="29"/>
      <c r="M9" s="97">
        <v>25</v>
      </c>
      <c r="N9" s="97">
        <v>2817.924</v>
      </c>
      <c r="O9" s="97">
        <v>292659.45</v>
      </c>
      <c r="P9" s="97"/>
      <c r="Q9" s="72"/>
      <c r="R9" s="73"/>
      <c r="S9" s="16">
        <f>+M9+P9</f>
        <v>25</v>
      </c>
      <c r="T9" s="30">
        <f>+N9+Q9</f>
        <v>2817.924</v>
      </c>
      <c r="U9" s="29">
        <f>+O9+R9</f>
        <v>292659.45</v>
      </c>
      <c r="V9" s="97">
        <v>12</v>
      </c>
      <c r="W9" s="97">
        <v>797.508</v>
      </c>
      <c r="X9" s="125">
        <v>92102.205</v>
      </c>
      <c r="Y9" s="109">
        <v>1</v>
      </c>
      <c r="Z9" s="97">
        <v>6.445</v>
      </c>
      <c r="AA9" s="110">
        <v>417.636</v>
      </c>
      <c r="AB9" s="17">
        <f>+J9+S9+V9+Y9</f>
        <v>38</v>
      </c>
      <c r="AC9" s="30">
        <f>+K9+T9+W9+Z9</f>
        <v>3621.877</v>
      </c>
      <c r="AD9" s="29">
        <f>+L9+U9+X9+AA9</f>
        <v>385179.291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96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97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26"/>
      <c r="K12" s="27"/>
      <c r="L12" s="25"/>
      <c r="M12" s="96"/>
      <c r="N12" s="96"/>
      <c r="O12" s="96"/>
      <c r="P12" s="96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6"/>
      <c r="K13" s="30"/>
      <c r="L13" s="29"/>
      <c r="M13" s="97"/>
      <c r="N13" s="97"/>
      <c r="O13" s="97"/>
      <c r="P13" s="97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26"/>
      <c r="K14" s="27"/>
      <c r="L14" s="25"/>
      <c r="M14" s="96">
        <v>194</v>
      </c>
      <c r="N14" s="96">
        <v>1884.8878</v>
      </c>
      <c r="O14" s="96">
        <v>284638.931</v>
      </c>
      <c r="P14" s="96"/>
      <c r="Q14" s="69"/>
      <c r="R14" s="69"/>
      <c r="S14" s="26">
        <f>+M14+P14</f>
        <v>194</v>
      </c>
      <c r="T14" s="27">
        <f>+N14+Q14</f>
        <v>1884.8878</v>
      </c>
      <c r="U14" s="25">
        <f>+O14+R14</f>
        <v>284638.931</v>
      </c>
      <c r="V14" s="96"/>
      <c r="W14" s="96"/>
      <c r="X14" s="124"/>
      <c r="Y14" s="107">
        <v>42</v>
      </c>
      <c r="Z14" s="96">
        <v>246.3239</v>
      </c>
      <c r="AA14" s="108">
        <v>20676.818</v>
      </c>
      <c r="AB14" s="28">
        <f>+J14+S14+V14+Y14</f>
        <v>236</v>
      </c>
      <c r="AC14" s="27">
        <f>+K14+T14+W14+Z14</f>
        <v>2131.2117</v>
      </c>
      <c r="AD14" s="25">
        <f>+L14+U14+X14+AA14</f>
        <v>305315.74899999995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6"/>
      <c r="K15" s="30"/>
      <c r="L15" s="29"/>
      <c r="M15" s="97"/>
      <c r="N15" s="97"/>
      <c r="O15" s="97"/>
      <c r="P15" s="97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>
        <v>6</v>
      </c>
      <c r="E16" s="69">
        <v>1.9744</v>
      </c>
      <c r="F16" s="69">
        <v>772.8123760811603</v>
      </c>
      <c r="G16" s="96">
        <v>15</v>
      </c>
      <c r="H16" s="96">
        <v>14.6879</v>
      </c>
      <c r="I16" s="96">
        <v>3750.927</v>
      </c>
      <c r="J16" s="26">
        <f>+D16+G16</f>
        <v>21</v>
      </c>
      <c r="K16" s="27">
        <f>+E16+H16</f>
        <v>16.662300000000002</v>
      </c>
      <c r="L16" s="25">
        <f>+F16+I16</f>
        <v>4523.73937608116</v>
      </c>
      <c r="M16" s="96">
        <v>187</v>
      </c>
      <c r="N16" s="96">
        <v>651.7301</v>
      </c>
      <c r="O16" s="96">
        <v>85548.223</v>
      </c>
      <c r="P16" s="96"/>
      <c r="Q16" s="69"/>
      <c r="R16" s="69"/>
      <c r="S16" s="26">
        <f>+M16+P16</f>
        <v>187</v>
      </c>
      <c r="T16" s="27">
        <f>+N16+Q16</f>
        <v>651.7301</v>
      </c>
      <c r="U16" s="25">
        <f>+O16+R16</f>
        <v>85548.223</v>
      </c>
      <c r="V16" s="96"/>
      <c r="W16" s="96"/>
      <c r="X16" s="124"/>
      <c r="Y16" s="107"/>
      <c r="Z16" s="96"/>
      <c r="AA16" s="108"/>
      <c r="AB16" s="28">
        <f>+J16+S16+V16+Y16</f>
        <v>208</v>
      </c>
      <c r="AC16" s="27">
        <f>+K16+T16+W16+Z16</f>
        <v>668.3924</v>
      </c>
      <c r="AD16" s="25">
        <f>+L16+U16+X16+AA16</f>
        <v>90071.96237608115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6"/>
      <c r="K17" s="30"/>
      <c r="L17" s="29"/>
      <c r="M17" s="97"/>
      <c r="N17" s="97"/>
      <c r="O17" s="97"/>
      <c r="P17" s="97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26"/>
      <c r="K18" s="27"/>
      <c r="L18" s="25"/>
      <c r="M18" s="96">
        <v>142</v>
      </c>
      <c r="N18" s="96">
        <v>227.0022</v>
      </c>
      <c r="O18" s="96">
        <v>44591.536</v>
      </c>
      <c r="P18" s="96"/>
      <c r="Q18" s="69"/>
      <c r="R18" s="69"/>
      <c r="S18" s="26">
        <f>+M18+P18</f>
        <v>142</v>
      </c>
      <c r="T18" s="27">
        <f>+N18+Q18</f>
        <v>227.0022</v>
      </c>
      <c r="U18" s="25">
        <f>+O18+R18</f>
        <v>44591.536</v>
      </c>
      <c r="V18" s="96"/>
      <c r="W18" s="96"/>
      <c r="X18" s="124"/>
      <c r="Y18" s="107"/>
      <c r="Z18" s="96"/>
      <c r="AA18" s="108"/>
      <c r="AB18" s="28">
        <f>+J18+S18+V18+Y18</f>
        <v>142</v>
      </c>
      <c r="AC18" s="27">
        <f>+K18+T18+W18+Z18</f>
        <v>227.0022</v>
      </c>
      <c r="AD18" s="25">
        <f>+L18+U18+X18+AA18</f>
        <v>44591.536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6"/>
      <c r="K19" s="30"/>
      <c r="L19" s="29"/>
      <c r="M19" s="97"/>
      <c r="N19" s="97"/>
      <c r="O19" s="97"/>
      <c r="P19" s="97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26"/>
      <c r="K20" s="27"/>
      <c r="L20" s="25"/>
      <c r="M20" s="96"/>
      <c r="N20" s="96"/>
      <c r="O20" s="96"/>
      <c r="P20" s="96"/>
      <c r="Q20" s="69"/>
      <c r="R20" s="69"/>
      <c r="S20" s="26"/>
      <c r="T20" s="27"/>
      <c r="U20" s="25"/>
      <c r="V20" s="96"/>
      <c r="W20" s="96"/>
      <c r="X20" s="124"/>
      <c r="Y20" s="107"/>
      <c r="Z20" s="96"/>
      <c r="AA20" s="108"/>
      <c r="AB20" s="28"/>
      <c r="AC20" s="27"/>
      <c r="AD20" s="25"/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6"/>
      <c r="K21" s="30"/>
      <c r="L21" s="29"/>
      <c r="M21" s="97"/>
      <c r="N21" s="97"/>
      <c r="O21" s="97"/>
      <c r="P21" s="97"/>
      <c r="Q21" s="72"/>
      <c r="R21" s="73"/>
      <c r="S21" s="16"/>
      <c r="T21" s="30"/>
      <c r="U21" s="29"/>
      <c r="V21" s="97"/>
      <c r="W21" s="97"/>
      <c r="X21" s="125"/>
      <c r="Y21" s="109"/>
      <c r="Z21" s="97"/>
      <c r="AA21" s="110"/>
      <c r="AB21" s="17"/>
      <c r="AC21" s="30"/>
      <c r="AD21" s="29"/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26"/>
      <c r="K22" s="27"/>
      <c r="L22" s="25"/>
      <c r="M22" s="96"/>
      <c r="N22" s="96"/>
      <c r="O22" s="96"/>
      <c r="P22" s="96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6"/>
      <c r="K23" s="30"/>
      <c r="L23" s="29"/>
      <c r="M23" s="97"/>
      <c r="N23" s="97"/>
      <c r="O23" s="97"/>
      <c r="P23" s="97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26"/>
      <c r="K24" s="27"/>
      <c r="L24" s="25"/>
      <c r="M24" s="96"/>
      <c r="N24" s="96"/>
      <c r="O24" s="96"/>
      <c r="P24" s="96"/>
      <c r="Q24" s="69"/>
      <c r="R24" s="69"/>
      <c r="S24" s="26"/>
      <c r="T24" s="27"/>
      <c r="U24" s="25"/>
      <c r="V24" s="96">
        <v>33</v>
      </c>
      <c r="W24" s="96">
        <v>226.6167</v>
      </c>
      <c r="X24" s="124">
        <v>33729.731</v>
      </c>
      <c r="Y24" s="107"/>
      <c r="Z24" s="96"/>
      <c r="AA24" s="108"/>
      <c r="AB24" s="28">
        <f aca="true" t="shared" si="2" ref="AB24:AD61">+J24+S24+V24+Y24</f>
        <v>33</v>
      </c>
      <c r="AC24" s="27">
        <f t="shared" si="2"/>
        <v>226.6167</v>
      </c>
      <c r="AD24" s="25">
        <f t="shared" si="2"/>
        <v>33729.731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6"/>
      <c r="K25" s="30"/>
      <c r="L25" s="29"/>
      <c r="M25" s="97"/>
      <c r="N25" s="97"/>
      <c r="O25" s="97"/>
      <c r="P25" s="97"/>
      <c r="Q25" s="72"/>
      <c r="R25" s="73"/>
      <c r="S25" s="16"/>
      <c r="T25" s="30"/>
      <c r="U25" s="29"/>
      <c r="V25" s="97">
        <v>16</v>
      </c>
      <c r="W25" s="97">
        <v>243.3844</v>
      </c>
      <c r="X25" s="125">
        <v>33714.991</v>
      </c>
      <c r="Y25" s="109"/>
      <c r="Z25" s="97"/>
      <c r="AA25" s="110"/>
      <c r="AB25" s="17">
        <f t="shared" si="2"/>
        <v>16</v>
      </c>
      <c r="AC25" s="30">
        <f t="shared" si="2"/>
        <v>243.3844</v>
      </c>
      <c r="AD25" s="29">
        <f t="shared" si="2"/>
        <v>33714.991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26"/>
      <c r="K26" s="27"/>
      <c r="L26" s="25"/>
      <c r="M26" s="96"/>
      <c r="N26" s="96"/>
      <c r="O26" s="96"/>
      <c r="P26" s="96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6"/>
      <c r="K27" s="30"/>
      <c r="L27" s="29"/>
      <c r="M27" s="97"/>
      <c r="N27" s="97"/>
      <c r="O27" s="97"/>
      <c r="P27" s="97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26"/>
      <c r="K28" s="27"/>
      <c r="L28" s="25"/>
      <c r="M28" s="96"/>
      <c r="N28" s="96"/>
      <c r="O28" s="96"/>
      <c r="P28" s="96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6"/>
      <c r="K29" s="30"/>
      <c r="L29" s="29"/>
      <c r="M29" s="97"/>
      <c r="N29" s="97"/>
      <c r="O29" s="97"/>
      <c r="P29" s="97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63</v>
      </c>
      <c r="E30" s="69">
        <v>42.0726</v>
      </c>
      <c r="F30" s="69">
        <v>16391.885021092534</v>
      </c>
      <c r="G30" s="96">
        <v>68</v>
      </c>
      <c r="H30" s="96">
        <v>34.9901</v>
      </c>
      <c r="I30" s="96">
        <v>16768.297</v>
      </c>
      <c r="J30" s="26">
        <f>+D30+G30</f>
        <v>131</v>
      </c>
      <c r="K30" s="27">
        <f>+E30+H30</f>
        <v>77.0627</v>
      </c>
      <c r="L30" s="25">
        <f>+F30+I30</f>
        <v>33160.182021092536</v>
      </c>
      <c r="M30" s="96"/>
      <c r="N30" s="96"/>
      <c r="O30" s="96"/>
      <c r="P30" s="96"/>
      <c r="Q30" s="69"/>
      <c r="R30" s="69"/>
      <c r="S30" s="26"/>
      <c r="T30" s="27"/>
      <c r="U30" s="25"/>
      <c r="V30" s="96"/>
      <c r="W30" s="96"/>
      <c r="X30" s="124"/>
      <c r="Y30" s="107">
        <v>163</v>
      </c>
      <c r="Z30" s="96">
        <v>5.324</v>
      </c>
      <c r="AA30" s="108">
        <v>1532.726</v>
      </c>
      <c r="AB30" s="28">
        <f t="shared" si="2"/>
        <v>294</v>
      </c>
      <c r="AC30" s="27">
        <f t="shared" si="2"/>
        <v>82.3867</v>
      </c>
      <c r="AD30" s="25">
        <f t="shared" si="2"/>
        <v>34692.90802109254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6"/>
      <c r="K31" s="30"/>
      <c r="L31" s="29"/>
      <c r="M31" s="97"/>
      <c r="N31" s="97"/>
      <c r="O31" s="97"/>
      <c r="P31" s="97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>
        <v>1</v>
      </c>
      <c r="H32" s="96">
        <v>0.9646</v>
      </c>
      <c r="I32" s="96">
        <v>1605.474</v>
      </c>
      <c r="J32" s="26">
        <f>+D32+G32</f>
        <v>1</v>
      </c>
      <c r="K32" s="27">
        <f>+E32+H32</f>
        <v>0.9646</v>
      </c>
      <c r="L32" s="25">
        <f>+F32+I32</f>
        <v>1605.474</v>
      </c>
      <c r="M32" s="96">
        <v>228</v>
      </c>
      <c r="N32" s="96">
        <v>1545.4138</v>
      </c>
      <c r="O32" s="96">
        <v>241092.839</v>
      </c>
      <c r="P32" s="96"/>
      <c r="Q32" s="69"/>
      <c r="R32" s="69"/>
      <c r="S32" s="26">
        <f>+M32+P32</f>
        <v>228</v>
      </c>
      <c r="T32" s="27">
        <f>+N32+Q32</f>
        <v>1545.4138</v>
      </c>
      <c r="U32" s="25">
        <f>+O32+R32</f>
        <v>241092.839</v>
      </c>
      <c r="V32" s="96">
        <v>116</v>
      </c>
      <c r="W32" s="96">
        <v>208.3506</v>
      </c>
      <c r="X32" s="124">
        <v>21636.847</v>
      </c>
      <c r="Y32" s="107">
        <v>111</v>
      </c>
      <c r="Z32" s="96">
        <v>517.7681</v>
      </c>
      <c r="AA32" s="108">
        <v>72322.71</v>
      </c>
      <c r="AB32" s="28">
        <f t="shared" si="2"/>
        <v>456</v>
      </c>
      <c r="AC32" s="27">
        <f t="shared" si="2"/>
        <v>2272.4971</v>
      </c>
      <c r="AD32" s="25">
        <f t="shared" si="2"/>
        <v>336657.87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6"/>
      <c r="K33" s="30"/>
      <c r="L33" s="29"/>
      <c r="M33" s="97"/>
      <c r="N33" s="97"/>
      <c r="O33" s="97"/>
      <c r="P33" s="97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5</v>
      </c>
      <c r="H34" s="96">
        <v>0.1586</v>
      </c>
      <c r="I34" s="96">
        <v>234.63</v>
      </c>
      <c r="J34" s="26">
        <f>+D34+G34</f>
        <v>5</v>
      </c>
      <c r="K34" s="27">
        <f>+E34+H34</f>
        <v>0.1586</v>
      </c>
      <c r="L34" s="25">
        <f>+F34+I34</f>
        <v>234.63</v>
      </c>
      <c r="M34" s="96"/>
      <c r="N34" s="96"/>
      <c r="O34" s="96"/>
      <c r="P34" s="96"/>
      <c r="Q34" s="69"/>
      <c r="R34" s="69"/>
      <c r="S34" s="26"/>
      <c r="T34" s="27"/>
      <c r="U34" s="25"/>
      <c r="V34" s="96">
        <v>100</v>
      </c>
      <c r="W34" s="96">
        <v>45.1487</v>
      </c>
      <c r="X34" s="124">
        <v>4250.247</v>
      </c>
      <c r="Y34" s="107"/>
      <c r="Z34" s="96"/>
      <c r="AA34" s="108"/>
      <c r="AB34" s="28">
        <f t="shared" si="2"/>
        <v>105</v>
      </c>
      <c r="AC34" s="27">
        <f t="shared" si="2"/>
        <v>45.3073</v>
      </c>
      <c r="AD34" s="25">
        <f t="shared" si="2"/>
        <v>4484.877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6"/>
      <c r="K35" s="30"/>
      <c r="L35" s="29"/>
      <c r="M35" s="97"/>
      <c r="N35" s="97"/>
      <c r="O35" s="97"/>
      <c r="P35" s="97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26"/>
      <c r="K36" s="27"/>
      <c r="L36" s="25"/>
      <c r="M36" s="96"/>
      <c r="N36" s="96"/>
      <c r="O36" s="96"/>
      <c r="P36" s="96"/>
      <c r="Q36" s="69"/>
      <c r="R36" s="69"/>
      <c r="S36" s="26"/>
      <c r="T36" s="27"/>
      <c r="U36" s="25"/>
      <c r="V36" s="96">
        <v>1</v>
      </c>
      <c r="W36" s="96">
        <v>0.1</v>
      </c>
      <c r="X36" s="124">
        <v>10.476</v>
      </c>
      <c r="Y36" s="107">
        <v>7</v>
      </c>
      <c r="Z36" s="96">
        <v>7.85</v>
      </c>
      <c r="AA36" s="108">
        <v>423.9</v>
      </c>
      <c r="AB36" s="28">
        <f t="shared" si="2"/>
        <v>8</v>
      </c>
      <c r="AC36" s="27">
        <f t="shared" si="2"/>
        <v>7.949999999999999</v>
      </c>
      <c r="AD36" s="25">
        <f t="shared" si="2"/>
        <v>434.376</v>
      </c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6"/>
      <c r="K37" s="30"/>
      <c r="L37" s="29"/>
      <c r="M37" s="97"/>
      <c r="N37" s="97"/>
      <c r="O37" s="97"/>
      <c r="P37" s="97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38</v>
      </c>
      <c r="E38" s="69">
        <v>4.4181</v>
      </c>
      <c r="F38" s="69">
        <v>2925.1152608676166</v>
      </c>
      <c r="G38" s="96"/>
      <c r="H38" s="96"/>
      <c r="I38" s="96"/>
      <c r="J38" s="26">
        <f>+D38+G38</f>
        <v>38</v>
      </c>
      <c r="K38" s="27">
        <f>+E38+H38</f>
        <v>4.4181</v>
      </c>
      <c r="L38" s="25">
        <f>+F38+I38</f>
        <v>2925.1152608676166</v>
      </c>
      <c r="M38" s="96"/>
      <c r="N38" s="96"/>
      <c r="O38" s="96"/>
      <c r="P38" s="96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28">
        <f t="shared" si="2"/>
        <v>38</v>
      </c>
      <c r="AC38" s="27">
        <f t="shared" si="2"/>
        <v>4.4181</v>
      </c>
      <c r="AD38" s="25">
        <f t="shared" si="2"/>
        <v>2925.1152608676166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6"/>
      <c r="K39" s="30"/>
      <c r="L39" s="29"/>
      <c r="M39" s="97"/>
      <c r="N39" s="97"/>
      <c r="O39" s="97"/>
      <c r="P39" s="97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26"/>
      <c r="K40" s="27"/>
      <c r="L40" s="25"/>
      <c r="M40" s="96"/>
      <c r="N40" s="96"/>
      <c r="O40" s="96"/>
      <c r="P40" s="96"/>
      <c r="Q40" s="69"/>
      <c r="R40" s="69"/>
      <c r="S40" s="26"/>
      <c r="T40" s="27"/>
      <c r="U40" s="25"/>
      <c r="V40" s="96">
        <v>1</v>
      </c>
      <c r="W40" s="96">
        <v>10.9135</v>
      </c>
      <c r="X40" s="124">
        <v>7550.933</v>
      </c>
      <c r="Y40" s="107"/>
      <c r="Z40" s="96"/>
      <c r="AA40" s="108"/>
      <c r="AB40" s="28">
        <f t="shared" si="2"/>
        <v>1</v>
      </c>
      <c r="AC40" s="27">
        <f t="shared" si="2"/>
        <v>10.9135</v>
      </c>
      <c r="AD40" s="25">
        <f t="shared" si="2"/>
        <v>7550.933</v>
      </c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6"/>
      <c r="K41" s="30"/>
      <c r="L41" s="29"/>
      <c r="M41" s="97"/>
      <c r="N41" s="97"/>
      <c r="O41" s="97"/>
      <c r="P41" s="97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>
        <v>1</v>
      </c>
      <c r="H42" s="96">
        <v>23.7144</v>
      </c>
      <c r="I42" s="96">
        <v>6431.179</v>
      </c>
      <c r="J42" s="26">
        <f aca="true" t="shared" si="3" ref="J42:L43">+D42+G42</f>
        <v>1</v>
      </c>
      <c r="K42" s="27">
        <f t="shared" si="3"/>
        <v>23.7144</v>
      </c>
      <c r="L42" s="25">
        <f t="shared" si="3"/>
        <v>6431.179</v>
      </c>
      <c r="M42" s="96"/>
      <c r="N42" s="96"/>
      <c r="O42" s="96"/>
      <c r="P42" s="96"/>
      <c r="Q42" s="69"/>
      <c r="R42" s="69"/>
      <c r="S42" s="26"/>
      <c r="T42" s="27"/>
      <c r="U42" s="25"/>
      <c r="V42" s="96">
        <v>21</v>
      </c>
      <c r="W42" s="96">
        <v>672.0779</v>
      </c>
      <c r="X42" s="124">
        <v>141786.397</v>
      </c>
      <c r="Y42" s="107"/>
      <c r="Z42" s="96"/>
      <c r="AA42" s="108"/>
      <c r="AB42" s="28">
        <f t="shared" si="2"/>
        <v>22</v>
      </c>
      <c r="AC42" s="27">
        <f t="shared" si="2"/>
        <v>695.7923</v>
      </c>
      <c r="AD42" s="25">
        <f t="shared" si="2"/>
        <v>148217.576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3</v>
      </c>
      <c r="E43" s="72">
        <v>62.1368</v>
      </c>
      <c r="F43" s="72">
        <v>26879.64103932828</v>
      </c>
      <c r="G43" s="97">
        <v>4</v>
      </c>
      <c r="H43" s="97">
        <v>93.7266</v>
      </c>
      <c r="I43" s="97">
        <v>34960.254</v>
      </c>
      <c r="J43" s="16">
        <f t="shared" si="3"/>
        <v>7</v>
      </c>
      <c r="K43" s="30">
        <f t="shared" si="3"/>
        <v>155.8634</v>
      </c>
      <c r="L43" s="29">
        <f t="shared" si="3"/>
        <v>61839.89503932828</v>
      </c>
      <c r="M43" s="97"/>
      <c r="N43" s="97"/>
      <c r="O43" s="97"/>
      <c r="P43" s="97"/>
      <c r="Q43" s="72"/>
      <c r="R43" s="73"/>
      <c r="S43" s="16"/>
      <c r="T43" s="30"/>
      <c r="U43" s="29"/>
      <c r="V43" s="97">
        <v>15</v>
      </c>
      <c r="W43" s="97">
        <v>266.6588</v>
      </c>
      <c r="X43" s="125">
        <v>44767.73</v>
      </c>
      <c r="Y43" s="109"/>
      <c r="Z43" s="97"/>
      <c r="AA43" s="110"/>
      <c r="AB43" s="17">
        <f t="shared" si="2"/>
        <v>22</v>
      </c>
      <c r="AC43" s="30">
        <f t="shared" si="2"/>
        <v>422.5222</v>
      </c>
      <c r="AD43" s="29">
        <f t="shared" si="2"/>
        <v>106607.62503932828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26"/>
      <c r="K44" s="27"/>
      <c r="L44" s="25"/>
      <c r="M44" s="96"/>
      <c r="N44" s="96"/>
      <c r="O44" s="96"/>
      <c r="P44" s="96"/>
      <c r="Q44" s="69"/>
      <c r="R44" s="69"/>
      <c r="S44" s="26"/>
      <c r="T44" s="27"/>
      <c r="U44" s="25"/>
      <c r="V44" s="96">
        <v>9</v>
      </c>
      <c r="W44" s="96">
        <v>0.3511</v>
      </c>
      <c r="X44" s="124">
        <v>379.692</v>
      </c>
      <c r="Y44" s="107"/>
      <c r="Z44" s="96"/>
      <c r="AA44" s="108"/>
      <c r="AB44" s="28">
        <f t="shared" si="2"/>
        <v>9</v>
      </c>
      <c r="AC44" s="27">
        <f t="shared" si="2"/>
        <v>0.3511</v>
      </c>
      <c r="AD44" s="25">
        <f t="shared" si="2"/>
        <v>379.692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6"/>
      <c r="K45" s="30"/>
      <c r="L45" s="29"/>
      <c r="M45" s="97"/>
      <c r="N45" s="97"/>
      <c r="O45" s="97"/>
      <c r="P45" s="97"/>
      <c r="Q45" s="72"/>
      <c r="R45" s="73"/>
      <c r="S45" s="16"/>
      <c r="T45" s="30"/>
      <c r="U45" s="29"/>
      <c r="V45" s="97">
        <v>1</v>
      </c>
      <c r="W45" s="97">
        <v>0.0043</v>
      </c>
      <c r="X45" s="125">
        <v>0.966</v>
      </c>
      <c r="Y45" s="109"/>
      <c r="Z45" s="97"/>
      <c r="AA45" s="110"/>
      <c r="AB45" s="17">
        <f t="shared" si="2"/>
        <v>1</v>
      </c>
      <c r="AC45" s="30">
        <f t="shared" si="2"/>
        <v>0.0043</v>
      </c>
      <c r="AD45" s="29">
        <f t="shared" si="2"/>
        <v>0.966</v>
      </c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26"/>
      <c r="K46" s="27"/>
      <c r="L46" s="25"/>
      <c r="M46" s="96"/>
      <c r="N46" s="96"/>
      <c r="O46" s="96"/>
      <c r="P46" s="96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6"/>
      <c r="K47" s="30"/>
      <c r="L47" s="29"/>
      <c r="M47" s="97"/>
      <c r="N47" s="97"/>
      <c r="O47" s="97"/>
      <c r="P47" s="97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26"/>
      <c r="K48" s="27"/>
      <c r="L48" s="25"/>
      <c r="M48" s="96"/>
      <c r="N48" s="96"/>
      <c r="O48" s="96"/>
      <c r="P48" s="96"/>
      <c r="Q48" s="69"/>
      <c r="R48" s="69"/>
      <c r="S48" s="26"/>
      <c r="T48" s="27"/>
      <c r="U48" s="25"/>
      <c r="V48" s="96"/>
      <c r="W48" s="96"/>
      <c r="X48" s="124"/>
      <c r="Y48" s="107"/>
      <c r="Z48" s="96"/>
      <c r="AA48" s="108"/>
      <c r="AB48" s="28"/>
      <c r="AC48" s="27"/>
      <c r="AD48" s="25"/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6"/>
      <c r="K49" s="30"/>
      <c r="L49" s="29"/>
      <c r="M49" s="97"/>
      <c r="N49" s="97"/>
      <c r="O49" s="97"/>
      <c r="P49" s="97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/>
      <c r="E50" s="69"/>
      <c r="F50" s="69"/>
      <c r="G50" s="96"/>
      <c r="H50" s="96"/>
      <c r="I50" s="96"/>
      <c r="J50" s="26"/>
      <c r="K50" s="27"/>
      <c r="L50" s="25"/>
      <c r="M50" s="96"/>
      <c r="N50" s="96"/>
      <c r="O50" s="96"/>
      <c r="P50" s="96"/>
      <c r="Q50" s="69"/>
      <c r="R50" s="69"/>
      <c r="S50" s="26"/>
      <c r="T50" s="27"/>
      <c r="U50" s="25"/>
      <c r="V50" s="96">
        <v>1</v>
      </c>
      <c r="W50" s="96">
        <v>317.3325</v>
      </c>
      <c r="X50" s="124">
        <v>87042.072</v>
      </c>
      <c r="Y50" s="107">
        <v>1</v>
      </c>
      <c r="Z50" s="96">
        <v>119.574</v>
      </c>
      <c r="AA50" s="108">
        <v>33133.193</v>
      </c>
      <c r="AB50" s="28">
        <f t="shared" si="2"/>
        <v>2</v>
      </c>
      <c r="AC50" s="27">
        <f t="shared" si="2"/>
        <v>436.9065</v>
      </c>
      <c r="AD50" s="25">
        <f t="shared" si="2"/>
        <v>120175.265</v>
      </c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/>
      <c r="E51" s="72"/>
      <c r="F51" s="72"/>
      <c r="G51" s="97"/>
      <c r="H51" s="97"/>
      <c r="I51" s="97"/>
      <c r="J51" s="16"/>
      <c r="K51" s="30"/>
      <c r="L51" s="29"/>
      <c r="M51" s="97"/>
      <c r="N51" s="97"/>
      <c r="O51" s="97"/>
      <c r="P51" s="97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7"/>
      <c r="AC51" s="30"/>
      <c r="AD51" s="29"/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26"/>
      <c r="K52" s="27"/>
      <c r="L52" s="25"/>
      <c r="M52" s="96"/>
      <c r="N52" s="96"/>
      <c r="O52" s="96"/>
      <c r="P52" s="96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6"/>
      <c r="K53" s="30"/>
      <c r="L53" s="29"/>
      <c r="M53" s="97"/>
      <c r="N53" s="97"/>
      <c r="O53" s="97"/>
      <c r="P53" s="97"/>
      <c r="Q53" s="72"/>
      <c r="R53" s="73"/>
      <c r="S53" s="16"/>
      <c r="T53" s="30"/>
      <c r="U53" s="29"/>
      <c r="V53" s="97">
        <v>30</v>
      </c>
      <c r="W53" s="97">
        <v>1444.1965</v>
      </c>
      <c r="X53" s="125">
        <v>401703.718</v>
      </c>
      <c r="Y53" s="109"/>
      <c r="Z53" s="97"/>
      <c r="AA53" s="110"/>
      <c r="AB53" s="17">
        <f t="shared" si="2"/>
        <v>30</v>
      </c>
      <c r="AC53" s="30">
        <f t="shared" si="2"/>
        <v>1444.1965</v>
      </c>
      <c r="AD53" s="29">
        <f t="shared" si="2"/>
        <v>401703.718</v>
      </c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26"/>
      <c r="K54" s="27"/>
      <c r="L54" s="25"/>
      <c r="M54" s="96"/>
      <c r="N54" s="96"/>
      <c r="O54" s="96"/>
      <c r="P54" s="96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6"/>
      <c r="K55" s="30"/>
      <c r="L55" s="29"/>
      <c r="M55" s="97"/>
      <c r="N55" s="97"/>
      <c r="O55" s="97"/>
      <c r="P55" s="97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26"/>
      <c r="K56" s="27"/>
      <c r="L56" s="25"/>
      <c r="M56" s="96"/>
      <c r="N56" s="96"/>
      <c r="O56" s="96"/>
      <c r="P56" s="96"/>
      <c r="Q56" s="69"/>
      <c r="R56" s="69"/>
      <c r="S56" s="26"/>
      <c r="T56" s="27"/>
      <c r="U56" s="25"/>
      <c r="V56" s="96">
        <v>40</v>
      </c>
      <c r="W56" s="96">
        <v>10.617</v>
      </c>
      <c r="X56" s="124">
        <v>13172.421</v>
      </c>
      <c r="Y56" s="107"/>
      <c r="Z56" s="96"/>
      <c r="AA56" s="108"/>
      <c r="AB56" s="28">
        <f t="shared" si="2"/>
        <v>40</v>
      </c>
      <c r="AC56" s="27">
        <f t="shared" si="2"/>
        <v>10.617</v>
      </c>
      <c r="AD56" s="25">
        <f t="shared" si="2"/>
        <v>13172.421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6"/>
      <c r="K57" s="30"/>
      <c r="L57" s="29"/>
      <c r="M57" s="97"/>
      <c r="N57" s="97"/>
      <c r="O57" s="97"/>
      <c r="P57" s="97"/>
      <c r="Q57" s="72"/>
      <c r="R57" s="73"/>
      <c r="S57" s="16"/>
      <c r="T57" s="30"/>
      <c r="U57" s="29"/>
      <c r="V57" s="97">
        <v>6</v>
      </c>
      <c r="W57" s="97">
        <v>1.5474</v>
      </c>
      <c r="X57" s="125">
        <v>2153.934</v>
      </c>
      <c r="Y57" s="109"/>
      <c r="Z57" s="97"/>
      <c r="AA57" s="110"/>
      <c r="AB57" s="17">
        <f t="shared" si="2"/>
        <v>6</v>
      </c>
      <c r="AC57" s="30">
        <f t="shared" si="2"/>
        <v>1.5474</v>
      </c>
      <c r="AD57" s="29">
        <f t="shared" si="2"/>
        <v>2153.934</v>
      </c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62" t="s">
        <v>14</v>
      </c>
      <c r="D58" s="75"/>
      <c r="E58" s="76"/>
      <c r="F58" s="76"/>
      <c r="G58" s="92"/>
      <c r="H58" s="92"/>
      <c r="I58" s="92"/>
      <c r="J58" s="7"/>
      <c r="K58" s="33"/>
      <c r="L58" s="32"/>
      <c r="M58" s="92"/>
      <c r="N58" s="92"/>
      <c r="O58" s="92"/>
      <c r="P58" s="92"/>
      <c r="Q58" s="76"/>
      <c r="R58" s="76"/>
      <c r="S58" s="34"/>
      <c r="T58" s="35"/>
      <c r="U58" s="36"/>
      <c r="V58" s="92">
        <v>1481</v>
      </c>
      <c r="W58" s="92">
        <v>48.0124</v>
      </c>
      <c r="X58" s="126">
        <v>24022.773</v>
      </c>
      <c r="Y58" s="111">
        <v>479</v>
      </c>
      <c r="Z58" s="92">
        <v>1303.8787</v>
      </c>
      <c r="AA58" s="112">
        <v>751146.807</v>
      </c>
      <c r="AB58" s="37">
        <f t="shared" si="2"/>
        <v>1960</v>
      </c>
      <c r="AC58" s="33">
        <f t="shared" si="2"/>
        <v>1351.8911</v>
      </c>
      <c r="AD58" s="62">
        <f t="shared" si="2"/>
        <v>775169.5800000001</v>
      </c>
      <c r="AE58" s="5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216" t="s">
        <v>55</v>
      </c>
      <c r="D59" s="217"/>
      <c r="E59" s="206"/>
      <c r="F59" s="206"/>
      <c r="G59" s="207"/>
      <c r="H59" s="207"/>
      <c r="I59" s="208"/>
      <c r="J59" s="209"/>
      <c r="K59" s="210"/>
      <c r="L59" s="211"/>
      <c r="M59" s="212"/>
      <c r="N59" s="207"/>
      <c r="O59" s="207"/>
      <c r="P59" s="207"/>
      <c r="Q59" s="206"/>
      <c r="R59" s="213"/>
      <c r="S59" s="209"/>
      <c r="T59" s="210"/>
      <c r="U59" s="211"/>
      <c r="V59" s="212"/>
      <c r="W59" s="207"/>
      <c r="X59" s="214"/>
      <c r="Y59" s="212"/>
      <c r="Z59" s="207"/>
      <c r="AA59" s="208"/>
      <c r="AB59" s="215"/>
      <c r="AC59" s="210"/>
      <c r="AD59" s="216"/>
      <c r="AE59" s="55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6"/>
      <c r="K60" s="30"/>
      <c r="L60" s="29"/>
      <c r="M60" s="97">
        <v>5</v>
      </c>
      <c r="N60" s="97">
        <v>25.134</v>
      </c>
      <c r="O60" s="97">
        <v>3827.314</v>
      </c>
      <c r="P60" s="97"/>
      <c r="Q60" s="72"/>
      <c r="R60" s="73"/>
      <c r="S60" s="16">
        <f>+M60+P60</f>
        <v>5</v>
      </c>
      <c r="T60" s="30">
        <f>+N60+Q60</f>
        <v>25.134</v>
      </c>
      <c r="U60" s="29">
        <f>+O60+R60</f>
        <v>3827.314</v>
      </c>
      <c r="V60" s="97">
        <v>75</v>
      </c>
      <c r="W60" s="97">
        <v>1.8814</v>
      </c>
      <c r="X60" s="125">
        <v>2062.796</v>
      </c>
      <c r="Y60" s="109"/>
      <c r="Z60" s="97"/>
      <c r="AA60" s="110"/>
      <c r="AB60" s="17">
        <f t="shared" si="2"/>
        <v>80</v>
      </c>
      <c r="AC60" s="30">
        <f t="shared" si="2"/>
        <v>27.0154</v>
      </c>
      <c r="AD60" s="64">
        <f t="shared" si="2"/>
        <v>5890.11</v>
      </c>
      <c r="AE60" s="48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62" t="s">
        <v>14</v>
      </c>
      <c r="D61" s="75">
        <f aca="true" t="shared" si="4" ref="D61:I61">+D6+D8+D10+D12+D14+D16+D18+D20+D22+D24+D26+D28+D30+D32+D34+D36+D38+D40+D42+D44+D46+D48+D50+D52+D54+D56+D58</f>
        <v>107</v>
      </c>
      <c r="E61" s="76">
        <f t="shared" si="4"/>
        <v>48.46510000000001</v>
      </c>
      <c r="F61" s="76">
        <f t="shared" si="4"/>
        <v>20089.81265804131</v>
      </c>
      <c r="G61" s="92">
        <f t="shared" si="4"/>
        <v>90</v>
      </c>
      <c r="H61" s="92">
        <f t="shared" si="4"/>
        <v>74.51559999999999</v>
      </c>
      <c r="I61" s="92">
        <f t="shared" si="4"/>
        <v>28790.506999999998</v>
      </c>
      <c r="J61" s="7">
        <f aca="true" t="shared" si="5" ref="J61:L71">+D61+G61</f>
        <v>197</v>
      </c>
      <c r="K61" s="33">
        <f t="shared" si="5"/>
        <v>122.9807</v>
      </c>
      <c r="L61" s="32">
        <f t="shared" si="5"/>
        <v>48880.319658041306</v>
      </c>
      <c r="M61" s="92">
        <f>+M6+M8+M10+M12+M14+M16+M18+M20+M22+M24+M26+M28+M30+M32+M34+M36+M38+M40+M42+M44+M46+M48+M50+M52+M54+M56+M58</f>
        <v>756</v>
      </c>
      <c r="N61" s="92">
        <f>+N6+N8+N10+N12+N14+N16+N18+N20+N22+N24+N26+N28+N30+N32+N34+N36+N38+N40+N42+N44+N46+N48+N50+N52+N54+N56+N58</f>
        <v>5166.3389</v>
      </c>
      <c r="O61" s="92">
        <f>+O6+O8+O10+O12+O14+O16+O18+O20+O22+O24+O26+O28+O30+O32+O34+O36+O38+O40+O42+O44+O46+O48+O50+O52+O54+O56+O58</f>
        <v>788347.013</v>
      </c>
      <c r="P61" s="92"/>
      <c r="Q61" s="76"/>
      <c r="R61" s="76"/>
      <c r="S61" s="34">
        <f aca="true" t="shared" si="6" ref="S61:U71">+M61+P61</f>
        <v>756</v>
      </c>
      <c r="T61" s="35">
        <f t="shared" si="6"/>
        <v>5166.3389</v>
      </c>
      <c r="U61" s="36">
        <f t="shared" si="6"/>
        <v>788347.013</v>
      </c>
      <c r="V61" s="92">
        <f aca="true" t="shared" si="7" ref="V61:AA61">+V6+V8+V10+V12+V14+V16+V18+V20+V22+V24+V26+V28+V30+V32+V34+V36+V38+V40+V42+V44+V46+V48+V50+V52+V54+V56+V58</f>
        <v>1810</v>
      </c>
      <c r="W61" s="92">
        <f t="shared" si="7"/>
        <v>1976.5049000000001</v>
      </c>
      <c r="X61" s="126">
        <f>+X6+X8+X10+X12+X14+X16+X18+X20+X22+X24+X26+X28+X30+X32+X34+X36+X38+X40+X42+X44+X46+X48+X50+X52+X54+X56+X58</f>
        <v>457989.6489999999</v>
      </c>
      <c r="Y61" s="111">
        <f t="shared" si="7"/>
        <v>803</v>
      </c>
      <c r="Z61" s="92">
        <f t="shared" si="7"/>
        <v>2200.7187</v>
      </c>
      <c r="AA61" s="112">
        <f t="shared" si="7"/>
        <v>879236.154</v>
      </c>
      <c r="AB61" s="37">
        <f t="shared" si="2"/>
        <v>3566</v>
      </c>
      <c r="AC61" s="33">
        <f t="shared" si="2"/>
        <v>9466.5432</v>
      </c>
      <c r="AD61" s="62">
        <f t="shared" si="2"/>
        <v>2174453.135658041</v>
      </c>
      <c r="AE61" s="54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216" t="s">
        <v>55</v>
      </c>
      <c r="D62" s="205"/>
      <c r="E62" s="206"/>
      <c r="F62" s="206"/>
      <c r="G62" s="207"/>
      <c r="H62" s="207"/>
      <c r="I62" s="208"/>
      <c r="J62" s="209"/>
      <c r="K62" s="210"/>
      <c r="L62" s="211"/>
      <c r="M62" s="212"/>
      <c r="N62" s="207"/>
      <c r="O62" s="207"/>
      <c r="P62" s="207"/>
      <c r="Q62" s="206"/>
      <c r="R62" s="213"/>
      <c r="S62" s="209"/>
      <c r="T62" s="210"/>
      <c r="U62" s="211"/>
      <c r="V62" s="212"/>
      <c r="W62" s="207"/>
      <c r="X62" s="214"/>
      <c r="Y62" s="212"/>
      <c r="Z62" s="207"/>
      <c r="AA62" s="208"/>
      <c r="AB62" s="215"/>
      <c r="AC62" s="210"/>
      <c r="AD62" s="216"/>
      <c r="AE62" s="45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8" ref="D63:I63">+D7+D9+D11+D13+D15+D17+D19+D21+D23+D25+D27+D29+D31+D33+D35+D37+D39+D41+D43+D45+D47+D49+D51+D53+D55+D57+D60</f>
        <v>5</v>
      </c>
      <c r="E63" s="72">
        <f t="shared" si="8"/>
        <v>248.0198</v>
      </c>
      <c r="F63" s="72">
        <f>+F7+F9+F11+F13+F15+F17+F19+F21+F23+F25+F27+F29+F31+F33+F35+F37+F39+F41+F43+F45+F47+F49+F51+F53+F55+F57+F60</f>
        <v>127293.08376879361</v>
      </c>
      <c r="G63" s="97">
        <f t="shared" si="8"/>
        <v>5</v>
      </c>
      <c r="H63" s="97">
        <f t="shared" si="8"/>
        <v>175.0626</v>
      </c>
      <c r="I63" s="97">
        <f t="shared" si="8"/>
        <v>66639.989</v>
      </c>
      <c r="J63" s="16">
        <f t="shared" si="5"/>
        <v>10</v>
      </c>
      <c r="K63" s="30">
        <f t="shared" si="5"/>
        <v>423.0824</v>
      </c>
      <c r="L63" s="29">
        <f t="shared" si="5"/>
        <v>193933.07276879362</v>
      </c>
      <c r="M63" s="97">
        <f>+M7+M9+M11+M13+M15+M17+M19+M21+M23+M25+M27+M29+M31+M33+M35+M37+M39+M41+M43+M45+M47+M49+M51+M53+M55+M57+M60</f>
        <v>42</v>
      </c>
      <c r="N63" s="97">
        <f>+N7+N9+N11+N13+N15+N17+N19+N21+N23+N25+N27+N29+N31+N33+N35+N37+N39+N41+N43+N45+N47+N49+N51+N53+N55+N57+N60</f>
        <v>4736.415</v>
      </c>
      <c r="O63" s="97">
        <f>+O7+O9+O11+O13+O15+O17+O19+O21+O23+O25+O27+O29+O31+O33+O35+O37+O39+O41+O43+O45+O47+O49+O51+O53+O55+O57+O60</f>
        <v>579124.727</v>
      </c>
      <c r="P63" s="97"/>
      <c r="Q63" s="72"/>
      <c r="R63" s="73"/>
      <c r="S63" s="16">
        <f t="shared" si="6"/>
        <v>42</v>
      </c>
      <c r="T63" s="30">
        <f t="shared" si="6"/>
        <v>4736.415</v>
      </c>
      <c r="U63" s="29">
        <f t="shared" si="6"/>
        <v>579124.727</v>
      </c>
      <c r="V63" s="97">
        <f aca="true" t="shared" si="9" ref="V63:AA63">+V7+V9+V11+V13+V15+V17+V19+V21+V23+V25+V27+V29+V31+V33+V35+V37+V39+V41+V43+V45+V47+V49+V51+V53+V55+V57+V60</f>
        <v>175</v>
      </c>
      <c r="W63" s="97">
        <f t="shared" si="9"/>
        <v>3912.5283000000004</v>
      </c>
      <c r="X63" s="125">
        <f t="shared" si="9"/>
        <v>882624.161</v>
      </c>
      <c r="Y63" s="109">
        <f t="shared" si="9"/>
        <v>3</v>
      </c>
      <c r="Z63" s="97">
        <f t="shared" si="9"/>
        <v>508.743</v>
      </c>
      <c r="AA63" s="110">
        <f t="shared" si="9"/>
        <v>76908.356</v>
      </c>
      <c r="AB63" s="17">
        <f aca="true" t="shared" si="10" ref="AB63:AD71">+J63+S63+V63+Y63</f>
        <v>230</v>
      </c>
      <c r="AC63" s="30">
        <f t="shared" si="10"/>
        <v>9580.7687</v>
      </c>
      <c r="AD63" s="65">
        <f>+L63+U63+X63+AA63</f>
        <v>1732590.3167687936</v>
      </c>
      <c r="AE63" s="48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254</v>
      </c>
      <c r="H64" s="96">
        <v>408.7315</v>
      </c>
      <c r="I64" s="96">
        <v>170228.432</v>
      </c>
      <c r="J64" s="26">
        <f t="shared" si="5"/>
        <v>254</v>
      </c>
      <c r="K64" s="27">
        <f t="shared" si="5"/>
        <v>408.7315</v>
      </c>
      <c r="L64" s="25">
        <f t="shared" si="5"/>
        <v>170228.432</v>
      </c>
      <c r="M64" s="96">
        <v>3547</v>
      </c>
      <c r="N64" s="96">
        <v>1414.1258</v>
      </c>
      <c r="O64" s="96">
        <v>683061.252</v>
      </c>
      <c r="P64" s="96"/>
      <c r="Q64" s="69"/>
      <c r="R64" s="69"/>
      <c r="S64" s="26">
        <f t="shared" si="6"/>
        <v>3547</v>
      </c>
      <c r="T64" s="27">
        <f t="shared" si="6"/>
        <v>1414.1258</v>
      </c>
      <c r="U64" s="25">
        <f t="shared" si="6"/>
        <v>683061.252</v>
      </c>
      <c r="V64" s="96">
        <v>628</v>
      </c>
      <c r="W64" s="96">
        <v>75.048</v>
      </c>
      <c r="X64" s="124">
        <v>72427.574</v>
      </c>
      <c r="Y64" s="107">
        <v>67</v>
      </c>
      <c r="Z64" s="96">
        <v>133.3519</v>
      </c>
      <c r="AA64" s="108">
        <v>66062.656</v>
      </c>
      <c r="AB64" s="28">
        <f t="shared" si="10"/>
        <v>4496</v>
      </c>
      <c r="AC64" s="27">
        <f t="shared" si="10"/>
        <v>2031.2572</v>
      </c>
      <c r="AD64" s="63">
        <f t="shared" si="10"/>
        <v>991779.914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368</v>
      </c>
      <c r="E65" s="72">
        <v>44.2416</v>
      </c>
      <c r="F65" s="72">
        <v>46767.39757316507</v>
      </c>
      <c r="G65" s="97">
        <v>107</v>
      </c>
      <c r="H65" s="97">
        <v>999.3868</v>
      </c>
      <c r="I65" s="97">
        <v>456772.933</v>
      </c>
      <c r="J65" s="16">
        <f t="shared" si="5"/>
        <v>475</v>
      </c>
      <c r="K65" s="30">
        <f t="shared" si="5"/>
        <v>1043.6284</v>
      </c>
      <c r="L65" s="29">
        <f t="shared" si="5"/>
        <v>503540.3305731651</v>
      </c>
      <c r="M65" s="97">
        <v>48</v>
      </c>
      <c r="N65" s="97">
        <v>88.744</v>
      </c>
      <c r="O65" s="97">
        <v>9931.001</v>
      </c>
      <c r="P65" s="97"/>
      <c r="Q65" s="72"/>
      <c r="R65" s="73"/>
      <c r="S65" s="16">
        <f t="shared" si="6"/>
        <v>48</v>
      </c>
      <c r="T65" s="30">
        <f t="shared" si="6"/>
        <v>88.744</v>
      </c>
      <c r="U65" s="29">
        <f t="shared" si="6"/>
        <v>9931.001</v>
      </c>
      <c r="V65" s="97">
        <v>47</v>
      </c>
      <c r="W65" s="97">
        <v>3.6552</v>
      </c>
      <c r="X65" s="125">
        <v>1444.49</v>
      </c>
      <c r="Y65" s="109">
        <v>3</v>
      </c>
      <c r="Z65" s="97">
        <v>66.499</v>
      </c>
      <c r="AA65" s="110">
        <v>53418.418</v>
      </c>
      <c r="AB65" s="17">
        <f t="shared" si="10"/>
        <v>573</v>
      </c>
      <c r="AC65" s="30">
        <f t="shared" si="10"/>
        <v>1202.5266</v>
      </c>
      <c r="AD65" s="65">
        <f t="shared" si="10"/>
        <v>568334.2395731651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26"/>
      <c r="K66" s="27"/>
      <c r="L66" s="25"/>
      <c r="M66" s="96"/>
      <c r="N66" s="96"/>
      <c r="O66" s="96"/>
      <c r="P66" s="96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6"/>
      <c r="K67" s="30"/>
      <c r="L67" s="29"/>
      <c r="M67" s="97"/>
      <c r="N67" s="97"/>
      <c r="O67" s="97"/>
      <c r="P67" s="97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1" ref="D68:I68">+D61+D64+D66</f>
        <v>107</v>
      </c>
      <c r="E68" s="69">
        <f t="shared" si="11"/>
        <v>48.46510000000001</v>
      </c>
      <c r="F68" s="69">
        <f t="shared" si="11"/>
        <v>20089.81265804131</v>
      </c>
      <c r="G68" s="96">
        <f t="shared" si="11"/>
        <v>344</v>
      </c>
      <c r="H68" s="96">
        <f t="shared" si="11"/>
        <v>483.2471</v>
      </c>
      <c r="I68" s="96">
        <f t="shared" si="11"/>
        <v>199018.939</v>
      </c>
      <c r="J68" s="26">
        <f t="shared" si="5"/>
        <v>451</v>
      </c>
      <c r="K68" s="27">
        <f t="shared" si="5"/>
        <v>531.7121999999999</v>
      </c>
      <c r="L68" s="25">
        <f t="shared" si="5"/>
        <v>219108.75165804132</v>
      </c>
      <c r="M68" s="96">
        <f>+M61+M64+M66</f>
        <v>4303</v>
      </c>
      <c r="N68" s="96">
        <f>+N61+N64+N66</f>
        <v>6580.4646999999995</v>
      </c>
      <c r="O68" s="96">
        <f>+O61+O64+O66</f>
        <v>1471408.2650000001</v>
      </c>
      <c r="P68" s="96"/>
      <c r="Q68" s="69"/>
      <c r="R68" s="69"/>
      <c r="S68" s="26">
        <f t="shared" si="6"/>
        <v>4303</v>
      </c>
      <c r="T68" s="27">
        <f t="shared" si="6"/>
        <v>6580.4646999999995</v>
      </c>
      <c r="U68" s="25">
        <f t="shared" si="6"/>
        <v>1471408.2650000001</v>
      </c>
      <c r="V68" s="96">
        <f aca="true" t="shared" si="12" ref="V68:AA68">+V61+V64+V66</f>
        <v>2438</v>
      </c>
      <c r="W68" s="96">
        <f t="shared" si="12"/>
        <v>2051.5529</v>
      </c>
      <c r="X68" s="128">
        <f t="shared" si="12"/>
        <v>530417.2229999999</v>
      </c>
      <c r="Y68" s="107">
        <f t="shared" si="12"/>
        <v>870</v>
      </c>
      <c r="Z68" s="96">
        <f t="shared" si="12"/>
        <v>2334.0706</v>
      </c>
      <c r="AA68" s="108">
        <f t="shared" si="12"/>
        <v>945298.8099999999</v>
      </c>
      <c r="AB68" s="28">
        <f t="shared" si="10"/>
        <v>8062</v>
      </c>
      <c r="AC68" s="27">
        <f t="shared" si="10"/>
        <v>11497.8004</v>
      </c>
      <c r="AD68" s="63">
        <f t="shared" si="10"/>
        <v>3166233.0496580414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3" ref="D69:I69">+D63+D65+D67</f>
        <v>373</v>
      </c>
      <c r="E69" s="72">
        <f t="shared" si="13"/>
        <v>292.2614</v>
      </c>
      <c r="F69" s="72">
        <f t="shared" si="13"/>
        <v>174060.4813419587</v>
      </c>
      <c r="G69" s="97">
        <f t="shared" si="13"/>
        <v>112</v>
      </c>
      <c r="H69" s="97">
        <f t="shared" si="13"/>
        <v>1174.4494</v>
      </c>
      <c r="I69" s="97">
        <f t="shared" si="13"/>
        <v>523412.922</v>
      </c>
      <c r="J69" s="16">
        <f t="shared" si="5"/>
        <v>485</v>
      </c>
      <c r="K69" s="30">
        <f t="shared" si="5"/>
        <v>1466.7107999999998</v>
      </c>
      <c r="L69" s="29">
        <f t="shared" si="5"/>
        <v>697473.4033419588</v>
      </c>
      <c r="M69" s="97">
        <f>+M63+M65+M67</f>
        <v>90</v>
      </c>
      <c r="N69" s="97">
        <f>+N63+N65+N67</f>
        <v>4825.159</v>
      </c>
      <c r="O69" s="97">
        <f>+O63+O65+O67</f>
        <v>589055.728</v>
      </c>
      <c r="P69" s="97"/>
      <c r="Q69" s="72"/>
      <c r="R69" s="73"/>
      <c r="S69" s="16">
        <f t="shared" si="6"/>
        <v>90</v>
      </c>
      <c r="T69" s="30">
        <f t="shared" si="6"/>
        <v>4825.159</v>
      </c>
      <c r="U69" s="29">
        <f t="shared" si="6"/>
        <v>589055.728</v>
      </c>
      <c r="V69" s="97">
        <f aca="true" t="shared" si="14" ref="V69:AA69">+V63+V65+V67</f>
        <v>222</v>
      </c>
      <c r="W69" s="97">
        <f t="shared" si="14"/>
        <v>3916.1835000000005</v>
      </c>
      <c r="X69" s="129">
        <f t="shared" si="14"/>
        <v>884068.651</v>
      </c>
      <c r="Y69" s="109">
        <f t="shared" si="14"/>
        <v>6</v>
      </c>
      <c r="Z69" s="97">
        <f t="shared" si="14"/>
        <v>575.242</v>
      </c>
      <c r="AA69" s="110">
        <f t="shared" si="14"/>
        <v>130326.774</v>
      </c>
      <c r="AB69" s="17">
        <f t="shared" si="10"/>
        <v>803</v>
      </c>
      <c r="AC69" s="30">
        <f t="shared" si="10"/>
        <v>10783.2953</v>
      </c>
      <c r="AD69" s="64">
        <f t="shared" si="10"/>
        <v>2300924.556341959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7"/>
      <c r="K70" s="33"/>
      <c r="L70" s="32"/>
      <c r="M70" s="92"/>
      <c r="N70" s="92"/>
      <c r="O70" s="92"/>
      <c r="P70" s="92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15" ref="D71:I71">+D68+D69+D70</f>
        <v>480</v>
      </c>
      <c r="E71" s="78">
        <f t="shared" si="15"/>
        <v>340.7265</v>
      </c>
      <c r="F71" s="78">
        <f t="shared" si="15"/>
        <v>194150.294</v>
      </c>
      <c r="G71" s="101">
        <f t="shared" si="15"/>
        <v>456</v>
      </c>
      <c r="H71" s="98">
        <f t="shared" si="15"/>
        <v>1657.6965</v>
      </c>
      <c r="I71" s="117">
        <f t="shared" si="15"/>
        <v>722431.861</v>
      </c>
      <c r="J71" s="61">
        <f t="shared" si="5"/>
        <v>936</v>
      </c>
      <c r="K71" s="58">
        <f t="shared" si="5"/>
        <v>1998.423</v>
      </c>
      <c r="L71" s="57">
        <f t="shared" si="5"/>
        <v>916582.155</v>
      </c>
      <c r="M71" s="113">
        <f>+M68+M69+M70</f>
        <v>4393</v>
      </c>
      <c r="N71" s="98">
        <f>+N68+N69+N70</f>
        <v>11405.6237</v>
      </c>
      <c r="O71" s="119">
        <f>+O68+O69+O70</f>
        <v>2060463.9930000002</v>
      </c>
      <c r="P71" s="98"/>
      <c r="Q71" s="78"/>
      <c r="R71" s="83"/>
      <c r="S71" s="56">
        <f t="shared" si="6"/>
        <v>4393</v>
      </c>
      <c r="T71" s="78">
        <f t="shared" si="6"/>
        <v>11405.6237</v>
      </c>
      <c r="U71" s="84">
        <f t="shared" si="6"/>
        <v>2060463.9930000002</v>
      </c>
      <c r="V71" s="98">
        <f aca="true" t="shared" si="16" ref="V71:AA71">+V68+V69+V70</f>
        <v>2660</v>
      </c>
      <c r="W71" s="101">
        <f t="shared" si="16"/>
        <v>5967.736400000001</v>
      </c>
      <c r="X71" s="130">
        <f t="shared" si="16"/>
        <v>1414485.8739999998</v>
      </c>
      <c r="Y71" s="113">
        <f t="shared" si="16"/>
        <v>876</v>
      </c>
      <c r="Z71" s="98">
        <f t="shared" si="16"/>
        <v>2909.3126</v>
      </c>
      <c r="AA71" s="114">
        <f t="shared" si="16"/>
        <v>1075625.584</v>
      </c>
      <c r="AB71" s="58">
        <f t="shared" si="10"/>
        <v>8865</v>
      </c>
      <c r="AC71" s="59">
        <f t="shared" si="10"/>
        <v>22281.0957</v>
      </c>
      <c r="AD71" s="67">
        <f t="shared" si="10"/>
        <v>5467157.606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482</v>
      </c>
      <c r="E72" s="134">
        <v>4903.569150000001</v>
      </c>
      <c r="F72" s="134">
        <v>263467.42299999995</v>
      </c>
      <c r="G72" s="134">
        <v>432</v>
      </c>
      <c r="H72" s="134">
        <v>1762.4508</v>
      </c>
      <c r="I72" s="224">
        <v>688625</v>
      </c>
      <c r="J72" s="212">
        <v>914</v>
      </c>
      <c r="K72" s="225">
        <v>2664.4386600000003</v>
      </c>
      <c r="L72" s="226">
        <v>952092.423</v>
      </c>
      <c r="M72" s="134">
        <v>3514</v>
      </c>
      <c r="N72" s="134">
        <v>12195.5282</v>
      </c>
      <c r="O72" s="134">
        <v>1377197.525</v>
      </c>
      <c r="P72" s="134"/>
      <c r="Q72" s="134"/>
      <c r="R72" s="224"/>
      <c r="S72" s="212">
        <v>3514</v>
      </c>
      <c r="T72" s="225">
        <v>12195.5282</v>
      </c>
      <c r="U72" s="226">
        <v>1377197.525</v>
      </c>
      <c r="V72" s="212">
        <v>2295</v>
      </c>
      <c r="W72" s="225">
        <v>7926.4609</v>
      </c>
      <c r="X72" s="226">
        <v>1707031.2859999998</v>
      </c>
      <c r="Y72" s="212">
        <v>846</v>
      </c>
      <c r="Z72" s="225">
        <v>4335.647</v>
      </c>
      <c r="AA72" s="226">
        <v>759903.764</v>
      </c>
      <c r="AB72" s="212">
        <v>7569</v>
      </c>
      <c r="AC72" s="225">
        <v>27122.07476</v>
      </c>
      <c r="AD72" s="226">
        <v>4796224.998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>D71/D72</f>
        <v>0.995850622406639</v>
      </c>
      <c r="E73" s="86">
        <f aca="true" t="shared" si="17" ref="E73:AD73">E71/E72</f>
        <v>0.06948540737923517</v>
      </c>
      <c r="F73" s="85">
        <f t="shared" si="17"/>
        <v>0.7369043648329913</v>
      </c>
      <c r="G73" s="102">
        <f t="shared" si="17"/>
        <v>1.0555555555555556</v>
      </c>
      <c r="H73" s="99">
        <f t="shared" si="17"/>
        <v>0.9405632770004133</v>
      </c>
      <c r="I73" s="118">
        <f t="shared" si="17"/>
        <v>1.0490932815392995</v>
      </c>
      <c r="J73" s="87">
        <f t="shared" si="17"/>
        <v>1.0240700218818382</v>
      </c>
      <c r="K73" s="85">
        <f t="shared" si="17"/>
        <v>0.7500352813526583</v>
      </c>
      <c r="L73" s="88">
        <f t="shared" si="17"/>
        <v>0.9627029192311932</v>
      </c>
      <c r="M73" s="115">
        <f t="shared" si="17"/>
        <v>1.2501422879908937</v>
      </c>
      <c r="N73" s="99">
        <f t="shared" si="17"/>
        <v>0.9352299886445262</v>
      </c>
      <c r="O73" s="102">
        <f t="shared" si="17"/>
        <v>1.4961281556180552</v>
      </c>
      <c r="P73" s="99"/>
      <c r="Q73" s="86"/>
      <c r="R73" s="89"/>
      <c r="S73" s="90">
        <f t="shared" si="17"/>
        <v>1.2501422879908937</v>
      </c>
      <c r="T73" s="86">
        <f t="shared" si="17"/>
        <v>0.9352299886445262</v>
      </c>
      <c r="U73" s="89">
        <f t="shared" si="17"/>
        <v>1.4961281556180552</v>
      </c>
      <c r="V73" s="99">
        <f t="shared" si="17"/>
        <v>1.159041394335512</v>
      </c>
      <c r="W73" s="102">
        <f t="shared" si="17"/>
        <v>0.7528878872032284</v>
      </c>
      <c r="X73" s="99">
        <f t="shared" si="17"/>
        <v>0.8286232862869743</v>
      </c>
      <c r="Y73" s="115">
        <f t="shared" si="17"/>
        <v>1.0354609929078014</v>
      </c>
      <c r="Z73" s="99">
        <f t="shared" si="17"/>
        <v>0.6710215568749025</v>
      </c>
      <c r="AA73" s="116">
        <f t="shared" si="17"/>
        <v>1.41547605757089</v>
      </c>
      <c r="AB73" s="85">
        <f t="shared" si="17"/>
        <v>1.1712247324613556</v>
      </c>
      <c r="AC73" s="86">
        <f t="shared" si="17"/>
        <v>0.8215114771698978</v>
      </c>
      <c r="AD73" s="91">
        <f t="shared" si="17"/>
        <v>1.1398876425271491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spans="13:24" ht="25.5">
      <c r="M77" s="120"/>
      <c r="W77" s="131"/>
      <c r="X77" s="10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view="pageBreakPreview" zoomScale="40" zoomScaleNormal="25" zoomScaleSheetLayoutView="40" zoomScalePageLayoutView="0" colorId="22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96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>
        <v>9</v>
      </c>
      <c r="N6" s="96">
        <v>1437.835</v>
      </c>
      <c r="O6" s="96">
        <v>278714.5</v>
      </c>
      <c r="P6" s="69"/>
      <c r="Q6" s="69"/>
      <c r="R6" s="69"/>
      <c r="S6" s="26">
        <f aca="true" t="shared" si="0" ref="S6:U7">+M6+P6</f>
        <v>9</v>
      </c>
      <c r="T6" s="27">
        <f t="shared" si="0"/>
        <v>1437.835</v>
      </c>
      <c r="U6" s="25">
        <f t="shared" si="0"/>
        <v>278714.5</v>
      </c>
      <c r="V6" s="96">
        <v>30</v>
      </c>
      <c r="W6" s="96">
        <v>1114.398</v>
      </c>
      <c r="X6" s="124">
        <v>341236.362</v>
      </c>
      <c r="Y6" s="107"/>
      <c r="Z6" s="96"/>
      <c r="AA6" s="108"/>
      <c r="AB6" s="28">
        <f aca="true" t="shared" si="1" ref="AB6:AD7">+J6+S6+V6+Y6</f>
        <v>39</v>
      </c>
      <c r="AC6" s="27">
        <f t="shared" si="1"/>
        <v>2552.233</v>
      </c>
      <c r="AD6" s="25">
        <f t="shared" si="1"/>
        <v>619950.862</v>
      </c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>
        <v>3</v>
      </c>
      <c r="E7" s="72">
        <v>45.095</v>
      </c>
      <c r="F7" s="72">
        <v>25705.155480720023</v>
      </c>
      <c r="G7" s="97"/>
      <c r="H7" s="97"/>
      <c r="I7" s="97"/>
      <c r="J7" s="16">
        <f>+D7+G7</f>
        <v>3</v>
      </c>
      <c r="K7" s="30">
        <f>+E7+H7</f>
        <v>45.095</v>
      </c>
      <c r="L7" s="29">
        <f>+F7+I7</f>
        <v>25705.155480720023</v>
      </c>
      <c r="M7" s="97">
        <v>20</v>
      </c>
      <c r="N7" s="97">
        <v>4002.094</v>
      </c>
      <c r="O7" s="97">
        <v>719264.648</v>
      </c>
      <c r="P7" s="72"/>
      <c r="Q7" s="72"/>
      <c r="R7" s="73"/>
      <c r="S7" s="16">
        <f t="shared" si="0"/>
        <v>20</v>
      </c>
      <c r="T7" s="30">
        <f t="shared" si="0"/>
        <v>4002.094</v>
      </c>
      <c r="U7" s="29">
        <f t="shared" si="0"/>
        <v>719264.648</v>
      </c>
      <c r="V7" s="97">
        <v>90</v>
      </c>
      <c r="W7" s="97">
        <v>4534.279</v>
      </c>
      <c r="X7" s="125">
        <v>1487803.345</v>
      </c>
      <c r="Y7" s="109">
        <v>3</v>
      </c>
      <c r="Z7" s="97">
        <v>961.13</v>
      </c>
      <c r="AA7" s="110">
        <v>181597.303</v>
      </c>
      <c r="AB7" s="17">
        <f t="shared" si="1"/>
        <v>116</v>
      </c>
      <c r="AC7" s="30">
        <f t="shared" si="1"/>
        <v>9542.598</v>
      </c>
      <c r="AD7" s="29">
        <f t="shared" si="1"/>
        <v>2414370.4514807197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/>
      <c r="N8" s="96"/>
      <c r="O8" s="96"/>
      <c r="P8" s="69"/>
      <c r="Q8" s="69"/>
      <c r="R8" s="69"/>
      <c r="S8" s="26"/>
      <c r="T8" s="27"/>
      <c r="U8" s="25"/>
      <c r="V8" s="96"/>
      <c r="W8" s="96"/>
      <c r="X8" s="124"/>
      <c r="Y8" s="107"/>
      <c r="Z8" s="96"/>
      <c r="AA8" s="108"/>
      <c r="AB8" s="28"/>
      <c r="AC8" s="27"/>
      <c r="AD8" s="25"/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>
        <v>1</v>
      </c>
      <c r="E9" s="72">
        <v>11.249</v>
      </c>
      <c r="F9" s="72">
        <v>789.6797963356382</v>
      </c>
      <c r="G9" s="97"/>
      <c r="H9" s="97"/>
      <c r="I9" s="97"/>
      <c r="J9" s="16">
        <f>+D9+G9</f>
        <v>1</v>
      </c>
      <c r="K9" s="30">
        <f>+E9+H9</f>
        <v>11.249</v>
      </c>
      <c r="L9" s="29">
        <f>+F9+I9</f>
        <v>789.6797963356382</v>
      </c>
      <c r="M9" s="97">
        <v>16</v>
      </c>
      <c r="N9" s="97">
        <v>894.792</v>
      </c>
      <c r="O9" s="97">
        <v>116328.098</v>
      </c>
      <c r="P9" s="72"/>
      <c r="Q9" s="72"/>
      <c r="R9" s="73"/>
      <c r="S9" s="16">
        <f>+M9+P9</f>
        <v>16</v>
      </c>
      <c r="T9" s="30">
        <f>+N9+Q9</f>
        <v>894.792</v>
      </c>
      <c r="U9" s="29">
        <f>+O9+R9</f>
        <v>116328.098</v>
      </c>
      <c r="V9" s="97">
        <v>29</v>
      </c>
      <c r="W9" s="97">
        <v>969.556</v>
      </c>
      <c r="X9" s="125">
        <v>65374.099</v>
      </c>
      <c r="Y9" s="109"/>
      <c r="Z9" s="97"/>
      <c r="AA9" s="110"/>
      <c r="AB9" s="17">
        <f>+J9+S9+V9+Y9</f>
        <v>46</v>
      </c>
      <c r="AC9" s="30">
        <f>+K9+T9+W9+Z9</f>
        <v>1875.5970000000002</v>
      </c>
      <c r="AD9" s="29">
        <f>+L9+U9+X9+AA9</f>
        <v>182491.87679633562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26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6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26"/>
      <c r="K14" s="27"/>
      <c r="L14" s="25"/>
      <c r="M14" s="96">
        <v>11</v>
      </c>
      <c r="N14" s="96">
        <v>31.542</v>
      </c>
      <c r="O14" s="96">
        <v>3024.198</v>
      </c>
      <c r="P14" s="69"/>
      <c r="Q14" s="69"/>
      <c r="R14" s="69"/>
      <c r="S14" s="26">
        <f>+M14+P14</f>
        <v>11</v>
      </c>
      <c r="T14" s="27">
        <f>+N14+Q14</f>
        <v>31.542</v>
      </c>
      <c r="U14" s="25">
        <f>+O14+R14</f>
        <v>3024.198</v>
      </c>
      <c r="V14" s="96"/>
      <c r="W14" s="96"/>
      <c r="X14" s="124"/>
      <c r="Y14" s="107">
        <v>2</v>
      </c>
      <c r="Z14" s="96">
        <v>9.7585</v>
      </c>
      <c r="AA14" s="108">
        <v>908.988</v>
      </c>
      <c r="AB14" s="28">
        <f>+J14+S14+V14+Y14</f>
        <v>13</v>
      </c>
      <c r="AC14" s="27">
        <f>+K14+T14+W14+Z14</f>
        <v>41.3005</v>
      </c>
      <c r="AD14" s="25">
        <f>+L14+U14+X14+AA14</f>
        <v>3933.1859999999997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6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/>
      <c r="E16" s="69"/>
      <c r="F16" s="69"/>
      <c r="G16" s="96">
        <v>1</v>
      </c>
      <c r="H16" s="96">
        <v>0.5582</v>
      </c>
      <c r="I16" s="96">
        <v>191.011</v>
      </c>
      <c r="J16" s="26">
        <f>+D16+G16</f>
        <v>1</v>
      </c>
      <c r="K16" s="27">
        <f>+E16+H16</f>
        <v>0.5582</v>
      </c>
      <c r="L16" s="25">
        <f>+F16+I16</f>
        <v>191.011</v>
      </c>
      <c r="M16" s="96"/>
      <c r="N16" s="96"/>
      <c r="O16" s="96"/>
      <c r="P16" s="69"/>
      <c r="Q16" s="69"/>
      <c r="R16" s="69"/>
      <c r="S16" s="26"/>
      <c r="T16" s="27"/>
      <c r="U16" s="25"/>
      <c r="V16" s="96"/>
      <c r="W16" s="96"/>
      <c r="X16" s="124"/>
      <c r="Y16" s="107"/>
      <c r="Z16" s="96"/>
      <c r="AA16" s="108"/>
      <c r="AB16" s="28">
        <f>+J16+S16+V16+Y16</f>
        <v>1</v>
      </c>
      <c r="AC16" s="27">
        <f>+K16+T16+W16+Z16</f>
        <v>0.5582</v>
      </c>
      <c r="AD16" s="25">
        <f>+L16+U16+X16+AA16</f>
        <v>191.011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6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>
        <v>1</v>
      </c>
      <c r="E18" s="69">
        <v>0.0836</v>
      </c>
      <c r="F18" s="69">
        <v>44.17199979502808</v>
      </c>
      <c r="G18" s="96"/>
      <c r="H18" s="96"/>
      <c r="I18" s="96"/>
      <c r="J18" s="26">
        <f>+D18+G18</f>
        <v>1</v>
      </c>
      <c r="K18" s="27">
        <f>+E18+H18</f>
        <v>0.0836</v>
      </c>
      <c r="L18" s="25">
        <f>+F18+I18</f>
        <v>44.17199979502808</v>
      </c>
      <c r="M18" s="96">
        <v>118</v>
      </c>
      <c r="N18" s="96">
        <v>186.2766</v>
      </c>
      <c r="O18" s="96">
        <v>72531.285</v>
      </c>
      <c r="P18" s="69"/>
      <c r="Q18" s="69"/>
      <c r="R18" s="69"/>
      <c r="S18" s="26">
        <f>+M18+P18</f>
        <v>118</v>
      </c>
      <c r="T18" s="27">
        <f>+N18+Q18</f>
        <v>186.2766</v>
      </c>
      <c r="U18" s="25">
        <f>+O18+R18</f>
        <v>72531.285</v>
      </c>
      <c r="V18" s="96"/>
      <c r="W18" s="96"/>
      <c r="X18" s="124"/>
      <c r="Y18" s="107"/>
      <c r="Z18" s="96"/>
      <c r="AA18" s="108"/>
      <c r="AB18" s="28">
        <f>+J18+S18+V18+Y18</f>
        <v>119</v>
      </c>
      <c r="AC18" s="27">
        <f>+K18+T18+W18+Z18</f>
        <v>186.3602</v>
      </c>
      <c r="AD18" s="25">
        <f>+L18+U18+X18+AA18</f>
        <v>72575.45699979503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6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26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/>
      <c r="W20" s="96"/>
      <c r="X20" s="124"/>
      <c r="Y20" s="107"/>
      <c r="Z20" s="96"/>
      <c r="AA20" s="108"/>
      <c r="AB20" s="28"/>
      <c r="AC20" s="27"/>
      <c r="AD20" s="25"/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6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/>
      <c r="W21" s="97"/>
      <c r="X21" s="125"/>
      <c r="Y21" s="109"/>
      <c r="Z21" s="97"/>
      <c r="AA21" s="110"/>
      <c r="AB21" s="17"/>
      <c r="AC21" s="30"/>
      <c r="AD21" s="29"/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26"/>
      <c r="K22" s="27"/>
      <c r="L22" s="25"/>
      <c r="M22" s="96"/>
      <c r="N22" s="96"/>
      <c r="O22" s="96"/>
      <c r="P22" s="69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6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26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26</v>
      </c>
      <c r="W24" s="96">
        <v>124.0954</v>
      </c>
      <c r="X24" s="124">
        <v>25279.849</v>
      </c>
      <c r="Y24" s="107"/>
      <c r="Z24" s="96"/>
      <c r="AA24" s="108"/>
      <c r="AB24" s="28">
        <f aca="true" t="shared" si="2" ref="AB24:AD25">+J24+S24+V24+Y24</f>
        <v>26</v>
      </c>
      <c r="AC24" s="27">
        <f t="shared" si="2"/>
        <v>124.0954</v>
      </c>
      <c r="AD24" s="25">
        <f t="shared" si="2"/>
        <v>25279.849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6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36</v>
      </c>
      <c r="W25" s="97">
        <v>369.9581</v>
      </c>
      <c r="X25" s="125">
        <v>57969.16</v>
      </c>
      <c r="Y25" s="109"/>
      <c r="Z25" s="97"/>
      <c r="AA25" s="110"/>
      <c r="AB25" s="17">
        <f t="shared" si="2"/>
        <v>36</v>
      </c>
      <c r="AC25" s="30">
        <f t="shared" si="2"/>
        <v>369.9581</v>
      </c>
      <c r="AD25" s="29">
        <f t="shared" si="2"/>
        <v>57969.16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26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6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26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6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71</v>
      </c>
      <c r="E30" s="69">
        <v>38.5211</v>
      </c>
      <c r="F30" s="69">
        <v>24932.18976430683</v>
      </c>
      <c r="G30" s="96">
        <v>43</v>
      </c>
      <c r="H30" s="96">
        <v>20.7961</v>
      </c>
      <c r="I30" s="96">
        <v>14028.947</v>
      </c>
      <c r="J30" s="26">
        <f>+D30+G30</f>
        <v>114</v>
      </c>
      <c r="K30" s="27">
        <f>+E30+H30</f>
        <v>59.3172</v>
      </c>
      <c r="L30" s="25">
        <f>+F30+I30</f>
        <v>38961.13676430683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95</v>
      </c>
      <c r="Z30" s="96">
        <v>20.5756</v>
      </c>
      <c r="AA30" s="108">
        <v>3892.18</v>
      </c>
      <c r="AB30" s="28">
        <f>+J30+S30+V30+Y30</f>
        <v>209</v>
      </c>
      <c r="AC30" s="27">
        <f>+K30+T30+W30+Z30</f>
        <v>79.8928</v>
      </c>
      <c r="AD30" s="25">
        <f>+L30+U30+X30+AA30</f>
        <v>42853.31676430683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6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/>
      <c r="H32" s="96"/>
      <c r="I32" s="96"/>
      <c r="J32" s="26"/>
      <c r="K32" s="27"/>
      <c r="L32" s="25"/>
      <c r="M32" s="96">
        <v>184</v>
      </c>
      <c r="N32" s="96">
        <v>1168.4472</v>
      </c>
      <c r="O32" s="96">
        <v>180197.642</v>
      </c>
      <c r="P32" s="69"/>
      <c r="Q32" s="69"/>
      <c r="R32" s="69"/>
      <c r="S32" s="26">
        <f>+M32+P32</f>
        <v>184</v>
      </c>
      <c r="T32" s="27">
        <f>+N32+Q32</f>
        <v>1168.4472</v>
      </c>
      <c r="U32" s="25">
        <f>+O32+R32</f>
        <v>180197.642</v>
      </c>
      <c r="V32" s="96">
        <v>134</v>
      </c>
      <c r="W32" s="96">
        <v>95.302</v>
      </c>
      <c r="X32" s="124">
        <v>12517.867</v>
      </c>
      <c r="Y32" s="107">
        <v>130</v>
      </c>
      <c r="Z32" s="96">
        <v>1119.4269</v>
      </c>
      <c r="AA32" s="108">
        <v>136958.29</v>
      </c>
      <c r="AB32" s="28">
        <f>+J32+S32+V32+Y32</f>
        <v>448</v>
      </c>
      <c r="AC32" s="27">
        <f>+K32+T32+W32+Z32</f>
        <v>2383.1760999999997</v>
      </c>
      <c r="AD32" s="25">
        <f>+L32+U32+X32+AA32</f>
        <v>329673.799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6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6</v>
      </c>
      <c r="H34" s="96">
        <v>0.2502</v>
      </c>
      <c r="I34" s="96">
        <v>329.081</v>
      </c>
      <c r="J34" s="26">
        <f>+D34+G34</f>
        <v>6</v>
      </c>
      <c r="K34" s="27">
        <f>+E34+H34</f>
        <v>0.2502</v>
      </c>
      <c r="L34" s="25">
        <f>+F34+I34</f>
        <v>329.081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98</v>
      </c>
      <c r="W34" s="96">
        <v>16.1921</v>
      </c>
      <c r="X34" s="124">
        <v>3106.953</v>
      </c>
      <c r="Y34" s="107"/>
      <c r="Z34" s="96"/>
      <c r="AA34" s="108"/>
      <c r="AB34" s="28">
        <f>+J34+S34+V34+Y34</f>
        <v>104</v>
      </c>
      <c r="AC34" s="27">
        <f>+K34+T34+W34+Z34</f>
        <v>16.4423</v>
      </c>
      <c r="AD34" s="25">
        <f>+L34+U34+X34+AA34</f>
        <v>3436.034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6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26"/>
      <c r="K36" s="27"/>
      <c r="L36" s="25"/>
      <c r="M36" s="96"/>
      <c r="N36" s="96"/>
      <c r="O36" s="96"/>
      <c r="P36" s="69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28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6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34</v>
      </c>
      <c r="E38" s="69">
        <v>2.9562</v>
      </c>
      <c r="F38" s="69">
        <v>2061.4985904340006</v>
      </c>
      <c r="G38" s="96"/>
      <c r="H38" s="96"/>
      <c r="I38" s="96"/>
      <c r="J38" s="26">
        <f>+D38+G38</f>
        <v>34</v>
      </c>
      <c r="K38" s="27">
        <f>+E38+H38</f>
        <v>2.9562</v>
      </c>
      <c r="L38" s="25">
        <f>+F38+I38</f>
        <v>2061.4985904340006</v>
      </c>
      <c r="M38" s="96"/>
      <c r="N38" s="96"/>
      <c r="O38" s="96"/>
      <c r="P38" s="69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28">
        <f>+J38+S38+V38+Y38</f>
        <v>34</v>
      </c>
      <c r="AC38" s="27">
        <f>+K38+T38+W38+Z38</f>
        <v>2.9562</v>
      </c>
      <c r="AD38" s="25">
        <f>+L38+U38+X38+AA38</f>
        <v>2061.4985904340006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6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26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/>
      <c r="W40" s="96"/>
      <c r="X40" s="124"/>
      <c r="Y40" s="107"/>
      <c r="Z40" s="96"/>
      <c r="AA40" s="108"/>
      <c r="AB40" s="28"/>
      <c r="AC40" s="27"/>
      <c r="AD40" s="25"/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6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>
        <v>1</v>
      </c>
      <c r="H42" s="96">
        <v>12.838</v>
      </c>
      <c r="I42" s="96">
        <v>4793.787</v>
      </c>
      <c r="J42" s="26">
        <f aca="true" t="shared" si="3" ref="J42:L43">+D42+G42</f>
        <v>1</v>
      </c>
      <c r="K42" s="27">
        <f t="shared" si="3"/>
        <v>12.838</v>
      </c>
      <c r="L42" s="25">
        <f t="shared" si="3"/>
        <v>4793.787</v>
      </c>
      <c r="M42" s="96"/>
      <c r="N42" s="96"/>
      <c r="O42" s="96"/>
      <c r="P42" s="69"/>
      <c r="Q42" s="69"/>
      <c r="R42" s="69"/>
      <c r="S42" s="26"/>
      <c r="T42" s="27"/>
      <c r="U42" s="25"/>
      <c r="V42" s="96">
        <v>12</v>
      </c>
      <c r="W42" s="96">
        <v>359.6417</v>
      </c>
      <c r="X42" s="124">
        <v>68234.064</v>
      </c>
      <c r="Y42" s="107"/>
      <c r="Z42" s="96"/>
      <c r="AA42" s="108"/>
      <c r="AB42" s="28">
        <f aca="true" t="shared" si="4" ref="AB42:AD44">+J42+S42+V42+Y42</f>
        <v>13</v>
      </c>
      <c r="AC42" s="27">
        <f t="shared" si="4"/>
        <v>372.47970000000004</v>
      </c>
      <c r="AD42" s="25">
        <f t="shared" si="4"/>
        <v>73027.851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3</v>
      </c>
      <c r="E43" s="72">
        <v>55.1204</v>
      </c>
      <c r="F43" s="72">
        <v>20878.706783116257</v>
      </c>
      <c r="G43" s="97">
        <v>5</v>
      </c>
      <c r="H43" s="97">
        <v>107.6284</v>
      </c>
      <c r="I43" s="97">
        <v>43806.624</v>
      </c>
      <c r="J43" s="16">
        <f t="shared" si="3"/>
        <v>8</v>
      </c>
      <c r="K43" s="30">
        <f t="shared" si="3"/>
        <v>162.7488</v>
      </c>
      <c r="L43" s="29">
        <f t="shared" si="3"/>
        <v>64685.33078311626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5</v>
      </c>
      <c r="W43" s="97">
        <v>120.1071</v>
      </c>
      <c r="X43" s="125">
        <v>18142.203</v>
      </c>
      <c r="Y43" s="109"/>
      <c r="Z43" s="97"/>
      <c r="AA43" s="110"/>
      <c r="AB43" s="17">
        <f t="shared" si="4"/>
        <v>13</v>
      </c>
      <c r="AC43" s="30">
        <f t="shared" si="4"/>
        <v>282.8559</v>
      </c>
      <c r="AD43" s="29">
        <f t="shared" si="4"/>
        <v>82827.53378311626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26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1</v>
      </c>
      <c r="W44" s="96">
        <v>0.003</v>
      </c>
      <c r="X44" s="124">
        <v>13.284</v>
      </c>
      <c r="Y44" s="107"/>
      <c r="Z44" s="96"/>
      <c r="AA44" s="108"/>
      <c r="AB44" s="28">
        <f t="shared" si="4"/>
        <v>1</v>
      </c>
      <c r="AC44" s="27">
        <f t="shared" si="4"/>
        <v>0.003</v>
      </c>
      <c r="AD44" s="25">
        <f t="shared" si="4"/>
        <v>13.284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6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/>
      <c r="AC45" s="30"/>
      <c r="AD45" s="29"/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26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6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26"/>
      <c r="K48" s="27"/>
      <c r="L48" s="25"/>
      <c r="M48" s="96">
        <v>6</v>
      </c>
      <c r="N48" s="96">
        <v>1.1</v>
      </c>
      <c r="O48" s="96">
        <v>541.296</v>
      </c>
      <c r="P48" s="69"/>
      <c r="Q48" s="69"/>
      <c r="R48" s="69"/>
      <c r="S48" s="26">
        <f>+M48+P48</f>
        <v>6</v>
      </c>
      <c r="T48" s="27">
        <f>+N48+Q48</f>
        <v>1.1</v>
      </c>
      <c r="U48" s="25">
        <f>+O48+R48</f>
        <v>541.296</v>
      </c>
      <c r="V48" s="96">
        <v>19</v>
      </c>
      <c r="W48" s="96">
        <v>3.222</v>
      </c>
      <c r="X48" s="124">
        <v>1479.226</v>
      </c>
      <c r="Y48" s="107">
        <v>8</v>
      </c>
      <c r="Z48" s="96">
        <v>2.145</v>
      </c>
      <c r="AA48" s="108">
        <v>981.072</v>
      </c>
      <c r="AB48" s="28">
        <f>+J48+S48+V48+Y48</f>
        <v>33</v>
      </c>
      <c r="AC48" s="27">
        <f>+K48+T48+W48+Z48</f>
        <v>6.4670000000000005</v>
      </c>
      <c r="AD48" s="25">
        <f>+L48+U48+X48+AA48</f>
        <v>3001.594</v>
      </c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6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>
        <v>1</v>
      </c>
      <c r="E50" s="69">
        <v>265.472</v>
      </c>
      <c r="F50" s="69">
        <v>87474.58447409052</v>
      </c>
      <c r="G50" s="96"/>
      <c r="H50" s="96"/>
      <c r="I50" s="96"/>
      <c r="J50" s="26">
        <f aca="true" t="shared" si="5" ref="J50:L51">+D50+G50</f>
        <v>1</v>
      </c>
      <c r="K50" s="27">
        <f t="shared" si="5"/>
        <v>265.472</v>
      </c>
      <c r="L50" s="25">
        <f t="shared" si="5"/>
        <v>87474.58447409052</v>
      </c>
      <c r="M50" s="96"/>
      <c r="N50" s="96"/>
      <c r="O50" s="96"/>
      <c r="P50" s="69"/>
      <c r="Q50" s="69"/>
      <c r="R50" s="69"/>
      <c r="S50" s="26"/>
      <c r="T50" s="27"/>
      <c r="U50" s="25"/>
      <c r="V50" s="96">
        <v>1</v>
      </c>
      <c r="W50" s="96">
        <v>206.0899</v>
      </c>
      <c r="X50" s="124">
        <v>62112.802</v>
      </c>
      <c r="Y50" s="107"/>
      <c r="Z50" s="96"/>
      <c r="AA50" s="108"/>
      <c r="AB50" s="28">
        <f aca="true" t="shared" si="6" ref="AB50:AD51">+J50+S50+V50+Y50</f>
        <v>2</v>
      </c>
      <c r="AC50" s="27">
        <f t="shared" si="6"/>
        <v>471.5619</v>
      </c>
      <c r="AD50" s="25">
        <f t="shared" si="6"/>
        <v>149587.3864740905</v>
      </c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>
        <v>1</v>
      </c>
      <c r="E51" s="72">
        <v>316.278</v>
      </c>
      <c r="F51" s="72">
        <v>95847.56415523725</v>
      </c>
      <c r="G51" s="97"/>
      <c r="H51" s="97"/>
      <c r="I51" s="97"/>
      <c r="J51" s="16">
        <f t="shared" si="5"/>
        <v>1</v>
      </c>
      <c r="K51" s="30">
        <f t="shared" si="5"/>
        <v>316.278</v>
      </c>
      <c r="L51" s="29">
        <f t="shared" si="5"/>
        <v>95847.56415523725</v>
      </c>
      <c r="M51" s="97"/>
      <c r="N51" s="97"/>
      <c r="O51" s="97"/>
      <c r="P51" s="72"/>
      <c r="Q51" s="72"/>
      <c r="R51" s="73"/>
      <c r="S51" s="16"/>
      <c r="T51" s="30"/>
      <c r="U51" s="29"/>
      <c r="V51" s="218">
        <v>0</v>
      </c>
      <c r="W51" s="97">
        <v>7.5689</v>
      </c>
      <c r="X51" s="125">
        <v>1722.498</v>
      </c>
      <c r="Y51" s="109"/>
      <c r="Z51" s="97"/>
      <c r="AA51" s="110"/>
      <c r="AB51" s="17">
        <f t="shared" si="6"/>
        <v>1</v>
      </c>
      <c r="AC51" s="30">
        <f t="shared" si="6"/>
        <v>323.8469</v>
      </c>
      <c r="AD51" s="29">
        <f t="shared" si="6"/>
        <v>97570.06215523726</v>
      </c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26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>
        <v>1</v>
      </c>
      <c r="H53" s="97">
        <v>40.0214</v>
      </c>
      <c r="I53" s="97">
        <v>10893.253</v>
      </c>
      <c r="J53" s="16">
        <f>+D53+G53</f>
        <v>1</v>
      </c>
      <c r="K53" s="30">
        <f>+E53+H53</f>
        <v>40.0214</v>
      </c>
      <c r="L53" s="29">
        <f>+F53+I53</f>
        <v>10893.253</v>
      </c>
      <c r="M53" s="97">
        <v>1</v>
      </c>
      <c r="N53" s="97">
        <v>24.709</v>
      </c>
      <c r="O53" s="97">
        <v>6121.548</v>
      </c>
      <c r="P53" s="72"/>
      <c r="Q53" s="72"/>
      <c r="R53" s="73"/>
      <c r="S53" s="16">
        <f>+M53+P53</f>
        <v>1</v>
      </c>
      <c r="T53" s="30">
        <f>+N53+Q53</f>
        <v>24.709</v>
      </c>
      <c r="U53" s="29">
        <f>+O53+R53</f>
        <v>6121.548</v>
      </c>
      <c r="V53" s="97">
        <v>134</v>
      </c>
      <c r="W53" s="97">
        <v>4186.5455</v>
      </c>
      <c r="X53" s="125">
        <v>1068620.172</v>
      </c>
      <c r="Y53" s="109"/>
      <c r="Z53" s="97"/>
      <c r="AA53" s="110"/>
      <c r="AB53" s="17">
        <f>+J53+S53+V53+Y53</f>
        <v>136</v>
      </c>
      <c r="AC53" s="30">
        <f>+K53+T53+W53+Z53</f>
        <v>4251.275900000001</v>
      </c>
      <c r="AD53" s="29">
        <f>+L53+U53+X53+AA53</f>
        <v>1085634.973</v>
      </c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26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6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26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>
        <v>118</v>
      </c>
      <c r="W56" s="96">
        <v>55.6153</v>
      </c>
      <c r="X56" s="124">
        <v>55970.004</v>
      </c>
      <c r="Y56" s="107"/>
      <c r="Z56" s="96"/>
      <c r="AA56" s="108"/>
      <c r="AB56" s="28">
        <f aca="true" t="shared" si="7" ref="AB56:AD58">+J56+S56+V56+Y56</f>
        <v>118</v>
      </c>
      <c r="AC56" s="27">
        <f t="shared" si="7"/>
        <v>55.6153</v>
      </c>
      <c r="AD56" s="25">
        <f t="shared" si="7"/>
        <v>55970.004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6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>
        <v>36</v>
      </c>
      <c r="W57" s="97">
        <v>17.842</v>
      </c>
      <c r="X57" s="125">
        <v>20013.626</v>
      </c>
      <c r="Y57" s="109"/>
      <c r="Z57" s="97"/>
      <c r="AA57" s="110"/>
      <c r="AB57" s="17">
        <f t="shared" si="7"/>
        <v>36</v>
      </c>
      <c r="AC57" s="30">
        <f t="shared" si="7"/>
        <v>17.842</v>
      </c>
      <c r="AD57" s="29">
        <f t="shared" si="7"/>
        <v>20013.626</v>
      </c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189" t="s">
        <v>14</v>
      </c>
      <c r="D58" s="179"/>
      <c r="E58" s="180"/>
      <c r="F58" s="180"/>
      <c r="G58" s="181"/>
      <c r="H58" s="181"/>
      <c r="I58" s="181"/>
      <c r="J58" s="182"/>
      <c r="K58" s="183"/>
      <c r="L58" s="184"/>
      <c r="M58" s="181">
        <v>2</v>
      </c>
      <c r="N58" s="181">
        <v>3.165</v>
      </c>
      <c r="O58" s="181">
        <v>387.18</v>
      </c>
      <c r="P58" s="180"/>
      <c r="Q58" s="180"/>
      <c r="R58" s="180"/>
      <c r="S58" s="182">
        <f>+M58+P58</f>
        <v>2</v>
      </c>
      <c r="T58" s="183">
        <f>+N58+Q58</f>
        <v>3.165</v>
      </c>
      <c r="U58" s="184">
        <f>+O58+R58</f>
        <v>387.18</v>
      </c>
      <c r="V58" s="181">
        <v>1510</v>
      </c>
      <c r="W58" s="181">
        <v>50.0859</v>
      </c>
      <c r="X58" s="186">
        <v>26122.536</v>
      </c>
      <c r="Y58" s="185">
        <v>699</v>
      </c>
      <c r="Z58" s="181">
        <v>2922.9552</v>
      </c>
      <c r="AA58" s="187">
        <v>1602228.849</v>
      </c>
      <c r="AB58" s="188">
        <f t="shared" si="7"/>
        <v>2211</v>
      </c>
      <c r="AC58" s="183">
        <f t="shared" si="7"/>
        <v>2976.2061</v>
      </c>
      <c r="AD58" s="189">
        <f t="shared" si="7"/>
        <v>1628738.565</v>
      </c>
      <c r="AE58" s="20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63" t="s">
        <v>55</v>
      </c>
      <c r="D59" s="68"/>
      <c r="E59" s="69"/>
      <c r="F59" s="69"/>
      <c r="G59" s="96"/>
      <c r="H59" s="96"/>
      <c r="I59" s="108"/>
      <c r="J59" s="26"/>
      <c r="K59" s="27"/>
      <c r="L59" s="25"/>
      <c r="M59" s="107"/>
      <c r="N59" s="96"/>
      <c r="O59" s="96"/>
      <c r="P59" s="69"/>
      <c r="Q59" s="69"/>
      <c r="R59" s="70"/>
      <c r="S59" s="26"/>
      <c r="T59" s="27"/>
      <c r="U59" s="25"/>
      <c r="V59" s="107"/>
      <c r="W59" s="96"/>
      <c r="X59" s="127"/>
      <c r="Y59" s="107"/>
      <c r="Z59" s="96"/>
      <c r="AA59" s="108"/>
      <c r="AB59" s="28"/>
      <c r="AC59" s="27"/>
      <c r="AD59" s="63"/>
      <c r="AE59" s="55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6"/>
      <c r="K60" s="30"/>
      <c r="L60" s="29"/>
      <c r="M60" s="97">
        <v>29</v>
      </c>
      <c r="N60" s="97">
        <v>171.0292</v>
      </c>
      <c r="O60" s="97">
        <v>43300.072</v>
      </c>
      <c r="P60" s="72"/>
      <c r="Q60" s="72"/>
      <c r="R60" s="73"/>
      <c r="S60" s="16">
        <f>+M60+P60</f>
        <v>29</v>
      </c>
      <c r="T60" s="30">
        <f>+N60+Q60</f>
        <v>171.0292</v>
      </c>
      <c r="U60" s="29">
        <f>+O60+R60</f>
        <v>43300.072</v>
      </c>
      <c r="V60" s="97">
        <v>111</v>
      </c>
      <c r="W60" s="97">
        <v>3.273</v>
      </c>
      <c r="X60" s="125">
        <v>3048.048</v>
      </c>
      <c r="Y60" s="109"/>
      <c r="Z60" s="97"/>
      <c r="AA60" s="110"/>
      <c r="AB60" s="17">
        <f aca="true" t="shared" si="8" ref="AB60:AD61">+J60+S60+V60+Y60</f>
        <v>140</v>
      </c>
      <c r="AC60" s="30">
        <f t="shared" si="8"/>
        <v>174.3022</v>
      </c>
      <c r="AD60" s="64">
        <f t="shared" si="8"/>
        <v>46348.12</v>
      </c>
      <c r="AE60" s="48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189" t="s">
        <v>14</v>
      </c>
      <c r="D61" s="179">
        <f aca="true" t="shared" si="9" ref="D61:I61">+D6+D8+D10+D12+D14+D16+D18+D20+D22+D24+D26+D28+D30+D32+D34+D36+D38+D40+D42+D44+D46+D48+D50+D52+D54+D56+D58</f>
        <v>107</v>
      </c>
      <c r="E61" s="180">
        <f t="shared" si="9"/>
        <v>307.0329</v>
      </c>
      <c r="F61" s="180">
        <f t="shared" si="9"/>
        <v>114512.44482862638</v>
      </c>
      <c r="G61" s="181">
        <f t="shared" si="9"/>
        <v>51</v>
      </c>
      <c r="H61" s="181">
        <f t="shared" si="9"/>
        <v>34.442499999999995</v>
      </c>
      <c r="I61" s="181">
        <f t="shared" si="9"/>
        <v>19342.826</v>
      </c>
      <c r="J61" s="182">
        <f aca="true" t="shared" si="10" ref="J61:L71">+D61+G61</f>
        <v>158</v>
      </c>
      <c r="K61" s="183">
        <f t="shared" si="10"/>
        <v>341.4754</v>
      </c>
      <c r="L61" s="184">
        <f t="shared" si="10"/>
        <v>133855.27082862638</v>
      </c>
      <c r="M61" s="181">
        <f>+M6+M8+M10+M12+M14+M16+M18+M20+M22+M24+M26+M28+M30+M32+M34+M36+M38+M40+M42+M44+M46+M48+M50+M52+M54+M56+M58</f>
        <v>330</v>
      </c>
      <c r="N61" s="181">
        <f>+N6+N8+N10+N12+N14+N16+N18+N20+N22+N24+N26+N28+N30+N32+N34+N36+N38+N40+N42+N44+N46+N48+N50+N52+N54+N56+N58</f>
        <v>2828.3658</v>
      </c>
      <c r="O61" s="181">
        <f>+O6+O8+O10+O12+O14+O16+O18+O20+O22+O24+O26+O28+O30+O32+O34+O36+O38+O40+O42+O44+O46+O48+O50+O52+O54+O56+O58</f>
        <v>535396.101</v>
      </c>
      <c r="P61" s="180"/>
      <c r="Q61" s="180"/>
      <c r="R61" s="180"/>
      <c r="S61" s="182">
        <f aca="true" t="shared" si="11" ref="S61:U71">+M61+P61</f>
        <v>330</v>
      </c>
      <c r="T61" s="183">
        <f t="shared" si="11"/>
        <v>2828.3658</v>
      </c>
      <c r="U61" s="184">
        <f t="shared" si="11"/>
        <v>535396.101</v>
      </c>
      <c r="V61" s="181">
        <f aca="true" t="shared" si="12" ref="V61:AA61">+V6+V8+V10+V12+V14+V16+V18+V20+V22+V24+V26+V28+V30+V32+V34+V36+V38+V40+V42+V44+V46+V48+V50+V52+V54+V56+V58</f>
        <v>1949</v>
      </c>
      <c r="W61" s="181">
        <f t="shared" si="12"/>
        <v>2024.6452999999997</v>
      </c>
      <c r="X61" s="186">
        <f>+X6+X8+X10+X12+X14+X16+X18+X20+X22+X24+X26+X28+X30+X32+X34+X36+X38+X40+X42+X44+X46+X48+X50+X52+X54+X56+X58</f>
        <v>596072.947</v>
      </c>
      <c r="Y61" s="185">
        <f t="shared" si="12"/>
        <v>934</v>
      </c>
      <c r="Z61" s="181">
        <f t="shared" si="12"/>
        <v>4074.8612</v>
      </c>
      <c r="AA61" s="187">
        <f t="shared" si="12"/>
        <v>1744969.379</v>
      </c>
      <c r="AB61" s="188">
        <f t="shared" si="8"/>
        <v>3371</v>
      </c>
      <c r="AC61" s="183">
        <f t="shared" si="8"/>
        <v>9269.347699999998</v>
      </c>
      <c r="AD61" s="189">
        <f t="shared" si="8"/>
        <v>3010293.6978286263</v>
      </c>
      <c r="AE61" s="204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63" t="s">
        <v>55</v>
      </c>
      <c r="D62" s="68"/>
      <c r="E62" s="69"/>
      <c r="F62" s="69"/>
      <c r="G62" s="96"/>
      <c r="H62" s="96"/>
      <c r="I62" s="108"/>
      <c r="J62" s="26"/>
      <c r="K62" s="27"/>
      <c r="L62" s="25"/>
      <c r="M62" s="107"/>
      <c r="N62" s="96"/>
      <c r="O62" s="96"/>
      <c r="P62" s="69"/>
      <c r="Q62" s="69"/>
      <c r="R62" s="70"/>
      <c r="S62" s="26"/>
      <c r="T62" s="27"/>
      <c r="U62" s="25"/>
      <c r="V62" s="107"/>
      <c r="W62" s="96"/>
      <c r="X62" s="127"/>
      <c r="Y62" s="107"/>
      <c r="Z62" s="96"/>
      <c r="AA62" s="108"/>
      <c r="AB62" s="28"/>
      <c r="AC62" s="27"/>
      <c r="AD62" s="63"/>
      <c r="AE62" s="45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13" ref="D63:I63">+D7+D9+D11+D13+D15+D17+D19+D21+D23+D25+D27+D29+D31+D33+D35+D37+D39+D41+D43+D45+D47+D49+D51+D53+D55+D57+D60</f>
        <v>8</v>
      </c>
      <c r="E63" s="72">
        <f t="shared" si="13"/>
        <v>427.74240000000003</v>
      </c>
      <c r="F63" s="72">
        <f>+F7+F9+F11+F13+F15+F17+F19+F21+F23+F25+F27+F29+F31+F33+F35+F37+F39+F41+F43+F45+F47+F49+F51+F53+F55+F57+F60</f>
        <v>143221.10621540918</v>
      </c>
      <c r="G63" s="97">
        <f t="shared" si="13"/>
        <v>6</v>
      </c>
      <c r="H63" s="97">
        <f t="shared" si="13"/>
        <v>147.6498</v>
      </c>
      <c r="I63" s="97">
        <f t="shared" si="13"/>
        <v>54699.87700000001</v>
      </c>
      <c r="J63" s="16">
        <f t="shared" si="10"/>
        <v>14</v>
      </c>
      <c r="K63" s="30">
        <f t="shared" si="10"/>
        <v>575.3922</v>
      </c>
      <c r="L63" s="29">
        <f t="shared" si="10"/>
        <v>197920.9832154092</v>
      </c>
      <c r="M63" s="97">
        <f>+M7+M9+M11+M13+M15+M17+M19+M21+M23+M25+M27+M29+M31+M33+M35+M37+M39+M41+M43+M45+M47+M49+M51+M53+M55+M57+M60</f>
        <v>66</v>
      </c>
      <c r="N63" s="97">
        <f>+N7+N9+N11+N13+N15+N17+N19+N21+N23+N25+N27+N29+N31+N33+N35+N37+N39+N41+N43+N45+N47+N49+N51+N53+N55+N57+N60</f>
        <v>5092.6242</v>
      </c>
      <c r="O63" s="97">
        <f>+O7+O9+O11+O13+O15+O17+O19+O21+O23+O25+O27+O29+O31+O33+O35+O37+O39+O41+O43+O45+O47+O49+O51+O53+O55+O57+O60</f>
        <v>885014.366</v>
      </c>
      <c r="P63" s="72"/>
      <c r="Q63" s="72"/>
      <c r="R63" s="73"/>
      <c r="S63" s="16">
        <f t="shared" si="11"/>
        <v>66</v>
      </c>
      <c r="T63" s="30">
        <f t="shared" si="11"/>
        <v>5092.6242</v>
      </c>
      <c r="U63" s="29">
        <f t="shared" si="11"/>
        <v>885014.366</v>
      </c>
      <c r="V63" s="97">
        <f aca="true" t="shared" si="14" ref="V63:AA63">+V7+V9+V11+V13+V15+V17+V19+V21+V23+V25+V27+V29+V31+V33+V35+V37+V39+V41+V43+V45+V47+V49+V51+V53+V55+V57+V60</f>
        <v>441</v>
      </c>
      <c r="W63" s="97">
        <f t="shared" si="14"/>
        <v>10209.129600000002</v>
      </c>
      <c r="X63" s="125">
        <f t="shared" si="14"/>
        <v>2722693.151</v>
      </c>
      <c r="Y63" s="109">
        <f t="shared" si="14"/>
        <v>3</v>
      </c>
      <c r="Z63" s="97">
        <f t="shared" si="14"/>
        <v>961.13</v>
      </c>
      <c r="AA63" s="110">
        <f t="shared" si="14"/>
        <v>181597.303</v>
      </c>
      <c r="AB63" s="17">
        <f aca="true" t="shared" si="15" ref="AB63:AD71">+J63+S63+V63+Y63</f>
        <v>524</v>
      </c>
      <c r="AC63" s="30">
        <f t="shared" si="15"/>
        <v>16838.276</v>
      </c>
      <c r="AD63" s="65">
        <f>+L63+U63+X63+AA63</f>
        <v>3987225.803215409</v>
      </c>
      <c r="AE63" s="48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239</v>
      </c>
      <c r="H64" s="96">
        <v>23.6034</v>
      </c>
      <c r="I64" s="96">
        <v>33398.654</v>
      </c>
      <c r="J64" s="26">
        <f t="shared" si="10"/>
        <v>239</v>
      </c>
      <c r="K64" s="27">
        <f t="shared" si="10"/>
        <v>23.6034</v>
      </c>
      <c r="L64" s="25">
        <f t="shared" si="10"/>
        <v>33398.654</v>
      </c>
      <c r="M64" s="96">
        <v>2850</v>
      </c>
      <c r="N64" s="96">
        <v>2093.05087</v>
      </c>
      <c r="O64" s="96">
        <v>1033076.936</v>
      </c>
      <c r="P64" s="69"/>
      <c r="Q64" s="69"/>
      <c r="R64" s="69"/>
      <c r="S64" s="26">
        <f t="shared" si="11"/>
        <v>2850</v>
      </c>
      <c r="T64" s="27">
        <f t="shared" si="11"/>
        <v>2093.05087</v>
      </c>
      <c r="U64" s="25">
        <f t="shared" si="11"/>
        <v>1033076.936</v>
      </c>
      <c r="V64" s="96">
        <v>422</v>
      </c>
      <c r="W64" s="96">
        <v>70.3393</v>
      </c>
      <c r="X64" s="124">
        <v>72875.456</v>
      </c>
      <c r="Y64" s="107">
        <v>100</v>
      </c>
      <c r="Z64" s="96">
        <v>365.9443</v>
      </c>
      <c r="AA64" s="108">
        <v>132326.973</v>
      </c>
      <c r="AB64" s="28">
        <f t="shared" si="15"/>
        <v>3611</v>
      </c>
      <c r="AC64" s="27">
        <f t="shared" si="15"/>
        <v>2552.93787</v>
      </c>
      <c r="AD64" s="63">
        <f t="shared" si="15"/>
        <v>1271678.019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367</v>
      </c>
      <c r="E65" s="72">
        <v>42.8239</v>
      </c>
      <c r="F65" s="72">
        <v>52590.31895596444</v>
      </c>
      <c r="G65" s="97">
        <v>74</v>
      </c>
      <c r="H65" s="97">
        <v>541.1742</v>
      </c>
      <c r="I65" s="97">
        <v>195264.493</v>
      </c>
      <c r="J65" s="16">
        <f t="shared" si="10"/>
        <v>441</v>
      </c>
      <c r="K65" s="30">
        <f t="shared" si="10"/>
        <v>583.9981</v>
      </c>
      <c r="L65" s="29">
        <f t="shared" si="10"/>
        <v>247854.81195596443</v>
      </c>
      <c r="M65" s="97">
        <v>28</v>
      </c>
      <c r="N65" s="97">
        <v>4.9502</v>
      </c>
      <c r="O65" s="97">
        <v>1006.106</v>
      </c>
      <c r="P65" s="72"/>
      <c r="Q65" s="72"/>
      <c r="R65" s="73"/>
      <c r="S65" s="16">
        <f t="shared" si="11"/>
        <v>28</v>
      </c>
      <c r="T65" s="30">
        <f t="shared" si="11"/>
        <v>4.9502</v>
      </c>
      <c r="U65" s="29">
        <f t="shared" si="11"/>
        <v>1006.106</v>
      </c>
      <c r="V65" s="97">
        <v>29</v>
      </c>
      <c r="W65" s="97">
        <v>2.525</v>
      </c>
      <c r="X65" s="125">
        <v>1186.529</v>
      </c>
      <c r="Y65" s="109"/>
      <c r="Z65" s="97"/>
      <c r="AA65" s="110"/>
      <c r="AB65" s="17">
        <f t="shared" si="15"/>
        <v>498</v>
      </c>
      <c r="AC65" s="30">
        <f t="shared" si="15"/>
        <v>591.4733</v>
      </c>
      <c r="AD65" s="65">
        <f t="shared" si="15"/>
        <v>250047.44695596443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26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6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6" ref="D68:I68">+D61+D64+D66</f>
        <v>107</v>
      </c>
      <c r="E68" s="69">
        <f t="shared" si="16"/>
        <v>307.0329</v>
      </c>
      <c r="F68" s="69">
        <f t="shared" si="16"/>
        <v>114512.44482862638</v>
      </c>
      <c r="G68" s="96">
        <f t="shared" si="16"/>
        <v>290</v>
      </c>
      <c r="H68" s="96">
        <f t="shared" si="16"/>
        <v>58.045899999999996</v>
      </c>
      <c r="I68" s="96">
        <f t="shared" si="16"/>
        <v>52741.48</v>
      </c>
      <c r="J68" s="26">
        <f t="shared" si="10"/>
        <v>397</v>
      </c>
      <c r="K68" s="27">
        <f t="shared" si="10"/>
        <v>365.0788</v>
      </c>
      <c r="L68" s="25">
        <f t="shared" si="10"/>
        <v>167253.9248286264</v>
      </c>
      <c r="M68" s="96">
        <f>+M61+M64+M66</f>
        <v>3180</v>
      </c>
      <c r="N68" s="96">
        <f>+N61+N64+N66</f>
        <v>4921.4166700000005</v>
      </c>
      <c r="O68" s="96">
        <f>+O61+O64+O66</f>
        <v>1568473.037</v>
      </c>
      <c r="P68" s="69"/>
      <c r="Q68" s="69"/>
      <c r="R68" s="69"/>
      <c r="S68" s="26">
        <f t="shared" si="11"/>
        <v>3180</v>
      </c>
      <c r="T68" s="27">
        <f t="shared" si="11"/>
        <v>4921.4166700000005</v>
      </c>
      <c r="U68" s="25">
        <f t="shared" si="11"/>
        <v>1568473.037</v>
      </c>
      <c r="V68" s="96">
        <f aca="true" t="shared" si="17" ref="V68:AA68">+V61+V64+V66</f>
        <v>2371</v>
      </c>
      <c r="W68" s="96">
        <f t="shared" si="17"/>
        <v>2094.9846</v>
      </c>
      <c r="X68" s="128">
        <f t="shared" si="17"/>
        <v>668948.403</v>
      </c>
      <c r="Y68" s="107">
        <f t="shared" si="17"/>
        <v>1034</v>
      </c>
      <c r="Z68" s="96">
        <f t="shared" si="17"/>
        <v>4440.8054999999995</v>
      </c>
      <c r="AA68" s="108">
        <f t="shared" si="17"/>
        <v>1877296.352</v>
      </c>
      <c r="AB68" s="28">
        <f t="shared" si="15"/>
        <v>6982</v>
      </c>
      <c r="AC68" s="27">
        <f t="shared" si="15"/>
        <v>11822.28557</v>
      </c>
      <c r="AD68" s="63">
        <f t="shared" si="15"/>
        <v>4281971.716828627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8" ref="D69:I69">+D63+D65+D67</f>
        <v>375</v>
      </c>
      <c r="E69" s="72">
        <f t="shared" si="18"/>
        <v>470.5663</v>
      </c>
      <c r="F69" s="72">
        <f t="shared" si="18"/>
        <v>195811.42517137362</v>
      </c>
      <c r="G69" s="97">
        <f t="shared" si="18"/>
        <v>80</v>
      </c>
      <c r="H69" s="97">
        <f t="shared" si="18"/>
        <v>688.8240000000001</v>
      </c>
      <c r="I69" s="97">
        <f t="shared" si="18"/>
        <v>249964.37</v>
      </c>
      <c r="J69" s="16">
        <f t="shared" si="10"/>
        <v>455</v>
      </c>
      <c r="K69" s="30">
        <f t="shared" si="10"/>
        <v>1159.3903</v>
      </c>
      <c r="L69" s="29">
        <f t="shared" si="10"/>
        <v>445775.79517137364</v>
      </c>
      <c r="M69" s="97">
        <f>+M63+M65+M67</f>
        <v>94</v>
      </c>
      <c r="N69" s="97">
        <f>+N63+N65+N67</f>
        <v>5097.5744</v>
      </c>
      <c r="O69" s="97">
        <f>+O63+O65+O67</f>
        <v>886020.4720000001</v>
      </c>
      <c r="P69" s="72"/>
      <c r="Q69" s="72"/>
      <c r="R69" s="73"/>
      <c r="S69" s="16">
        <f t="shared" si="11"/>
        <v>94</v>
      </c>
      <c r="T69" s="30">
        <f t="shared" si="11"/>
        <v>5097.5744</v>
      </c>
      <c r="U69" s="29">
        <f t="shared" si="11"/>
        <v>886020.4720000001</v>
      </c>
      <c r="V69" s="97">
        <f aca="true" t="shared" si="19" ref="V69:AA69">+V63+V65+V67</f>
        <v>470</v>
      </c>
      <c r="W69" s="97">
        <f t="shared" si="19"/>
        <v>10211.654600000002</v>
      </c>
      <c r="X69" s="129">
        <f t="shared" si="19"/>
        <v>2723879.68</v>
      </c>
      <c r="Y69" s="109">
        <f t="shared" si="19"/>
        <v>3</v>
      </c>
      <c r="Z69" s="97">
        <f t="shared" si="19"/>
        <v>961.13</v>
      </c>
      <c r="AA69" s="110">
        <f t="shared" si="19"/>
        <v>181597.303</v>
      </c>
      <c r="AB69" s="17">
        <f t="shared" si="15"/>
        <v>1022</v>
      </c>
      <c r="AC69" s="30">
        <f t="shared" si="15"/>
        <v>17429.749300000003</v>
      </c>
      <c r="AD69" s="64">
        <f t="shared" si="15"/>
        <v>4237273.250171374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7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20" ref="D71:I71">+D68+D69+D70</f>
        <v>482</v>
      </c>
      <c r="E71" s="78">
        <f t="shared" si="20"/>
        <v>777.5992</v>
      </c>
      <c r="F71" s="78">
        <f t="shared" si="20"/>
        <v>310323.87</v>
      </c>
      <c r="G71" s="101">
        <f t="shared" si="20"/>
        <v>370</v>
      </c>
      <c r="H71" s="98">
        <f t="shared" si="20"/>
        <v>746.8699</v>
      </c>
      <c r="I71" s="117">
        <f t="shared" si="20"/>
        <v>302705.85</v>
      </c>
      <c r="J71" s="61">
        <f t="shared" si="10"/>
        <v>852</v>
      </c>
      <c r="K71" s="58">
        <f t="shared" si="10"/>
        <v>1524.4691</v>
      </c>
      <c r="L71" s="57">
        <f t="shared" si="10"/>
        <v>613029.72</v>
      </c>
      <c r="M71" s="113">
        <f>+M68+M69+M70</f>
        <v>3274</v>
      </c>
      <c r="N71" s="98">
        <f>+N68+N69+N70</f>
        <v>10018.99107</v>
      </c>
      <c r="O71" s="119">
        <f>+O68+O69+O70</f>
        <v>2454493.509</v>
      </c>
      <c r="P71" s="79"/>
      <c r="Q71" s="78"/>
      <c r="R71" s="83"/>
      <c r="S71" s="56">
        <f t="shared" si="11"/>
        <v>3274</v>
      </c>
      <c r="T71" s="78">
        <f t="shared" si="11"/>
        <v>10018.99107</v>
      </c>
      <c r="U71" s="84">
        <f t="shared" si="11"/>
        <v>2454493.509</v>
      </c>
      <c r="V71" s="98">
        <f aca="true" t="shared" si="21" ref="V71:AA71">+V68+V69+V70</f>
        <v>2841</v>
      </c>
      <c r="W71" s="101">
        <f t="shared" si="21"/>
        <v>12306.639200000001</v>
      </c>
      <c r="X71" s="130">
        <f t="shared" si="21"/>
        <v>3392828.083</v>
      </c>
      <c r="Y71" s="113">
        <f t="shared" si="21"/>
        <v>1037</v>
      </c>
      <c r="Z71" s="98">
        <f t="shared" si="21"/>
        <v>5401.9355</v>
      </c>
      <c r="AA71" s="114">
        <f t="shared" si="21"/>
        <v>2058893.655</v>
      </c>
      <c r="AB71" s="58">
        <f t="shared" si="15"/>
        <v>8004</v>
      </c>
      <c r="AC71" s="59">
        <f t="shared" si="15"/>
        <v>29252.034870000003</v>
      </c>
      <c r="AD71" s="67">
        <f t="shared" si="15"/>
        <v>8519244.967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546</v>
      </c>
      <c r="E72" s="134">
        <v>4903.569150000001</v>
      </c>
      <c r="F72" s="134">
        <v>327221.53400000004</v>
      </c>
      <c r="G72" s="134">
        <v>435</v>
      </c>
      <c r="H72" s="134">
        <v>561.25445</v>
      </c>
      <c r="I72" s="224">
        <v>278850.527</v>
      </c>
      <c r="J72" s="212">
        <v>981</v>
      </c>
      <c r="K72" s="225">
        <v>1094.6102</v>
      </c>
      <c r="L72" s="226">
        <v>606072.061</v>
      </c>
      <c r="M72" s="134">
        <v>2854</v>
      </c>
      <c r="N72" s="134">
        <v>11786.361400000002</v>
      </c>
      <c r="O72" s="134">
        <v>2362875.381</v>
      </c>
      <c r="P72" s="134"/>
      <c r="Q72" s="134"/>
      <c r="R72" s="224"/>
      <c r="S72" s="212">
        <v>2854</v>
      </c>
      <c r="T72" s="225">
        <v>11786.361400000002</v>
      </c>
      <c r="U72" s="226">
        <v>2362875.381</v>
      </c>
      <c r="V72" s="212">
        <v>2359</v>
      </c>
      <c r="W72" s="225">
        <v>10404.3687</v>
      </c>
      <c r="X72" s="226">
        <v>2545256.136</v>
      </c>
      <c r="Y72" s="212">
        <v>930</v>
      </c>
      <c r="Z72" s="225">
        <v>8370.4852</v>
      </c>
      <c r="AA72" s="226">
        <v>1998658.9330000002</v>
      </c>
      <c r="AB72" s="212">
        <v>7124</v>
      </c>
      <c r="AC72" s="225">
        <v>31655.825500000003</v>
      </c>
      <c r="AD72" s="226">
        <v>7512862.511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 aca="true" t="shared" si="22" ref="D73:O73">D71/D72</f>
        <v>0.8827838827838828</v>
      </c>
      <c r="E73" s="86">
        <f t="shared" si="22"/>
        <v>0.15857820624391517</v>
      </c>
      <c r="F73" s="85">
        <f t="shared" si="22"/>
        <v>0.9483601711860441</v>
      </c>
      <c r="G73" s="102">
        <f t="shared" si="22"/>
        <v>0.8505747126436781</v>
      </c>
      <c r="H73" s="99">
        <f t="shared" si="22"/>
        <v>1.3307153288495084</v>
      </c>
      <c r="I73" s="118">
        <f t="shared" si="22"/>
        <v>1.0855487821975678</v>
      </c>
      <c r="J73" s="87">
        <f t="shared" si="22"/>
        <v>0.8685015290519877</v>
      </c>
      <c r="K73" s="85">
        <f t="shared" si="22"/>
        <v>1.3927050012872162</v>
      </c>
      <c r="L73" s="88">
        <f t="shared" si="22"/>
        <v>1.011479920372043</v>
      </c>
      <c r="M73" s="115">
        <f t="shared" si="22"/>
        <v>1.1471618780658726</v>
      </c>
      <c r="N73" s="99">
        <f t="shared" si="22"/>
        <v>0.8500495386133331</v>
      </c>
      <c r="O73" s="102">
        <f t="shared" si="22"/>
        <v>1.0387739991438847</v>
      </c>
      <c r="P73" s="85"/>
      <c r="Q73" s="86"/>
      <c r="R73" s="89"/>
      <c r="S73" s="90">
        <f aca="true" t="shared" si="23" ref="S73:AD73">S71/S72</f>
        <v>1.1471618780658726</v>
      </c>
      <c r="T73" s="86">
        <f t="shared" si="23"/>
        <v>0.8500495386133331</v>
      </c>
      <c r="U73" s="89">
        <f t="shared" si="23"/>
        <v>1.0387739991438847</v>
      </c>
      <c r="V73" s="99">
        <f t="shared" si="23"/>
        <v>1.2043238660449342</v>
      </c>
      <c r="W73" s="102">
        <f t="shared" si="23"/>
        <v>1.1828338224884323</v>
      </c>
      <c r="X73" s="99">
        <f t="shared" si="23"/>
        <v>1.3330006497232152</v>
      </c>
      <c r="Y73" s="115">
        <f t="shared" si="23"/>
        <v>1.1150537634408602</v>
      </c>
      <c r="Z73" s="99">
        <f t="shared" si="23"/>
        <v>0.645355122305216</v>
      </c>
      <c r="AA73" s="116">
        <f t="shared" si="23"/>
        <v>1.0301375692497905</v>
      </c>
      <c r="AB73" s="85">
        <f t="shared" si="23"/>
        <v>1.1235261089275688</v>
      </c>
      <c r="AC73" s="86">
        <f t="shared" si="23"/>
        <v>0.9240648256037424</v>
      </c>
      <c r="AD73" s="91">
        <f t="shared" si="23"/>
        <v>1.1339545951395356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spans="9:13" ht="25.5">
      <c r="I76" s="120"/>
      <c r="M76" s="120"/>
    </row>
    <row r="77" spans="8:13" ht="25.5">
      <c r="H77" s="138"/>
      <c r="I77" s="138"/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10" width="21.59765625" style="100" customWidth="1"/>
    <col min="11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10" t="s">
        <v>64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3" s="1" customFormat="1" ht="33" customHeight="1" thickBot="1">
      <c r="A2" s="4"/>
      <c r="B2" s="372" t="s">
        <v>97</v>
      </c>
      <c r="C2" s="4"/>
      <c r="D2" s="4"/>
      <c r="E2" s="4"/>
      <c r="F2" s="4"/>
      <c r="G2" s="93"/>
      <c r="H2" s="93"/>
      <c r="I2" s="93"/>
      <c r="J2" s="93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03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105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147"/>
      <c r="K6" s="27"/>
      <c r="L6" s="25"/>
      <c r="M6" s="96">
        <v>6</v>
      </c>
      <c r="N6" s="96">
        <v>1257.567</v>
      </c>
      <c r="O6" s="96">
        <v>222838.796</v>
      </c>
      <c r="P6" s="69"/>
      <c r="Q6" s="69"/>
      <c r="R6" s="69"/>
      <c r="S6" s="26">
        <f aca="true" t="shared" si="0" ref="S6:U7">+M6+P6</f>
        <v>6</v>
      </c>
      <c r="T6" s="27">
        <f t="shared" si="0"/>
        <v>1257.567</v>
      </c>
      <c r="U6" s="25">
        <f t="shared" si="0"/>
        <v>222838.796</v>
      </c>
      <c r="V6" s="96">
        <v>16</v>
      </c>
      <c r="W6" s="96">
        <v>473.013</v>
      </c>
      <c r="X6" s="124">
        <v>180953.133</v>
      </c>
      <c r="Y6" s="107">
        <v>1</v>
      </c>
      <c r="Z6" s="96">
        <v>547.437</v>
      </c>
      <c r="AA6" s="108">
        <v>94592.557</v>
      </c>
      <c r="AB6" s="28">
        <f aca="true" t="shared" si="1" ref="AB6:AD7">+J6+S6+V6+Y6</f>
        <v>23</v>
      </c>
      <c r="AC6" s="27">
        <f t="shared" si="1"/>
        <v>2278.017</v>
      </c>
      <c r="AD6" s="25">
        <f t="shared" si="1"/>
        <v>498384.48600000003</v>
      </c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>
        <v>1</v>
      </c>
      <c r="E7" s="72">
        <v>42.176</v>
      </c>
      <c r="F7" s="72">
        <v>75215.027249908</v>
      </c>
      <c r="G7" s="97"/>
      <c r="H7" s="97"/>
      <c r="I7" s="97"/>
      <c r="J7" s="148">
        <f>+D7+G7</f>
        <v>1</v>
      </c>
      <c r="K7" s="30">
        <f>+E7+H7</f>
        <v>42.176</v>
      </c>
      <c r="L7" s="29">
        <f>+F7+I7</f>
        <v>75215.027249908</v>
      </c>
      <c r="M7" s="97">
        <v>10</v>
      </c>
      <c r="N7" s="97">
        <v>3198.722</v>
      </c>
      <c r="O7" s="97">
        <v>578416.374</v>
      </c>
      <c r="P7" s="72"/>
      <c r="Q7" s="72"/>
      <c r="R7" s="73"/>
      <c r="S7" s="16">
        <f t="shared" si="0"/>
        <v>10</v>
      </c>
      <c r="T7" s="30">
        <f t="shared" si="0"/>
        <v>3198.722</v>
      </c>
      <c r="U7" s="29">
        <f t="shared" si="0"/>
        <v>578416.374</v>
      </c>
      <c r="V7" s="97">
        <v>54</v>
      </c>
      <c r="W7" s="97">
        <v>1920.078</v>
      </c>
      <c r="X7" s="125">
        <v>890587.248</v>
      </c>
      <c r="Y7" s="109">
        <v>2</v>
      </c>
      <c r="Z7" s="97">
        <v>321.317</v>
      </c>
      <c r="AA7" s="110">
        <v>57762.711</v>
      </c>
      <c r="AB7" s="17">
        <f t="shared" si="1"/>
        <v>67</v>
      </c>
      <c r="AC7" s="30">
        <f t="shared" si="1"/>
        <v>5482.293000000001</v>
      </c>
      <c r="AD7" s="29">
        <f t="shared" si="1"/>
        <v>1601981.360249908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147"/>
      <c r="K8" s="27"/>
      <c r="L8" s="25"/>
      <c r="M8" s="96"/>
      <c r="N8" s="96"/>
      <c r="O8" s="96"/>
      <c r="P8" s="69"/>
      <c r="Q8" s="69"/>
      <c r="R8" s="69"/>
      <c r="S8" s="26"/>
      <c r="T8" s="27"/>
      <c r="U8" s="25"/>
      <c r="V8" s="96"/>
      <c r="W8" s="96"/>
      <c r="X8" s="124"/>
      <c r="Y8" s="107"/>
      <c r="Z8" s="96"/>
      <c r="AA8" s="108"/>
      <c r="AB8" s="28"/>
      <c r="AC8" s="27"/>
      <c r="AD8" s="25"/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>
        <v>1</v>
      </c>
      <c r="E9" s="72">
        <v>14.545</v>
      </c>
      <c r="F9" s="72">
        <v>1147.267779406814</v>
      </c>
      <c r="G9" s="97"/>
      <c r="H9" s="97"/>
      <c r="I9" s="97"/>
      <c r="J9" s="148">
        <f>+D9+G9</f>
        <v>1</v>
      </c>
      <c r="K9" s="30">
        <f>+E9+H9</f>
        <v>14.545</v>
      </c>
      <c r="L9" s="29">
        <f>+F9+I9</f>
        <v>1147.267779406814</v>
      </c>
      <c r="M9" s="97">
        <v>7</v>
      </c>
      <c r="N9" s="97">
        <v>82.732</v>
      </c>
      <c r="O9" s="97">
        <v>7039.99</v>
      </c>
      <c r="P9" s="72"/>
      <c r="Q9" s="72"/>
      <c r="R9" s="73"/>
      <c r="S9" s="16">
        <f>+M9+P9</f>
        <v>7</v>
      </c>
      <c r="T9" s="30">
        <f>+N9+Q9</f>
        <v>82.732</v>
      </c>
      <c r="U9" s="29">
        <f>+O9+R9</f>
        <v>7039.99</v>
      </c>
      <c r="V9" s="97">
        <v>3</v>
      </c>
      <c r="W9" s="97">
        <v>87.126</v>
      </c>
      <c r="X9" s="125">
        <v>8402.973</v>
      </c>
      <c r="Y9" s="109"/>
      <c r="Z9" s="97"/>
      <c r="AA9" s="110"/>
      <c r="AB9" s="17">
        <f>+J9+S9+V9+Y9</f>
        <v>11</v>
      </c>
      <c r="AC9" s="30">
        <f>+K9+T9+W9+Z9</f>
        <v>184.40300000000002</v>
      </c>
      <c r="AD9" s="29">
        <f>+L9+U9+X9+AA9</f>
        <v>16590.230779406815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147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48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147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48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147"/>
      <c r="K14" s="27"/>
      <c r="L14" s="25"/>
      <c r="M14" s="96"/>
      <c r="N14" s="96"/>
      <c r="O14" s="96"/>
      <c r="P14" s="69"/>
      <c r="Q14" s="69"/>
      <c r="R14" s="69"/>
      <c r="S14" s="26"/>
      <c r="T14" s="27"/>
      <c r="U14" s="25"/>
      <c r="V14" s="96"/>
      <c r="W14" s="96"/>
      <c r="X14" s="124"/>
      <c r="Y14" s="107"/>
      <c r="Z14" s="96"/>
      <c r="AA14" s="108"/>
      <c r="AB14" s="28"/>
      <c r="AC14" s="27"/>
      <c r="AD14" s="25"/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48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/>
      <c r="E16" s="69"/>
      <c r="F16" s="69"/>
      <c r="G16" s="96"/>
      <c r="H16" s="96"/>
      <c r="I16" s="96"/>
      <c r="J16" s="147"/>
      <c r="K16" s="27"/>
      <c r="L16" s="25"/>
      <c r="M16" s="96"/>
      <c r="N16" s="96"/>
      <c r="O16" s="96"/>
      <c r="P16" s="69"/>
      <c r="Q16" s="69"/>
      <c r="R16" s="69"/>
      <c r="S16" s="26"/>
      <c r="T16" s="27"/>
      <c r="U16" s="25"/>
      <c r="V16" s="96"/>
      <c r="W16" s="96"/>
      <c r="X16" s="124"/>
      <c r="Y16" s="107"/>
      <c r="Z16" s="96"/>
      <c r="AA16" s="108"/>
      <c r="AB16" s="28"/>
      <c r="AC16" s="27"/>
      <c r="AD16" s="25"/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48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147"/>
      <c r="K18" s="27"/>
      <c r="L18" s="25"/>
      <c r="M18" s="96">
        <v>107</v>
      </c>
      <c r="N18" s="96">
        <v>175.951</v>
      </c>
      <c r="O18" s="96">
        <v>72338.213</v>
      </c>
      <c r="P18" s="69"/>
      <c r="Q18" s="69"/>
      <c r="R18" s="69"/>
      <c r="S18" s="26">
        <f>+M18+P18</f>
        <v>107</v>
      </c>
      <c r="T18" s="27">
        <f>+N18+Q18</f>
        <v>175.951</v>
      </c>
      <c r="U18" s="25">
        <f>+O18+R18</f>
        <v>72338.213</v>
      </c>
      <c r="V18" s="96"/>
      <c r="W18" s="96"/>
      <c r="X18" s="124"/>
      <c r="Y18" s="107"/>
      <c r="Z18" s="96"/>
      <c r="AA18" s="108"/>
      <c r="AB18" s="28">
        <f>+J18+S18+V18+Y18</f>
        <v>107</v>
      </c>
      <c r="AC18" s="27">
        <f>+K18+T18+W18+Z18</f>
        <v>175.951</v>
      </c>
      <c r="AD18" s="25">
        <f>+L18+U18+X18+AA18</f>
        <v>72338.213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48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147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/>
      <c r="W20" s="96"/>
      <c r="X20" s="124"/>
      <c r="Y20" s="107"/>
      <c r="Z20" s="96"/>
      <c r="AA20" s="108"/>
      <c r="AB20" s="28"/>
      <c r="AC20" s="27"/>
      <c r="AD20" s="25"/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/>
      <c r="E21" s="72"/>
      <c r="F21" s="72"/>
      <c r="G21" s="97"/>
      <c r="H21" s="97"/>
      <c r="I21" s="97"/>
      <c r="J21" s="148"/>
      <c r="K21" s="30"/>
      <c r="L21" s="29"/>
      <c r="M21" s="97"/>
      <c r="N21" s="97"/>
      <c r="O21" s="97"/>
      <c r="P21" s="72"/>
      <c r="Q21" s="72"/>
      <c r="R21" s="73"/>
      <c r="S21" s="16"/>
      <c r="T21" s="30"/>
      <c r="U21" s="29"/>
      <c r="V21" s="97">
        <v>1</v>
      </c>
      <c r="W21" s="97">
        <v>24.118</v>
      </c>
      <c r="X21" s="125">
        <v>24098.688</v>
      </c>
      <c r="Y21" s="109"/>
      <c r="Z21" s="97"/>
      <c r="AA21" s="110"/>
      <c r="AB21" s="17">
        <f>+J21+S21+V21+Y21</f>
        <v>1</v>
      </c>
      <c r="AC21" s="30">
        <f>+K21+T21+W21+Z21</f>
        <v>24.118</v>
      </c>
      <c r="AD21" s="29">
        <f>+L21+U21+X21+AA21</f>
        <v>24098.688</v>
      </c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147"/>
      <c r="K22" s="27"/>
      <c r="L22" s="25"/>
      <c r="M22" s="96"/>
      <c r="N22" s="96"/>
      <c r="O22" s="96"/>
      <c r="P22" s="69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48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147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22</v>
      </c>
      <c r="W24" s="96">
        <v>111.8987</v>
      </c>
      <c r="X24" s="124">
        <v>24857.248</v>
      </c>
      <c r="Y24" s="107"/>
      <c r="Z24" s="96"/>
      <c r="AA24" s="108"/>
      <c r="AB24" s="28">
        <f aca="true" t="shared" si="2" ref="AB24:AD25">+J24+S24+V24+Y24</f>
        <v>22</v>
      </c>
      <c r="AC24" s="27">
        <f t="shared" si="2"/>
        <v>111.8987</v>
      </c>
      <c r="AD24" s="25">
        <f t="shared" si="2"/>
        <v>24857.248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48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32</v>
      </c>
      <c r="W25" s="97">
        <v>266.9304</v>
      </c>
      <c r="X25" s="125">
        <v>59801.51</v>
      </c>
      <c r="Y25" s="109"/>
      <c r="Z25" s="97"/>
      <c r="AA25" s="110"/>
      <c r="AB25" s="17">
        <f t="shared" si="2"/>
        <v>32</v>
      </c>
      <c r="AC25" s="30">
        <f t="shared" si="2"/>
        <v>266.9304</v>
      </c>
      <c r="AD25" s="29">
        <f t="shared" si="2"/>
        <v>59801.51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147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48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147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48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48</v>
      </c>
      <c r="E30" s="69">
        <v>14.5343</v>
      </c>
      <c r="F30" s="69">
        <v>15418.727723237474</v>
      </c>
      <c r="G30" s="96">
        <v>58</v>
      </c>
      <c r="H30" s="96">
        <v>14.4017</v>
      </c>
      <c r="I30" s="96">
        <v>18148.496</v>
      </c>
      <c r="J30" s="147">
        <f>+D30+G30</f>
        <v>106</v>
      </c>
      <c r="K30" s="27">
        <f>+E30+H30</f>
        <v>28.936</v>
      </c>
      <c r="L30" s="25">
        <f>+F30+I30</f>
        <v>33567.223723237475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90</v>
      </c>
      <c r="Z30" s="96">
        <v>66.9222</v>
      </c>
      <c r="AA30" s="108">
        <v>16235.806</v>
      </c>
      <c r="AB30" s="28">
        <f>+J30+S30+V30+Y30</f>
        <v>196</v>
      </c>
      <c r="AC30" s="27">
        <f>+K30+T30+W30+Z30</f>
        <v>95.85820000000001</v>
      </c>
      <c r="AD30" s="25">
        <f>+L30+U30+X30+AA30</f>
        <v>49803.02972323747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48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/>
      <c r="H32" s="96"/>
      <c r="I32" s="96"/>
      <c r="J32" s="147"/>
      <c r="K32" s="27"/>
      <c r="L32" s="25"/>
      <c r="M32" s="96">
        <v>195</v>
      </c>
      <c r="N32" s="96">
        <v>1377.6136</v>
      </c>
      <c r="O32" s="96">
        <v>308569.091</v>
      </c>
      <c r="P32" s="69"/>
      <c r="Q32" s="69"/>
      <c r="R32" s="69"/>
      <c r="S32" s="26">
        <f>+M32+P32</f>
        <v>195</v>
      </c>
      <c r="T32" s="27">
        <f>+N32+Q32</f>
        <v>1377.6136</v>
      </c>
      <c r="U32" s="25">
        <f>+O32+R32</f>
        <v>308569.091</v>
      </c>
      <c r="V32" s="96">
        <v>132</v>
      </c>
      <c r="W32" s="96">
        <v>78.5389</v>
      </c>
      <c r="X32" s="124">
        <v>22976.948</v>
      </c>
      <c r="Y32" s="107">
        <v>103</v>
      </c>
      <c r="Z32" s="96">
        <v>908.8188</v>
      </c>
      <c r="AA32" s="108">
        <v>205599.934</v>
      </c>
      <c r="AB32" s="28">
        <f>+J32+S32+V32+Y32</f>
        <v>430</v>
      </c>
      <c r="AC32" s="27">
        <f>+K32+T32+W32+Z32</f>
        <v>2364.9713</v>
      </c>
      <c r="AD32" s="25">
        <f>+L32+U32+X32+AA32</f>
        <v>537145.973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48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5</v>
      </c>
      <c r="H34" s="96">
        <v>0.185</v>
      </c>
      <c r="I34" s="96">
        <v>227.717</v>
      </c>
      <c r="J34" s="147">
        <f>+D34+G34</f>
        <v>5</v>
      </c>
      <c r="K34" s="27">
        <f>+E34+H34</f>
        <v>0.185</v>
      </c>
      <c r="L34" s="25">
        <f>+F34+I34</f>
        <v>227.717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90</v>
      </c>
      <c r="W34" s="96">
        <v>29.0296</v>
      </c>
      <c r="X34" s="124">
        <v>11211.399</v>
      </c>
      <c r="Y34" s="107"/>
      <c r="Z34" s="96"/>
      <c r="AA34" s="108"/>
      <c r="AB34" s="28">
        <f>+J34+S34+V34+Y34</f>
        <v>95</v>
      </c>
      <c r="AC34" s="27">
        <f>+K34+T34+W34+Z34</f>
        <v>29.214599999999997</v>
      </c>
      <c r="AD34" s="25">
        <f>+L34+U34+X34+AA34</f>
        <v>11439.116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48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147"/>
      <c r="K36" s="27"/>
      <c r="L36" s="25"/>
      <c r="M36" s="96"/>
      <c r="N36" s="96"/>
      <c r="O36" s="96"/>
      <c r="P36" s="69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28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48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27</v>
      </c>
      <c r="E38" s="69">
        <v>1.6815</v>
      </c>
      <c r="F38" s="69">
        <v>1315.5749763857395</v>
      </c>
      <c r="G38" s="96"/>
      <c r="H38" s="96"/>
      <c r="I38" s="96"/>
      <c r="J38" s="147">
        <f>+D38+G38</f>
        <v>27</v>
      </c>
      <c r="K38" s="27">
        <f>+E38+H38</f>
        <v>1.6815</v>
      </c>
      <c r="L38" s="25">
        <f>+F38+I38</f>
        <v>1315.5749763857395</v>
      </c>
      <c r="M38" s="96"/>
      <c r="N38" s="96"/>
      <c r="O38" s="96"/>
      <c r="P38" s="69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28">
        <f>+J38+S38+V38+Y38</f>
        <v>27</v>
      </c>
      <c r="AC38" s="27">
        <f>+K38+T38+W38+Z38</f>
        <v>1.6815</v>
      </c>
      <c r="AD38" s="25">
        <f>+L38+U38+X38+AA38</f>
        <v>1315.5749763857395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48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147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/>
      <c r="W40" s="96"/>
      <c r="X40" s="124"/>
      <c r="Y40" s="107"/>
      <c r="Z40" s="96"/>
      <c r="AA40" s="108"/>
      <c r="AB40" s="28"/>
      <c r="AC40" s="27"/>
      <c r="AD40" s="25"/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48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/>
      <c r="H42" s="96"/>
      <c r="I42" s="96"/>
      <c r="J42" s="147"/>
      <c r="K42" s="27"/>
      <c r="L42" s="25"/>
      <c r="M42" s="96"/>
      <c r="N42" s="96"/>
      <c r="O42" s="96"/>
      <c r="P42" s="69"/>
      <c r="Q42" s="69"/>
      <c r="R42" s="69"/>
      <c r="S42" s="26"/>
      <c r="T42" s="27"/>
      <c r="U42" s="25"/>
      <c r="V42" s="96">
        <v>9</v>
      </c>
      <c r="W42" s="96">
        <v>264.2736</v>
      </c>
      <c r="X42" s="124">
        <v>46347.225</v>
      </c>
      <c r="Y42" s="107"/>
      <c r="Z42" s="96"/>
      <c r="AA42" s="108"/>
      <c r="AB42" s="28">
        <f aca="true" t="shared" si="3" ref="AB42:AD43">+J42+S42+V42+Y42</f>
        <v>9</v>
      </c>
      <c r="AC42" s="27">
        <f t="shared" si="3"/>
        <v>264.2736</v>
      </c>
      <c r="AD42" s="25">
        <f t="shared" si="3"/>
        <v>46347.225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>
        <v>3</v>
      </c>
      <c r="E43" s="72">
        <v>30.4524</v>
      </c>
      <c r="F43" s="72">
        <v>24248.131484751757</v>
      </c>
      <c r="G43" s="97">
        <v>9</v>
      </c>
      <c r="H43" s="97">
        <v>143.7896</v>
      </c>
      <c r="I43" s="97">
        <v>86499.781</v>
      </c>
      <c r="J43" s="148">
        <f>+D43+G43</f>
        <v>12</v>
      </c>
      <c r="K43" s="30">
        <f>+E43+H43</f>
        <v>174.24200000000002</v>
      </c>
      <c r="L43" s="29">
        <f>+F43+I43</f>
        <v>110747.91248475175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13</v>
      </c>
      <c r="W43" s="97">
        <v>159.3622</v>
      </c>
      <c r="X43" s="125">
        <v>31657.966</v>
      </c>
      <c r="Y43" s="109"/>
      <c r="Z43" s="97"/>
      <c r="AA43" s="110"/>
      <c r="AB43" s="17">
        <f t="shared" si="3"/>
        <v>25</v>
      </c>
      <c r="AC43" s="30">
        <f t="shared" si="3"/>
        <v>333.6042</v>
      </c>
      <c r="AD43" s="29">
        <f t="shared" si="3"/>
        <v>142405.87848475174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147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/>
      <c r="W44" s="96"/>
      <c r="X44" s="124"/>
      <c r="Y44" s="107"/>
      <c r="Z44" s="96"/>
      <c r="AA44" s="108"/>
      <c r="AB44" s="28"/>
      <c r="AC44" s="27"/>
      <c r="AD44" s="25"/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/>
      <c r="E45" s="72"/>
      <c r="F45" s="72"/>
      <c r="G45" s="97"/>
      <c r="H45" s="97"/>
      <c r="I45" s="97"/>
      <c r="J45" s="148"/>
      <c r="K45" s="30"/>
      <c r="L45" s="29"/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/>
      <c r="AC45" s="30"/>
      <c r="AD45" s="29"/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147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48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147"/>
      <c r="K48" s="27"/>
      <c r="L48" s="25"/>
      <c r="M48" s="96">
        <v>17</v>
      </c>
      <c r="N48" s="96">
        <v>3.792</v>
      </c>
      <c r="O48" s="96">
        <v>1959.196</v>
      </c>
      <c r="P48" s="69"/>
      <c r="Q48" s="69"/>
      <c r="R48" s="69"/>
      <c r="S48" s="26">
        <f>+M48+P48</f>
        <v>17</v>
      </c>
      <c r="T48" s="27">
        <f>+N48+Q48</f>
        <v>3.792</v>
      </c>
      <c r="U48" s="25">
        <f>+O48+R48</f>
        <v>1959.196</v>
      </c>
      <c r="V48" s="96">
        <v>57</v>
      </c>
      <c r="W48" s="96">
        <v>5.764</v>
      </c>
      <c r="X48" s="124">
        <v>2932.12</v>
      </c>
      <c r="Y48" s="107">
        <v>24</v>
      </c>
      <c r="Z48" s="96">
        <v>5.0735</v>
      </c>
      <c r="AA48" s="108">
        <v>2476.947</v>
      </c>
      <c r="AB48" s="28">
        <f aca="true" t="shared" si="4" ref="AB48:AD51">+J48+S48+V48+Y48</f>
        <v>98</v>
      </c>
      <c r="AC48" s="27">
        <f t="shared" si="4"/>
        <v>14.6295</v>
      </c>
      <c r="AD48" s="25">
        <f t="shared" si="4"/>
        <v>7368.263</v>
      </c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48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>
        <v>1</v>
      </c>
      <c r="W49" s="97">
        <v>0.23</v>
      </c>
      <c r="X49" s="125">
        <v>98.432</v>
      </c>
      <c r="Y49" s="109"/>
      <c r="Z49" s="97"/>
      <c r="AA49" s="110"/>
      <c r="AB49" s="17">
        <f t="shared" si="4"/>
        <v>1</v>
      </c>
      <c r="AC49" s="30">
        <f t="shared" si="4"/>
        <v>0.23</v>
      </c>
      <c r="AD49" s="29">
        <f t="shared" si="4"/>
        <v>98.432</v>
      </c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/>
      <c r="E50" s="69"/>
      <c r="F50" s="69"/>
      <c r="G50" s="96"/>
      <c r="H50" s="96"/>
      <c r="I50" s="96"/>
      <c r="J50" s="147"/>
      <c r="K50" s="27"/>
      <c r="L50" s="25"/>
      <c r="M50" s="96"/>
      <c r="N50" s="96"/>
      <c r="O50" s="96"/>
      <c r="P50" s="69"/>
      <c r="Q50" s="69"/>
      <c r="R50" s="69"/>
      <c r="S50" s="26"/>
      <c r="T50" s="27"/>
      <c r="U50" s="25"/>
      <c r="V50" s="96"/>
      <c r="W50" s="96"/>
      <c r="X50" s="124"/>
      <c r="Y50" s="107">
        <v>1</v>
      </c>
      <c r="Z50" s="96">
        <v>120.91</v>
      </c>
      <c r="AA50" s="108">
        <v>39334.416</v>
      </c>
      <c r="AB50" s="28">
        <f t="shared" si="4"/>
        <v>1</v>
      </c>
      <c r="AC50" s="27">
        <f t="shared" si="4"/>
        <v>120.91</v>
      </c>
      <c r="AD50" s="25">
        <f t="shared" si="4"/>
        <v>39334.416</v>
      </c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>
        <v>1</v>
      </c>
      <c r="E51" s="72">
        <v>229.072</v>
      </c>
      <c r="F51" s="72">
        <v>69308.13799593528</v>
      </c>
      <c r="G51" s="97"/>
      <c r="H51" s="97"/>
      <c r="I51" s="97"/>
      <c r="J51" s="148">
        <f>+D51+G51</f>
        <v>1</v>
      </c>
      <c r="K51" s="30">
        <f>+E51+H51</f>
        <v>229.072</v>
      </c>
      <c r="L51" s="29">
        <f>+F51+I51</f>
        <v>69308.13799593528</v>
      </c>
      <c r="M51" s="97"/>
      <c r="N51" s="97"/>
      <c r="O51" s="97"/>
      <c r="P51" s="72"/>
      <c r="Q51" s="72"/>
      <c r="R51" s="73"/>
      <c r="S51" s="16"/>
      <c r="T51" s="30"/>
      <c r="U51" s="29"/>
      <c r="V51" s="97"/>
      <c r="W51" s="97"/>
      <c r="X51" s="125"/>
      <c r="Y51" s="109"/>
      <c r="Z51" s="97"/>
      <c r="AA51" s="110"/>
      <c r="AB51" s="17">
        <f t="shared" si="4"/>
        <v>1</v>
      </c>
      <c r="AC51" s="30">
        <f t="shared" si="4"/>
        <v>229.072</v>
      </c>
      <c r="AD51" s="29">
        <f t="shared" si="4"/>
        <v>69308.13799593528</v>
      </c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147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48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>
        <v>143</v>
      </c>
      <c r="W53" s="97">
        <v>2197.959</v>
      </c>
      <c r="X53" s="125">
        <v>718653.158</v>
      </c>
      <c r="Y53" s="109"/>
      <c r="Z53" s="97"/>
      <c r="AA53" s="110"/>
      <c r="AB53" s="17">
        <f>+J53+S53+V53+Y53</f>
        <v>143</v>
      </c>
      <c r="AC53" s="30">
        <f>+K53+T53+W53+Z53</f>
        <v>2197.959</v>
      </c>
      <c r="AD53" s="29">
        <f>+L53+U53+X53+AA53</f>
        <v>718653.158</v>
      </c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147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48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147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>
        <v>99</v>
      </c>
      <c r="W56" s="96">
        <v>54.364</v>
      </c>
      <c r="X56" s="124">
        <v>58012.191</v>
      </c>
      <c r="Y56" s="107"/>
      <c r="Z56" s="96"/>
      <c r="AA56" s="108"/>
      <c r="AB56" s="28">
        <f aca="true" t="shared" si="5" ref="AB56:AD58">+J56+S56+V56+Y56</f>
        <v>99</v>
      </c>
      <c r="AC56" s="27">
        <f t="shared" si="5"/>
        <v>54.364</v>
      </c>
      <c r="AD56" s="25">
        <f t="shared" si="5"/>
        <v>58012.191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48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>
        <v>48</v>
      </c>
      <c r="W57" s="97">
        <v>43.3752</v>
      </c>
      <c r="X57" s="125">
        <v>46851.392</v>
      </c>
      <c r="Y57" s="109"/>
      <c r="Z57" s="97"/>
      <c r="AA57" s="110"/>
      <c r="AB57" s="17">
        <f t="shared" si="5"/>
        <v>48</v>
      </c>
      <c r="AC57" s="30">
        <f t="shared" si="5"/>
        <v>43.3752</v>
      </c>
      <c r="AD57" s="29">
        <f t="shared" si="5"/>
        <v>46851.392</v>
      </c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62" t="s">
        <v>14</v>
      </c>
      <c r="D58" s="75"/>
      <c r="E58" s="76"/>
      <c r="F58" s="76"/>
      <c r="G58" s="92"/>
      <c r="H58" s="92"/>
      <c r="I58" s="92"/>
      <c r="J58" s="149"/>
      <c r="K58" s="33"/>
      <c r="L58" s="32"/>
      <c r="M58" s="92">
        <v>3</v>
      </c>
      <c r="N58" s="92">
        <v>12.7904</v>
      </c>
      <c r="O58" s="92">
        <v>2226.053</v>
      </c>
      <c r="P58" s="76"/>
      <c r="Q58" s="76"/>
      <c r="R58" s="76"/>
      <c r="S58" s="34">
        <f>+M58+P58</f>
        <v>3</v>
      </c>
      <c r="T58" s="35">
        <f>+N58+Q58</f>
        <v>12.7904</v>
      </c>
      <c r="U58" s="36">
        <f>+O58+R58</f>
        <v>2226.053</v>
      </c>
      <c r="V58" s="92">
        <v>1009</v>
      </c>
      <c r="W58" s="92">
        <v>22.4728</v>
      </c>
      <c r="X58" s="126">
        <v>21146.093</v>
      </c>
      <c r="Y58" s="111">
        <v>236</v>
      </c>
      <c r="Z58" s="92">
        <v>344.6264</v>
      </c>
      <c r="AA58" s="112">
        <v>187356.907</v>
      </c>
      <c r="AB58" s="37">
        <f t="shared" si="5"/>
        <v>1248</v>
      </c>
      <c r="AC58" s="33">
        <f t="shared" si="5"/>
        <v>379.8896</v>
      </c>
      <c r="AD58" s="62">
        <f t="shared" si="5"/>
        <v>210729.053</v>
      </c>
      <c r="AE58" s="5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216" t="s">
        <v>55</v>
      </c>
      <c r="D59" s="217"/>
      <c r="E59" s="206"/>
      <c r="F59" s="206"/>
      <c r="G59" s="207"/>
      <c r="H59" s="207"/>
      <c r="I59" s="208"/>
      <c r="J59" s="220"/>
      <c r="K59" s="210"/>
      <c r="L59" s="211"/>
      <c r="M59" s="212"/>
      <c r="N59" s="207"/>
      <c r="O59" s="207"/>
      <c r="P59" s="206"/>
      <c r="Q59" s="206"/>
      <c r="R59" s="213"/>
      <c r="S59" s="209"/>
      <c r="T59" s="210"/>
      <c r="U59" s="211"/>
      <c r="V59" s="212"/>
      <c r="W59" s="207"/>
      <c r="X59" s="214"/>
      <c r="Y59" s="212"/>
      <c r="Z59" s="207"/>
      <c r="AA59" s="208"/>
      <c r="AB59" s="215"/>
      <c r="AC59" s="210"/>
      <c r="AD59" s="216"/>
      <c r="AE59" s="221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48"/>
      <c r="K60" s="30"/>
      <c r="L60" s="29"/>
      <c r="M60" s="97">
        <v>28</v>
      </c>
      <c r="N60" s="97">
        <v>217.3412</v>
      </c>
      <c r="O60" s="97">
        <v>48049.751</v>
      </c>
      <c r="P60" s="72"/>
      <c r="Q60" s="72"/>
      <c r="R60" s="73"/>
      <c r="S60" s="16">
        <f>+M60+P60</f>
        <v>28</v>
      </c>
      <c r="T60" s="30">
        <f>+N60+Q60</f>
        <v>217.3412</v>
      </c>
      <c r="U60" s="29">
        <f>+O60+R60</f>
        <v>48049.751</v>
      </c>
      <c r="V60" s="97">
        <v>96</v>
      </c>
      <c r="W60" s="97">
        <v>2.1747</v>
      </c>
      <c r="X60" s="125">
        <v>3063.374</v>
      </c>
      <c r="Y60" s="109"/>
      <c r="Z60" s="97"/>
      <c r="AA60" s="110"/>
      <c r="AB60" s="17">
        <f aca="true" t="shared" si="6" ref="AB60:AD61">+J60+S60+V60+Y60</f>
        <v>124</v>
      </c>
      <c r="AC60" s="30">
        <f t="shared" si="6"/>
        <v>219.5159</v>
      </c>
      <c r="AD60" s="64">
        <f t="shared" si="6"/>
        <v>51113.125</v>
      </c>
      <c r="AE60" s="222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62" t="s">
        <v>14</v>
      </c>
      <c r="D61" s="75">
        <f aca="true" t="shared" si="7" ref="D61:I61">+D6+D8+D10+D12+D14+D16+D18+D20+D22+D24+D26+D28+D30+D32+D34+D36+D38+D40+D42+D44+D46+D48+D50+D52+D54+D56+D58</f>
        <v>75</v>
      </c>
      <c r="E61" s="76">
        <f t="shared" si="7"/>
        <v>16.2158</v>
      </c>
      <c r="F61" s="76">
        <f t="shared" si="7"/>
        <v>16734.302699623215</v>
      </c>
      <c r="G61" s="92">
        <f t="shared" si="7"/>
        <v>63</v>
      </c>
      <c r="H61" s="92">
        <f t="shared" si="7"/>
        <v>14.5867</v>
      </c>
      <c r="I61" s="92">
        <f t="shared" si="7"/>
        <v>18376.213</v>
      </c>
      <c r="J61" s="149">
        <f aca="true" t="shared" si="8" ref="J61:L71">+D61+G61</f>
        <v>138</v>
      </c>
      <c r="K61" s="33">
        <f t="shared" si="8"/>
        <v>30.802500000000002</v>
      </c>
      <c r="L61" s="32">
        <f t="shared" si="8"/>
        <v>35110.51569962321</v>
      </c>
      <c r="M61" s="92">
        <f>+M6+M8+M10+M12+M14+M16+M18+M20+M22+M24+M26+M28+M30+M32+M34+M36+M38+M40+M42+M44+M46+M48+M50+M52+M54+M56+M58</f>
        <v>328</v>
      </c>
      <c r="N61" s="92">
        <f>+N6+N8+N10+N12+N14+N16+N18+N20+N22+N24+N26+N28+N30+N32+N34+N36+N38+N40+N42+N44+N46+N48+N50+N52+N54+N56+N58</f>
        <v>2827.7139999999995</v>
      </c>
      <c r="O61" s="92">
        <f>+O6+O8+O10+O12+O14+O16+O18+O20+O22+O24+O26+O28+O30+O32+O34+O36+O38+O40+O42+O44+O46+O48+O50+O52+O54+O56+O58</f>
        <v>607931.349</v>
      </c>
      <c r="P61" s="76"/>
      <c r="Q61" s="76"/>
      <c r="R61" s="76"/>
      <c r="S61" s="34">
        <f aca="true" t="shared" si="9" ref="S61:U71">+M61+P61</f>
        <v>328</v>
      </c>
      <c r="T61" s="35">
        <f t="shared" si="9"/>
        <v>2827.7139999999995</v>
      </c>
      <c r="U61" s="36">
        <f t="shared" si="9"/>
        <v>607931.349</v>
      </c>
      <c r="V61" s="92">
        <f aca="true" t="shared" si="10" ref="V61:AA61">+V6+V8+V10+V12+V14+V16+V18+V20+V22+V24+V26+V28+V30+V32+V34+V36+V38+V40+V42+V44+V46+V48+V50+V52+V54+V56+V58</f>
        <v>1434</v>
      </c>
      <c r="W61" s="92">
        <f t="shared" si="10"/>
        <v>1039.3546</v>
      </c>
      <c r="X61" s="126">
        <f>+X6+X8+X10+X12+X14+X16+X18+X20+X22+X24+X26+X28+X30+X32+X34+X36+X38+X40+X42+X44+X46+X48+X50+X52+X54+X56+X58</f>
        <v>368436.35699999996</v>
      </c>
      <c r="Y61" s="111">
        <f t="shared" si="10"/>
        <v>455</v>
      </c>
      <c r="Z61" s="92">
        <f t="shared" si="10"/>
        <v>1993.7878999999998</v>
      </c>
      <c r="AA61" s="112">
        <f t="shared" si="10"/>
        <v>545596.567</v>
      </c>
      <c r="AB61" s="37">
        <f t="shared" si="6"/>
        <v>2355</v>
      </c>
      <c r="AC61" s="33">
        <f t="shared" si="6"/>
        <v>5891.659</v>
      </c>
      <c r="AD61" s="62">
        <f t="shared" si="6"/>
        <v>1557074.7886996232</v>
      </c>
      <c r="AE61" s="223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216" t="s">
        <v>55</v>
      </c>
      <c r="D62" s="217"/>
      <c r="E62" s="206"/>
      <c r="F62" s="206"/>
      <c r="G62" s="207"/>
      <c r="H62" s="207"/>
      <c r="I62" s="208"/>
      <c r="J62" s="220"/>
      <c r="K62" s="210"/>
      <c r="L62" s="211"/>
      <c r="M62" s="212"/>
      <c r="N62" s="207"/>
      <c r="O62" s="207"/>
      <c r="P62" s="206"/>
      <c r="Q62" s="206"/>
      <c r="R62" s="213"/>
      <c r="S62" s="209"/>
      <c r="T62" s="210"/>
      <c r="U62" s="211"/>
      <c r="V62" s="212"/>
      <c r="W62" s="207"/>
      <c r="X62" s="214"/>
      <c r="Y62" s="212"/>
      <c r="Z62" s="207"/>
      <c r="AA62" s="208"/>
      <c r="AB62" s="215"/>
      <c r="AC62" s="210"/>
      <c r="AD62" s="216"/>
      <c r="AE62" s="221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11" ref="D63:I63">+D7+D9+D11+D13+D15+D17+D19+D21+D23+D25+D27+D29+D31+D33+D35+D37+D39+D41+D43+D45+D47+D49+D51+D53+D55+D57+D60</f>
        <v>6</v>
      </c>
      <c r="E63" s="72">
        <f t="shared" si="11"/>
        <v>316.2454</v>
      </c>
      <c r="F63" s="72">
        <f>+F7+F9+F11+F13+F15+F17+F19+F21+F23+F25+F27+F29+F31+F33+F35+F37+F39+F41+F43+F45+F47+F49+F51+F53+F55+F57+F60</f>
        <v>169918.56451000186</v>
      </c>
      <c r="G63" s="97">
        <f t="shared" si="11"/>
        <v>9</v>
      </c>
      <c r="H63" s="97">
        <f t="shared" si="11"/>
        <v>143.7896</v>
      </c>
      <c r="I63" s="97">
        <f t="shared" si="11"/>
        <v>86499.781</v>
      </c>
      <c r="J63" s="148">
        <f t="shared" si="8"/>
        <v>15</v>
      </c>
      <c r="K63" s="30">
        <f t="shared" si="8"/>
        <v>460.035</v>
      </c>
      <c r="L63" s="29">
        <f t="shared" si="8"/>
        <v>256418.34551000188</v>
      </c>
      <c r="M63" s="97">
        <f>+M7+M9+M11+M13+M15+M17+M19+M21+M23+M25+M27+M29+M31+M33+M35+M37+M39+M41+M43+M45+M47+M49+M51+M53+M55+M57+M60</f>
        <v>45</v>
      </c>
      <c r="N63" s="97">
        <f>+N7+N9+N11+N13+N15+N17+N19+N21+N23+N25+N27+N29+N31+N33+N35+N37+N39+N41+N43+N45+N47+N49+N51+N53+N55+N57+N60</f>
        <v>3498.7952</v>
      </c>
      <c r="O63" s="97">
        <f>+O7+O9+O11+O13+O15+O17+O19+O21+O23+O25+O27+O29+O31+O33+O35+O37+O39+O41+O43+O45+O47+O49+O51+O53+O55+O57+O60</f>
        <v>633506.115</v>
      </c>
      <c r="P63" s="72"/>
      <c r="Q63" s="72"/>
      <c r="R63" s="73"/>
      <c r="S63" s="16">
        <f t="shared" si="9"/>
        <v>45</v>
      </c>
      <c r="T63" s="30">
        <f t="shared" si="9"/>
        <v>3498.7952</v>
      </c>
      <c r="U63" s="29">
        <f t="shared" si="9"/>
        <v>633506.115</v>
      </c>
      <c r="V63" s="97">
        <f aca="true" t="shared" si="12" ref="V63:AA63">+V7+V9+V11+V13+V15+V17+V19+V21+V23+V25+V27+V29+V31+V33+V35+V37+V39+V41+V43+V45+V47+V49+V51+V53+V55+V57+V60</f>
        <v>391</v>
      </c>
      <c r="W63" s="97">
        <f t="shared" si="12"/>
        <v>4701.353499999999</v>
      </c>
      <c r="X63" s="125">
        <f t="shared" si="12"/>
        <v>1783214.7410000002</v>
      </c>
      <c r="Y63" s="109">
        <f t="shared" si="12"/>
        <v>2</v>
      </c>
      <c r="Z63" s="97">
        <f t="shared" si="12"/>
        <v>321.317</v>
      </c>
      <c r="AA63" s="110">
        <f t="shared" si="12"/>
        <v>57762.711</v>
      </c>
      <c r="AB63" s="17">
        <f aca="true" t="shared" si="13" ref="AB63:AD71">+J63+S63+V63+Y63</f>
        <v>453</v>
      </c>
      <c r="AC63" s="30">
        <f t="shared" si="13"/>
        <v>8981.5007</v>
      </c>
      <c r="AD63" s="65">
        <f>+L63+U63+X63+AA63</f>
        <v>2730901.912510002</v>
      </c>
      <c r="AE63" s="222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236</v>
      </c>
      <c r="H64" s="96">
        <v>696.8632</v>
      </c>
      <c r="I64" s="96">
        <v>151719.598</v>
      </c>
      <c r="J64" s="147">
        <f t="shared" si="8"/>
        <v>236</v>
      </c>
      <c r="K64" s="27">
        <f t="shared" si="8"/>
        <v>696.8632</v>
      </c>
      <c r="L64" s="25">
        <f t="shared" si="8"/>
        <v>151719.598</v>
      </c>
      <c r="M64" s="96">
        <v>1789</v>
      </c>
      <c r="N64" s="96">
        <v>491.5934</v>
      </c>
      <c r="O64" s="96">
        <v>174730.618</v>
      </c>
      <c r="P64" s="69"/>
      <c r="Q64" s="69"/>
      <c r="R64" s="69"/>
      <c r="S64" s="26">
        <f t="shared" si="9"/>
        <v>1789</v>
      </c>
      <c r="T64" s="27">
        <f t="shared" si="9"/>
        <v>491.5934</v>
      </c>
      <c r="U64" s="25">
        <f t="shared" si="9"/>
        <v>174730.618</v>
      </c>
      <c r="V64" s="96">
        <v>315</v>
      </c>
      <c r="W64" s="96">
        <v>52.5435</v>
      </c>
      <c r="X64" s="124">
        <v>68157.499</v>
      </c>
      <c r="Y64" s="107">
        <v>28</v>
      </c>
      <c r="Z64" s="96">
        <v>151.515</v>
      </c>
      <c r="AA64" s="108">
        <v>36301.359</v>
      </c>
      <c r="AB64" s="28">
        <f t="shared" si="13"/>
        <v>2368</v>
      </c>
      <c r="AC64" s="27">
        <f t="shared" si="13"/>
        <v>1392.5151</v>
      </c>
      <c r="AD64" s="63">
        <f t="shared" si="13"/>
        <v>430909.074</v>
      </c>
      <c r="AE64" s="5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358</v>
      </c>
      <c r="E65" s="72">
        <v>43.8724</v>
      </c>
      <c r="F65" s="72">
        <v>71846.35179037493</v>
      </c>
      <c r="G65" s="97">
        <v>75</v>
      </c>
      <c r="H65" s="97">
        <v>514.7919</v>
      </c>
      <c r="I65" s="97">
        <v>99033.752</v>
      </c>
      <c r="J65" s="148">
        <f t="shared" si="8"/>
        <v>433</v>
      </c>
      <c r="K65" s="30">
        <f t="shared" si="8"/>
        <v>558.6643</v>
      </c>
      <c r="L65" s="29">
        <f t="shared" si="8"/>
        <v>170880.10379037494</v>
      </c>
      <c r="M65" s="97">
        <v>16</v>
      </c>
      <c r="N65" s="97">
        <v>0.164</v>
      </c>
      <c r="O65" s="97">
        <v>64.422</v>
      </c>
      <c r="P65" s="72"/>
      <c r="Q65" s="72"/>
      <c r="R65" s="73"/>
      <c r="S65" s="16">
        <f t="shared" si="9"/>
        <v>16</v>
      </c>
      <c r="T65" s="30">
        <f t="shared" si="9"/>
        <v>0.164</v>
      </c>
      <c r="U65" s="29">
        <f t="shared" si="9"/>
        <v>64.422</v>
      </c>
      <c r="V65" s="97">
        <v>66</v>
      </c>
      <c r="W65" s="97">
        <v>6.2541</v>
      </c>
      <c r="X65" s="125">
        <v>1752.423</v>
      </c>
      <c r="Y65" s="109">
        <v>1</v>
      </c>
      <c r="Z65" s="97">
        <v>0.844</v>
      </c>
      <c r="AA65" s="110">
        <v>569.982</v>
      </c>
      <c r="AB65" s="17">
        <f t="shared" si="13"/>
        <v>516</v>
      </c>
      <c r="AC65" s="30">
        <f t="shared" si="13"/>
        <v>565.9264000000001</v>
      </c>
      <c r="AD65" s="65">
        <f t="shared" si="13"/>
        <v>173266.93079037493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147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48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4" ref="D68:I68">+D61+D64+D66</f>
        <v>75</v>
      </c>
      <c r="E68" s="69">
        <f t="shared" si="14"/>
        <v>16.2158</v>
      </c>
      <c r="F68" s="69">
        <f t="shared" si="14"/>
        <v>16734.302699623215</v>
      </c>
      <c r="G68" s="96">
        <f t="shared" si="14"/>
        <v>299</v>
      </c>
      <c r="H68" s="96">
        <f t="shared" si="14"/>
        <v>711.4499</v>
      </c>
      <c r="I68" s="96">
        <f t="shared" si="14"/>
        <v>170095.811</v>
      </c>
      <c r="J68" s="147">
        <f t="shared" si="8"/>
        <v>374</v>
      </c>
      <c r="K68" s="27">
        <f t="shared" si="8"/>
        <v>727.6657</v>
      </c>
      <c r="L68" s="25">
        <f t="shared" si="8"/>
        <v>186830.1136996232</v>
      </c>
      <c r="M68" s="96">
        <f>+M61+M64+M66</f>
        <v>2117</v>
      </c>
      <c r="N68" s="96">
        <f>+N61+N64+N66</f>
        <v>3319.3073999999997</v>
      </c>
      <c r="O68" s="96">
        <f>+O61+O64+O66</f>
        <v>782661.9670000001</v>
      </c>
      <c r="P68" s="69"/>
      <c r="Q68" s="69"/>
      <c r="R68" s="69"/>
      <c r="S68" s="26">
        <f t="shared" si="9"/>
        <v>2117</v>
      </c>
      <c r="T68" s="27">
        <f t="shared" si="9"/>
        <v>3319.3073999999997</v>
      </c>
      <c r="U68" s="25">
        <f t="shared" si="9"/>
        <v>782661.9670000001</v>
      </c>
      <c r="V68" s="96">
        <f aca="true" t="shared" si="15" ref="V68:AA68">+V61+V64+V66</f>
        <v>1749</v>
      </c>
      <c r="W68" s="96">
        <f t="shared" si="15"/>
        <v>1091.8980999999999</v>
      </c>
      <c r="X68" s="128">
        <f t="shared" si="15"/>
        <v>436593.85599999997</v>
      </c>
      <c r="Y68" s="107">
        <f t="shared" si="15"/>
        <v>483</v>
      </c>
      <c r="Z68" s="96">
        <f t="shared" si="15"/>
        <v>2145.3028999999997</v>
      </c>
      <c r="AA68" s="108">
        <f t="shared" si="15"/>
        <v>581897.926</v>
      </c>
      <c r="AB68" s="28">
        <f t="shared" si="13"/>
        <v>4723</v>
      </c>
      <c r="AC68" s="27">
        <f t="shared" si="13"/>
        <v>7284.174099999999</v>
      </c>
      <c r="AD68" s="63">
        <f t="shared" si="13"/>
        <v>1987983.8626996232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6" ref="D69:I69">+D63+D65+D67</f>
        <v>364</v>
      </c>
      <c r="E69" s="72">
        <f t="shared" si="16"/>
        <v>360.1178</v>
      </c>
      <c r="F69" s="72">
        <f t="shared" si="16"/>
        <v>241764.9163003768</v>
      </c>
      <c r="G69" s="97">
        <f t="shared" si="16"/>
        <v>84</v>
      </c>
      <c r="H69" s="97">
        <f t="shared" si="16"/>
        <v>658.5815</v>
      </c>
      <c r="I69" s="97">
        <f t="shared" si="16"/>
        <v>185533.533</v>
      </c>
      <c r="J69" s="148">
        <f t="shared" si="8"/>
        <v>448</v>
      </c>
      <c r="K69" s="30">
        <f t="shared" si="8"/>
        <v>1018.6993</v>
      </c>
      <c r="L69" s="29">
        <f t="shared" si="8"/>
        <v>427298.4493003768</v>
      </c>
      <c r="M69" s="97">
        <f>+M63+M65+M67</f>
        <v>61</v>
      </c>
      <c r="N69" s="97">
        <f>+N63+N65+N67</f>
        <v>3498.9592000000002</v>
      </c>
      <c r="O69" s="97">
        <f>+O63+O65+O67</f>
        <v>633570.537</v>
      </c>
      <c r="P69" s="72"/>
      <c r="Q69" s="72"/>
      <c r="R69" s="73"/>
      <c r="S69" s="16">
        <f t="shared" si="9"/>
        <v>61</v>
      </c>
      <c r="T69" s="30">
        <f t="shared" si="9"/>
        <v>3498.9592000000002</v>
      </c>
      <c r="U69" s="29">
        <f t="shared" si="9"/>
        <v>633570.537</v>
      </c>
      <c r="V69" s="97">
        <f aca="true" t="shared" si="17" ref="V69:AA69">+V63+V65+V67</f>
        <v>457</v>
      </c>
      <c r="W69" s="97">
        <f t="shared" si="17"/>
        <v>4707.607599999999</v>
      </c>
      <c r="X69" s="129">
        <f t="shared" si="17"/>
        <v>1784967.164</v>
      </c>
      <c r="Y69" s="109">
        <f t="shared" si="17"/>
        <v>3</v>
      </c>
      <c r="Z69" s="97">
        <f t="shared" si="17"/>
        <v>322.161</v>
      </c>
      <c r="AA69" s="110">
        <f t="shared" si="17"/>
        <v>58332.693</v>
      </c>
      <c r="AB69" s="17">
        <f t="shared" si="13"/>
        <v>969</v>
      </c>
      <c r="AC69" s="30">
        <f t="shared" si="13"/>
        <v>9547.4271</v>
      </c>
      <c r="AD69" s="64">
        <f t="shared" si="13"/>
        <v>2904168.843300377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149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18" ref="D71:I71">+D68+D69+D70</f>
        <v>439</v>
      </c>
      <c r="E71" s="78">
        <f t="shared" si="18"/>
        <v>376.3336</v>
      </c>
      <c r="F71" s="78">
        <f t="shared" si="18"/>
        <v>258499.219</v>
      </c>
      <c r="G71" s="101">
        <f t="shared" si="18"/>
        <v>383</v>
      </c>
      <c r="H71" s="98">
        <f t="shared" si="18"/>
        <v>1370.0313999999998</v>
      </c>
      <c r="I71" s="117">
        <f t="shared" si="18"/>
        <v>355629.344</v>
      </c>
      <c r="J71" s="150">
        <f t="shared" si="8"/>
        <v>822</v>
      </c>
      <c r="K71" s="58">
        <f t="shared" si="8"/>
        <v>1746.3649999999998</v>
      </c>
      <c r="L71" s="57">
        <f t="shared" si="8"/>
        <v>614128.563</v>
      </c>
      <c r="M71" s="113">
        <f>+M68+M69+M70</f>
        <v>2178</v>
      </c>
      <c r="N71" s="98">
        <f>+N68+N69+N70</f>
        <v>6818.2666</v>
      </c>
      <c r="O71" s="119">
        <f>+O68+O69+O70</f>
        <v>1416232.5040000002</v>
      </c>
      <c r="P71" s="79"/>
      <c r="Q71" s="78"/>
      <c r="R71" s="83"/>
      <c r="S71" s="56">
        <f t="shared" si="9"/>
        <v>2178</v>
      </c>
      <c r="T71" s="78">
        <f t="shared" si="9"/>
        <v>6818.2666</v>
      </c>
      <c r="U71" s="84">
        <f t="shared" si="9"/>
        <v>1416232.5040000002</v>
      </c>
      <c r="V71" s="98">
        <f aca="true" t="shared" si="19" ref="V71:AA71">+V68+V69+V70</f>
        <v>2206</v>
      </c>
      <c r="W71" s="101">
        <f t="shared" si="19"/>
        <v>5799.5057</v>
      </c>
      <c r="X71" s="130">
        <f t="shared" si="19"/>
        <v>2221561.02</v>
      </c>
      <c r="Y71" s="113">
        <f t="shared" si="19"/>
        <v>486</v>
      </c>
      <c r="Z71" s="98">
        <f t="shared" si="19"/>
        <v>2467.4638999999997</v>
      </c>
      <c r="AA71" s="114">
        <f t="shared" si="19"/>
        <v>640230.619</v>
      </c>
      <c r="AB71" s="58">
        <f t="shared" si="13"/>
        <v>5692</v>
      </c>
      <c r="AC71" s="59">
        <f t="shared" si="13"/>
        <v>16831.6012</v>
      </c>
      <c r="AD71" s="67">
        <f t="shared" si="13"/>
        <v>4892152.706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453</v>
      </c>
      <c r="E72" s="134">
        <v>4903.569150000001</v>
      </c>
      <c r="F72" s="134">
        <v>294359.72099999996</v>
      </c>
      <c r="G72" s="134">
        <v>407</v>
      </c>
      <c r="H72" s="134">
        <v>761.8193000000001</v>
      </c>
      <c r="I72" s="224">
        <v>456201.44200000004</v>
      </c>
      <c r="J72" s="212">
        <v>860</v>
      </c>
      <c r="K72" s="225">
        <v>1106.9765000000002</v>
      </c>
      <c r="L72" s="226">
        <v>750561.163</v>
      </c>
      <c r="M72" s="134">
        <v>2081</v>
      </c>
      <c r="N72" s="134">
        <v>4810.6932</v>
      </c>
      <c r="O72" s="134">
        <v>901178.494</v>
      </c>
      <c r="P72" s="134"/>
      <c r="Q72" s="134"/>
      <c r="R72" s="224"/>
      <c r="S72" s="212">
        <v>2081</v>
      </c>
      <c r="T72" s="225">
        <v>4810.6932</v>
      </c>
      <c r="U72" s="226">
        <v>901178.494</v>
      </c>
      <c r="V72" s="212">
        <v>2198</v>
      </c>
      <c r="W72" s="225">
        <v>6303.650799999999</v>
      </c>
      <c r="X72" s="226">
        <v>2257972.331</v>
      </c>
      <c r="Y72" s="212">
        <v>605</v>
      </c>
      <c r="Z72" s="225">
        <v>2644.127</v>
      </c>
      <c r="AA72" s="226">
        <v>622240.878</v>
      </c>
      <c r="AB72" s="212">
        <v>5744</v>
      </c>
      <c r="AC72" s="225">
        <v>14865.4475</v>
      </c>
      <c r="AD72" s="226">
        <v>4531952.866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>D71/D72</f>
        <v>0.9690949227373068</v>
      </c>
      <c r="E73" s="86">
        <f aca="true" t="shared" si="20" ref="E73:AD73">E71/E72</f>
        <v>0.07674687324435914</v>
      </c>
      <c r="F73" s="85">
        <f t="shared" si="20"/>
        <v>0.8781745617974683</v>
      </c>
      <c r="G73" s="102">
        <f t="shared" si="20"/>
        <v>0.941031941031941</v>
      </c>
      <c r="H73" s="99">
        <f t="shared" si="20"/>
        <v>1.7983679331831048</v>
      </c>
      <c r="I73" s="118">
        <f t="shared" si="20"/>
        <v>0.7795445416413216</v>
      </c>
      <c r="J73" s="115">
        <f t="shared" si="20"/>
        <v>0.9558139534883721</v>
      </c>
      <c r="K73" s="85">
        <f t="shared" si="20"/>
        <v>1.5775989824535566</v>
      </c>
      <c r="L73" s="88">
        <f t="shared" si="20"/>
        <v>0.8182258732190757</v>
      </c>
      <c r="M73" s="115">
        <f t="shared" si="20"/>
        <v>1.0466122056703508</v>
      </c>
      <c r="N73" s="99">
        <f t="shared" si="20"/>
        <v>1.417314785320336</v>
      </c>
      <c r="O73" s="102">
        <f t="shared" si="20"/>
        <v>1.5715338453249865</v>
      </c>
      <c r="P73" s="85"/>
      <c r="Q73" s="86"/>
      <c r="R73" s="89"/>
      <c r="S73" s="90">
        <f t="shared" si="20"/>
        <v>1.0466122056703508</v>
      </c>
      <c r="T73" s="86">
        <f t="shared" si="20"/>
        <v>1.417314785320336</v>
      </c>
      <c r="U73" s="89">
        <f t="shared" si="20"/>
        <v>1.5715338453249865</v>
      </c>
      <c r="V73" s="99">
        <f t="shared" si="20"/>
        <v>1.0036396724294814</v>
      </c>
      <c r="W73" s="102">
        <f t="shared" si="20"/>
        <v>0.9200233141087067</v>
      </c>
      <c r="X73" s="99">
        <f t="shared" si="20"/>
        <v>0.9838743325150162</v>
      </c>
      <c r="Y73" s="115">
        <f t="shared" si="20"/>
        <v>0.8033057851239669</v>
      </c>
      <c r="Z73" s="99">
        <f t="shared" si="20"/>
        <v>0.9331866056358109</v>
      </c>
      <c r="AA73" s="116">
        <f t="shared" si="20"/>
        <v>1.0289112169194385</v>
      </c>
      <c r="AB73" s="85">
        <f t="shared" si="20"/>
        <v>0.9909470752089137</v>
      </c>
      <c r="AC73" s="86">
        <f t="shared" si="20"/>
        <v>1.1322633375147302</v>
      </c>
      <c r="AD73" s="91">
        <f t="shared" si="20"/>
        <v>1.079480049914535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view="pageBreakPreview" zoomScale="40" zoomScaleNormal="25" zoomScaleSheetLayoutView="40" zoomScalePageLayoutView="0" colorId="22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.59765625" defaultRowHeight="15"/>
  <cols>
    <col min="1" max="1" width="5.59765625" style="38" customWidth="1"/>
    <col min="2" max="2" width="27.09765625" style="38" customWidth="1"/>
    <col min="3" max="3" width="11.8984375" style="38" customWidth="1"/>
    <col min="4" max="6" width="21.59765625" style="38" customWidth="1"/>
    <col min="7" max="9" width="21.59765625" style="100" customWidth="1"/>
    <col min="10" max="12" width="21.59765625" style="38" customWidth="1"/>
    <col min="13" max="15" width="21.59765625" style="100" hidden="1" customWidth="1"/>
    <col min="16" max="18" width="21.59765625" style="38" hidden="1" customWidth="1"/>
    <col min="19" max="21" width="21.59765625" style="38" customWidth="1"/>
    <col min="22" max="23" width="21.59765625" style="100" customWidth="1"/>
    <col min="24" max="24" width="21.59765625" style="131" customWidth="1"/>
    <col min="25" max="27" width="21.59765625" style="100" customWidth="1"/>
    <col min="28" max="30" width="22.59765625" style="38" customWidth="1"/>
    <col min="31" max="31" width="11.8984375" style="44" customWidth="1"/>
    <col min="32" max="32" width="28.3984375" style="10" customWidth="1"/>
    <col min="33" max="33" width="7.3984375" style="44" customWidth="1"/>
    <col min="34" max="16384" width="10.59765625" style="3" customWidth="1"/>
  </cols>
  <sheetData>
    <row r="1" spans="1:33" s="393" customFormat="1" ht="33" customHeight="1">
      <c r="A1" s="403" t="s">
        <v>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</row>
    <row r="2" spans="1:33" s="1" customFormat="1" ht="33" customHeight="1" thickBot="1">
      <c r="A2" s="4"/>
      <c r="B2" s="372" t="s">
        <v>98</v>
      </c>
      <c r="C2" s="4"/>
      <c r="D2" s="4"/>
      <c r="E2" s="4"/>
      <c r="F2" s="4"/>
      <c r="G2" s="93"/>
      <c r="H2" s="93"/>
      <c r="I2" s="93"/>
      <c r="J2" s="4"/>
      <c r="K2" s="4"/>
      <c r="L2" s="4"/>
      <c r="M2" s="93"/>
      <c r="N2" s="93"/>
      <c r="O2" s="93"/>
      <c r="P2" s="4"/>
      <c r="Q2" s="4"/>
      <c r="R2" s="4"/>
      <c r="S2" s="4"/>
      <c r="T2" s="4"/>
      <c r="U2" s="4"/>
      <c r="V2" s="93"/>
      <c r="W2" s="93"/>
      <c r="X2" s="121"/>
      <c r="Y2" s="93"/>
      <c r="Z2" s="93"/>
      <c r="AA2" s="93"/>
      <c r="AB2" s="4"/>
      <c r="AC2" s="4"/>
      <c r="AD2" s="4"/>
      <c r="AE2" s="5"/>
      <c r="AF2" s="6"/>
      <c r="AG2" s="5"/>
    </row>
    <row r="3" spans="1:34" s="1" customFormat="1" ht="33" customHeight="1">
      <c r="A3" s="7"/>
      <c r="B3" s="37"/>
      <c r="C3" s="8"/>
      <c r="D3" s="397" t="s">
        <v>71</v>
      </c>
      <c r="E3" s="398"/>
      <c r="F3" s="409"/>
      <c r="G3" s="406" t="s">
        <v>67</v>
      </c>
      <c r="H3" s="395"/>
      <c r="I3" s="396"/>
      <c r="J3" s="397" t="s">
        <v>72</v>
      </c>
      <c r="K3" s="398"/>
      <c r="L3" s="399"/>
      <c r="M3" s="394" t="s">
        <v>73</v>
      </c>
      <c r="N3" s="395"/>
      <c r="O3" s="405"/>
      <c r="P3" s="407" t="s">
        <v>74</v>
      </c>
      <c r="Q3" s="398"/>
      <c r="R3" s="399"/>
      <c r="S3" s="397" t="s">
        <v>75</v>
      </c>
      <c r="T3" s="398"/>
      <c r="U3" s="399"/>
      <c r="V3" s="394" t="s">
        <v>77</v>
      </c>
      <c r="W3" s="395"/>
      <c r="X3" s="396"/>
      <c r="Y3" s="394" t="s">
        <v>66</v>
      </c>
      <c r="Z3" s="395"/>
      <c r="AA3" s="396"/>
      <c r="AB3" s="397" t="s">
        <v>65</v>
      </c>
      <c r="AC3" s="398"/>
      <c r="AD3" s="399"/>
      <c r="AE3" s="9"/>
      <c r="AF3" s="60"/>
      <c r="AG3" s="11"/>
      <c r="AH3" s="2"/>
    </row>
    <row r="4" spans="1:34" s="1" customFormat="1" ht="33" customHeight="1">
      <c r="A4" s="7"/>
      <c r="B4" s="37"/>
      <c r="C4" s="12"/>
      <c r="D4" s="54" t="s">
        <v>0</v>
      </c>
      <c r="E4" s="13" t="s">
        <v>1</v>
      </c>
      <c r="F4" s="13" t="s">
        <v>2</v>
      </c>
      <c r="G4" s="94" t="s">
        <v>0</v>
      </c>
      <c r="H4" s="94" t="s">
        <v>1</v>
      </c>
      <c r="I4" s="94" t="s">
        <v>2</v>
      </c>
      <c r="J4" s="14" t="s">
        <v>0</v>
      </c>
      <c r="K4" s="13" t="s">
        <v>1</v>
      </c>
      <c r="L4" s="15" t="s">
        <v>2</v>
      </c>
      <c r="M4" s="94" t="s">
        <v>0</v>
      </c>
      <c r="N4" s="94" t="s">
        <v>1</v>
      </c>
      <c r="O4" s="94" t="s">
        <v>2</v>
      </c>
      <c r="P4" s="13" t="s">
        <v>0</v>
      </c>
      <c r="Q4" s="13" t="s">
        <v>1</v>
      </c>
      <c r="R4" s="13" t="s">
        <v>2</v>
      </c>
      <c r="S4" s="14" t="s">
        <v>0</v>
      </c>
      <c r="T4" s="13" t="s">
        <v>1</v>
      </c>
      <c r="U4" s="15" t="s">
        <v>2</v>
      </c>
      <c r="V4" s="94" t="s">
        <v>0</v>
      </c>
      <c r="W4" s="94" t="s">
        <v>1</v>
      </c>
      <c r="X4" s="122" t="s">
        <v>2</v>
      </c>
      <c r="Y4" s="103" t="s">
        <v>0</v>
      </c>
      <c r="Z4" s="94" t="s">
        <v>1</v>
      </c>
      <c r="AA4" s="104" t="s">
        <v>2</v>
      </c>
      <c r="AB4" s="9" t="s">
        <v>3</v>
      </c>
      <c r="AC4" s="13" t="s">
        <v>4</v>
      </c>
      <c r="AD4" s="15" t="s">
        <v>5</v>
      </c>
      <c r="AE4" s="9"/>
      <c r="AF4" s="60"/>
      <c r="AG4" s="11"/>
      <c r="AH4" s="2"/>
    </row>
    <row r="5" spans="1:34" s="1" customFormat="1" ht="33" customHeight="1">
      <c r="A5" s="16"/>
      <c r="B5" s="17"/>
      <c r="C5" s="18"/>
      <c r="D5" s="48" t="s">
        <v>6</v>
      </c>
      <c r="E5" s="20" t="s">
        <v>7</v>
      </c>
      <c r="F5" s="20" t="s">
        <v>8</v>
      </c>
      <c r="G5" s="95" t="s">
        <v>6</v>
      </c>
      <c r="H5" s="95" t="s">
        <v>7</v>
      </c>
      <c r="I5" s="95" t="s">
        <v>8</v>
      </c>
      <c r="J5" s="21" t="s">
        <v>6</v>
      </c>
      <c r="K5" s="20" t="s">
        <v>7</v>
      </c>
      <c r="L5" s="22" t="s">
        <v>8</v>
      </c>
      <c r="M5" s="95" t="s">
        <v>6</v>
      </c>
      <c r="N5" s="95" t="s">
        <v>7</v>
      </c>
      <c r="O5" s="95" t="s">
        <v>8</v>
      </c>
      <c r="P5" s="20" t="s">
        <v>6</v>
      </c>
      <c r="Q5" s="20" t="s">
        <v>7</v>
      </c>
      <c r="R5" s="20" t="s">
        <v>8</v>
      </c>
      <c r="S5" s="21" t="s">
        <v>6</v>
      </c>
      <c r="T5" s="20" t="s">
        <v>7</v>
      </c>
      <c r="U5" s="22" t="s">
        <v>8</v>
      </c>
      <c r="V5" s="95" t="s">
        <v>6</v>
      </c>
      <c r="W5" s="95" t="s">
        <v>7</v>
      </c>
      <c r="X5" s="123" t="s">
        <v>8</v>
      </c>
      <c r="Y5" s="105" t="s">
        <v>6</v>
      </c>
      <c r="Z5" s="95" t="s">
        <v>7</v>
      </c>
      <c r="AA5" s="106" t="s">
        <v>8</v>
      </c>
      <c r="AB5" s="19" t="s">
        <v>9</v>
      </c>
      <c r="AC5" s="20" t="s">
        <v>10</v>
      </c>
      <c r="AD5" s="22" t="s">
        <v>11</v>
      </c>
      <c r="AE5" s="19"/>
      <c r="AF5" s="23"/>
      <c r="AG5" s="24"/>
      <c r="AH5" s="2"/>
    </row>
    <row r="6" spans="1:34" s="1" customFormat="1" ht="33" customHeight="1">
      <c r="A6" s="7" t="s">
        <v>12</v>
      </c>
      <c r="B6" s="373" t="s">
        <v>13</v>
      </c>
      <c r="C6" s="63" t="s">
        <v>14</v>
      </c>
      <c r="D6" s="68"/>
      <c r="E6" s="69"/>
      <c r="F6" s="69"/>
      <c r="G6" s="96"/>
      <c r="H6" s="96"/>
      <c r="I6" s="96"/>
      <c r="J6" s="26"/>
      <c r="K6" s="27"/>
      <c r="L6" s="25"/>
      <c r="M6" s="96">
        <v>3</v>
      </c>
      <c r="N6" s="96">
        <v>48.126</v>
      </c>
      <c r="O6" s="96">
        <v>7821.341</v>
      </c>
      <c r="P6" s="69"/>
      <c r="Q6" s="69"/>
      <c r="R6" s="69"/>
      <c r="S6" s="26">
        <f aca="true" t="shared" si="0" ref="S6:U7">+M6+P6</f>
        <v>3</v>
      </c>
      <c r="T6" s="27">
        <f t="shared" si="0"/>
        <v>48.126</v>
      </c>
      <c r="U6" s="25">
        <f t="shared" si="0"/>
        <v>7821.341</v>
      </c>
      <c r="V6" s="96"/>
      <c r="W6" s="96"/>
      <c r="X6" s="124"/>
      <c r="Y6" s="107"/>
      <c r="Z6" s="96"/>
      <c r="AA6" s="108"/>
      <c r="AB6" s="28">
        <f aca="true" t="shared" si="1" ref="AB6:AD9">+J6+S6+V6+Y6</f>
        <v>3</v>
      </c>
      <c r="AC6" s="27">
        <f t="shared" si="1"/>
        <v>48.126</v>
      </c>
      <c r="AD6" s="25">
        <f t="shared" si="1"/>
        <v>7821.341</v>
      </c>
      <c r="AE6" s="45" t="s">
        <v>14</v>
      </c>
      <c r="AF6" s="31" t="s">
        <v>13</v>
      </c>
      <c r="AG6" s="46" t="s">
        <v>12</v>
      </c>
      <c r="AH6" s="2"/>
    </row>
    <row r="7" spans="1:34" s="1" customFormat="1" ht="33" customHeight="1">
      <c r="A7" s="7"/>
      <c r="B7" s="374"/>
      <c r="C7" s="64" t="s">
        <v>15</v>
      </c>
      <c r="D7" s="71">
        <v>6</v>
      </c>
      <c r="E7" s="72">
        <v>188.246</v>
      </c>
      <c r="F7" s="72">
        <v>181315.01945612457</v>
      </c>
      <c r="G7" s="97"/>
      <c r="H7" s="97"/>
      <c r="I7" s="97"/>
      <c r="J7" s="16">
        <f>+D7+G7</f>
        <v>6</v>
      </c>
      <c r="K7" s="30">
        <f>+E7+H7</f>
        <v>188.246</v>
      </c>
      <c r="L7" s="29">
        <f>+F7+I7</f>
        <v>181315.01945612457</v>
      </c>
      <c r="M7" s="97">
        <v>4</v>
      </c>
      <c r="N7" s="97">
        <v>467.437</v>
      </c>
      <c r="O7" s="97">
        <v>83062.239</v>
      </c>
      <c r="P7" s="72"/>
      <c r="Q7" s="72"/>
      <c r="R7" s="73"/>
      <c r="S7" s="16">
        <f t="shared" si="0"/>
        <v>4</v>
      </c>
      <c r="T7" s="30">
        <f t="shared" si="0"/>
        <v>467.437</v>
      </c>
      <c r="U7" s="29">
        <f t="shared" si="0"/>
        <v>83062.239</v>
      </c>
      <c r="V7" s="97">
        <v>15</v>
      </c>
      <c r="W7" s="97">
        <v>366.9575</v>
      </c>
      <c r="X7" s="125">
        <v>151557.327</v>
      </c>
      <c r="Y7" s="109">
        <v>2</v>
      </c>
      <c r="Z7" s="97">
        <v>378.212</v>
      </c>
      <c r="AA7" s="110">
        <v>65529.631</v>
      </c>
      <c r="AB7" s="17">
        <f t="shared" si="1"/>
        <v>27</v>
      </c>
      <c r="AC7" s="30">
        <f t="shared" si="1"/>
        <v>1400.8525</v>
      </c>
      <c r="AD7" s="29">
        <f t="shared" si="1"/>
        <v>481464.21645612456</v>
      </c>
      <c r="AE7" s="48" t="s">
        <v>15</v>
      </c>
      <c r="AF7" s="49"/>
      <c r="AG7" s="46"/>
      <c r="AH7" s="2"/>
    </row>
    <row r="8" spans="1:34" s="1" customFormat="1" ht="33" customHeight="1">
      <c r="A8" s="7" t="s">
        <v>16</v>
      </c>
      <c r="B8" s="373" t="s">
        <v>17</v>
      </c>
      <c r="C8" s="63" t="s">
        <v>14</v>
      </c>
      <c r="D8" s="68"/>
      <c r="E8" s="69"/>
      <c r="F8" s="69"/>
      <c r="G8" s="96"/>
      <c r="H8" s="96"/>
      <c r="I8" s="96"/>
      <c r="J8" s="26"/>
      <c r="K8" s="27"/>
      <c r="L8" s="25"/>
      <c r="M8" s="96"/>
      <c r="N8" s="96"/>
      <c r="O8" s="96"/>
      <c r="P8" s="69"/>
      <c r="Q8" s="69"/>
      <c r="R8" s="69"/>
      <c r="S8" s="26"/>
      <c r="T8" s="27"/>
      <c r="U8" s="25"/>
      <c r="V8" s="96">
        <v>1</v>
      </c>
      <c r="W8" s="96">
        <v>97.693</v>
      </c>
      <c r="X8" s="124">
        <v>9290.79</v>
      </c>
      <c r="Y8" s="107"/>
      <c r="Z8" s="96"/>
      <c r="AA8" s="108"/>
      <c r="AB8" s="28">
        <f t="shared" si="1"/>
        <v>1</v>
      </c>
      <c r="AC8" s="27">
        <f t="shared" si="1"/>
        <v>97.693</v>
      </c>
      <c r="AD8" s="25">
        <f t="shared" si="1"/>
        <v>9290.79</v>
      </c>
      <c r="AE8" s="45" t="s">
        <v>14</v>
      </c>
      <c r="AF8" s="31" t="s">
        <v>17</v>
      </c>
      <c r="AG8" s="46" t="s">
        <v>16</v>
      </c>
      <c r="AH8" s="2"/>
    </row>
    <row r="9" spans="1:34" s="1" customFormat="1" ht="33" customHeight="1">
      <c r="A9" s="7"/>
      <c r="B9" s="374"/>
      <c r="C9" s="64" t="s">
        <v>15</v>
      </c>
      <c r="D9" s="71"/>
      <c r="E9" s="72"/>
      <c r="F9" s="72"/>
      <c r="G9" s="97"/>
      <c r="H9" s="97"/>
      <c r="I9" s="97"/>
      <c r="J9" s="16"/>
      <c r="K9" s="30"/>
      <c r="L9" s="29"/>
      <c r="M9" s="97">
        <v>9</v>
      </c>
      <c r="N9" s="97">
        <v>1359.193</v>
      </c>
      <c r="O9" s="97">
        <v>130313.716</v>
      </c>
      <c r="P9" s="72"/>
      <c r="Q9" s="72"/>
      <c r="R9" s="73"/>
      <c r="S9" s="16">
        <f>+M9+P9</f>
        <v>9</v>
      </c>
      <c r="T9" s="30">
        <f>+N9+Q9</f>
        <v>1359.193</v>
      </c>
      <c r="U9" s="29">
        <f>+O9+R9</f>
        <v>130313.716</v>
      </c>
      <c r="V9" s="97"/>
      <c r="W9" s="97"/>
      <c r="X9" s="125"/>
      <c r="Y9" s="109"/>
      <c r="Z9" s="97"/>
      <c r="AA9" s="110"/>
      <c r="AB9" s="17">
        <f t="shared" si="1"/>
        <v>9</v>
      </c>
      <c r="AC9" s="30">
        <f t="shared" si="1"/>
        <v>1359.193</v>
      </c>
      <c r="AD9" s="29">
        <f t="shared" si="1"/>
        <v>130313.716</v>
      </c>
      <c r="AE9" s="48" t="s">
        <v>15</v>
      </c>
      <c r="AF9" s="49"/>
      <c r="AG9" s="46"/>
      <c r="AH9" s="2"/>
    </row>
    <row r="10" spans="1:34" s="1" customFormat="1" ht="33" customHeight="1">
      <c r="A10" s="7" t="s">
        <v>18</v>
      </c>
      <c r="B10" s="373" t="s">
        <v>19</v>
      </c>
      <c r="C10" s="63" t="s">
        <v>14</v>
      </c>
      <c r="D10" s="68"/>
      <c r="E10" s="69"/>
      <c r="F10" s="69"/>
      <c r="G10" s="96"/>
      <c r="H10" s="96"/>
      <c r="I10" s="96"/>
      <c r="J10" s="26"/>
      <c r="K10" s="27"/>
      <c r="L10" s="25"/>
      <c r="M10" s="96"/>
      <c r="N10" s="96"/>
      <c r="O10" s="96"/>
      <c r="P10" s="69"/>
      <c r="Q10" s="69"/>
      <c r="R10" s="69"/>
      <c r="S10" s="26"/>
      <c r="T10" s="27"/>
      <c r="U10" s="25"/>
      <c r="V10" s="96"/>
      <c r="W10" s="96"/>
      <c r="X10" s="124"/>
      <c r="Y10" s="107"/>
      <c r="Z10" s="96"/>
      <c r="AA10" s="108"/>
      <c r="AB10" s="28"/>
      <c r="AC10" s="27"/>
      <c r="AD10" s="25"/>
      <c r="AE10" s="45" t="s">
        <v>14</v>
      </c>
      <c r="AF10" s="31" t="s">
        <v>19</v>
      </c>
      <c r="AG10" s="46" t="s">
        <v>18</v>
      </c>
      <c r="AH10" s="2"/>
    </row>
    <row r="11" spans="1:34" s="1" customFormat="1" ht="33" customHeight="1">
      <c r="A11" s="16"/>
      <c r="B11" s="374"/>
      <c r="C11" s="64" t="s">
        <v>15</v>
      </c>
      <c r="D11" s="71"/>
      <c r="E11" s="72"/>
      <c r="F11" s="72"/>
      <c r="G11" s="97"/>
      <c r="H11" s="97"/>
      <c r="I11" s="97"/>
      <c r="J11" s="16"/>
      <c r="K11" s="30"/>
      <c r="L11" s="29"/>
      <c r="M11" s="97"/>
      <c r="N11" s="97"/>
      <c r="O11" s="97"/>
      <c r="P11" s="72"/>
      <c r="Q11" s="72"/>
      <c r="R11" s="73"/>
      <c r="S11" s="16"/>
      <c r="T11" s="30"/>
      <c r="U11" s="29"/>
      <c r="V11" s="97"/>
      <c r="W11" s="97"/>
      <c r="X11" s="125"/>
      <c r="Y11" s="109"/>
      <c r="Z11" s="97"/>
      <c r="AA11" s="110"/>
      <c r="AB11" s="17"/>
      <c r="AC11" s="30"/>
      <c r="AD11" s="29"/>
      <c r="AE11" s="48" t="s">
        <v>15</v>
      </c>
      <c r="AF11" s="49"/>
      <c r="AG11" s="50"/>
      <c r="AH11" s="2"/>
    </row>
    <row r="12" spans="1:34" s="1" customFormat="1" ht="33" customHeight="1">
      <c r="A12" s="7"/>
      <c r="B12" s="373" t="s">
        <v>20</v>
      </c>
      <c r="C12" s="63" t="s">
        <v>14</v>
      </c>
      <c r="D12" s="68"/>
      <c r="E12" s="69"/>
      <c r="F12" s="69"/>
      <c r="G12" s="96"/>
      <c r="H12" s="96"/>
      <c r="I12" s="96"/>
      <c r="J12" s="26"/>
      <c r="K12" s="27"/>
      <c r="L12" s="25"/>
      <c r="M12" s="96"/>
      <c r="N12" s="96"/>
      <c r="O12" s="96"/>
      <c r="P12" s="69"/>
      <c r="Q12" s="69"/>
      <c r="R12" s="69"/>
      <c r="S12" s="26"/>
      <c r="T12" s="27"/>
      <c r="U12" s="25"/>
      <c r="V12" s="96"/>
      <c r="W12" s="96"/>
      <c r="X12" s="124"/>
      <c r="Y12" s="107"/>
      <c r="Z12" s="96"/>
      <c r="AA12" s="108"/>
      <c r="AB12" s="28"/>
      <c r="AC12" s="27"/>
      <c r="AD12" s="25"/>
      <c r="AE12" s="45" t="s">
        <v>14</v>
      </c>
      <c r="AF12" s="31" t="s">
        <v>20</v>
      </c>
      <c r="AG12" s="46"/>
      <c r="AH12" s="2"/>
    </row>
    <row r="13" spans="1:34" s="1" customFormat="1" ht="33" customHeight="1">
      <c r="A13" s="7" t="s">
        <v>21</v>
      </c>
      <c r="B13" s="374"/>
      <c r="C13" s="64" t="s">
        <v>15</v>
      </c>
      <c r="D13" s="71"/>
      <c r="E13" s="72"/>
      <c r="F13" s="72"/>
      <c r="G13" s="97"/>
      <c r="H13" s="97"/>
      <c r="I13" s="97"/>
      <c r="J13" s="16"/>
      <c r="K13" s="30"/>
      <c r="L13" s="29"/>
      <c r="M13" s="97"/>
      <c r="N13" s="97"/>
      <c r="O13" s="97"/>
      <c r="P13" s="72"/>
      <c r="Q13" s="72"/>
      <c r="R13" s="73"/>
      <c r="S13" s="16"/>
      <c r="T13" s="30"/>
      <c r="U13" s="29"/>
      <c r="V13" s="97"/>
      <c r="W13" s="97"/>
      <c r="X13" s="125"/>
      <c r="Y13" s="109"/>
      <c r="Z13" s="97"/>
      <c r="AA13" s="110"/>
      <c r="AB13" s="17"/>
      <c r="AC13" s="30"/>
      <c r="AD13" s="29"/>
      <c r="AE13" s="48" t="s">
        <v>15</v>
      </c>
      <c r="AF13" s="49"/>
      <c r="AG13" s="46" t="s">
        <v>21</v>
      </c>
      <c r="AH13" s="2"/>
    </row>
    <row r="14" spans="1:34" s="1" customFormat="1" ht="33" customHeight="1">
      <c r="A14" s="7"/>
      <c r="B14" s="373" t="s">
        <v>22</v>
      </c>
      <c r="C14" s="63" t="s">
        <v>14</v>
      </c>
      <c r="D14" s="68"/>
      <c r="E14" s="69"/>
      <c r="F14" s="69"/>
      <c r="G14" s="96"/>
      <c r="H14" s="96"/>
      <c r="I14" s="96"/>
      <c r="J14" s="26"/>
      <c r="K14" s="27"/>
      <c r="L14" s="25"/>
      <c r="M14" s="96">
        <v>256</v>
      </c>
      <c r="N14" s="96">
        <v>1580.2598</v>
      </c>
      <c r="O14" s="96">
        <v>291000.433</v>
      </c>
      <c r="P14" s="69"/>
      <c r="Q14" s="69"/>
      <c r="R14" s="69"/>
      <c r="S14" s="26">
        <f>+M14+P14</f>
        <v>256</v>
      </c>
      <c r="T14" s="27">
        <f>+N14+Q14</f>
        <v>1580.2598</v>
      </c>
      <c r="U14" s="25">
        <f>+O14+R14</f>
        <v>291000.433</v>
      </c>
      <c r="V14" s="96"/>
      <c r="W14" s="96"/>
      <c r="X14" s="124"/>
      <c r="Y14" s="107">
        <v>46</v>
      </c>
      <c r="Z14" s="96">
        <v>166.0311</v>
      </c>
      <c r="AA14" s="108">
        <v>13205.649</v>
      </c>
      <c r="AB14" s="28">
        <f>+J14+S14+V14+Y14</f>
        <v>302</v>
      </c>
      <c r="AC14" s="27">
        <f>+K14+T14+W14+Z14</f>
        <v>1746.2909</v>
      </c>
      <c r="AD14" s="25">
        <f>+L14+U14+X14+AA14</f>
        <v>304206.082</v>
      </c>
      <c r="AE14" s="45" t="s">
        <v>14</v>
      </c>
      <c r="AF14" s="31" t="s">
        <v>22</v>
      </c>
      <c r="AG14" s="46"/>
      <c r="AH14" s="2"/>
    </row>
    <row r="15" spans="1:34" s="1" customFormat="1" ht="33" customHeight="1">
      <c r="A15" s="7" t="s">
        <v>16</v>
      </c>
      <c r="B15" s="374"/>
      <c r="C15" s="64" t="s">
        <v>15</v>
      </c>
      <c r="D15" s="71"/>
      <c r="E15" s="72"/>
      <c r="F15" s="72"/>
      <c r="G15" s="97"/>
      <c r="H15" s="97"/>
      <c r="I15" s="97"/>
      <c r="J15" s="16"/>
      <c r="K15" s="30"/>
      <c r="L15" s="29"/>
      <c r="M15" s="97"/>
      <c r="N15" s="97"/>
      <c r="O15" s="97"/>
      <c r="P15" s="72"/>
      <c r="Q15" s="72"/>
      <c r="R15" s="73"/>
      <c r="S15" s="16"/>
      <c r="T15" s="30"/>
      <c r="U15" s="29"/>
      <c r="V15" s="97"/>
      <c r="W15" s="97"/>
      <c r="X15" s="125"/>
      <c r="Y15" s="109"/>
      <c r="Z15" s="97"/>
      <c r="AA15" s="110"/>
      <c r="AB15" s="17"/>
      <c r="AC15" s="30"/>
      <c r="AD15" s="29"/>
      <c r="AE15" s="48" t="s">
        <v>15</v>
      </c>
      <c r="AF15" s="49"/>
      <c r="AG15" s="46" t="s">
        <v>16</v>
      </c>
      <c r="AH15" s="2"/>
    </row>
    <row r="16" spans="1:34" s="1" customFormat="1" ht="33" customHeight="1">
      <c r="A16" s="7"/>
      <c r="B16" s="31" t="s">
        <v>23</v>
      </c>
      <c r="C16" s="63" t="s">
        <v>14</v>
      </c>
      <c r="D16" s="68">
        <v>11</v>
      </c>
      <c r="E16" s="69">
        <v>6.378</v>
      </c>
      <c r="F16" s="69">
        <v>2382.7564413129776</v>
      </c>
      <c r="G16" s="96">
        <v>13</v>
      </c>
      <c r="H16" s="96">
        <v>5.4182</v>
      </c>
      <c r="I16" s="96">
        <v>2213.924</v>
      </c>
      <c r="J16" s="26">
        <f>+D16+G16</f>
        <v>24</v>
      </c>
      <c r="K16" s="27">
        <f>+E16+H16</f>
        <v>11.796199999999999</v>
      </c>
      <c r="L16" s="25">
        <f>+F16+I16</f>
        <v>4596.680441312978</v>
      </c>
      <c r="M16" s="96">
        <v>224</v>
      </c>
      <c r="N16" s="96">
        <v>460.982</v>
      </c>
      <c r="O16" s="96">
        <v>107426.293</v>
      </c>
      <c r="P16" s="69"/>
      <c r="Q16" s="69"/>
      <c r="R16" s="69"/>
      <c r="S16" s="26">
        <f>+M16+P16</f>
        <v>224</v>
      </c>
      <c r="T16" s="27">
        <f>+N16+Q16</f>
        <v>460.982</v>
      </c>
      <c r="U16" s="25">
        <f>+O16+R16</f>
        <v>107426.293</v>
      </c>
      <c r="V16" s="96"/>
      <c r="W16" s="96"/>
      <c r="X16" s="124"/>
      <c r="Y16" s="107"/>
      <c r="Z16" s="96"/>
      <c r="AA16" s="108"/>
      <c r="AB16" s="28">
        <f>+J16+S16+V16+Y16</f>
        <v>248</v>
      </c>
      <c r="AC16" s="27">
        <f>+K16+T16+W16+Z16</f>
        <v>472.7782</v>
      </c>
      <c r="AD16" s="25">
        <f>+L16+U16+X16+AA16</f>
        <v>112022.97344131298</v>
      </c>
      <c r="AE16" s="45" t="s">
        <v>14</v>
      </c>
      <c r="AF16" s="31" t="s">
        <v>23</v>
      </c>
      <c r="AG16" s="46"/>
      <c r="AH16" s="2"/>
    </row>
    <row r="17" spans="1:34" s="1" customFormat="1" ht="33" customHeight="1">
      <c r="A17" s="7" t="s">
        <v>18</v>
      </c>
      <c r="B17" s="374"/>
      <c r="C17" s="64" t="s">
        <v>15</v>
      </c>
      <c r="D17" s="71"/>
      <c r="E17" s="72"/>
      <c r="F17" s="72"/>
      <c r="G17" s="97"/>
      <c r="H17" s="97"/>
      <c r="I17" s="97"/>
      <c r="J17" s="16"/>
      <c r="K17" s="30"/>
      <c r="L17" s="29"/>
      <c r="M17" s="97"/>
      <c r="N17" s="97"/>
      <c r="O17" s="97"/>
      <c r="P17" s="72"/>
      <c r="Q17" s="72"/>
      <c r="R17" s="73"/>
      <c r="S17" s="16"/>
      <c r="T17" s="30"/>
      <c r="U17" s="29"/>
      <c r="V17" s="97"/>
      <c r="W17" s="97"/>
      <c r="X17" s="125"/>
      <c r="Y17" s="109"/>
      <c r="Z17" s="97"/>
      <c r="AA17" s="110"/>
      <c r="AB17" s="17"/>
      <c r="AC17" s="30"/>
      <c r="AD17" s="29"/>
      <c r="AE17" s="48" t="s">
        <v>15</v>
      </c>
      <c r="AF17" s="49"/>
      <c r="AG17" s="46" t="s">
        <v>18</v>
      </c>
      <c r="AH17" s="2"/>
    </row>
    <row r="18" spans="1:34" s="1" customFormat="1" ht="33" customHeight="1">
      <c r="A18" s="7"/>
      <c r="B18" s="31" t="s">
        <v>24</v>
      </c>
      <c r="C18" s="63" t="s">
        <v>14</v>
      </c>
      <c r="D18" s="68"/>
      <c r="E18" s="69"/>
      <c r="F18" s="69"/>
      <c r="G18" s="96"/>
      <c r="H18" s="96"/>
      <c r="I18" s="96"/>
      <c r="J18" s="26"/>
      <c r="K18" s="27"/>
      <c r="L18" s="25"/>
      <c r="M18" s="96">
        <v>165</v>
      </c>
      <c r="N18" s="96">
        <v>214.0848</v>
      </c>
      <c r="O18" s="96">
        <v>65856.225</v>
      </c>
      <c r="P18" s="69"/>
      <c r="Q18" s="69"/>
      <c r="R18" s="69"/>
      <c r="S18" s="26">
        <f>+M18+P18</f>
        <v>165</v>
      </c>
      <c r="T18" s="27">
        <f>+N18+Q18</f>
        <v>214.0848</v>
      </c>
      <c r="U18" s="25">
        <f>+O18+R18</f>
        <v>65856.225</v>
      </c>
      <c r="V18" s="96"/>
      <c r="W18" s="96"/>
      <c r="X18" s="124"/>
      <c r="Y18" s="107"/>
      <c r="Z18" s="96"/>
      <c r="AA18" s="108"/>
      <c r="AB18" s="28">
        <f>+J18+S18+V18+Y18</f>
        <v>165</v>
      </c>
      <c r="AC18" s="27">
        <f>+K18+T18+W18+Z18</f>
        <v>214.0848</v>
      </c>
      <c r="AD18" s="25">
        <f>+L18+U18+X18+AA18</f>
        <v>65856.225</v>
      </c>
      <c r="AE18" s="45" t="s">
        <v>14</v>
      </c>
      <c r="AF18" s="31" t="s">
        <v>24</v>
      </c>
      <c r="AG18" s="46"/>
      <c r="AH18" s="2"/>
    </row>
    <row r="19" spans="1:34" s="1" customFormat="1" ht="33" customHeight="1">
      <c r="A19" s="16"/>
      <c r="B19" s="374"/>
      <c r="C19" s="64" t="s">
        <v>15</v>
      </c>
      <c r="D19" s="71"/>
      <c r="E19" s="72"/>
      <c r="F19" s="72"/>
      <c r="G19" s="97"/>
      <c r="H19" s="97"/>
      <c r="I19" s="97"/>
      <c r="J19" s="16"/>
      <c r="K19" s="30"/>
      <c r="L19" s="29"/>
      <c r="M19" s="97"/>
      <c r="N19" s="97"/>
      <c r="O19" s="97"/>
      <c r="P19" s="72"/>
      <c r="Q19" s="72"/>
      <c r="R19" s="73"/>
      <c r="S19" s="16"/>
      <c r="T19" s="30"/>
      <c r="U19" s="29"/>
      <c r="V19" s="97"/>
      <c r="W19" s="97"/>
      <c r="X19" s="125"/>
      <c r="Y19" s="109"/>
      <c r="Z19" s="97"/>
      <c r="AA19" s="110"/>
      <c r="AB19" s="17"/>
      <c r="AC19" s="30"/>
      <c r="AD19" s="29"/>
      <c r="AE19" s="48" t="s">
        <v>15</v>
      </c>
      <c r="AF19" s="49"/>
      <c r="AG19" s="50"/>
      <c r="AH19" s="2"/>
    </row>
    <row r="20" spans="1:34" s="1" customFormat="1" ht="33" customHeight="1">
      <c r="A20" s="7" t="s">
        <v>25</v>
      </c>
      <c r="B20" s="373" t="s">
        <v>26</v>
      </c>
      <c r="C20" s="63" t="s">
        <v>14</v>
      </c>
      <c r="D20" s="68"/>
      <c r="E20" s="69"/>
      <c r="F20" s="69"/>
      <c r="G20" s="96"/>
      <c r="H20" s="96"/>
      <c r="I20" s="96"/>
      <c r="J20" s="26"/>
      <c r="K20" s="27"/>
      <c r="L20" s="25"/>
      <c r="M20" s="96"/>
      <c r="N20" s="96"/>
      <c r="O20" s="96"/>
      <c r="P20" s="69"/>
      <c r="Q20" s="69"/>
      <c r="R20" s="69"/>
      <c r="S20" s="26"/>
      <c r="T20" s="27"/>
      <c r="U20" s="25"/>
      <c r="V20" s="96">
        <v>4</v>
      </c>
      <c r="W20" s="96">
        <v>434.679</v>
      </c>
      <c r="X20" s="124">
        <v>72121.42</v>
      </c>
      <c r="Y20" s="107">
        <v>7</v>
      </c>
      <c r="Z20" s="96">
        <v>645.576</v>
      </c>
      <c r="AA20" s="108">
        <v>107730.304</v>
      </c>
      <c r="AB20" s="28">
        <f aca="true" t="shared" si="2" ref="AB20:AD21">+J20+S20+V20+Y20</f>
        <v>11</v>
      </c>
      <c r="AC20" s="27">
        <f t="shared" si="2"/>
        <v>1080.255</v>
      </c>
      <c r="AD20" s="25">
        <f t="shared" si="2"/>
        <v>179851.724</v>
      </c>
      <c r="AE20" s="45" t="s">
        <v>14</v>
      </c>
      <c r="AF20" s="31" t="s">
        <v>26</v>
      </c>
      <c r="AG20" s="46" t="s">
        <v>25</v>
      </c>
      <c r="AH20" s="2"/>
    </row>
    <row r="21" spans="1:34" s="1" customFormat="1" ht="33" customHeight="1">
      <c r="A21" s="7" t="s">
        <v>16</v>
      </c>
      <c r="B21" s="374"/>
      <c r="C21" s="64" t="s">
        <v>15</v>
      </c>
      <c r="D21" s="71">
        <v>1</v>
      </c>
      <c r="E21" s="72">
        <v>4.235</v>
      </c>
      <c r="F21" s="72">
        <v>470.8799923546762</v>
      </c>
      <c r="G21" s="97"/>
      <c r="H21" s="97"/>
      <c r="I21" s="97"/>
      <c r="J21" s="16">
        <f>+D21+G21</f>
        <v>1</v>
      </c>
      <c r="K21" s="30">
        <f>+E21+H21</f>
        <v>4.235</v>
      </c>
      <c r="L21" s="29">
        <f>+F21+I21</f>
        <v>470.8799923546762</v>
      </c>
      <c r="M21" s="97"/>
      <c r="N21" s="97"/>
      <c r="O21" s="97"/>
      <c r="P21" s="72"/>
      <c r="Q21" s="72"/>
      <c r="R21" s="73"/>
      <c r="S21" s="16"/>
      <c r="T21" s="30"/>
      <c r="U21" s="29"/>
      <c r="V21" s="97">
        <v>41</v>
      </c>
      <c r="W21" s="97">
        <v>4033.3449</v>
      </c>
      <c r="X21" s="125">
        <v>675677.117</v>
      </c>
      <c r="Y21" s="109">
        <v>30</v>
      </c>
      <c r="Z21" s="97">
        <v>2980.149</v>
      </c>
      <c r="AA21" s="110">
        <v>518039.43</v>
      </c>
      <c r="AB21" s="17">
        <f t="shared" si="2"/>
        <v>72</v>
      </c>
      <c r="AC21" s="30">
        <f t="shared" si="2"/>
        <v>7017.7289</v>
      </c>
      <c r="AD21" s="29">
        <f t="shared" si="2"/>
        <v>1194187.4269923547</v>
      </c>
      <c r="AE21" s="48" t="s">
        <v>15</v>
      </c>
      <c r="AF21" s="49"/>
      <c r="AG21" s="46" t="s">
        <v>16</v>
      </c>
      <c r="AH21" s="2"/>
    </row>
    <row r="22" spans="1:34" s="1" customFormat="1" ht="33" customHeight="1">
      <c r="A22" s="7" t="s">
        <v>18</v>
      </c>
      <c r="B22" s="373" t="s">
        <v>27</v>
      </c>
      <c r="C22" s="63" t="s">
        <v>14</v>
      </c>
      <c r="D22" s="68"/>
      <c r="E22" s="69"/>
      <c r="F22" s="69"/>
      <c r="G22" s="96"/>
      <c r="H22" s="96"/>
      <c r="I22" s="96"/>
      <c r="J22" s="26"/>
      <c r="K22" s="27"/>
      <c r="L22" s="25"/>
      <c r="M22" s="96"/>
      <c r="N22" s="96"/>
      <c r="O22" s="96"/>
      <c r="P22" s="69"/>
      <c r="Q22" s="69"/>
      <c r="R22" s="69"/>
      <c r="S22" s="26"/>
      <c r="T22" s="27"/>
      <c r="U22" s="25"/>
      <c r="V22" s="96"/>
      <c r="W22" s="96"/>
      <c r="X22" s="124"/>
      <c r="Y22" s="107"/>
      <c r="Z22" s="96"/>
      <c r="AA22" s="108"/>
      <c r="AB22" s="28"/>
      <c r="AC22" s="27"/>
      <c r="AD22" s="25"/>
      <c r="AE22" s="45" t="s">
        <v>14</v>
      </c>
      <c r="AF22" s="31" t="s">
        <v>27</v>
      </c>
      <c r="AG22" s="46" t="s">
        <v>18</v>
      </c>
      <c r="AH22" s="2"/>
    </row>
    <row r="23" spans="1:34" s="1" customFormat="1" ht="33" customHeight="1">
      <c r="A23" s="16"/>
      <c r="B23" s="374"/>
      <c r="C23" s="64" t="s">
        <v>15</v>
      </c>
      <c r="D23" s="71"/>
      <c r="E23" s="72"/>
      <c r="F23" s="72"/>
      <c r="G23" s="97"/>
      <c r="H23" s="97"/>
      <c r="I23" s="97"/>
      <c r="J23" s="16"/>
      <c r="K23" s="30"/>
      <c r="L23" s="29"/>
      <c r="M23" s="97"/>
      <c r="N23" s="97"/>
      <c r="O23" s="97"/>
      <c r="P23" s="72"/>
      <c r="Q23" s="72"/>
      <c r="R23" s="73"/>
      <c r="S23" s="16"/>
      <c r="T23" s="30"/>
      <c r="U23" s="29"/>
      <c r="V23" s="97"/>
      <c r="W23" s="97"/>
      <c r="X23" s="125"/>
      <c r="Y23" s="109"/>
      <c r="Z23" s="97"/>
      <c r="AA23" s="110"/>
      <c r="AB23" s="17"/>
      <c r="AC23" s="30"/>
      <c r="AD23" s="29"/>
      <c r="AE23" s="48" t="s">
        <v>15</v>
      </c>
      <c r="AF23" s="49"/>
      <c r="AG23" s="50"/>
      <c r="AH23" s="2"/>
    </row>
    <row r="24" spans="1:34" s="1" customFormat="1" ht="33" customHeight="1">
      <c r="A24" s="7"/>
      <c r="B24" s="373" t="s">
        <v>28</v>
      </c>
      <c r="C24" s="63" t="s">
        <v>14</v>
      </c>
      <c r="D24" s="68"/>
      <c r="E24" s="69"/>
      <c r="F24" s="69"/>
      <c r="G24" s="96"/>
      <c r="H24" s="96"/>
      <c r="I24" s="96"/>
      <c r="J24" s="26"/>
      <c r="K24" s="27"/>
      <c r="L24" s="25"/>
      <c r="M24" s="96"/>
      <c r="N24" s="96"/>
      <c r="O24" s="96"/>
      <c r="P24" s="69"/>
      <c r="Q24" s="69"/>
      <c r="R24" s="69"/>
      <c r="S24" s="26"/>
      <c r="T24" s="27"/>
      <c r="U24" s="25"/>
      <c r="V24" s="96">
        <v>17</v>
      </c>
      <c r="W24" s="96">
        <v>96.7414</v>
      </c>
      <c r="X24" s="124">
        <v>30350.587</v>
      </c>
      <c r="Y24" s="107"/>
      <c r="Z24" s="96"/>
      <c r="AA24" s="108"/>
      <c r="AB24" s="28">
        <f aca="true" t="shared" si="3" ref="AB24:AD61">+J24+S24+V24+Y24</f>
        <v>17</v>
      </c>
      <c r="AC24" s="27">
        <f t="shared" si="3"/>
        <v>96.7414</v>
      </c>
      <c r="AD24" s="25">
        <f t="shared" si="3"/>
        <v>30350.587</v>
      </c>
      <c r="AE24" s="45" t="s">
        <v>14</v>
      </c>
      <c r="AF24" s="31" t="s">
        <v>28</v>
      </c>
      <c r="AG24" s="46"/>
      <c r="AH24" s="2"/>
    </row>
    <row r="25" spans="1:34" s="1" customFormat="1" ht="33" customHeight="1">
      <c r="A25" s="7" t="s">
        <v>29</v>
      </c>
      <c r="B25" s="374"/>
      <c r="C25" s="64" t="s">
        <v>15</v>
      </c>
      <c r="D25" s="71"/>
      <c r="E25" s="72"/>
      <c r="F25" s="72"/>
      <c r="G25" s="97"/>
      <c r="H25" s="97"/>
      <c r="I25" s="97"/>
      <c r="J25" s="16"/>
      <c r="K25" s="30"/>
      <c r="L25" s="29"/>
      <c r="M25" s="97"/>
      <c r="N25" s="97"/>
      <c r="O25" s="97"/>
      <c r="P25" s="72"/>
      <c r="Q25" s="72"/>
      <c r="R25" s="73"/>
      <c r="S25" s="16"/>
      <c r="T25" s="30"/>
      <c r="U25" s="29"/>
      <c r="V25" s="97">
        <v>31</v>
      </c>
      <c r="W25" s="97">
        <v>215.1582</v>
      </c>
      <c r="X25" s="125">
        <v>64179.069</v>
      </c>
      <c r="Y25" s="109"/>
      <c r="Z25" s="97"/>
      <c r="AA25" s="110"/>
      <c r="AB25" s="17">
        <f t="shared" si="3"/>
        <v>31</v>
      </c>
      <c r="AC25" s="30">
        <f t="shared" si="3"/>
        <v>215.1582</v>
      </c>
      <c r="AD25" s="29">
        <f t="shared" si="3"/>
        <v>64179.069</v>
      </c>
      <c r="AE25" s="48" t="s">
        <v>15</v>
      </c>
      <c r="AF25" s="49"/>
      <c r="AG25" s="46" t="s">
        <v>29</v>
      </c>
      <c r="AH25" s="2"/>
    </row>
    <row r="26" spans="1:34" s="1" customFormat="1" ht="33" customHeight="1">
      <c r="A26" s="7"/>
      <c r="B26" s="373" t="s">
        <v>30</v>
      </c>
      <c r="C26" s="63" t="s">
        <v>14</v>
      </c>
      <c r="D26" s="68"/>
      <c r="E26" s="69"/>
      <c r="F26" s="69"/>
      <c r="G26" s="96"/>
      <c r="H26" s="96"/>
      <c r="I26" s="96"/>
      <c r="J26" s="26"/>
      <c r="K26" s="27"/>
      <c r="L26" s="25"/>
      <c r="M26" s="96"/>
      <c r="N26" s="96"/>
      <c r="O26" s="96"/>
      <c r="P26" s="69"/>
      <c r="Q26" s="69"/>
      <c r="R26" s="69"/>
      <c r="S26" s="26"/>
      <c r="T26" s="27"/>
      <c r="U26" s="25"/>
      <c r="V26" s="96"/>
      <c r="W26" s="96"/>
      <c r="X26" s="124"/>
      <c r="Y26" s="107"/>
      <c r="Z26" s="96"/>
      <c r="AA26" s="108"/>
      <c r="AB26" s="28"/>
      <c r="AC26" s="27"/>
      <c r="AD26" s="25"/>
      <c r="AE26" s="45" t="s">
        <v>14</v>
      </c>
      <c r="AF26" s="31" t="s">
        <v>30</v>
      </c>
      <c r="AG26" s="46"/>
      <c r="AH26" s="2"/>
    </row>
    <row r="27" spans="1:34" s="1" customFormat="1" ht="33" customHeight="1">
      <c r="A27" s="7" t="s">
        <v>16</v>
      </c>
      <c r="B27" s="374"/>
      <c r="C27" s="64" t="s">
        <v>15</v>
      </c>
      <c r="D27" s="71"/>
      <c r="E27" s="72"/>
      <c r="F27" s="72"/>
      <c r="G27" s="97"/>
      <c r="H27" s="97"/>
      <c r="I27" s="97"/>
      <c r="J27" s="16"/>
      <c r="K27" s="30"/>
      <c r="L27" s="29"/>
      <c r="M27" s="97"/>
      <c r="N27" s="97"/>
      <c r="O27" s="97"/>
      <c r="P27" s="72"/>
      <c r="Q27" s="72"/>
      <c r="R27" s="73"/>
      <c r="S27" s="16"/>
      <c r="T27" s="30"/>
      <c r="U27" s="29"/>
      <c r="V27" s="97"/>
      <c r="W27" s="97"/>
      <c r="X27" s="125"/>
      <c r="Y27" s="109"/>
      <c r="Z27" s="97"/>
      <c r="AA27" s="110"/>
      <c r="AB27" s="17"/>
      <c r="AC27" s="30"/>
      <c r="AD27" s="29"/>
      <c r="AE27" s="48" t="s">
        <v>15</v>
      </c>
      <c r="AF27" s="49"/>
      <c r="AG27" s="46" t="s">
        <v>16</v>
      </c>
      <c r="AH27" s="2"/>
    </row>
    <row r="28" spans="1:34" s="1" customFormat="1" ht="33" customHeight="1">
      <c r="A28" s="7"/>
      <c r="B28" s="373" t="s">
        <v>31</v>
      </c>
      <c r="C28" s="63" t="s">
        <v>14</v>
      </c>
      <c r="D28" s="68"/>
      <c r="E28" s="69"/>
      <c r="F28" s="69"/>
      <c r="G28" s="96"/>
      <c r="H28" s="96"/>
      <c r="I28" s="96"/>
      <c r="J28" s="26"/>
      <c r="K28" s="27"/>
      <c r="L28" s="25"/>
      <c r="M28" s="96"/>
      <c r="N28" s="96"/>
      <c r="O28" s="96"/>
      <c r="P28" s="69"/>
      <c r="Q28" s="69"/>
      <c r="R28" s="69"/>
      <c r="S28" s="26"/>
      <c r="T28" s="27"/>
      <c r="U28" s="25"/>
      <c r="V28" s="96"/>
      <c r="W28" s="96"/>
      <c r="X28" s="124"/>
      <c r="Y28" s="107"/>
      <c r="Z28" s="96"/>
      <c r="AA28" s="108"/>
      <c r="AB28" s="28"/>
      <c r="AC28" s="27"/>
      <c r="AD28" s="25"/>
      <c r="AE28" s="45" t="s">
        <v>14</v>
      </c>
      <c r="AF28" s="31" t="s">
        <v>31</v>
      </c>
      <c r="AG28" s="46"/>
      <c r="AH28" s="2"/>
    </row>
    <row r="29" spans="1:34" s="1" customFormat="1" ht="33" customHeight="1">
      <c r="A29" s="7" t="s">
        <v>18</v>
      </c>
      <c r="B29" s="374"/>
      <c r="C29" s="64" t="s">
        <v>15</v>
      </c>
      <c r="D29" s="71"/>
      <c r="E29" s="72"/>
      <c r="F29" s="72"/>
      <c r="G29" s="97"/>
      <c r="H29" s="97"/>
      <c r="I29" s="97"/>
      <c r="J29" s="16"/>
      <c r="K29" s="30"/>
      <c r="L29" s="29"/>
      <c r="M29" s="97"/>
      <c r="N29" s="97"/>
      <c r="O29" s="97"/>
      <c r="P29" s="72"/>
      <c r="Q29" s="72"/>
      <c r="R29" s="73"/>
      <c r="S29" s="16"/>
      <c r="T29" s="30"/>
      <c r="U29" s="29"/>
      <c r="V29" s="97"/>
      <c r="W29" s="97"/>
      <c r="X29" s="125"/>
      <c r="Y29" s="109"/>
      <c r="Z29" s="97"/>
      <c r="AA29" s="110"/>
      <c r="AB29" s="17"/>
      <c r="AC29" s="30"/>
      <c r="AD29" s="29"/>
      <c r="AE29" s="48" t="s">
        <v>15</v>
      </c>
      <c r="AF29" s="49"/>
      <c r="AG29" s="46" t="s">
        <v>18</v>
      </c>
      <c r="AH29" s="2"/>
    </row>
    <row r="30" spans="1:34" s="1" customFormat="1" ht="33" customHeight="1">
      <c r="A30" s="7"/>
      <c r="B30" s="373" t="s">
        <v>32</v>
      </c>
      <c r="C30" s="63" t="s">
        <v>14</v>
      </c>
      <c r="D30" s="68">
        <v>29</v>
      </c>
      <c r="E30" s="69">
        <v>6.0677</v>
      </c>
      <c r="F30" s="69">
        <v>8864.710056070378</v>
      </c>
      <c r="G30" s="96">
        <v>43</v>
      </c>
      <c r="H30" s="96">
        <v>8.6087</v>
      </c>
      <c r="I30" s="96">
        <v>11938.663</v>
      </c>
      <c r="J30" s="26">
        <f>+D30+G30</f>
        <v>72</v>
      </c>
      <c r="K30" s="27">
        <f>+E30+H30</f>
        <v>14.676400000000001</v>
      </c>
      <c r="L30" s="25">
        <f>+F30+I30</f>
        <v>20803.373056070377</v>
      </c>
      <c r="M30" s="96"/>
      <c r="N30" s="96"/>
      <c r="O30" s="96"/>
      <c r="P30" s="69"/>
      <c r="Q30" s="69"/>
      <c r="R30" s="69"/>
      <c r="S30" s="26"/>
      <c r="T30" s="27"/>
      <c r="U30" s="25"/>
      <c r="V30" s="96"/>
      <c r="W30" s="96"/>
      <c r="X30" s="124"/>
      <c r="Y30" s="107">
        <v>76</v>
      </c>
      <c r="Z30" s="96">
        <v>56.442</v>
      </c>
      <c r="AA30" s="108">
        <v>13148.466</v>
      </c>
      <c r="AB30" s="28">
        <f t="shared" si="3"/>
        <v>148</v>
      </c>
      <c r="AC30" s="27">
        <f t="shared" si="3"/>
        <v>71.11840000000001</v>
      </c>
      <c r="AD30" s="25">
        <f t="shared" si="3"/>
        <v>33951.83905607038</v>
      </c>
      <c r="AE30" s="45" t="s">
        <v>14</v>
      </c>
      <c r="AF30" s="31" t="s">
        <v>32</v>
      </c>
      <c r="AG30" s="46"/>
      <c r="AH30" s="2"/>
    </row>
    <row r="31" spans="1:34" s="1" customFormat="1" ht="33" customHeight="1">
      <c r="A31" s="16"/>
      <c r="B31" s="374"/>
      <c r="C31" s="64" t="s">
        <v>15</v>
      </c>
      <c r="D31" s="71"/>
      <c r="E31" s="72"/>
      <c r="F31" s="72"/>
      <c r="G31" s="97"/>
      <c r="H31" s="97"/>
      <c r="I31" s="97"/>
      <c r="J31" s="16"/>
      <c r="K31" s="30"/>
      <c r="L31" s="29"/>
      <c r="M31" s="97"/>
      <c r="N31" s="97"/>
      <c r="O31" s="97"/>
      <c r="P31" s="72"/>
      <c r="Q31" s="72"/>
      <c r="R31" s="73"/>
      <c r="S31" s="16"/>
      <c r="T31" s="30"/>
      <c r="U31" s="29"/>
      <c r="V31" s="97"/>
      <c r="W31" s="97"/>
      <c r="X31" s="125"/>
      <c r="Y31" s="109"/>
      <c r="Z31" s="97"/>
      <c r="AA31" s="110"/>
      <c r="AB31" s="17"/>
      <c r="AC31" s="30"/>
      <c r="AD31" s="29"/>
      <c r="AE31" s="48" t="s">
        <v>15</v>
      </c>
      <c r="AF31" s="49"/>
      <c r="AG31" s="50"/>
      <c r="AH31" s="2"/>
    </row>
    <row r="32" spans="1:34" s="1" customFormat="1" ht="33" customHeight="1">
      <c r="A32" s="7" t="s">
        <v>33</v>
      </c>
      <c r="B32" s="373" t="s">
        <v>34</v>
      </c>
      <c r="C32" s="63" t="s">
        <v>14</v>
      </c>
      <c r="D32" s="68"/>
      <c r="E32" s="69"/>
      <c r="F32" s="69"/>
      <c r="G32" s="96"/>
      <c r="H32" s="96"/>
      <c r="I32" s="96"/>
      <c r="J32" s="26"/>
      <c r="K32" s="27"/>
      <c r="L32" s="25"/>
      <c r="M32" s="96">
        <v>171</v>
      </c>
      <c r="N32" s="96">
        <v>754.4232</v>
      </c>
      <c r="O32" s="96">
        <v>123222.656</v>
      </c>
      <c r="P32" s="69"/>
      <c r="Q32" s="69"/>
      <c r="R32" s="69"/>
      <c r="S32" s="26">
        <f>+M32+P32</f>
        <v>171</v>
      </c>
      <c r="T32" s="27">
        <f>+N32+Q32</f>
        <v>754.4232</v>
      </c>
      <c r="U32" s="25">
        <f>+O32+R32</f>
        <v>123222.656</v>
      </c>
      <c r="V32" s="96">
        <v>122</v>
      </c>
      <c r="W32" s="96">
        <v>82.8843</v>
      </c>
      <c r="X32" s="124">
        <v>13524.512</v>
      </c>
      <c r="Y32" s="107">
        <v>113</v>
      </c>
      <c r="Z32" s="96">
        <v>380.5776</v>
      </c>
      <c r="AA32" s="108">
        <v>83316.744</v>
      </c>
      <c r="AB32" s="28">
        <f t="shared" si="3"/>
        <v>406</v>
      </c>
      <c r="AC32" s="27">
        <f t="shared" si="3"/>
        <v>1217.8851</v>
      </c>
      <c r="AD32" s="25">
        <f t="shared" si="3"/>
        <v>220063.912</v>
      </c>
      <c r="AE32" s="45" t="s">
        <v>14</v>
      </c>
      <c r="AF32" s="31" t="s">
        <v>34</v>
      </c>
      <c r="AG32" s="46" t="s">
        <v>33</v>
      </c>
      <c r="AH32" s="2"/>
    </row>
    <row r="33" spans="1:34" s="1" customFormat="1" ht="33" customHeight="1">
      <c r="A33" s="7" t="s">
        <v>35</v>
      </c>
      <c r="B33" s="374"/>
      <c r="C33" s="64" t="s">
        <v>15</v>
      </c>
      <c r="D33" s="71"/>
      <c r="E33" s="72"/>
      <c r="F33" s="72"/>
      <c r="G33" s="97"/>
      <c r="H33" s="97"/>
      <c r="I33" s="97"/>
      <c r="J33" s="16"/>
      <c r="K33" s="30"/>
      <c r="L33" s="29"/>
      <c r="M33" s="97"/>
      <c r="N33" s="97"/>
      <c r="O33" s="97"/>
      <c r="P33" s="72"/>
      <c r="Q33" s="72"/>
      <c r="R33" s="73"/>
      <c r="S33" s="16"/>
      <c r="T33" s="30"/>
      <c r="U33" s="29"/>
      <c r="V33" s="97"/>
      <c r="W33" s="97"/>
      <c r="X33" s="125"/>
      <c r="Y33" s="109"/>
      <c r="Z33" s="97"/>
      <c r="AA33" s="110"/>
      <c r="AB33" s="17"/>
      <c r="AC33" s="30"/>
      <c r="AD33" s="29"/>
      <c r="AE33" s="48" t="s">
        <v>15</v>
      </c>
      <c r="AF33" s="49"/>
      <c r="AG33" s="46" t="s">
        <v>35</v>
      </c>
      <c r="AH33" s="2"/>
    </row>
    <row r="34" spans="1:34" s="1" customFormat="1" ht="33" customHeight="1">
      <c r="A34" s="7" t="s">
        <v>16</v>
      </c>
      <c r="B34" s="373" t="s">
        <v>36</v>
      </c>
      <c r="C34" s="63" t="s">
        <v>14</v>
      </c>
      <c r="D34" s="68"/>
      <c r="E34" s="69"/>
      <c r="F34" s="69"/>
      <c r="G34" s="96">
        <v>6</v>
      </c>
      <c r="H34" s="96">
        <v>0.2337</v>
      </c>
      <c r="I34" s="96">
        <v>150.995</v>
      </c>
      <c r="J34" s="26">
        <f>+D34+G34</f>
        <v>6</v>
      </c>
      <c r="K34" s="27">
        <f>+E34+H34</f>
        <v>0.2337</v>
      </c>
      <c r="L34" s="25">
        <f>+F34+I34</f>
        <v>150.995</v>
      </c>
      <c r="M34" s="96"/>
      <c r="N34" s="96"/>
      <c r="O34" s="96"/>
      <c r="P34" s="69"/>
      <c r="Q34" s="69"/>
      <c r="R34" s="69"/>
      <c r="S34" s="26"/>
      <c r="T34" s="27"/>
      <c r="U34" s="25"/>
      <c r="V34" s="96">
        <v>78</v>
      </c>
      <c r="W34" s="96">
        <v>12.2196</v>
      </c>
      <c r="X34" s="124">
        <v>2707.624</v>
      </c>
      <c r="Y34" s="107"/>
      <c r="Z34" s="96"/>
      <c r="AA34" s="108"/>
      <c r="AB34" s="28">
        <f t="shared" si="3"/>
        <v>84</v>
      </c>
      <c r="AC34" s="27">
        <f t="shared" si="3"/>
        <v>12.4533</v>
      </c>
      <c r="AD34" s="25">
        <f t="shared" si="3"/>
        <v>2858.6189999999997</v>
      </c>
      <c r="AE34" s="45" t="s">
        <v>14</v>
      </c>
      <c r="AF34" s="31" t="s">
        <v>36</v>
      </c>
      <c r="AG34" s="46" t="s">
        <v>16</v>
      </c>
      <c r="AH34" s="2"/>
    </row>
    <row r="35" spans="1:34" s="1" customFormat="1" ht="33" customHeight="1">
      <c r="A35" s="16" t="s">
        <v>18</v>
      </c>
      <c r="B35" s="374"/>
      <c r="C35" s="64" t="s">
        <v>15</v>
      </c>
      <c r="D35" s="71"/>
      <c r="E35" s="72"/>
      <c r="F35" s="72"/>
      <c r="G35" s="97"/>
      <c r="H35" s="97"/>
      <c r="I35" s="97"/>
      <c r="J35" s="16"/>
      <c r="K35" s="30"/>
      <c r="L35" s="29"/>
      <c r="M35" s="97"/>
      <c r="N35" s="97"/>
      <c r="O35" s="97"/>
      <c r="P35" s="72"/>
      <c r="Q35" s="72"/>
      <c r="R35" s="73"/>
      <c r="S35" s="16"/>
      <c r="T35" s="30"/>
      <c r="U35" s="29"/>
      <c r="V35" s="97"/>
      <c r="W35" s="97"/>
      <c r="X35" s="125"/>
      <c r="Y35" s="109"/>
      <c r="Z35" s="97"/>
      <c r="AA35" s="110"/>
      <c r="AB35" s="17"/>
      <c r="AC35" s="30"/>
      <c r="AD35" s="29"/>
      <c r="AE35" s="48" t="s">
        <v>15</v>
      </c>
      <c r="AF35" s="49"/>
      <c r="AG35" s="50" t="s">
        <v>18</v>
      </c>
      <c r="AH35" s="2"/>
    </row>
    <row r="36" spans="1:34" s="1" customFormat="1" ht="33" customHeight="1">
      <c r="A36" s="7" t="s">
        <v>37</v>
      </c>
      <c r="B36" s="31" t="s">
        <v>38</v>
      </c>
      <c r="C36" s="63" t="s">
        <v>14</v>
      </c>
      <c r="D36" s="68"/>
      <c r="E36" s="69"/>
      <c r="F36" s="69"/>
      <c r="G36" s="96"/>
      <c r="H36" s="96"/>
      <c r="I36" s="96"/>
      <c r="J36" s="26"/>
      <c r="K36" s="27"/>
      <c r="L36" s="25"/>
      <c r="M36" s="96"/>
      <c r="N36" s="96"/>
      <c r="O36" s="96"/>
      <c r="P36" s="69"/>
      <c r="Q36" s="69"/>
      <c r="R36" s="69"/>
      <c r="S36" s="26"/>
      <c r="T36" s="27"/>
      <c r="U36" s="25"/>
      <c r="V36" s="96"/>
      <c r="W36" s="96"/>
      <c r="X36" s="124"/>
      <c r="Y36" s="107"/>
      <c r="Z36" s="96"/>
      <c r="AA36" s="108"/>
      <c r="AB36" s="28"/>
      <c r="AC36" s="27"/>
      <c r="AD36" s="25"/>
      <c r="AE36" s="45" t="s">
        <v>14</v>
      </c>
      <c r="AF36" s="31" t="s">
        <v>38</v>
      </c>
      <c r="AG36" s="46" t="s">
        <v>37</v>
      </c>
      <c r="AH36" s="2"/>
    </row>
    <row r="37" spans="1:34" s="1" customFormat="1" ht="33" customHeight="1">
      <c r="A37" s="7" t="s">
        <v>16</v>
      </c>
      <c r="B37" s="374"/>
      <c r="C37" s="64" t="s">
        <v>15</v>
      </c>
      <c r="D37" s="71"/>
      <c r="E37" s="72"/>
      <c r="F37" s="72"/>
      <c r="G37" s="97"/>
      <c r="H37" s="97"/>
      <c r="I37" s="97"/>
      <c r="J37" s="16"/>
      <c r="K37" s="30"/>
      <c r="L37" s="29"/>
      <c r="M37" s="97"/>
      <c r="N37" s="97"/>
      <c r="O37" s="97"/>
      <c r="P37" s="72"/>
      <c r="Q37" s="72"/>
      <c r="R37" s="73"/>
      <c r="S37" s="16"/>
      <c r="T37" s="30"/>
      <c r="U37" s="29"/>
      <c r="V37" s="97"/>
      <c r="W37" s="97"/>
      <c r="X37" s="125"/>
      <c r="Y37" s="109"/>
      <c r="Z37" s="97"/>
      <c r="AA37" s="110"/>
      <c r="AB37" s="17"/>
      <c r="AC37" s="30"/>
      <c r="AD37" s="29"/>
      <c r="AE37" s="48" t="s">
        <v>15</v>
      </c>
      <c r="AF37" s="49"/>
      <c r="AG37" s="46" t="s">
        <v>16</v>
      </c>
      <c r="AH37" s="2"/>
    </row>
    <row r="38" spans="1:34" s="1" customFormat="1" ht="33" customHeight="1">
      <c r="A38" s="7" t="s">
        <v>18</v>
      </c>
      <c r="B38" s="373" t="s">
        <v>39</v>
      </c>
      <c r="C38" s="63" t="s">
        <v>14</v>
      </c>
      <c r="D38" s="68">
        <v>19</v>
      </c>
      <c r="E38" s="69">
        <v>1.2364</v>
      </c>
      <c r="F38" s="69">
        <v>1132.028981620098</v>
      </c>
      <c r="G38" s="96"/>
      <c r="H38" s="96"/>
      <c r="I38" s="96"/>
      <c r="J38" s="26">
        <f>+D38+G38</f>
        <v>19</v>
      </c>
      <c r="K38" s="27">
        <f>+E38+H38</f>
        <v>1.2364</v>
      </c>
      <c r="L38" s="25">
        <f>+F38+I38</f>
        <v>1132.028981620098</v>
      </c>
      <c r="M38" s="96"/>
      <c r="N38" s="96"/>
      <c r="O38" s="96"/>
      <c r="P38" s="69"/>
      <c r="Q38" s="69"/>
      <c r="R38" s="69"/>
      <c r="S38" s="26"/>
      <c r="T38" s="27"/>
      <c r="U38" s="25"/>
      <c r="V38" s="96"/>
      <c r="W38" s="96"/>
      <c r="X38" s="124"/>
      <c r="Y38" s="107"/>
      <c r="Z38" s="96"/>
      <c r="AA38" s="108"/>
      <c r="AB38" s="28">
        <f t="shared" si="3"/>
        <v>19</v>
      </c>
      <c r="AC38" s="27">
        <f t="shared" si="3"/>
        <v>1.2364</v>
      </c>
      <c r="AD38" s="25">
        <f t="shared" si="3"/>
        <v>1132.028981620098</v>
      </c>
      <c r="AE38" s="45" t="s">
        <v>14</v>
      </c>
      <c r="AF38" s="31" t="s">
        <v>39</v>
      </c>
      <c r="AG38" s="46" t="s">
        <v>18</v>
      </c>
      <c r="AH38" s="2"/>
    </row>
    <row r="39" spans="1:34" s="1" customFormat="1" ht="33" customHeight="1">
      <c r="A39" s="16" t="s">
        <v>40</v>
      </c>
      <c r="B39" s="374"/>
      <c r="C39" s="64" t="s">
        <v>15</v>
      </c>
      <c r="D39" s="71"/>
      <c r="E39" s="72"/>
      <c r="F39" s="72"/>
      <c r="G39" s="97"/>
      <c r="H39" s="97"/>
      <c r="I39" s="97"/>
      <c r="J39" s="16"/>
      <c r="K39" s="30"/>
      <c r="L39" s="29"/>
      <c r="M39" s="97"/>
      <c r="N39" s="97"/>
      <c r="O39" s="97"/>
      <c r="P39" s="72"/>
      <c r="Q39" s="72"/>
      <c r="R39" s="73"/>
      <c r="S39" s="16"/>
      <c r="T39" s="30"/>
      <c r="U39" s="29"/>
      <c r="V39" s="97"/>
      <c r="W39" s="97"/>
      <c r="X39" s="125"/>
      <c r="Y39" s="109"/>
      <c r="Z39" s="97"/>
      <c r="AA39" s="110"/>
      <c r="AB39" s="17"/>
      <c r="AC39" s="30"/>
      <c r="AD39" s="29"/>
      <c r="AE39" s="48" t="s">
        <v>15</v>
      </c>
      <c r="AF39" s="49"/>
      <c r="AG39" s="50" t="s">
        <v>40</v>
      </c>
      <c r="AH39" s="2"/>
    </row>
    <row r="40" spans="1:34" s="1" customFormat="1" ht="33" customHeight="1">
      <c r="A40" s="7"/>
      <c r="B40" s="373" t="s">
        <v>41</v>
      </c>
      <c r="C40" s="63" t="s">
        <v>14</v>
      </c>
      <c r="D40" s="68"/>
      <c r="E40" s="69"/>
      <c r="F40" s="69"/>
      <c r="G40" s="96"/>
      <c r="H40" s="96"/>
      <c r="I40" s="96"/>
      <c r="J40" s="26"/>
      <c r="K40" s="27"/>
      <c r="L40" s="25"/>
      <c r="M40" s="96"/>
      <c r="N40" s="96"/>
      <c r="O40" s="96"/>
      <c r="P40" s="69"/>
      <c r="Q40" s="69"/>
      <c r="R40" s="69"/>
      <c r="S40" s="26"/>
      <c r="T40" s="27"/>
      <c r="U40" s="25"/>
      <c r="V40" s="96">
        <v>1</v>
      </c>
      <c r="W40" s="96">
        <v>179.1921</v>
      </c>
      <c r="X40" s="124">
        <v>132839.481</v>
      </c>
      <c r="Y40" s="107"/>
      <c r="Z40" s="96"/>
      <c r="AA40" s="108"/>
      <c r="AB40" s="28">
        <f t="shared" si="3"/>
        <v>1</v>
      </c>
      <c r="AC40" s="27">
        <f t="shared" si="3"/>
        <v>179.1921</v>
      </c>
      <c r="AD40" s="25">
        <f t="shared" si="3"/>
        <v>132839.481</v>
      </c>
      <c r="AE40" s="45" t="s">
        <v>14</v>
      </c>
      <c r="AF40" s="31" t="s">
        <v>41</v>
      </c>
      <c r="AG40" s="46"/>
      <c r="AH40" s="2"/>
    </row>
    <row r="41" spans="1:34" s="1" customFormat="1" ht="33" customHeight="1">
      <c r="A41" s="7" t="s">
        <v>42</v>
      </c>
      <c r="B41" s="374"/>
      <c r="C41" s="64" t="s">
        <v>15</v>
      </c>
      <c r="D41" s="71"/>
      <c r="E41" s="72"/>
      <c r="F41" s="72"/>
      <c r="G41" s="97"/>
      <c r="H41" s="97"/>
      <c r="I41" s="97"/>
      <c r="J41" s="16"/>
      <c r="K41" s="30"/>
      <c r="L41" s="29"/>
      <c r="M41" s="97"/>
      <c r="N41" s="97"/>
      <c r="O41" s="97"/>
      <c r="P41" s="72"/>
      <c r="Q41" s="72"/>
      <c r="R41" s="73"/>
      <c r="S41" s="16"/>
      <c r="T41" s="30"/>
      <c r="U41" s="29"/>
      <c r="V41" s="97"/>
      <c r="W41" s="97"/>
      <c r="X41" s="125"/>
      <c r="Y41" s="109"/>
      <c r="Z41" s="97"/>
      <c r="AA41" s="110"/>
      <c r="AB41" s="17"/>
      <c r="AC41" s="30"/>
      <c r="AD41" s="29"/>
      <c r="AE41" s="48" t="s">
        <v>15</v>
      </c>
      <c r="AF41" s="49"/>
      <c r="AG41" s="46" t="s">
        <v>42</v>
      </c>
      <c r="AH41" s="2"/>
    </row>
    <row r="42" spans="1:34" s="1" customFormat="1" ht="33" customHeight="1">
      <c r="A42" s="7"/>
      <c r="B42" s="373" t="s">
        <v>43</v>
      </c>
      <c r="C42" s="63" t="s">
        <v>14</v>
      </c>
      <c r="D42" s="68"/>
      <c r="E42" s="69"/>
      <c r="F42" s="69"/>
      <c r="G42" s="96"/>
      <c r="H42" s="96"/>
      <c r="I42" s="96"/>
      <c r="J42" s="26"/>
      <c r="K42" s="27"/>
      <c r="L42" s="25"/>
      <c r="M42" s="96"/>
      <c r="N42" s="96"/>
      <c r="O42" s="96"/>
      <c r="P42" s="69"/>
      <c r="Q42" s="69"/>
      <c r="R42" s="69"/>
      <c r="S42" s="26"/>
      <c r="T42" s="27"/>
      <c r="U42" s="25"/>
      <c r="V42" s="96">
        <v>16</v>
      </c>
      <c r="W42" s="96">
        <v>1001.105</v>
      </c>
      <c r="X42" s="124">
        <v>180320.311</v>
      </c>
      <c r="Y42" s="107"/>
      <c r="Z42" s="96"/>
      <c r="AA42" s="108"/>
      <c r="AB42" s="28">
        <f t="shared" si="3"/>
        <v>16</v>
      </c>
      <c r="AC42" s="27">
        <f t="shared" si="3"/>
        <v>1001.105</v>
      </c>
      <c r="AD42" s="25">
        <f t="shared" si="3"/>
        <v>180320.311</v>
      </c>
      <c r="AE42" s="45" t="s">
        <v>14</v>
      </c>
      <c r="AF42" s="31" t="s">
        <v>43</v>
      </c>
      <c r="AG42" s="46"/>
      <c r="AH42" s="2"/>
    </row>
    <row r="43" spans="1:34" s="1" customFormat="1" ht="33" customHeight="1">
      <c r="A43" s="7" t="s">
        <v>44</v>
      </c>
      <c r="B43" s="374"/>
      <c r="C43" s="64" t="s">
        <v>15</v>
      </c>
      <c r="D43" s="74"/>
      <c r="E43" s="72"/>
      <c r="F43" s="72"/>
      <c r="G43" s="97">
        <v>18</v>
      </c>
      <c r="H43" s="97">
        <v>146.4582</v>
      </c>
      <c r="I43" s="97">
        <v>153641.456</v>
      </c>
      <c r="J43" s="16">
        <f>+D43+G43</f>
        <v>18</v>
      </c>
      <c r="K43" s="30">
        <f>+E43+H43</f>
        <v>146.4582</v>
      </c>
      <c r="L43" s="29">
        <f>+F43+I43</f>
        <v>153641.456</v>
      </c>
      <c r="M43" s="97"/>
      <c r="N43" s="97"/>
      <c r="O43" s="97"/>
      <c r="P43" s="72"/>
      <c r="Q43" s="72"/>
      <c r="R43" s="73"/>
      <c r="S43" s="16"/>
      <c r="T43" s="30"/>
      <c r="U43" s="29"/>
      <c r="V43" s="97">
        <v>7</v>
      </c>
      <c r="W43" s="97">
        <v>129.71</v>
      </c>
      <c r="X43" s="125">
        <v>28263.718</v>
      </c>
      <c r="Y43" s="109"/>
      <c r="Z43" s="97"/>
      <c r="AA43" s="110"/>
      <c r="AB43" s="17">
        <f t="shared" si="3"/>
        <v>25</v>
      </c>
      <c r="AC43" s="30">
        <f t="shared" si="3"/>
        <v>276.1682</v>
      </c>
      <c r="AD43" s="29">
        <f t="shared" si="3"/>
        <v>181905.174</v>
      </c>
      <c r="AE43" s="48" t="s">
        <v>15</v>
      </c>
      <c r="AF43" s="49"/>
      <c r="AG43" s="46" t="s">
        <v>44</v>
      </c>
      <c r="AH43" s="2"/>
    </row>
    <row r="44" spans="1:34" s="1" customFormat="1" ht="33" customHeight="1">
      <c r="A44" s="7"/>
      <c r="B44" s="373" t="s">
        <v>45</v>
      </c>
      <c r="C44" s="63" t="s">
        <v>14</v>
      </c>
      <c r="D44" s="68"/>
      <c r="E44" s="69"/>
      <c r="F44" s="69"/>
      <c r="G44" s="96"/>
      <c r="H44" s="96"/>
      <c r="I44" s="96"/>
      <c r="J44" s="26"/>
      <c r="K44" s="27"/>
      <c r="L44" s="25"/>
      <c r="M44" s="96"/>
      <c r="N44" s="96"/>
      <c r="O44" s="96"/>
      <c r="P44" s="69"/>
      <c r="Q44" s="69"/>
      <c r="R44" s="69"/>
      <c r="S44" s="26"/>
      <c r="T44" s="27"/>
      <c r="U44" s="25"/>
      <c r="V44" s="96">
        <v>9</v>
      </c>
      <c r="W44" s="96">
        <v>0.2662</v>
      </c>
      <c r="X44" s="124">
        <v>137.255</v>
      </c>
      <c r="Y44" s="107"/>
      <c r="Z44" s="96"/>
      <c r="AA44" s="108"/>
      <c r="AB44" s="28">
        <f t="shared" si="3"/>
        <v>9</v>
      </c>
      <c r="AC44" s="27">
        <f t="shared" si="3"/>
        <v>0.2662</v>
      </c>
      <c r="AD44" s="25">
        <f t="shared" si="3"/>
        <v>137.255</v>
      </c>
      <c r="AE44" s="45" t="s">
        <v>14</v>
      </c>
      <c r="AF44" s="31" t="s">
        <v>45</v>
      </c>
      <c r="AG44" s="46"/>
      <c r="AH44" s="2"/>
    </row>
    <row r="45" spans="1:34" s="1" customFormat="1" ht="33" customHeight="1">
      <c r="A45" s="7" t="s">
        <v>18</v>
      </c>
      <c r="B45" s="374"/>
      <c r="C45" s="64" t="s">
        <v>15</v>
      </c>
      <c r="D45" s="71">
        <v>38</v>
      </c>
      <c r="E45" s="72">
        <v>260.447</v>
      </c>
      <c r="F45" s="72">
        <v>318206.30459352385</v>
      </c>
      <c r="G45" s="97"/>
      <c r="H45" s="97"/>
      <c r="I45" s="97"/>
      <c r="J45" s="16">
        <f>+D45+G45</f>
        <v>38</v>
      </c>
      <c r="K45" s="30">
        <f>+E45+H45</f>
        <v>260.447</v>
      </c>
      <c r="L45" s="29">
        <f>+F45+I45</f>
        <v>318206.30459352385</v>
      </c>
      <c r="M45" s="97"/>
      <c r="N45" s="97"/>
      <c r="O45" s="97"/>
      <c r="P45" s="72"/>
      <c r="Q45" s="72"/>
      <c r="R45" s="73"/>
      <c r="S45" s="16"/>
      <c r="T45" s="30"/>
      <c r="U45" s="29"/>
      <c r="V45" s="97"/>
      <c r="W45" s="97"/>
      <c r="X45" s="125"/>
      <c r="Y45" s="109"/>
      <c r="Z45" s="97"/>
      <c r="AA45" s="110"/>
      <c r="AB45" s="17">
        <f t="shared" si="3"/>
        <v>38</v>
      </c>
      <c r="AC45" s="30">
        <f t="shared" si="3"/>
        <v>260.447</v>
      </c>
      <c r="AD45" s="29">
        <f t="shared" si="3"/>
        <v>318206.30459352385</v>
      </c>
      <c r="AE45" s="48" t="s">
        <v>15</v>
      </c>
      <c r="AF45" s="49"/>
      <c r="AG45" s="46" t="s">
        <v>18</v>
      </c>
      <c r="AH45" s="2"/>
    </row>
    <row r="46" spans="1:34" s="1" customFormat="1" ht="33" customHeight="1">
      <c r="A46" s="7"/>
      <c r="B46" s="373" t="s">
        <v>46</v>
      </c>
      <c r="C46" s="63" t="s">
        <v>14</v>
      </c>
      <c r="D46" s="68"/>
      <c r="E46" s="69"/>
      <c r="F46" s="69"/>
      <c r="G46" s="96"/>
      <c r="H46" s="96"/>
      <c r="I46" s="96"/>
      <c r="J46" s="26"/>
      <c r="K46" s="27"/>
      <c r="L46" s="25"/>
      <c r="M46" s="96"/>
      <c r="N46" s="96"/>
      <c r="O46" s="96"/>
      <c r="P46" s="69"/>
      <c r="Q46" s="69"/>
      <c r="R46" s="69"/>
      <c r="S46" s="26"/>
      <c r="T46" s="27"/>
      <c r="U46" s="25"/>
      <c r="V46" s="96"/>
      <c r="W46" s="96"/>
      <c r="X46" s="124"/>
      <c r="Y46" s="107"/>
      <c r="Z46" s="96"/>
      <c r="AA46" s="108"/>
      <c r="AB46" s="28"/>
      <c r="AC46" s="27"/>
      <c r="AD46" s="25"/>
      <c r="AE46" s="45" t="s">
        <v>14</v>
      </c>
      <c r="AF46" s="31" t="s">
        <v>46</v>
      </c>
      <c r="AG46" s="46"/>
      <c r="AH46" s="2"/>
    </row>
    <row r="47" spans="1:34" s="1" customFormat="1" ht="33" customHeight="1">
      <c r="A47" s="16"/>
      <c r="B47" s="374"/>
      <c r="C47" s="64" t="s">
        <v>15</v>
      </c>
      <c r="D47" s="71"/>
      <c r="E47" s="72"/>
      <c r="F47" s="72"/>
      <c r="G47" s="97"/>
      <c r="H47" s="97"/>
      <c r="I47" s="97"/>
      <c r="J47" s="16"/>
      <c r="K47" s="30"/>
      <c r="L47" s="29"/>
      <c r="M47" s="97"/>
      <c r="N47" s="97"/>
      <c r="O47" s="97"/>
      <c r="P47" s="72"/>
      <c r="Q47" s="72"/>
      <c r="R47" s="73"/>
      <c r="S47" s="16"/>
      <c r="T47" s="30"/>
      <c r="U47" s="29"/>
      <c r="V47" s="97"/>
      <c r="W47" s="97"/>
      <c r="X47" s="125"/>
      <c r="Y47" s="109"/>
      <c r="Z47" s="97"/>
      <c r="AA47" s="110"/>
      <c r="AB47" s="17"/>
      <c r="AC47" s="30"/>
      <c r="AD47" s="29"/>
      <c r="AE47" s="48" t="s">
        <v>15</v>
      </c>
      <c r="AF47" s="49"/>
      <c r="AG47" s="50"/>
      <c r="AH47" s="2"/>
    </row>
    <row r="48" spans="1:34" s="1" customFormat="1" ht="33" customHeight="1">
      <c r="A48" s="7"/>
      <c r="B48" s="373" t="s">
        <v>47</v>
      </c>
      <c r="C48" s="63" t="s">
        <v>14</v>
      </c>
      <c r="D48" s="68"/>
      <c r="E48" s="69"/>
      <c r="F48" s="69"/>
      <c r="G48" s="96"/>
      <c r="H48" s="96"/>
      <c r="I48" s="96"/>
      <c r="J48" s="26"/>
      <c r="K48" s="27"/>
      <c r="L48" s="25"/>
      <c r="M48" s="96">
        <v>8</v>
      </c>
      <c r="N48" s="96">
        <v>0.805</v>
      </c>
      <c r="O48" s="96">
        <v>470.664</v>
      </c>
      <c r="P48" s="69"/>
      <c r="Q48" s="69"/>
      <c r="R48" s="69"/>
      <c r="S48" s="26">
        <f>+M48+P48</f>
        <v>8</v>
      </c>
      <c r="T48" s="27">
        <f>+N48+Q48</f>
        <v>0.805</v>
      </c>
      <c r="U48" s="25">
        <f>+O48+R48</f>
        <v>470.664</v>
      </c>
      <c r="V48" s="96">
        <v>25</v>
      </c>
      <c r="W48" s="96">
        <v>2.732</v>
      </c>
      <c r="X48" s="124">
        <v>1272.384</v>
      </c>
      <c r="Y48" s="107">
        <v>1</v>
      </c>
      <c r="Z48" s="96">
        <v>0.035</v>
      </c>
      <c r="AA48" s="108">
        <v>20.52</v>
      </c>
      <c r="AB48" s="28">
        <f t="shared" si="3"/>
        <v>34</v>
      </c>
      <c r="AC48" s="27">
        <f t="shared" si="3"/>
        <v>3.5720000000000005</v>
      </c>
      <c r="AD48" s="25">
        <f t="shared" si="3"/>
        <v>1763.568</v>
      </c>
      <c r="AE48" s="45" t="s">
        <v>14</v>
      </c>
      <c r="AF48" s="31" t="s">
        <v>47</v>
      </c>
      <c r="AG48" s="46"/>
      <c r="AH48" s="2"/>
    </row>
    <row r="49" spans="1:34" s="1" customFormat="1" ht="33" customHeight="1">
      <c r="A49" s="7" t="s">
        <v>48</v>
      </c>
      <c r="B49" s="374"/>
      <c r="C49" s="64" t="s">
        <v>15</v>
      </c>
      <c r="D49" s="71"/>
      <c r="E49" s="72"/>
      <c r="F49" s="72"/>
      <c r="G49" s="97"/>
      <c r="H49" s="97"/>
      <c r="I49" s="97"/>
      <c r="J49" s="16"/>
      <c r="K49" s="30"/>
      <c r="L49" s="29"/>
      <c r="M49" s="97"/>
      <c r="N49" s="97"/>
      <c r="O49" s="97"/>
      <c r="P49" s="72"/>
      <c r="Q49" s="72"/>
      <c r="R49" s="73"/>
      <c r="S49" s="16"/>
      <c r="T49" s="30"/>
      <c r="U49" s="29"/>
      <c r="V49" s="97"/>
      <c r="W49" s="97"/>
      <c r="X49" s="125"/>
      <c r="Y49" s="109"/>
      <c r="Z49" s="97"/>
      <c r="AA49" s="110"/>
      <c r="AB49" s="17"/>
      <c r="AC49" s="30"/>
      <c r="AD49" s="29"/>
      <c r="AE49" s="48" t="s">
        <v>15</v>
      </c>
      <c r="AF49" s="49"/>
      <c r="AG49" s="46" t="s">
        <v>48</v>
      </c>
      <c r="AH49" s="2"/>
    </row>
    <row r="50" spans="1:34" s="1" customFormat="1" ht="33" customHeight="1">
      <c r="A50" s="7"/>
      <c r="B50" s="31" t="s">
        <v>49</v>
      </c>
      <c r="C50" s="63" t="s">
        <v>14</v>
      </c>
      <c r="D50" s="68"/>
      <c r="E50" s="69"/>
      <c r="F50" s="69"/>
      <c r="G50" s="96"/>
      <c r="H50" s="96"/>
      <c r="I50" s="96"/>
      <c r="J50" s="26"/>
      <c r="K50" s="27"/>
      <c r="L50" s="25"/>
      <c r="M50" s="96"/>
      <c r="N50" s="96"/>
      <c r="O50" s="96"/>
      <c r="P50" s="69"/>
      <c r="Q50" s="69"/>
      <c r="R50" s="69"/>
      <c r="S50" s="26"/>
      <c r="T50" s="27"/>
      <c r="U50" s="25"/>
      <c r="V50" s="96">
        <v>1</v>
      </c>
      <c r="W50" s="96">
        <v>83.1382</v>
      </c>
      <c r="X50" s="124">
        <v>24136.142</v>
      </c>
      <c r="Y50" s="107"/>
      <c r="Z50" s="96"/>
      <c r="AA50" s="108"/>
      <c r="AB50" s="28">
        <f t="shared" si="3"/>
        <v>1</v>
      </c>
      <c r="AC50" s="27">
        <f t="shared" si="3"/>
        <v>83.1382</v>
      </c>
      <c r="AD50" s="25">
        <f t="shared" si="3"/>
        <v>24136.142</v>
      </c>
      <c r="AE50" s="45" t="s">
        <v>14</v>
      </c>
      <c r="AF50" s="307" t="s">
        <v>49</v>
      </c>
      <c r="AG50" s="46"/>
      <c r="AH50" s="2"/>
    </row>
    <row r="51" spans="1:34" s="1" customFormat="1" ht="33" customHeight="1">
      <c r="A51" s="7"/>
      <c r="B51" s="374"/>
      <c r="C51" s="64" t="s">
        <v>15</v>
      </c>
      <c r="D51" s="71"/>
      <c r="E51" s="72"/>
      <c r="F51" s="72"/>
      <c r="G51" s="97"/>
      <c r="H51" s="97"/>
      <c r="I51" s="97"/>
      <c r="J51" s="16"/>
      <c r="K51" s="30"/>
      <c r="L51" s="29"/>
      <c r="M51" s="97"/>
      <c r="N51" s="97"/>
      <c r="O51" s="97"/>
      <c r="P51" s="72"/>
      <c r="Q51" s="72"/>
      <c r="R51" s="73"/>
      <c r="S51" s="16"/>
      <c r="T51" s="30"/>
      <c r="U51" s="29"/>
      <c r="V51" s="97"/>
      <c r="W51" s="97"/>
      <c r="X51" s="125"/>
      <c r="Y51" s="109">
        <v>3</v>
      </c>
      <c r="Z51" s="97">
        <v>461.019</v>
      </c>
      <c r="AA51" s="110">
        <v>175526</v>
      </c>
      <c r="AB51" s="17">
        <f t="shared" si="3"/>
        <v>3</v>
      </c>
      <c r="AC51" s="30">
        <f t="shared" si="3"/>
        <v>461.019</v>
      </c>
      <c r="AD51" s="29">
        <f t="shared" si="3"/>
        <v>175526</v>
      </c>
      <c r="AE51" s="48" t="s">
        <v>15</v>
      </c>
      <c r="AF51" s="49"/>
      <c r="AG51" s="46"/>
      <c r="AH51" s="2"/>
    </row>
    <row r="52" spans="1:34" s="1" customFormat="1" ht="33" customHeight="1">
      <c r="A52" s="7"/>
      <c r="B52" s="31" t="s">
        <v>50</v>
      </c>
      <c r="C52" s="63" t="s">
        <v>14</v>
      </c>
      <c r="D52" s="68"/>
      <c r="E52" s="69"/>
      <c r="F52" s="69"/>
      <c r="G52" s="96"/>
      <c r="H52" s="96"/>
      <c r="I52" s="96"/>
      <c r="J52" s="26"/>
      <c r="K52" s="27"/>
      <c r="L52" s="25"/>
      <c r="M52" s="96"/>
      <c r="N52" s="96"/>
      <c r="O52" s="96"/>
      <c r="P52" s="69"/>
      <c r="Q52" s="69"/>
      <c r="R52" s="69"/>
      <c r="S52" s="26"/>
      <c r="T52" s="27"/>
      <c r="U52" s="25"/>
      <c r="V52" s="96"/>
      <c r="W52" s="96"/>
      <c r="X52" s="124"/>
      <c r="Y52" s="107"/>
      <c r="Z52" s="96"/>
      <c r="AA52" s="108"/>
      <c r="AB52" s="28"/>
      <c r="AC52" s="27"/>
      <c r="AD52" s="25"/>
      <c r="AE52" s="45" t="s">
        <v>14</v>
      </c>
      <c r="AF52" s="31" t="s">
        <v>50</v>
      </c>
      <c r="AG52" s="46"/>
      <c r="AH52" s="2"/>
    </row>
    <row r="53" spans="1:34" s="1" customFormat="1" ht="33" customHeight="1">
      <c r="A53" s="7" t="s">
        <v>18</v>
      </c>
      <c r="B53" s="374"/>
      <c r="C53" s="64" t="s">
        <v>15</v>
      </c>
      <c r="D53" s="71"/>
      <c r="E53" s="72"/>
      <c r="F53" s="72"/>
      <c r="G53" s="97"/>
      <c r="H53" s="97"/>
      <c r="I53" s="97"/>
      <c r="J53" s="16"/>
      <c r="K53" s="30"/>
      <c r="L53" s="29"/>
      <c r="M53" s="97"/>
      <c r="N53" s="97"/>
      <c r="O53" s="97"/>
      <c r="P53" s="72"/>
      <c r="Q53" s="72"/>
      <c r="R53" s="73"/>
      <c r="S53" s="16"/>
      <c r="T53" s="30"/>
      <c r="U53" s="29"/>
      <c r="V53" s="97">
        <v>233</v>
      </c>
      <c r="W53" s="97">
        <v>4923.0885</v>
      </c>
      <c r="X53" s="125">
        <v>1373482.925</v>
      </c>
      <c r="Y53" s="109"/>
      <c r="Z53" s="97"/>
      <c r="AA53" s="110"/>
      <c r="AB53" s="17">
        <f t="shared" si="3"/>
        <v>233</v>
      </c>
      <c r="AC53" s="30">
        <f t="shared" si="3"/>
        <v>4923.0885</v>
      </c>
      <c r="AD53" s="29">
        <f t="shared" si="3"/>
        <v>1373482.925</v>
      </c>
      <c r="AE53" s="48" t="s">
        <v>15</v>
      </c>
      <c r="AF53" s="49"/>
      <c r="AG53" s="46" t="s">
        <v>18</v>
      </c>
      <c r="AH53" s="2"/>
    </row>
    <row r="54" spans="1:34" s="1" customFormat="1" ht="33" customHeight="1">
      <c r="A54" s="7"/>
      <c r="B54" s="373" t="s">
        <v>51</v>
      </c>
      <c r="C54" s="63" t="s">
        <v>14</v>
      </c>
      <c r="D54" s="68"/>
      <c r="E54" s="69"/>
      <c r="F54" s="69"/>
      <c r="G54" s="96"/>
      <c r="H54" s="96"/>
      <c r="I54" s="96"/>
      <c r="J54" s="26"/>
      <c r="K54" s="27"/>
      <c r="L54" s="25"/>
      <c r="M54" s="96"/>
      <c r="N54" s="96"/>
      <c r="O54" s="96"/>
      <c r="P54" s="69"/>
      <c r="Q54" s="69"/>
      <c r="R54" s="69"/>
      <c r="S54" s="26"/>
      <c r="T54" s="27"/>
      <c r="U54" s="25"/>
      <c r="V54" s="96"/>
      <c r="W54" s="96"/>
      <c r="X54" s="124"/>
      <c r="Y54" s="107"/>
      <c r="Z54" s="96"/>
      <c r="AA54" s="108"/>
      <c r="AB54" s="28"/>
      <c r="AC54" s="27"/>
      <c r="AD54" s="25"/>
      <c r="AE54" s="45" t="s">
        <v>14</v>
      </c>
      <c r="AF54" s="31" t="s">
        <v>51</v>
      </c>
      <c r="AG54" s="46"/>
      <c r="AH54" s="2"/>
    </row>
    <row r="55" spans="1:34" s="1" customFormat="1" ht="33" customHeight="1">
      <c r="A55" s="16"/>
      <c r="B55" s="374"/>
      <c r="C55" s="64" t="s">
        <v>15</v>
      </c>
      <c r="D55" s="71"/>
      <c r="E55" s="72"/>
      <c r="F55" s="72"/>
      <c r="G55" s="97"/>
      <c r="H55" s="97"/>
      <c r="I55" s="97"/>
      <c r="J55" s="16"/>
      <c r="K55" s="30"/>
      <c r="L55" s="29"/>
      <c r="M55" s="97"/>
      <c r="N55" s="97"/>
      <c r="O55" s="97"/>
      <c r="P55" s="72"/>
      <c r="Q55" s="72"/>
      <c r="R55" s="73"/>
      <c r="S55" s="16"/>
      <c r="T55" s="30"/>
      <c r="U55" s="29"/>
      <c r="V55" s="97"/>
      <c r="W55" s="97"/>
      <c r="X55" s="125"/>
      <c r="Y55" s="109"/>
      <c r="Z55" s="97"/>
      <c r="AA55" s="110"/>
      <c r="AB55" s="17"/>
      <c r="AC55" s="30"/>
      <c r="AD55" s="29"/>
      <c r="AE55" s="48" t="s">
        <v>15</v>
      </c>
      <c r="AF55" s="49"/>
      <c r="AG55" s="50"/>
      <c r="AH55" s="2"/>
    </row>
    <row r="56" spans="1:34" s="1" customFormat="1" ht="33" customHeight="1">
      <c r="A56" s="7" t="s">
        <v>52</v>
      </c>
      <c r="B56" s="60" t="s">
        <v>53</v>
      </c>
      <c r="C56" s="63" t="s">
        <v>14</v>
      </c>
      <c r="D56" s="68"/>
      <c r="E56" s="69"/>
      <c r="F56" s="69"/>
      <c r="G56" s="96"/>
      <c r="H56" s="96"/>
      <c r="I56" s="96"/>
      <c r="J56" s="26"/>
      <c r="K56" s="27"/>
      <c r="L56" s="25"/>
      <c r="M56" s="96"/>
      <c r="N56" s="96"/>
      <c r="O56" s="96"/>
      <c r="P56" s="69"/>
      <c r="Q56" s="69"/>
      <c r="R56" s="69"/>
      <c r="S56" s="26"/>
      <c r="T56" s="27"/>
      <c r="U56" s="25"/>
      <c r="V56" s="96">
        <v>73</v>
      </c>
      <c r="W56" s="96">
        <v>28.6217</v>
      </c>
      <c r="X56" s="124">
        <v>29458.45</v>
      </c>
      <c r="Y56" s="107"/>
      <c r="Z56" s="96"/>
      <c r="AA56" s="108"/>
      <c r="AB56" s="28">
        <f t="shared" si="3"/>
        <v>73</v>
      </c>
      <c r="AC56" s="27">
        <f t="shared" si="3"/>
        <v>28.6217</v>
      </c>
      <c r="AD56" s="25">
        <f t="shared" si="3"/>
        <v>29458.45</v>
      </c>
      <c r="AE56" s="45" t="s">
        <v>14</v>
      </c>
      <c r="AF56" s="31" t="s">
        <v>53</v>
      </c>
      <c r="AG56" s="51" t="s">
        <v>52</v>
      </c>
      <c r="AH56" s="2"/>
    </row>
    <row r="57" spans="1:34" s="1" customFormat="1" ht="33" customHeight="1">
      <c r="A57" s="16"/>
      <c r="B57" s="23"/>
      <c r="C57" s="64" t="s">
        <v>15</v>
      </c>
      <c r="D57" s="71"/>
      <c r="E57" s="72"/>
      <c r="F57" s="72"/>
      <c r="G57" s="97"/>
      <c r="H57" s="97"/>
      <c r="I57" s="97"/>
      <c r="J57" s="16"/>
      <c r="K57" s="30"/>
      <c r="L57" s="29"/>
      <c r="M57" s="97"/>
      <c r="N57" s="97"/>
      <c r="O57" s="97"/>
      <c r="P57" s="72"/>
      <c r="Q57" s="72"/>
      <c r="R57" s="73"/>
      <c r="S57" s="16"/>
      <c r="T57" s="30"/>
      <c r="U57" s="29"/>
      <c r="V57" s="97">
        <v>20</v>
      </c>
      <c r="W57" s="97">
        <v>19.1138</v>
      </c>
      <c r="X57" s="125">
        <v>18290.751</v>
      </c>
      <c r="Y57" s="109"/>
      <c r="Z57" s="97"/>
      <c r="AA57" s="110"/>
      <c r="AB57" s="17">
        <f t="shared" si="3"/>
        <v>20</v>
      </c>
      <c r="AC57" s="30">
        <f t="shared" si="3"/>
        <v>19.1138</v>
      </c>
      <c r="AD57" s="29">
        <f t="shared" si="3"/>
        <v>18290.751</v>
      </c>
      <c r="AE57" s="48" t="s">
        <v>15</v>
      </c>
      <c r="AF57" s="49"/>
      <c r="AG57" s="52"/>
      <c r="AH57" s="2"/>
    </row>
    <row r="58" spans="1:34" s="1" customFormat="1" ht="33" customHeight="1">
      <c r="A58" s="7" t="s">
        <v>52</v>
      </c>
      <c r="B58" s="60"/>
      <c r="C58" s="62" t="s">
        <v>14</v>
      </c>
      <c r="D58" s="75"/>
      <c r="E58" s="76"/>
      <c r="F58" s="76"/>
      <c r="G58" s="92"/>
      <c r="H58" s="92"/>
      <c r="I58" s="92"/>
      <c r="J58" s="7"/>
      <c r="K58" s="33"/>
      <c r="L58" s="32"/>
      <c r="M58" s="92">
        <v>6</v>
      </c>
      <c r="N58" s="92">
        <v>17.651</v>
      </c>
      <c r="O58" s="92">
        <v>3378.976</v>
      </c>
      <c r="P58" s="76"/>
      <c r="Q58" s="76"/>
      <c r="R58" s="76"/>
      <c r="S58" s="34">
        <f>+M58+P58</f>
        <v>6</v>
      </c>
      <c r="T58" s="35">
        <f>+N58+Q58</f>
        <v>17.651</v>
      </c>
      <c r="U58" s="36">
        <f>+O58+R58</f>
        <v>3378.976</v>
      </c>
      <c r="V58" s="92">
        <v>1010</v>
      </c>
      <c r="W58" s="92">
        <v>34.6041</v>
      </c>
      <c r="X58" s="126">
        <v>23358.238</v>
      </c>
      <c r="Y58" s="111">
        <v>123</v>
      </c>
      <c r="Z58" s="92">
        <v>13.7748</v>
      </c>
      <c r="AA58" s="112">
        <v>6548.022</v>
      </c>
      <c r="AB58" s="37">
        <f t="shared" si="3"/>
        <v>1139</v>
      </c>
      <c r="AC58" s="33">
        <f t="shared" si="3"/>
        <v>66.0299</v>
      </c>
      <c r="AD58" s="62">
        <f t="shared" si="3"/>
        <v>33285.236</v>
      </c>
      <c r="AE58" s="54" t="s">
        <v>14</v>
      </c>
      <c r="AF58" s="31"/>
      <c r="AG58" s="51" t="s">
        <v>52</v>
      </c>
      <c r="AH58" s="2"/>
    </row>
    <row r="59" spans="1:34" s="1" customFormat="1" ht="33" customHeight="1">
      <c r="A59" s="375" t="s">
        <v>54</v>
      </c>
      <c r="B59" s="43"/>
      <c r="C59" s="216" t="s">
        <v>55</v>
      </c>
      <c r="D59" s="217"/>
      <c r="E59" s="206"/>
      <c r="F59" s="206"/>
      <c r="G59" s="207"/>
      <c r="H59" s="207"/>
      <c r="I59" s="208"/>
      <c r="J59" s="209"/>
      <c r="K59" s="210"/>
      <c r="L59" s="211"/>
      <c r="M59" s="212"/>
      <c r="N59" s="207"/>
      <c r="O59" s="207"/>
      <c r="P59" s="206"/>
      <c r="Q59" s="206"/>
      <c r="R59" s="213"/>
      <c r="S59" s="209"/>
      <c r="T59" s="210"/>
      <c r="U59" s="211"/>
      <c r="V59" s="212"/>
      <c r="W59" s="207"/>
      <c r="X59" s="214"/>
      <c r="Y59" s="212"/>
      <c r="Z59" s="207"/>
      <c r="AA59" s="208"/>
      <c r="AB59" s="215"/>
      <c r="AC59" s="210"/>
      <c r="AD59" s="216"/>
      <c r="AE59" s="221" t="s">
        <v>55</v>
      </c>
      <c r="AF59" s="31" t="s">
        <v>54</v>
      </c>
      <c r="AG59" s="51"/>
      <c r="AH59" s="2"/>
    </row>
    <row r="60" spans="1:34" s="1" customFormat="1" ht="33" customHeight="1">
      <c r="A60" s="16"/>
      <c r="B60" s="23"/>
      <c r="C60" s="64" t="s">
        <v>15</v>
      </c>
      <c r="D60" s="71"/>
      <c r="E60" s="72"/>
      <c r="F60" s="72"/>
      <c r="G60" s="97"/>
      <c r="H60" s="97"/>
      <c r="I60" s="97"/>
      <c r="J60" s="16"/>
      <c r="K60" s="30"/>
      <c r="L60" s="29"/>
      <c r="M60" s="97">
        <v>28</v>
      </c>
      <c r="N60" s="97">
        <v>206.2816</v>
      </c>
      <c r="O60" s="97">
        <v>40130.522</v>
      </c>
      <c r="P60" s="72"/>
      <c r="Q60" s="72"/>
      <c r="R60" s="73"/>
      <c r="S60" s="16">
        <f>+M60+P60</f>
        <v>28</v>
      </c>
      <c r="T60" s="30">
        <f>+N60+Q60</f>
        <v>206.2816</v>
      </c>
      <c r="U60" s="29">
        <f>+O60+R60</f>
        <v>40130.522</v>
      </c>
      <c r="V60" s="97">
        <v>104</v>
      </c>
      <c r="W60" s="97">
        <v>2.6458</v>
      </c>
      <c r="X60" s="125">
        <v>2586.546</v>
      </c>
      <c r="Y60" s="228">
        <v>0</v>
      </c>
      <c r="Z60" s="97">
        <v>0.0415</v>
      </c>
      <c r="AA60" s="110">
        <v>17.123</v>
      </c>
      <c r="AB60" s="17">
        <f t="shared" si="3"/>
        <v>132</v>
      </c>
      <c r="AC60" s="30">
        <f t="shared" si="3"/>
        <v>208.96890000000002</v>
      </c>
      <c r="AD60" s="64">
        <f t="shared" si="3"/>
        <v>42734.191</v>
      </c>
      <c r="AE60" s="222" t="s">
        <v>15</v>
      </c>
      <c r="AF60" s="49"/>
      <c r="AG60" s="52"/>
      <c r="AH60" s="2"/>
    </row>
    <row r="61" spans="1:34" s="1" customFormat="1" ht="33" customHeight="1">
      <c r="A61" s="7" t="s">
        <v>52</v>
      </c>
      <c r="B61" s="60"/>
      <c r="C61" s="62" t="s">
        <v>14</v>
      </c>
      <c r="D61" s="75">
        <f aca="true" t="shared" si="4" ref="D61:I61">+D6+D8+D10+D12+D14+D16+D18+D20+D22+D24+D26+D28+D30+D32+D34+D36+D38+D40+D42+D44+D46+D48+D50+D52+D54+D56+D58</f>
        <v>59</v>
      </c>
      <c r="E61" s="76">
        <f t="shared" si="4"/>
        <v>13.6821</v>
      </c>
      <c r="F61" s="76">
        <f t="shared" si="4"/>
        <v>12379.495479003455</v>
      </c>
      <c r="G61" s="92">
        <f t="shared" si="4"/>
        <v>62</v>
      </c>
      <c r="H61" s="92">
        <f t="shared" si="4"/>
        <v>14.260600000000002</v>
      </c>
      <c r="I61" s="92">
        <f t="shared" si="4"/>
        <v>14303.582</v>
      </c>
      <c r="J61" s="7">
        <f aca="true" t="shared" si="5" ref="J61:L71">+D61+G61</f>
        <v>121</v>
      </c>
      <c r="K61" s="33">
        <f t="shared" si="5"/>
        <v>27.942700000000002</v>
      </c>
      <c r="L61" s="32">
        <f t="shared" si="5"/>
        <v>26683.077479003456</v>
      </c>
      <c r="M61" s="92">
        <f>+M6+M8+M10+M12+M14+M16+M18+M20+M22+M24+M26+M28+M30+M32+M34+M36+M38+M40+M42+M44+M46+M48+M50+M52+M54+M56+M58</f>
        <v>833</v>
      </c>
      <c r="N61" s="92">
        <f>+N6+N8+N10+N12+N14+N16+N18+N20+N22+N24+N26+N28+N30+N32+N34+N36+N38+N40+N42+N44+N46+N48+N50+N52+N54+N56+N58</f>
        <v>3076.3317999999995</v>
      </c>
      <c r="O61" s="92">
        <f>+O6+O8+O10+O12+O14+O16+O18+O20+O22+O24+O26+O28+O30+O32+O34+O36+O38+O40+O42+O44+O46+O48+O50+O52+O54+O56+O58</f>
        <v>599176.588</v>
      </c>
      <c r="P61" s="76"/>
      <c r="Q61" s="76"/>
      <c r="R61" s="76"/>
      <c r="S61" s="34">
        <f aca="true" t="shared" si="6" ref="S61:U71">+M61+P61</f>
        <v>833</v>
      </c>
      <c r="T61" s="35">
        <f t="shared" si="6"/>
        <v>3076.3317999999995</v>
      </c>
      <c r="U61" s="36">
        <f t="shared" si="6"/>
        <v>599176.588</v>
      </c>
      <c r="V61" s="92">
        <f aca="true" t="shared" si="7" ref="V61:AA61">+V6+V8+V10+V12+V14+V16+V18+V20+V22+V24+V26+V28+V30+V32+V34+V36+V38+V40+V42+V44+V46+V48+V50+V52+V54+V56+V58</f>
        <v>1357</v>
      </c>
      <c r="W61" s="92">
        <f t="shared" si="7"/>
        <v>2053.8766</v>
      </c>
      <c r="X61" s="126">
        <f>+X6+X8+X10+X12+X14+X16+X18+X20+X22+X24+X26+X28+X30+X32+X34+X36+X38+X40+X42+X44+X46+X48+X50+X52+X54+X56+X58</f>
        <v>519517.194</v>
      </c>
      <c r="Y61" s="111">
        <f t="shared" si="7"/>
        <v>366</v>
      </c>
      <c r="Z61" s="92">
        <f t="shared" si="7"/>
        <v>1262.4365</v>
      </c>
      <c r="AA61" s="112">
        <f t="shared" si="7"/>
        <v>223969.705</v>
      </c>
      <c r="AB61" s="37">
        <f t="shared" si="3"/>
        <v>2677</v>
      </c>
      <c r="AC61" s="33">
        <f t="shared" si="3"/>
        <v>6420.587599999999</v>
      </c>
      <c r="AD61" s="62">
        <f t="shared" si="3"/>
        <v>1369346.5644790037</v>
      </c>
      <c r="AE61" s="223" t="s">
        <v>14</v>
      </c>
      <c r="AF61" s="31"/>
      <c r="AG61" s="51" t="s">
        <v>52</v>
      </c>
      <c r="AH61" s="2"/>
    </row>
    <row r="62" spans="1:34" s="1" customFormat="1" ht="33" customHeight="1">
      <c r="A62" s="7"/>
      <c r="B62" s="60" t="s">
        <v>56</v>
      </c>
      <c r="C62" s="216" t="s">
        <v>55</v>
      </c>
      <c r="D62" s="217"/>
      <c r="E62" s="206"/>
      <c r="F62" s="206"/>
      <c r="G62" s="207"/>
      <c r="H62" s="207"/>
      <c r="I62" s="208"/>
      <c r="J62" s="209"/>
      <c r="K62" s="210"/>
      <c r="L62" s="211"/>
      <c r="M62" s="212"/>
      <c r="N62" s="207"/>
      <c r="O62" s="207"/>
      <c r="P62" s="206"/>
      <c r="Q62" s="206"/>
      <c r="R62" s="213"/>
      <c r="S62" s="209"/>
      <c r="T62" s="210"/>
      <c r="U62" s="211"/>
      <c r="V62" s="212"/>
      <c r="W62" s="207"/>
      <c r="X62" s="214"/>
      <c r="Y62" s="212"/>
      <c r="Z62" s="207"/>
      <c r="AA62" s="208"/>
      <c r="AB62" s="215"/>
      <c r="AC62" s="210"/>
      <c r="AD62" s="216"/>
      <c r="AE62" s="221" t="s">
        <v>55</v>
      </c>
      <c r="AF62" s="31" t="s">
        <v>56</v>
      </c>
      <c r="AG62" s="51"/>
      <c r="AH62" s="2"/>
    </row>
    <row r="63" spans="1:34" s="1" customFormat="1" ht="33" customHeight="1">
      <c r="A63" s="16"/>
      <c r="B63" s="23"/>
      <c r="C63" s="64" t="s">
        <v>15</v>
      </c>
      <c r="D63" s="71">
        <f aca="true" t="shared" si="8" ref="D63:I63">+D7+D9+D11+D13+D15+D17+D19+D21+D23+D25+D27+D29+D31+D33+D35+D37+D39+D41+D43+D45+D47+D49+D51+D53+D55+D57+D60</f>
        <v>45</v>
      </c>
      <c r="E63" s="72">
        <f t="shared" si="8"/>
        <v>452.928</v>
      </c>
      <c r="F63" s="72">
        <f>+F7+F9+F11+F13+F15+F17+F19+F21+F23+F25+F27+F29+F31+F33+F35+F37+F39+F41+F43+F45+F47+F49+F51+F53+F55+F57+F60</f>
        <v>499992.20404200314</v>
      </c>
      <c r="G63" s="97">
        <f t="shared" si="8"/>
        <v>18</v>
      </c>
      <c r="H63" s="97">
        <f t="shared" si="8"/>
        <v>146.4582</v>
      </c>
      <c r="I63" s="97">
        <f t="shared" si="8"/>
        <v>153641.456</v>
      </c>
      <c r="J63" s="16">
        <f t="shared" si="5"/>
        <v>63</v>
      </c>
      <c r="K63" s="30">
        <f t="shared" si="5"/>
        <v>599.3862</v>
      </c>
      <c r="L63" s="29">
        <f t="shared" si="5"/>
        <v>653633.6600420031</v>
      </c>
      <c r="M63" s="97">
        <f>+M7+M9+M11+M13+M15+M17+M19+M21+M23+M25+M27+M29+M31+M33+M35+M37+M39+M41+M43+M45+M47+M49+M51+M53+M55+M57+M60</f>
        <v>41</v>
      </c>
      <c r="N63" s="97">
        <f>+N7+N9+N11+N13+N15+N17+N19+N21+N23+N25+N27+N29+N31+N33+N35+N37+N39+N41+N43+N45+N47+N49+N51+N53+N55+N57+N60</f>
        <v>2032.9116000000001</v>
      </c>
      <c r="O63" s="97">
        <f>+O7+O9+O11+O13+O15+O17+O19+O21+O23+O25+O27+O29+O31+O33+O35+O37+O39+O41+O43+O45+O47+O49+O51+O53+O55+O57+O60</f>
        <v>253506.477</v>
      </c>
      <c r="P63" s="72"/>
      <c r="Q63" s="72"/>
      <c r="R63" s="73"/>
      <c r="S63" s="16">
        <f t="shared" si="6"/>
        <v>41</v>
      </c>
      <c r="T63" s="30">
        <f t="shared" si="6"/>
        <v>2032.9116000000001</v>
      </c>
      <c r="U63" s="29">
        <f t="shared" si="6"/>
        <v>253506.477</v>
      </c>
      <c r="V63" s="97">
        <f aca="true" t="shared" si="9" ref="V63:AA63">+V7+V9+V11+V13+V15+V17+V19+V21+V23+V25+V27+V29+V31+V33+V35+V37+V39+V41+V43+V45+V47+V49+V51+V53+V55+V57+V60</f>
        <v>451</v>
      </c>
      <c r="W63" s="97">
        <f t="shared" si="9"/>
        <v>9690.018699999999</v>
      </c>
      <c r="X63" s="125">
        <f t="shared" si="9"/>
        <v>2314037.453</v>
      </c>
      <c r="Y63" s="109">
        <f t="shared" si="9"/>
        <v>35</v>
      </c>
      <c r="Z63" s="97">
        <f t="shared" si="9"/>
        <v>3819.4215</v>
      </c>
      <c r="AA63" s="110">
        <f t="shared" si="9"/>
        <v>759112.184</v>
      </c>
      <c r="AB63" s="17">
        <f aca="true" t="shared" si="10" ref="AB63:AD71">+J63+S63+V63+Y63</f>
        <v>590</v>
      </c>
      <c r="AC63" s="30">
        <f t="shared" si="10"/>
        <v>16141.738</v>
      </c>
      <c r="AD63" s="65">
        <f>+L63+U63+X63+AA63</f>
        <v>3980289.7740420033</v>
      </c>
      <c r="AE63" s="222" t="s">
        <v>15</v>
      </c>
      <c r="AF63" s="49"/>
      <c r="AG63" s="52"/>
      <c r="AH63" s="2"/>
    </row>
    <row r="64" spans="1:34" s="1" customFormat="1" ht="33" customHeight="1">
      <c r="A64" s="7" t="s">
        <v>57</v>
      </c>
      <c r="B64" s="373" t="s">
        <v>58</v>
      </c>
      <c r="C64" s="63" t="s">
        <v>14</v>
      </c>
      <c r="D64" s="68"/>
      <c r="E64" s="69"/>
      <c r="F64" s="69"/>
      <c r="G64" s="96">
        <v>260</v>
      </c>
      <c r="H64" s="96">
        <v>628.807</v>
      </c>
      <c r="I64" s="96">
        <v>126253.105</v>
      </c>
      <c r="J64" s="26">
        <f t="shared" si="5"/>
        <v>260</v>
      </c>
      <c r="K64" s="27">
        <f t="shared" si="5"/>
        <v>628.807</v>
      </c>
      <c r="L64" s="25">
        <f t="shared" si="5"/>
        <v>126253.105</v>
      </c>
      <c r="M64" s="96">
        <v>2247</v>
      </c>
      <c r="N64" s="96">
        <v>480.5838</v>
      </c>
      <c r="O64" s="96">
        <v>146403.35</v>
      </c>
      <c r="P64" s="69"/>
      <c r="Q64" s="69"/>
      <c r="R64" s="69"/>
      <c r="S64" s="26">
        <f t="shared" si="6"/>
        <v>2247</v>
      </c>
      <c r="T64" s="27">
        <f t="shared" si="6"/>
        <v>480.5838</v>
      </c>
      <c r="U64" s="25">
        <f t="shared" si="6"/>
        <v>146403.35</v>
      </c>
      <c r="V64" s="96">
        <v>358</v>
      </c>
      <c r="W64" s="96">
        <v>48.6717</v>
      </c>
      <c r="X64" s="124">
        <v>45875.207</v>
      </c>
      <c r="Y64" s="107">
        <v>44</v>
      </c>
      <c r="Z64" s="96">
        <v>203.0625</v>
      </c>
      <c r="AA64" s="108">
        <v>22095.687</v>
      </c>
      <c r="AB64" s="28">
        <f t="shared" si="10"/>
        <v>2909</v>
      </c>
      <c r="AC64" s="27">
        <f t="shared" si="10"/>
        <v>1361.1250000000002</v>
      </c>
      <c r="AD64" s="63">
        <f t="shared" si="10"/>
        <v>340627.349</v>
      </c>
      <c r="AE64" s="45" t="s">
        <v>14</v>
      </c>
      <c r="AF64" s="31" t="s">
        <v>58</v>
      </c>
      <c r="AG64" s="46" t="s">
        <v>57</v>
      </c>
      <c r="AH64" s="2"/>
    </row>
    <row r="65" spans="1:34" s="1" customFormat="1" ht="33" customHeight="1">
      <c r="A65" s="7"/>
      <c r="B65" s="374"/>
      <c r="C65" s="64" t="s">
        <v>15</v>
      </c>
      <c r="D65" s="71">
        <v>303</v>
      </c>
      <c r="E65" s="72">
        <v>30.6213</v>
      </c>
      <c r="F65" s="72">
        <v>34552.723478993445</v>
      </c>
      <c r="G65" s="97">
        <v>100</v>
      </c>
      <c r="H65" s="97">
        <v>649.1359</v>
      </c>
      <c r="I65" s="97">
        <v>186086.233</v>
      </c>
      <c r="J65" s="16">
        <f t="shared" si="5"/>
        <v>403</v>
      </c>
      <c r="K65" s="30">
        <f t="shared" si="5"/>
        <v>679.7572</v>
      </c>
      <c r="L65" s="29">
        <f t="shared" si="5"/>
        <v>220638.95647899347</v>
      </c>
      <c r="M65" s="97">
        <v>61</v>
      </c>
      <c r="N65" s="97">
        <v>21.383</v>
      </c>
      <c r="O65" s="97">
        <v>5722.574</v>
      </c>
      <c r="P65" s="72"/>
      <c r="Q65" s="72"/>
      <c r="R65" s="73"/>
      <c r="S65" s="16">
        <f t="shared" si="6"/>
        <v>61</v>
      </c>
      <c r="T65" s="30">
        <f t="shared" si="6"/>
        <v>21.383</v>
      </c>
      <c r="U65" s="29">
        <f t="shared" si="6"/>
        <v>5722.574</v>
      </c>
      <c r="V65" s="97">
        <v>53</v>
      </c>
      <c r="W65" s="97">
        <v>8.9871</v>
      </c>
      <c r="X65" s="125">
        <v>1550.015</v>
      </c>
      <c r="Y65" s="109"/>
      <c r="Z65" s="97"/>
      <c r="AA65" s="110"/>
      <c r="AB65" s="17">
        <f t="shared" si="10"/>
        <v>517</v>
      </c>
      <c r="AC65" s="30">
        <f t="shared" si="10"/>
        <v>710.1273000000001</v>
      </c>
      <c r="AD65" s="65">
        <f t="shared" si="10"/>
        <v>227911.54547899347</v>
      </c>
      <c r="AE65" s="48" t="s">
        <v>15</v>
      </c>
      <c r="AF65" s="49"/>
      <c r="AG65" s="46"/>
      <c r="AH65" s="2"/>
    </row>
    <row r="66" spans="1:34" s="1" customFormat="1" ht="33" customHeight="1">
      <c r="A66" s="7" t="s">
        <v>59</v>
      </c>
      <c r="B66" s="373" t="s">
        <v>60</v>
      </c>
      <c r="C66" s="63" t="s">
        <v>14</v>
      </c>
      <c r="D66" s="68"/>
      <c r="E66" s="69"/>
      <c r="F66" s="69"/>
      <c r="G66" s="96"/>
      <c r="H66" s="96"/>
      <c r="I66" s="96"/>
      <c r="J66" s="26"/>
      <c r="K66" s="27"/>
      <c r="L66" s="25"/>
      <c r="M66" s="96"/>
      <c r="N66" s="96"/>
      <c r="O66" s="96"/>
      <c r="P66" s="69"/>
      <c r="Q66" s="69"/>
      <c r="R66" s="69"/>
      <c r="S66" s="26"/>
      <c r="T66" s="27"/>
      <c r="U66" s="25"/>
      <c r="V66" s="96"/>
      <c r="W66" s="96"/>
      <c r="X66" s="124"/>
      <c r="Y66" s="107"/>
      <c r="Z66" s="96"/>
      <c r="AA66" s="108"/>
      <c r="AB66" s="28"/>
      <c r="AC66" s="27"/>
      <c r="AD66" s="63"/>
      <c r="AE66" s="45" t="s">
        <v>14</v>
      </c>
      <c r="AF66" s="31" t="s">
        <v>60</v>
      </c>
      <c r="AG66" s="46" t="s">
        <v>59</v>
      </c>
      <c r="AH66" s="2"/>
    </row>
    <row r="67" spans="1:34" s="1" customFormat="1" ht="33" customHeight="1">
      <c r="A67" s="16" t="s">
        <v>40</v>
      </c>
      <c r="B67" s="374"/>
      <c r="C67" s="64" t="s">
        <v>15</v>
      </c>
      <c r="D67" s="71"/>
      <c r="E67" s="72"/>
      <c r="F67" s="72"/>
      <c r="G67" s="97"/>
      <c r="H67" s="97"/>
      <c r="I67" s="97"/>
      <c r="J67" s="16"/>
      <c r="K67" s="30"/>
      <c r="L67" s="29"/>
      <c r="M67" s="97"/>
      <c r="N67" s="97"/>
      <c r="O67" s="97"/>
      <c r="P67" s="72"/>
      <c r="Q67" s="72"/>
      <c r="R67" s="73"/>
      <c r="S67" s="16"/>
      <c r="T67" s="30"/>
      <c r="U67" s="29"/>
      <c r="V67" s="97"/>
      <c r="W67" s="97"/>
      <c r="X67" s="125"/>
      <c r="Y67" s="109"/>
      <c r="Z67" s="97"/>
      <c r="AA67" s="110"/>
      <c r="AB67" s="17"/>
      <c r="AC67" s="30"/>
      <c r="AD67" s="65"/>
      <c r="AE67" s="48" t="s">
        <v>15</v>
      </c>
      <c r="AF67" s="49"/>
      <c r="AG67" s="50" t="s">
        <v>40</v>
      </c>
      <c r="AH67" s="2"/>
    </row>
    <row r="68" spans="1:34" s="1" customFormat="1" ht="33" customHeight="1">
      <c r="A68" s="7"/>
      <c r="B68" s="60" t="s">
        <v>61</v>
      </c>
      <c r="C68" s="63" t="s">
        <v>14</v>
      </c>
      <c r="D68" s="68">
        <f aca="true" t="shared" si="11" ref="D68:I68">+D61+D64+D66</f>
        <v>59</v>
      </c>
      <c r="E68" s="69">
        <f t="shared" si="11"/>
        <v>13.6821</v>
      </c>
      <c r="F68" s="69">
        <f t="shared" si="11"/>
        <v>12379.495479003455</v>
      </c>
      <c r="G68" s="96">
        <f t="shared" si="11"/>
        <v>322</v>
      </c>
      <c r="H68" s="96">
        <f t="shared" si="11"/>
        <v>643.0676</v>
      </c>
      <c r="I68" s="96">
        <f t="shared" si="11"/>
        <v>140556.687</v>
      </c>
      <c r="J68" s="26">
        <f t="shared" si="5"/>
        <v>381</v>
      </c>
      <c r="K68" s="27">
        <f t="shared" si="5"/>
        <v>656.7497</v>
      </c>
      <c r="L68" s="25">
        <f t="shared" si="5"/>
        <v>152936.18247900347</v>
      </c>
      <c r="M68" s="96">
        <f>+M61+M64+M66</f>
        <v>3080</v>
      </c>
      <c r="N68" s="96">
        <f>+N61+N64+N66</f>
        <v>3556.9155999999994</v>
      </c>
      <c r="O68" s="96">
        <f>+O61+O64+O66</f>
        <v>745579.938</v>
      </c>
      <c r="P68" s="69"/>
      <c r="Q68" s="69"/>
      <c r="R68" s="69"/>
      <c r="S68" s="26">
        <f t="shared" si="6"/>
        <v>3080</v>
      </c>
      <c r="T68" s="27">
        <f t="shared" si="6"/>
        <v>3556.9155999999994</v>
      </c>
      <c r="U68" s="25">
        <f t="shared" si="6"/>
        <v>745579.938</v>
      </c>
      <c r="V68" s="96">
        <f aca="true" t="shared" si="12" ref="V68:AA68">+V61+V64+V66</f>
        <v>1715</v>
      </c>
      <c r="W68" s="96">
        <f t="shared" si="12"/>
        <v>2102.5483</v>
      </c>
      <c r="X68" s="128">
        <f t="shared" si="12"/>
        <v>565392.4010000001</v>
      </c>
      <c r="Y68" s="107">
        <f t="shared" si="12"/>
        <v>410</v>
      </c>
      <c r="Z68" s="96">
        <f t="shared" si="12"/>
        <v>1465.499</v>
      </c>
      <c r="AA68" s="108">
        <f t="shared" si="12"/>
        <v>246065.392</v>
      </c>
      <c r="AB68" s="28">
        <f t="shared" si="10"/>
        <v>5586</v>
      </c>
      <c r="AC68" s="27">
        <f t="shared" si="10"/>
        <v>7781.712599999999</v>
      </c>
      <c r="AD68" s="63">
        <f t="shared" si="10"/>
        <v>1709973.9134790036</v>
      </c>
      <c r="AE68" s="45" t="s">
        <v>14</v>
      </c>
      <c r="AF68" s="31" t="s">
        <v>61</v>
      </c>
      <c r="AG68" s="51"/>
      <c r="AH68" s="2"/>
    </row>
    <row r="69" spans="1:34" s="1" customFormat="1" ht="33" customHeight="1">
      <c r="A69" s="16"/>
      <c r="B69" s="23"/>
      <c r="C69" s="64" t="s">
        <v>15</v>
      </c>
      <c r="D69" s="71">
        <f aca="true" t="shared" si="13" ref="D69:I69">+D63+D65+D67</f>
        <v>348</v>
      </c>
      <c r="E69" s="72">
        <f t="shared" si="13"/>
        <v>483.5493</v>
      </c>
      <c r="F69" s="72">
        <f t="shared" si="13"/>
        <v>534544.9275209965</v>
      </c>
      <c r="G69" s="97">
        <f t="shared" si="13"/>
        <v>118</v>
      </c>
      <c r="H69" s="97">
        <f t="shared" si="13"/>
        <v>795.5941</v>
      </c>
      <c r="I69" s="97">
        <f t="shared" si="13"/>
        <v>339727.689</v>
      </c>
      <c r="J69" s="16">
        <f t="shared" si="5"/>
        <v>466</v>
      </c>
      <c r="K69" s="30">
        <f t="shared" si="5"/>
        <v>1279.1434</v>
      </c>
      <c r="L69" s="29">
        <f t="shared" si="5"/>
        <v>874272.6165209966</v>
      </c>
      <c r="M69" s="97">
        <f>+M63+M65+M67</f>
        <v>102</v>
      </c>
      <c r="N69" s="97">
        <f>+N63+N65+N67</f>
        <v>2054.2946</v>
      </c>
      <c r="O69" s="97">
        <f>+O63+O65+O67</f>
        <v>259229.051</v>
      </c>
      <c r="P69" s="72"/>
      <c r="Q69" s="72"/>
      <c r="R69" s="73"/>
      <c r="S69" s="16">
        <f t="shared" si="6"/>
        <v>102</v>
      </c>
      <c r="T69" s="30">
        <f t="shared" si="6"/>
        <v>2054.2946</v>
      </c>
      <c r="U69" s="29">
        <f t="shared" si="6"/>
        <v>259229.051</v>
      </c>
      <c r="V69" s="97">
        <f aca="true" t="shared" si="14" ref="V69:AA69">+V63+V65+V67</f>
        <v>504</v>
      </c>
      <c r="W69" s="97">
        <f t="shared" si="14"/>
        <v>9699.005799999999</v>
      </c>
      <c r="X69" s="129">
        <f t="shared" si="14"/>
        <v>2315587.4680000003</v>
      </c>
      <c r="Y69" s="109">
        <f t="shared" si="14"/>
        <v>35</v>
      </c>
      <c r="Z69" s="97">
        <f t="shared" si="14"/>
        <v>3819.4215</v>
      </c>
      <c r="AA69" s="110">
        <f t="shared" si="14"/>
        <v>759112.184</v>
      </c>
      <c r="AB69" s="17">
        <f t="shared" si="10"/>
        <v>1107</v>
      </c>
      <c r="AC69" s="30">
        <f t="shared" si="10"/>
        <v>16851.865299999998</v>
      </c>
      <c r="AD69" s="64">
        <f t="shared" si="10"/>
        <v>4208201.319520997</v>
      </c>
      <c r="AE69" s="48" t="s">
        <v>15</v>
      </c>
      <c r="AF69" s="49"/>
      <c r="AG69" s="52"/>
      <c r="AH69" s="2"/>
    </row>
    <row r="70" spans="1:34" s="1" customFormat="1" ht="33" customHeight="1" thickBot="1">
      <c r="A70" s="39"/>
      <c r="B70" s="6" t="s">
        <v>62</v>
      </c>
      <c r="C70" s="40"/>
      <c r="D70" s="75"/>
      <c r="E70" s="76"/>
      <c r="F70" s="76"/>
      <c r="G70" s="92"/>
      <c r="H70" s="92"/>
      <c r="I70" s="92"/>
      <c r="J70" s="7"/>
      <c r="K70" s="33"/>
      <c r="L70" s="32"/>
      <c r="M70" s="92"/>
      <c r="N70" s="92"/>
      <c r="O70" s="92"/>
      <c r="P70" s="76"/>
      <c r="Q70" s="76"/>
      <c r="R70" s="76"/>
      <c r="S70" s="7"/>
      <c r="T70" s="33"/>
      <c r="U70" s="32"/>
      <c r="V70" s="92"/>
      <c r="W70" s="92"/>
      <c r="X70" s="126"/>
      <c r="Y70" s="111"/>
      <c r="Z70" s="92"/>
      <c r="AA70" s="112"/>
      <c r="AB70" s="4"/>
      <c r="AC70" s="41"/>
      <c r="AD70" s="66"/>
      <c r="AE70" s="5"/>
      <c r="AF70" s="6" t="s">
        <v>62</v>
      </c>
      <c r="AG70" s="42"/>
      <c r="AH70" s="2"/>
    </row>
    <row r="71" spans="1:34" s="1" customFormat="1" ht="33" customHeight="1">
      <c r="A71" s="376" t="s">
        <v>52</v>
      </c>
      <c r="B71" s="377" t="s">
        <v>63</v>
      </c>
      <c r="C71" s="378"/>
      <c r="D71" s="77">
        <f aca="true" t="shared" si="15" ref="D71:I71">+D68+D69+D70</f>
        <v>407</v>
      </c>
      <c r="E71" s="78">
        <f t="shared" si="15"/>
        <v>497.2314</v>
      </c>
      <c r="F71" s="78">
        <f t="shared" si="15"/>
        <v>546924.423</v>
      </c>
      <c r="G71" s="101">
        <f t="shared" si="15"/>
        <v>440</v>
      </c>
      <c r="H71" s="98">
        <f t="shared" si="15"/>
        <v>1438.6617</v>
      </c>
      <c r="I71" s="117">
        <f t="shared" si="15"/>
        <v>480284.37600000005</v>
      </c>
      <c r="J71" s="61">
        <f t="shared" si="5"/>
        <v>847</v>
      </c>
      <c r="K71" s="58">
        <f t="shared" si="5"/>
        <v>1935.8931000000002</v>
      </c>
      <c r="L71" s="57">
        <f t="shared" si="5"/>
        <v>1027208.799</v>
      </c>
      <c r="M71" s="113">
        <f>+M68+M69+M70</f>
        <v>3182</v>
      </c>
      <c r="N71" s="98">
        <f>+N68+N69+N70</f>
        <v>5611.2101999999995</v>
      </c>
      <c r="O71" s="119">
        <f>+O68+O69+O70</f>
        <v>1004808.989</v>
      </c>
      <c r="P71" s="79"/>
      <c r="Q71" s="78"/>
      <c r="R71" s="83"/>
      <c r="S71" s="56">
        <f t="shared" si="6"/>
        <v>3182</v>
      </c>
      <c r="T71" s="78">
        <f t="shared" si="6"/>
        <v>5611.2101999999995</v>
      </c>
      <c r="U71" s="84">
        <f t="shared" si="6"/>
        <v>1004808.989</v>
      </c>
      <c r="V71" s="98">
        <f aca="true" t="shared" si="16" ref="V71:AA71">+V68+V69+V70</f>
        <v>2219</v>
      </c>
      <c r="W71" s="101">
        <f t="shared" si="16"/>
        <v>11801.5541</v>
      </c>
      <c r="X71" s="130">
        <f t="shared" si="16"/>
        <v>2880979.8690000004</v>
      </c>
      <c r="Y71" s="113">
        <f t="shared" si="16"/>
        <v>445</v>
      </c>
      <c r="Z71" s="98">
        <f t="shared" si="16"/>
        <v>5284.9205</v>
      </c>
      <c r="AA71" s="114">
        <f t="shared" si="16"/>
        <v>1005177.576</v>
      </c>
      <c r="AB71" s="58">
        <f t="shared" si="10"/>
        <v>6693</v>
      </c>
      <c r="AC71" s="59">
        <f t="shared" si="10"/>
        <v>24633.5779</v>
      </c>
      <c r="AD71" s="67">
        <f t="shared" si="10"/>
        <v>5918175.233000001</v>
      </c>
      <c r="AE71" s="379"/>
      <c r="AF71" s="377" t="s">
        <v>63</v>
      </c>
      <c r="AG71" s="380" t="s">
        <v>52</v>
      </c>
      <c r="AH71" s="2"/>
    </row>
    <row r="72" spans="1:33" ht="33" customHeight="1">
      <c r="A72" s="381"/>
      <c r="B72" s="400" t="s">
        <v>76</v>
      </c>
      <c r="C72" s="382"/>
      <c r="D72" s="134">
        <v>402</v>
      </c>
      <c r="E72" s="134">
        <v>4903.569150000001</v>
      </c>
      <c r="F72" s="134">
        <v>297718.064</v>
      </c>
      <c r="G72" s="134">
        <v>425</v>
      </c>
      <c r="H72" s="134">
        <v>3057.8113000000003</v>
      </c>
      <c r="I72" s="224">
        <v>913558.146</v>
      </c>
      <c r="J72" s="212">
        <v>827</v>
      </c>
      <c r="K72" s="225">
        <v>3302.4561000000003</v>
      </c>
      <c r="L72" s="226">
        <v>1211276.21</v>
      </c>
      <c r="M72" s="134">
        <v>2035</v>
      </c>
      <c r="N72" s="134">
        <v>5670.5952</v>
      </c>
      <c r="O72" s="134">
        <v>1115603.5289999999</v>
      </c>
      <c r="P72" s="134"/>
      <c r="Q72" s="134"/>
      <c r="R72" s="224"/>
      <c r="S72" s="212">
        <v>2035</v>
      </c>
      <c r="T72" s="225">
        <v>5670.5952</v>
      </c>
      <c r="U72" s="226">
        <v>1115603.5289999999</v>
      </c>
      <c r="V72" s="212">
        <v>1844</v>
      </c>
      <c r="W72" s="225">
        <v>7488.3297</v>
      </c>
      <c r="X72" s="226">
        <v>2237108.957</v>
      </c>
      <c r="Y72" s="212">
        <v>405</v>
      </c>
      <c r="Z72" s="225">
        <v>3314.0353000000005</v>
      </c>
      <c r="AA72" s="226">
        <v>638670.4750000001</v>
      </c>
      <c r="AB72" s="212">
        <v>5111</v>
      </c>
      <c r="AC72" s="225">
        <v>19775.4163</v>
      </c>
      <c r="AD72" s="226">
        <v>5202659.171</v>
      </c>
      <c r="AE72" s="383"/>
      <c r="AF72" s="400" t="s">
        <v>76</v>
      </c>
      <c r="AG72" s="384"/>
    </row>
    <row r="73" spans="1:33" ht="33" customHeight="1" thickBot="1">
      <c r="A73" s="385"/>
      <c r="B73" s="401"/>
      <c r="C73" s="386"/>
      <c r="D73" s="85">
        <f>D71/D72</f>
        <v>1.0124378109452736</v>
      </c>
      <c r="E73" s="86">
        <f aca="true" t="shared" si="17" ref="E73:AD73">E71/E72</f>
        <v>0.10140193495588817</v>
      </c>
      <c r="F73" s="85">
        <f t="shared" si="17"/>
        <v>1.8370548822324733</v>
      </c>
      <c r="G73" s="102">
        <f t="shared" si="17"/>
        <v>1.035294117647059</v>
      </c>
      <c r="H73" s="99">
        <f t="shared" si="17"/>
        <v>0.4704874038499367</v>
      </c>
      <c r="I73" s="118">
        <f t="shared" si="17"/>
        <v>0.5257294000419324</v>
      </c>
      <c r="J73" s="87">
        <f t="shared" si="17"/>
        <v>1.0241837968561065</v>
      </c>
      <c r="K73" s="85">
        <f t="shared" si="17"/>
        <v>0.5861979815568177</v>
      </c>
      <c r="L73" s="88">
        <f t="shared" si="17"/>
        <v>0.8480384494631493</v>
      </c>
      <c r="M73" s="115">
        <f t="shared" si="17"/>
        <v>1.5636363636363637</v>
      </c>
      <c r="N73" s="99">
        <f t="shared" si="17"/>
        <v>0.9895275543561988</v>
      </c>
      <c r="O73" s="102">
        <f t="shared" si="17"/>
        <v>0.9006864561469131</v>
      </c>
      <c r="P73" s="85"/>
      <c r="Q73" s="86"/>
      <c r="R73" s="89"/>
      <c r="S73" s="90">
        <f t="shared" si="17"/>
        <v>1.5636363636363637</v>
      </c>
      <c r="T73" s="86">
        <f t="shared" si="17"/>
        <v>0.9895275543561988</v>
      </c>
      <c r="U73" s="89">
        <f t="shared" si="17"/>
        <v>0.9006864561469131</v>
      </c>
      <c r="V73" s="99">
        <f t="shared" si="17"/>
        <v>1.2033622559652928</v>
      </c>
      <c r="W73" s="102">
        <f t="shared" si="17"/>
        <v>1.5759928545881199</v>
      </c>
      <c r="X73" s="99">
        <f t="shared" si="17"/>
        <v>1.287813836686543</v>
      </c>
      <c r="Y73" s="115">
        <f t="shared" si="17"/>
        <v>1.0987654320987654</v>
      </c>
      <c r="Z73" s="99">
        <f t="shared" si="17"/>
        <v>1.5947085717523888</v>
      </c>
      <c r="AA73" s="116">
        <f t="shared" si="17"/>
        <v>1.5738594711145835</v>
      </c>
      <c r="AB73" s="85">
        <f t="shared" si="17"/>
        <v>1.3095284680101742</v>
      </c>
      <c r="AC73" s="86">
        <f t="shared" si="17"/>
        <v>1.2456667170136893</v>
      </c>
      <c r="AD73" s="91">
        <f t="shared" si="17"/>
        <v>1.1375289132888695</v>
      </c>
      <c r="AE73" s="387"/>
      <c r="AF73" s="401"/>
      <c r="AG73" s="388"/>
    </row>
    <row r="74" spans="28:33" ht="33" customHeight="1">
      <c r="AB74" s="402" t="s">
        <v>78</v>
      </c>
      <c r="AC74" s="402"/>
      <c r="AD74" s="402"/>
      <c r="AE74" s="402"/>
      <c r="AF74" s="402"/>
      <c r="AG74" s="402"/>
    </row>
    <row r="75" spans="13:30" ht="25.5">
      <c r="M75" s="120"/>
      <c r="AC75" s="43"/>
      <c r="AD75" s="43"/>
    </row>
    <row r="76" ht="25.5">
      <c r="M76" s="120"/>
    </row>
    <row r="77" ht="25.5">
      <c r="M77" s="120"/>
    </row>
    <row r="78" ht="25.5">
      <c r="M78" s="120"/>
    </row>
    <row r="79" ht="25.5">
      <c r="M79" s="120"/>
    </row>
    <row r="80" ht="25.5">
      <c r="M80" s="120"/>
    </row>
    <row r="81" ht="25.5">
      <c r="M81" s="120"/>
    </row>
    <row r="82" ht="25.5">
      <c r="M82" s="120"/>
    </row>
    <row r="83" ht="25.5">
      <c r="M83" s="120"/>
    </row>
    <row r="84" ht="25.5">
      <c r="M84" s="120"/>
    </row>
    <row r="85" ht="25.5">
      <c r="M85" s="120"/>
    </row>
    <row r="86" ht="25.5">
      <c r="M86" s="120"/>
    </row>
    <row r="87" ht="25.5">
      <c r="M87" s="120"/>
    </row>
    <row r="88" ht="25.5">
      <c r="M88" s="120"/>
    </row>
    <row r="89" ht="25.5">
      <c r="M89" s="120"/>
    </row>
    <row r="90" ht="25.5">
      <c r="M90" s="120"/>
    </row>
    <row r="91" ht="25.5">
      <c r="M91" s="120"/>
    </row>
    <row r="92" ht="25.5">
      <c r="M92" s="120"/>
    </row>
    <row r="93" ht="25.5">
      <c r="M93" s="120"/>
    </row>
    <row r="94" ht="25.5">
      <c r="M94" s="120"/>
    </row>
    <row r="95" ht="25.5">
      <c r="M95" s="120"/>
    </row>
    <row r="96" ht="25.5">
      <c r="M96" s="120"/>
    </row>
    <row r="97" ht="25.5">
      <c r="M97" s="120"/>
    </row>
    <row r="98" ht="25.5">
      <c r="M98" s="120"/>
    </row>
    <row r="99" ht="25.5">
      <c r="M99" s="120"/>
    </row>
    <row r="100" ht="25.5">
      <c r="M100" s="120"/>
    </row>
    <row r="101" ht="25.5">
      <c r="M101" s="120"/>
    </row>
    <row r="102" ht="25.5">
      <c r="M102" s="120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400" verticalDpi="4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漁獲管理情報処理システム</dc:creator>
  <cp:keywords/>
  <dc:description/>
  <cp:lastModifiedBy>宮城県</cp:lastModifiedBy>
  <cp:lastPrinted>2015-02-11T06:41:41Z</cp:lastPrinted>
  <dcterms:created xsi:type="dcterms:W3CDTF">1998-02-10T15:38:40Z</dcterms:created>
  <dcterms:modified xsi:type="dcterms:W3CDTF">2015-02-11T11:13:56Z</dcterms:modified>
  <cp:category/>
  <cp:version/>
  <cp:contentType/>
  <cp:contentStatus/>
</cp:coreProperties>
</file>