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95" windowWidth="20520" windowHeight="3990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1月～12月" sheetId="13" r:id="rId13"/>
  </sheets>
  <calcPr calcId="145621"/>
</workbook>
</file>

<file path=xl/calcChain.xml><?xml version="1.0" encoding="utf-8"?>
<calcChain xmlns="http://schemas.openxmlformats.org/spreadsheetml/2006/main">
  <c r="X59" i="13" l="1"/>
  <c r="X62" i="13" s="1"/>
  <c r="AR59" i="13"/>
  <c r="AS58" i="13"/>
  <c r="AR53" i="1"/>
  <c r="AS48" i="1"/>
  <c r="Y68" i="1"/>
  <c r="Y71" i="1" s="1"/>
  <c r="AS60" i="1"/>
  <c r="AR58" i="1"/>
  <c r="AQ58" i="1"/>
  <c r="AS56" i="1"/>
  <c r="AR54" i="1"/>
  <c r="AQ54" i="1"/>
  <c r="AS52" i="1"/>
  <c r="AR50" i="1"/>
  <c r="AQ50" i="1"/>
  <c r="AA47" i="1"/>
  <c r="Z47" i="1"/>
  <c r="Y47" i="1"/>
  <c r="AQ47" i="1" s="1"/>
  <c r="AA46" i="1"/>
  <c r="AS46" i="1" s="1"/>
  <c r="Z46" i="1"/>
  <c r="Y46" i="1"/>
  <c r="AA45" i="1"/>
  <c r="AS45" i="1" s="1"/>
  <c r="Z45" i="1"/>
  <c r="AR45" i="1" s="1"/>
  <c r="Y45" i="1"/>
  <c r="AA44" i="1"/>
  <c r="Z44" i="1"/>
  <c r="Y44" i="1"/>
  <c r="AQ44" i="1" s="1"/>
  <c r="AA43" i="1"/>
  <c r="Z43" i="1"/>
  <c r="Y43" i="1"/>
  <c r="AQ43" i="1" s="1"/>
  <c r="AA42" i="1"/>
  <c r="AS42" i="1" s="1"/>
  <c r="Z42" i="1"/>
  <c r="Y42" i="1"/>
  <c r="AA41" i="1"/>
  <c r="AS41" i="1" s="1"/>
  <c r="Z41" i="1"/>
  <c r="AR41" i="1" s="1"/>
  <c r="Y41" i="1"/>
  <c r="AA40" i="1"/>
  <c r="Z40" i="1"/>
  <c r="Y40" i="1"/>
  <c r="AQ40" i="1" s="1"/>
  <c r="AA39" i="1"/>
  <c r="Z39" i="1"/>
  <c r="Y39" i="1"/>
  <c r="AQ39" i="1" s="1"/>
  <c r="AA38" i="1"/>
  <c r="AS38" i="1" s="1"/>
  <c r="Z38" i="1"/>
  <c r="Y38" i="1"/>
  <c r="AA37" i="1"/>
  <c r="AS37" i="1" s="1"/>
  <c r="Z37" i="1"/>
  <c r="AR37" i="1" s="1"/>
  <c r="Y37" i="1"/>
  <c r="AA36" i="1"/>
  <c r="Z36" i="1"/>
  <c r="Y36" i="1"/>
  <c r="AQ36" i="1" s="1"/>
  <c r="AA35" i="1"/>
  <c r="Z35" i="1"/>
  <c r="Y35" i="1"/>
  <c r="AQ35" i="1" s="1"/>
  <c r="AA34" i="1"/>
  <c r="AS34" i="1" s="1"/>
  <c r="Z34" i="1"/>
  <c r="Y34" i="1"/>
  <c r="V21" i="1"/>
  <c r="AS20" i="1"/>
  <c r="X19" i="1"/>
  <c r="AR19" i="1"/>
  <c r="AQ18" i="1"/>
  <c r="V17" i="1"/>
  <c r="AS16" i="1"/>
  <c r="X15" i="1"/>
  <c r="AR15" i="1"/>
  <c r="AQ14" i="1"/>
  <c r="U13" i="1"/>
  <c r="T13" i="1"/>
  <c r="S13" i="1"/>
  <c r="U12" i="1"/>
  <c r="T12" i="1"/>
  <c r="S12" i="1"/>
  <c r="U11" i="1"/>
  <c r="X11" i="1" s="1"/>
  <c r="T11" i="1"/>
  <c r="S11" i="1"/>
  <c r="U10" i="1"/>
  <c r="T10" i="1"/>
  <c r="S10" i="1"/>
  <c r="U9" i="1"/>
  <c r="T9" i="1"/>
  <c r="S9" i="1"/>
  <c r="V9" i="1" s="1"/>
  <c r="U8" i="1"/>
  <c r="AS8" i="1" s="1"/>
  <c r="T8" i="1"/>
  <c r="S8" i="1"/>
  <c r="U7" i="1"/>
  <c r="X7" i="1" s="1"/>
  <c r="T7" i="1"/>
  <c r="S7" i="1"/>
  <c r="U6" i="1"/>
  <c r="T6" i="1"/>
  <c r="S6" i="1"/>
  <c r="AQ6" i="1" s="1"/>
  <c r="R49" i="1"/>
  <c r="Q49" i="1"/>
  <c r="P49" i="1"/>
  <c r="V49" i="1" s="1"/>
  <c r="O49" i="1"/>
  <c r="N49" i="1"/>
  <c r="M49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N63" i="1" s="1"/>
  <c r="N69" i="1" s="1"/>
  <c r="M7" i="1"/>
  <c r="O6" i="1"/>
  <c r="N6" i="1"/>
  <c r="M6" i="1"/>
  <c r="AS66" i="13"/>
  <c r="AR65" i="13"/>
  <c r="AR64" i="13"/>
  <c r="AR60" i="13"/>
  <c r="AQ59" i="13"/>
  <c r="AS57" i="13"/>
  <c r="AQ56" i="13"/>
  <c r="AS50" i="13"/>
  <c r="AR48" i="13"/>
  <c r="AQ48" i="13"/>
  <c r="AS46" i="13"/>
  <c r="AS45" i="13"/>
  <c r="AQ43" i="13"/>
  <c r="AS41" i="13"/>
  <c r="AQ40" i="13"/>
  <c r="AQ36" i="13"/>
  <c r="AS33" i="13"/>
  <c r="AR32" i="13"/>
  <c r="AQ32" i="13"/>
  <c r="AS30" i="13"/>
  <c r="AS29" i="13"/>
  <c r="AS25" i="13"/>
  <c r="AS22" i="13"/>
  <c r="AQ20" i="13"/>
  <c r="AS18" i="13"/>
  <c r="AR16" i="13"/>
  <c r="AQ16" i="13"/>
  <c r="AQ15" i="13"/>
  <c r="AQ12" i="13"/>
  <c r="AS9" i="13"/>
  <c r="AR8" i="13"/>
  <c r="AQ8" i="13"/>
  <c r="AS6" i="13"/>
  <c r="AP69" i="12"/>
  <c r="AO68" i="12"/>
  <c r="AP63" i="12"/>
  <c r="AO63" i="12"/>
  <c r="AO69" i="12" s="1"/>
  <c r="AN63" i="12"/>
  <c r="AN69" i="12" s="1"/>
  <c r="AP62" i="12"/>
  <c r="AO62" i="12"/>
  <c r="AN62" i="12"/>
  <c r="AN68" i="12" s="1"/>
  <c r="AN71" i="12" s="1"/>
  <c r="AP61" i="12"/>
  <c r="AP68" i="12" s="1"/>
  <c r="AP71" i="12" s="1"/>
  <c r="AO61" i="12"/>
  <c r="AN61" i="12"/>
  <c r="AP69" i="11"/>
  <c r="AO68" i="11"/>
  <c r="AP63" i="11"/>
  <c r="AO63" i="11"/>
  <c r="AO69" i="11" s="1"/>
  <c r="AN63" i="11"/>
  <c r="AN69" i="11" s="1"/>
  <c r="AP62" i="11"/>
  <c r="AO62" i="11"/>
  <c r="AN62" i="11"/>
  <c r="AN68" i="11" s="1"/>
  <c r="AN71" i="11" s="1"/>
  <c r="AP61" i="11"/>
  <c r="AP68" i="11" s="1"/>
  <c r="AP71" i="11" s="1"/>
  <c r="AO61" i="11"/>
  <c r="AN61" i="11"/>
  <c r="AP69" i="10"/>
  <c r="AO68" i="10"/>
  <c r="AP63" i="10"/>
  <c r="AO63" i="10"/>
  <c r="AO69" i="10" s="1"/>
  <c r="AN63" i="10"/>
  <c r="AN69" i="10" s="1"/>
  <c r="AP62" i="10"/>
  <c r="AO62" i="10"/>
  <c r="AN62" i="10"/>
  <c r="AN68" i="10" s="1"/>
  <c r="AN71" i="10" s="1"/>
  <c r="AP61" i="10"/>
  <c r="AP68" i="10" s="1"/>
  <c r="AP71" i="10" s="1"/>
  <c r="AO61" i="10"/>
  <c r="AN61" i="10"/>
  <c r="AP69" i="9"/>
  <c r="AO68" i="9"/>
  <c r="AP63" i="9"/>
  <c r="AO63" i="9"/>
  <c r="AO69" i="9" s="1"/>
  <c r="AN63" i="9"/>
  <c r="AN69" i="9" s="1"/>
  <c r="AP62" i="9"/>
  <c r="AO62" i="9"/>
  <c r="AN62" i="9"/>
  <c r="AN68" i="9" s="1"/>
  <c r="AN71" i="9" s="1"/>
  <c r="AP61" i="9"/>
  <c r="AP68" i="9" s="1"/>
  <c r="AP71" i="9" s="1"/>
  <c r="AO61" i="9"/>
  <c r="AN61" i="9"/>
  <c r="AP69" i="8"/>
  <c r="AO68" i="8"/>
  <c r="AP63" i="8"/>
  <c r="AO63" i="8"/>
  <c r="AO69" i="8" s="1"/>
  <c r="AN63" i="8"/>
  <c r="AP62" i="8"/>
  <c r="AO62" i="8"/>
  <c r="AN62" i="8"/>
  <c r="AN68" i="8" s="1"/>
  <c r="AP61" i="8"/>
  <c r="AP68" i="8" s="1"/>
  <c r="AP71" i="8" s="1"/>
  <c r="AO61" i="8"/>
  <c r="AN61" i="8"/>
  <c r="AP69" i="7"/>
  <c r="AO68" i="7"/>
  <c r="AP63" i="7"/>
  <c r="AO63" i="7"/>
  <c r="AO69" i="7" s="1"/>
  <c r="AN63" i="7"/>
  <c r="AN69" i="7" s="1"/>
  <c r="AP62" i="7"/>
  <c r="AO62" i="7"/>
  <c r="AN62" i="7"/>
  <c r="AN68" i="7" s="1"/>
  <c r="AP61" i="7"/>
  <c r="AP68" i="7" s="1"/>
  <c r="AP71" i="7" s="1"/>
  <c r="AO61" i="7"/>
  <c r="AN61" i="7"/>
  <c r="AP69" i="6"/>
  <c r="AO68" i="6"/>
  <c r="AP63" i="6"/>
  <c r="AO63" i="6"/>
  <c r="AO69" i="6" s="1"/>
  <c r="AN63" i="6"/>
  <c r="AN69" i="6" s="1"/>
  <c r="AP62" i="6"/>
  <c r="AO62" i="6"/>
  <c r="AN62" i="6"/>
  <c r="AN68" i="6" s="1"/>
  <c r="AN71" i="6" s="1"/>
  <c r="AP61" i="6"/>
  <c r="AP68" i="6" s="1"/>
  <c r="AP71" i="6" s="1"/>
  <c r="AO61" i="6"/>
  <c r="AN61" i="6"/>
  <c r="AP69" i="5"/>
  <c r="AO68" i="5"/>
  <c r="AP63" i="5"/>
  <c r="AO63" i="5"/>
  <c r="AO69" i="5" s="1"/>
  <c r="AN63" i="5"/>
  <c r="AN69" i="5" s="1"/>
  <c r="AP62" i="5"/>
  <c r="AO62" i="5"/>
  <c r="AN62" i="5"/>
  <c r="AP61" i="5"/>
  <c r="AP68" i="5" s="1"/>
  <c r="AP71" i="5" s="1"/>
  <c r="AO61" i="5"/>
  <c r="AN61" i="5"/>
  <c r="AN68" i="5" s="1"/>
  <c r="AP69" i="4"/>
  <c r="AO69" i="4"/>
  <c r="AO68" i="4"/>
  <c r="AO71" i="4" s="1"/>
  <c r="AP63" i="4"/>
  <c r="AO63" i="4"/>
  <c r="AN63" i="4"/>
  <c r="AN69" i="4" s="1"/>
  <c r="AP62" i="4"/>
  <c r="AO62" i="4"/>
  <c r="AN62" i="4"/>
  <c r="AP61" i="4"/>
  <c r="AP68" i="4" s="1"/>
  <c r="AP71" i="4" s="1"/>
  <c r="AO61" i="4"/>
  <c r="AN61" i="4"/>
  <c r="AN68" i="4" s="1"/>
  <c r="AN71" i="4" s="1"/>
  <c r="AP69" i="3"/>
  <c r="AO68" i="3"/>
  <c r="AP63" i="3"/>
  <c r="AO63" i="3"/>
  <c r="AO69" i="3" s="1"/>
  <c r="AN63" i="3"/>
  <c r="AN69" i="3" s="1"/>
  <c r="AP62" i="3"/>
  <c r="AO62" i="3"/>
  <c r="AN62" i="3"/>
  <c r="AN68" i="3" s="1"/>
  <c r="AN71" i="3" s="1"/>
  <c r="AP61" i="3"/>
  <c r="AP68" i="3" s="1"/>
  <c r="AP71" i="3" s="1"/>
  <c r="AO61" i="3"/>
  <c r="AN61" i="3"/>
  <c r="AP69" i="2"/>
  <c r="AO68" i="2"/>
  <c r="AP63" i="2"/>
  <c r="AO63" i="2"/>
  <c r="AO69" i="2" s="1"/>
  <c r="AN63" i="2"/>
  <c r="AN69" i="2" s="1"/>
  <c r="AP62" i="2"/>
  <c r="AO62" i="2"/>
  <c r="AN62" i="2"/>
  <c r="AN68" i="2" s="1"/>
  <c r="AN71" i="2" s="1"/>
  <c r="AP61" i="2"/>
  <c r="AP68" i="2" s="1"/>
  <c r="AP71" i="2" s="1"/>
  <c r="AO61" i="2"/>
  <c r="AN61" i="2"/>
  <c r="AO69" i="1"/>
  <c r="AO68" i="1"/>
  <c r="AO71" i="1" s="1"/>
  <c r="AP63" i="1"/>
  <c r="AP69" i="1" s="1"/>
  <c r="AO63" i="1"/>
  <c r="AN63" i="1"/>
  <c r="AN69" i="1" s="1"/>
  <c r="AP62" i="1"/>
  <c r="AO62" i="1"/>
  <c r="AN62" i="1"/>
  <c r="AP61" i="1"/>
  <c r="AP68" i="1" s="1"/>
  <c r="AP71" i="1" s="1"/>
  <c r="AO61" i="1"/>
  <c r="AN61" i="1"/>
  <c r="AN68" i="1" s="1"/>
  <c r="AS63" i="13"/>
  <c r="AR62" i="13"/>
  <c r="AQ61" i="13"/>
  <c r="AQ70" i="13"/>
  <c r="AQ66" i="13"/>
  <c r="AS62" i="13"/>
  <c r="AR58" i="13"/>
  <c r="AQ57" i="13"/>
  <c r="AS55" i="13"/>
  <c r="AQ55" i="13"/>
  <c r="AR54" i="13"/>
  <c r="AQ53" i="13"/>
  <c r="AR52" i="13"/>
  <c r="AQ51" i="13"/>
  <c r="AR50" i="13"/>
  <c r="AS47" i="13"/>
  <c r="AQ47" i="13"/>
  <c r="AR38" i="13"/>
  <c r="AS35" i="13"/>
  <c r="AQ35" i="13"/>
  <c r="AQ33" i="13"/>
  <c r="AQ31" i="13"/>
  <c r="AQ29" i="13"/>
  <c r="AR26" i="13"/>
  <c r="AS23" i="13"/>
  <c r="AQ23" i="13"/>
  <c r="AR22" i="13"/>
  <c r="AQ21" i="13"/>
  <c r="AR20" i="13"/>
  <c r="AS19" i="13"/>
  <c r="AQ17" i="13"/>
  <c r="AS13" i="13"/>
  <c r="AQ11" i="13"/>
  <c r="AM69" i="12"/>
  <c r="AL68" i="12"/>
  <c r="AM63" i="12"/>
  <c r="AL63" i="12"/>
  <c r="AL69" i="12" s="1"/>
  <c r="AK63" i="12"/>
  <c r="AK69" i="12" s="1"/>
  <c r="AM62" i="12"/>
  <c r="AL62" i="12"/>
  <c r="AK62" i="12"/>
  <c r="AK68" i="12" s="1"/>
  <c r="AK71" i="12" s="1"/>
  <c r="AM61" i="12"/>
  <c r="AM68" i="12" s="1"/>
  <c r="AM71" i="12" s="1"/>
  <c r="AL61" i="12"/>
  <c r="AK61" i="12"/>
  <c r="AM69" i="11"/>
  <c r="AL68" i="11"/>
  <c r="AM63" i="11"/>
  <c r="AL63" i="11"/>
  <c r="AL69" i="11" s="1"/>
  <c r="AK63" i="11"/>
  <c r="AK69" i="11" s="1"/>
  <c r="AM62" i="11"/>
  <c r="AL62" i="11"/>
  <c r="AK62" i="11"/>
  <c r="AK68" i="11" s="1"/>
  <c r="AK71" i="11" s="1"/>
  <c r="AM61" i="11"/>
  <c r="AM68" i="11" s="1"/>
  <c r="AM71" i="11" s="1"/>
  <c r="AL61" i="11"/>
  <c r="AK61" i="11"/>
  <c r="AM63" i="10"/>
  <c r="AM69" i="10" s="1"/>
  <c r="AL63" i="10"/>
  <c r="AL69" i="10" s="1"/>
  <c r="AK63" i="10"/>
  <c r="AK69" i="10" s="1"/>
  <c r="AM62" i="10"/>
  <c r="AL62" i="10"/>
  <c r="AK62" i="10"/>
  <c r="AK68" i="10" s="1"/>
  <c r="AK71" i="10" s="1"/>
  <c r="AM61" i="10"/>
  <c r="AM68" i="10" s="1"/>
  <c r="AL61" i="10"/>
  <c r="AL68" i="10" s="1"/>
  <c r="AK61" i="10"/>
  <c r="AL69" i="9"/>
  <c r="AL68" i="9"/>
  <c r="AL71" i="9" s="1"/>
  <c r="AM63" i="9"/>
  <c r="AM69" i="9" s="1"/>
  <c r="AL63" i="9"/>
  <c r="AK63" i="9"/>
  <c r="AK69" i="9" s="1"/>
  <c r="AM62" i="9"/>
  <c r="AL62" i="9"/>
  <c r="AK62" i="9"/>
  <c r="AM61" i="9"/>
  <c r="AM68" i="9" s="1"/>
  <c r="AL61" i="9"/>
  <c r="AK61" i="9"/>
  <c r="AK68" i="9" s="1"/>
  <c r="AK71" i="9" s="1"/>
  <c r="AL71" i="8"/>
  <c r="AL69" i="8"/>
  <c r="AK69" i="8"/>
  <c r="AL68" i="8"/>
  <c r="AM63" i="8"/>
  <c r="AM69" i="8" s="1"/>
  <c r="AL63" i="8"/>
  <c r="AK63" i="8"/>
  <c r="AM62" i="8"/>
  <c r="AL62" i="8"/>
  <c r="AR62" i="8" s="1"/>
  <c r="AK62" i="8"/>
  <c r="AM61" i="8"/>
  <c r="AM68" i="8" s="1"/>
  <c r="AL61" i="8"/>
  <c r="AK61" i="8"/>
  <c r="AK68" i="8" s="1"/>
  <c r="AK71" i="8" s="1"/>
  <c r="AM69" i="7"/>
  <c r="AL68" i="7"/>
  <c r="AM63" i="7"/>
  <c r="AL63" i="7"/>
  <c r="AL69" i="7" s="1"/>
  <c r="AK63" i="7"/>
  <c r="AK69" i="7" s="1"/>
  <c r="AM62" i="7"/>
  <c r="AL62" i="7"/>
  <c r="AK62" i="7"/>
  <c r="AK68" i="7" s="1"/>
  <c r="AK71" i="7" s="1"/>
  <c r="AM61" i="7"/>
  <c r="AM68" i="7" s="1"/>
  <c r="AM71" i="7" s="1"/>
  <c r="AL61" i="7"/>
  <c r="AK61" i="7"/>
  <c r="AM69" i="6"/>
  <c r="AL68" i="6"/>
  <c r="AL71" i="6" s="1"/>
  <c r="AM63" i="6"/>
  <c r="AL63" i="6"/>
  <c r="AL69" i="6" s="1"/>
  <c r="AK63" i="6"/>
  <c r="AK69" i="6" s="1"/>
  <c r="AM62" i="6"/>
  <c r="AL62" i="6"/>
  <c r="AK62" i="6"/>
  <c r="AK68" i="6" s="1"/>
  <c r="AK71" i="6" s="1"/>
  <c r="AM61" i="6"/>
  <c r="AM68" i="6" s="1"/>
  <c r="AM71" i="6" s="1"/>
  <c r="AL61" i="6"/>
  <c r="AK61" i="6"/>
  <c r="AM69" i="5"/>
  <c r="AL68" i="5"/>
  <c r="AM63" i="5"/>
  <c r="AL63" i="5"/>
  <c r="AL69" i="5" s="1"/>
  <c r="AK63" i="5"/>
  <c r="AK69" i="5" s="1"/>
  <c r="AM62" i="5"/>
  <c r="AL62" i="5"/>
  <c r="AK62" i="5"/>
  <c r="AK68" i="5" s="1"/>
  <c r="AM61" i="5"/>
  <c r="AM68" i="5" s="1"/>
  <c r="AM71" i="5" s="1"/>
  <c r="AL61" i="5"/>
  <c r="AK61" i="5"/>
  <c r="AM69" i="4"/>
  <c r="AL68" i="4"/>
  <c r="AL71" i="4" s="1"/>
  <c r="AM63" i="4"/>
  <c r="AL63" i="4"/>
  <c r="AL69" i="4" s="1"/>
  <c r="AK63" i="4"/>
  <c r="AK69" i="4" s="1"/>
  <c r="AM62" i="4"/>
  <c r="AL62" i="4"/>
  <c r="AK62" i="4"/>
  <c r="AK68" i="4" s="1"/>
  <c r="AK71" i="4" s="1"/>
  <c r="AM61" i="4"/>
  <c r="AM68" i="4" s="1"/>
  <c r="AM71" i="4" s="1"/>
  <c r="AL61" i="4"/>
  <c r="AK61" i="4"/>
  <c r="AM69" i="3"/>
  <c r="AL68" i="3"/>
  <c r="AL71" i="3" s="1"/>
  <c r="AM63" i="3"/>
  <c r="AL63" i="3"/>
  <c r="AL69" i="3" s="1"/>
  <c r="AK63" i="3"/>
  <c r="AK69" i="3" s="1"/>
  <c r="AM62" i="3"/>
  <c r="AL62" i="3"/>
  <c r="AK62" i="3"/>
  <c r="AK68" i="3" s="1"/>
  <c r="AK71" i="3" s="1"/>
  <c r="AM61" i="3"/>
  <c r="AM68" i="3" s="1"/>
  <c r="AM71" i="3" s="1"/>
  <c r="AL61" i="3"/>
  <c r="AK61" i="3"/>
  <c r="AM69" i="2"/>
  <c r="AL68" i="2"/>
  <c r="AM63" i="2"/>
  <c r="AL63" i="2"/>
  <c r="AL69" i="2" s="1"/>
  <c r="AK63" i="2"/>
  <c r="AK69" i="2" s="1"/>
  <c r="AM62" i="2"/>
  <c r="AL62" i="2"/>
  <c r="AK62" i="2"/>
  <c r="AK68" i="2" s="1"/>
  <c r="AK71" i="2" s="1"/>
  <c r="AM61" i="2"/>
  <c r="AM68" i="2" s="1"/>
  <c r="AM71" i="2" s="1"/>
  <c r="AL61" i="2"/>
  <c r="AK61" i="2"/>
  <c r="AL69" i="1"/>
  <c r="AL68" i="1"/>
  <c r="AL71" i="1" s="1"/>
  <c r="AM63" i="1"/>
  <c r="AM69" i="1" s="1"/>
  <c r="AL63" i="1"/>
  <c r="AK63" i="1"/>
  <c r="AK69" i="1" s="1"/>
  <c r="AM62" i="1"/>
  <c r="AL62" i="1"/>
  <c r="AK62" i="1"/>
  <c r="AM61" i="1"/>
  <c r="AM68" i="1" s="1"/>
  <c r="AL61" i="1"/>
  <c r="AK61" i="1"/>
  <c r="AK68" i="1" s="1"/>
  <c r="AK71" i="1" s="1"/>
  <c r="AS61" i="13"/>
  <c r="AQ60" i="13"/>
  <c r="AS54" i="13"/>
  <c r="AR44" i="13"/>
  <c r="AQ44" i="13"/>
  <c r="AS34" i="13"/>
  <c r="AQ28" i="13"/>
  <c r="AS14" i="13"/>
  <c r="AQ7" i="13"/>
  <c r="AI69" i="12"/>
  <c r="AI68" i="12"/>
  <c r="AI71" i="12" s="1"/>
  <c r="AJ63" i="12"/>
  <c r="AJ69" i="12" s="1"/>
  <c r="AI63" i="12"/>
  <c r="AH63" i="12"/>
  <c r="AH69" i="12" s="1"/>
  <c r="AJ62" i="12"/>
  <c r="AI62" i="12"/>
  <c r="AH62" i="12"/>
  <c r="AJ61" i="12"/>
  <c r="AJ68" i="12" s="1"/>
  <c r="AI61" i="12"/>
  <c r="AH61" i="12"/>
  <c r="AH68" i="12" s="1"/>
  <c r="AH71" i="12" s="1"/>
  <c r="AI69" i="11"/>
  <c r="AI68" i="11"/>
  <c r="AI71" i="11" s="1"/>
  <c r="AJ63" i="11"/>
  <c r="AJ69" i="11" s="1"/>
  <c r="AI63" i="11"/>
  <c r="AH63" i="11"/>
  <c r="AH69" i="11" s="1"/>
  <c r="AJ62" i="11"/>
  <c r="AI62" i="11"/>
  <c r="AR62" i="11" s="1"/>
  <c r="AH62" i="11"/>
  <c r="AJ61" i="11"/>
  <c r="AJ68" i="11" s="1"/>
  <c r="AJ71" i="11" s="1"/>
  <c r="AI61" i="11"/>
  <c r="AH61" i="11"/>
  <c r="AH68" i="11" s="1"/>
  <c r="AJ63" i="10"/>
  <c r="AJ69" i="10" s="1"/>
  <c r="AI63" i="10"/>
  <c r="AI69" i="10" s="1"/>
  <c r="AH63" i="10"/>
  <c r="AH69" i="10" s="1"/>
  <c r="AJ62" i="10"/>
  <c r="AS62" i="10" s="1"/>
  <c r="AI62" i="10"/>
  <c r="AH62" i="10"/>
  <c r="AJ61" i="10"/>
  <c r="AI61" i="10"/>
  <c r="AI68" i="10" s="1"/>
  <c r="AH61" i="10"/>
  <c r="AJ69" i="9"/>
  <c r="AI68" i="9"/>
  <c r="AJ63" i="9"/>
  <c r="AI63" i="9"/>
  <c r="AI69" i="9" s="1"/>
  <c r="AH63" i="9"/>
  <c r="AH69" i="9" s="1"/>
  <c r="AJ62" i="9"/>
  <c r="AI62" i="9"/>
  <c r="AH62" i="9"/>
  <c r="AH68" i="9" s="1"/>
  <c r="AH71" i="9" s="1"/>
  <c r="AJ61" i="9"/>
  <c r="AJ68" i="9" s="1"/>
  <c r="AJ71" i="9" s="1"/>
  <c r="AI61" i="9"/>
  <c r="AH61" i="9"/>
  <c r="AJ69" i="8"/>
  <c r="AI68" i="8"/>
  <c r="AJ63" i="8"/>
  <c r="AI63" i="8"/>
  <c r="AI69" i="8" s="1"/>
  <c r="AH63" i="8"/>
  <c r="AH69" i="8" s="1"/>
  <c r="AJ62" i="8"/>
  <c r="AI62" i="8"/>
  <c r="AH62" i="8"/>
  <c r="AH68" i="8" s="1"/>
  <c r="AH71" i="8" s="1"/>
  <c r="AJ61" i="8"/>
  <c r="AJ68" i="8" s="1"/>
  <c r="AJ71" i="8" s="1"/>
  <c r="AI61" i="8"/>
  <c r="AR61" i="8" s="1"/>
  <c r="AH61" i="8"/>
  <c r="AC69" i="7"/>
  <c r="AC68" i="7"/>
  <c r="AC71" i="7" s="1"/>
  <c r="AD63" i="7"/>
  <c r="AD69" i="7" s="1"/>
  <c r="AC63" i="7"/>
  <c r="AB63" i="7"/>
  <c r="AB69" i="7" s="1"/>
  <c r="AD62" i="7"/>
  <c r="AC62" i="7"/>
  <c r="AB62" i="7"/>
  <c r="AD61" i="7"/>
  <c r="AD68" i="7" s="1"/>
  <c r="AC61" i="7"/>
  <c r="AB61" i="7"/>
  <c r="AB68" i="7" s="1"/>
  <c r="AB71" i="7" s="1"/>
  <c r="AJ69" i="6"/>
  <c r="AI69" i="6"/>
  <c r="AI68" i="6"/>
  <c r="AI71" i="6" s="1"/>
  <c r="AH68" i="6"/>
  <c r="AH71" i="6" s="1"/>
  <c r="AJ63" i="6"/>
  <c r="AI63" i="6"/>
  <c r="AH63" i="6"/>
  <c r="AH69" i="6" s="1"/>
  <c r="AJ62" i="6"/>
  <c r="AS62" i="6" s="1"/>
  <c r="AI62" i="6"/>
  <c r="AH62" i="6"/>
  <c r="AJ61" i="6"/>
  <c r="AJ68" i="6" s="1"/>
  <c r="AJ71" i="6" s="1"/>
  <c r="AI61" i="6"/>
  <c r="AH61" i="6"/>
  <c r="AJ69" i="5"/>
  <c r="AI68" i="5"/>
  <c r="AJ63" i="5"/>
  <c r="AI63" i="5"/>
  <c r="AI69" i="5" s="1"/>
  <c r="AH63" i="5"/>
  <c r="AH69" i="5" s="1"/>
  <c r="AJ62" i="5"/>
  <c r="AI62" i="5"/>
  <c r="AH62" i="5"/>
  <c r="AH68" i="5" s="1"/>
  <c r="AH71" i="5" s="1"/>
  <c r="AJ61" i="5"/>
  <c r="AJ68" i="5" s="1"/>
  <c r="AJ71" i="5" s="1"/>
  <c r="AI61" i="5"/>
  <c r="AH61" i="5"/>
  <c r="AI69" i="4"/>
  <c r="AI68" i="4"/>
  <c r="AI71" i="4" s="1"/>
  <c r="AJ63" i="4"/>
  <c r="AJ69" i="4" s="1"/>
  <c r="AI63" i="4"/>
  <c r="AH63" i="4"/>
  <c r="AH69" i="4" s="1"/>
  <c r="AJ62" i="4"/>
  <c r="AI62" i="4"/>
  <c r="AH62" i="4"/>
  <c r="AJ61" i="4"/>
  <c r="AJ68" i="4" s="1"/>
  <c r="AJ71" i="4" s="1"/>
  <c r="AI61" i="4"/>
  <c r="AH61" i="4"/>
  <c r="AH68" i="4" s="1"/>
  <c r="AJ69" i="3"/>
  <c r="AI68" i="3"/>
  <c r="AJ63" i="3"/>
  <c r="AI63" i="3"/>
  <c r="AI69" i="3" s="1"/>
  <c r="AH63" i="3"/>
  <c r="AH69" i="3" s="1"/>
  <c r="AJ62" i="3"/>
  <c r="AI62" i="3"/>
  <c r="AH62" i="3"/>
  <c r="AH68" i="3" s="1"/>
  <c r="AH71" i="3" s="1"/>
  <c r="AJ61" i="3"/>
  <c r="AJ68" i="3" s="1"/>
  <c r="AJ71" i="3" s="1"/>
  <c r="AI61" i="3"/>
  <c r="AH61" i="3"/>
  <c r="AJ69" i="2"/>
  <c r="AI68" i="2"/>
  <c r="AJ63" i="2"/>
  <c r="AI63" i="2"/>
  <c r="AI69" i="2" s="1"/>
  <c r="AH63" i="2"/>
  <c r="AH69" i="2" s="1"/>
  <c r="AJ62" i="2"/>
  <c r="AI62" i="2"/>
  <c r="AH62" i="2"/>
  <c r="AH68" i="2" s="1"/>
  <c r="AH71" i="2" s="1"/>
  <c r="AJ61" i="2"/>
  <c r="AJ68" i="2" s="1"/>
  <c r="AJ71" i="2" s="1"/>
  <c r="AI61" i="2"/>
  <c r="AH61" i="2"/>
  <c r="AJ69" i="1"/>
  <c r="AI68" i="1"/>
  <c r="AJ63" i="1"/>
  <c r="AI63" i="1"/>
  <c r="AI69" i="1" s="1"/>
  <c r="AH63" i="1"/>
  <c r="AH69" i="1" s="1"/>
  <c r="AJ62" i="1"/>
  <c r="AI62" i="1"/>
  <c r="AH62" i="1"/>
  <c r="AH68" i="1" s="1"/>
  <c r="AH71" i="1" s="1"/>
  <c r="AJ61" i="1"/>
  <c r="AJ68" i="1" s="1"/>
  <c r="AJ71" i="1" s="1"/>
  <c r="AI61" i="1"/>
  <c r="AH61" i="1"/>
  <c r="AR67" i="13"/>
  <c r="AR51" i="13"/>
  <c r="AQ50" i="13"/>
  <c r="AQ46" i="13"/>
  <c r="AS44" i="13"/>
  <c r="AR43" i="13"/>
  <c r="AQ38" i="13"/>
  <c r="AS36" i="13"/>
  <c r="AR35" i="13"/>
  <c r="AQ34" i="13"/>
  <c r="AS32" i="13"/>
  <c r="AR31" i="13"/>
  <c r="AQ26" i="13"/>
  <c r="AS24" i="13"/>
  <c r="AR23" i="13"/>
  <c r="AQ18" i="13"/>
  <c r="AG69" i="12"/>
  <c r="AF68" i="12"/>
  <c r="AG63" i="12"/>
  <c r="AF63" i="12"/>
  <c r="AF69" i="12" s="1"/>
  <c r="AE63" i="12"/>
  <c r="AE69" i="12" s="1"/>
  <c r="AG62" i="12"/>
  <c r="AF62" i="12"/>
  <c r="AE62" i="12"/>
  <c r="AE68" i="12" s="1"/>
  <c r="AE71" i="12" s="1"/>
  <c r="AG61" i="12"/>
  <c r="AG68" i="12" s="1"/>
  <c r="AG71" i="12" s="1"/>
  <c r="AF61" i="12"/>
  <c r="AE61" i="12"/>
  <c r="AF69" i="11"/>
  <c r="AF68" i="11"/>
  <c r="AF71" i="11" s="1"/>
  <c r="AG63" i="11"/>
  <c r="AG69" i="11" s="1"/>
  <c r="AF63" i="11"/>
  <c r="AE63" i="11"/>
  <c r="AE69" i="11" s="1"/>
  <c r="AG62" i="11"/>
  <c r="AF62" i="11"/>
  <c r="AE62" i="11"/>
  <c r="AG61" i="11"/>
  <c r="AG68" i="11" s="1"/>
  <c r="AF61" i="11"/>
  <c r="AE61" i="11"/>
  <c r="AE68" i="11" s="1"/>
  <c r="AE71" i="11" s="1"/>
  <c r="AG69" i="10"/>
  <c r="AG63" i="10"/>
  <c r="AF63" i="10"/>
  <c r="AF69" i="10" s="1"/>
  <c r="AE63" i="10"/>
  <c r="AE69" i="10" s="1"/>
  <c r="AG62" i="10"/>
  <c r="AF62" i="10"/>
  <c r="AE62" i="10"/>
  <c r="AG61" i="10"/>
  <c r="AF61" i="10"/>
  <c r="AF68" i="10" s="1"/>
  <c r="AE61" i="10"/>
  <c r="AF69" i="9"/>
  <c r="AF68" i="9"/>
  <c r="AF71" i="9" s="1"/>
  <c r="AG63" i="9"/>
  <c r="AG69" i="9" s="1"/>
  <c r="AF63" i="9"/>
  <c r="AE63" i="9"/>
  <c r="AE69" i="9" s="1"/>
  <c r="AG62" i="9"/>
  <c r="AF62" i="9"/>
  <c r="AE62" i="9"/>
  <c r="AG61" i="9"/>
  <c r="AG68" i="9" s="1"/>
  <c r="AG71" i="9" s="1"/>
  <c r="AF61" i="9"/>
  <c r="AE61" i="9"/>
  <c r="AE68" i="9" s="1"/>
  <c r="AG69" i="8"/>
  <c r="AF68" i="8"/>
  <c r="AG63" i="8"/>
  <c r="AF63" i="8"/>
  <c r="AF69" i="8" s="1"/>
  <c r="AE63" i="8"/>
  <c r="AE69" i="8" s="1"/>
  <c r="AG62" i="8"/>
  <c r="AF62" i="8"/>
  <c r="AE62" i="8"/>
  <c r="AE68" i="8" s="1"/>
  <c r="AG61" i="8"/>
  <c r="AG68" i="8" s="1"/>
  <c r="AG71" i="8" s="1"/>
  <c r="AF61" i="8"/>
  <c r="AE61" i="8"/>
  <c r="AF69" i="7"/>
  <c r="AF68" i="7"/>
  <c r="AF71" i="7" s="1"/>
  <c r="AG63" i="7"/>
  <c r="AS63" i="7" s="1"/>
  <c r="AF63" i="7"/>
  <c r="AE63" i="7"/>
  <c r="AE69" i="7" s="1"/>
  <c r="AG62" i="7"/>
  <c r="AF62" i="7"/>
  <c r="AR62" i="7" s="1"/>
  <c r="AE62" i="7"/>
  <c r="AG61" i="7"/>
  <c r="AG68" i="7" s="1"/>
  <c r="AF61" i="7"/>
  <c r="AE61" i="7"/>
  <c r="AE68" i="7" s="1"/>
  <c r="AF69" i="6"/>
  <c r="AF68" i="6"/>
  <c r="AF71" i="6" s="1"/>
  <c r="AG63" i="6"/>
  <c r="AS63" i="6" s="1"/>
  <c r="AF63" i="6"/>
  <c r="AE63" i="6"/>
  <c r="AE69" i="6" s="1"/>
  <c r="AG62" i="6"/>
  <c r="AF62" i="6"/>
  <c r="AE62" i="6"/>
  <c r="AG61" i="6"/>
  <c r="AG68" i="6" s="1"/>
  <c r="AF61" i="6"/>
  <c r="AE61" i="6"/>
  <c r="AE68" i="6" s="1"/>
  <c r="AE71" i="6" s="1"/>
  <c r="AF69" i="5"/>
  <c r="AF68" i="5"/>
  <c r="AF71" i="5" s="1"/>
  <c r="AG63" i="5"/>
  <c r="AG69" i="5" s="1"/>
  <c r="AF63" i="5"/>
  <c r="AE63" i="5"/>
  <c r="AE69" i="5" s="1"/>
  <c r="AG62" i="5"/>
  <c r="AF62" i="5"/>
  <c r="AE62" i="5"/>
  <c r="AG61" i="5"/>
  <c r="AG68" i="5" s="1"/>
  <c r="AG71" i="5" s="1"/>
  <c r="AF61" i="5"/>
  <c r="AE61" i="5"/>
  <c r="AE68" i="5" s="1"/>
  <c r="AF71" i="4"/>
  <c r="AF69" i="4"/>
  <c r="AE69" i="4"/>
  <c r="AF68" i="4"/>
  <c r="AG63" i="4"/>
  <c r="AG69" i="4" s="1"/>
  <c r="AF63" i="4"/>
  <c r="AE63" i="4"/>
  <c r="AG62" i="4"/>
  <c r="AF62" i="4"/>
  <c r="AE62" i="4"/>
  <c r="AG61" i="4"/>
  <c r="AG68" i="4" s="1"/>
  <c r="AG71" i="4" s="1"/>
  <c r="AF61" i="4"/>
  <c r="AE61" i="4"/>
  <c r="AE68" i="4" s="1"/>
  <c r="AE71" i="4" s="1"/>
  <c r="AG69" i="3"/>
  <c r="AF68" i="3"/>
  <c r="AG63" i="3"/>
  <c r="AF63" i="3"/>
  <c r="AF69" i="3" s="1"/>
  <c r="AE63" i="3"/>
  <c r="AE69" i="3" s="1"/>
  <c r="AG62" i="3"/>
  <c r="AF62" i="3"/>
  <c r="AE62" i="3"/>
  <c r="AE68" i="3" s="1"/>
  <c r="AG61" i="3"/>
  <c r="AG68" i="3" s="1"/>
  <c r="AG71" i="3" s="1"/>
  <c r="AF61" i="3"/>
  <c r="AE61" i="3"/>
  <c r="AG69" i="2"/>
  <c r="AF68" i="2"/>
  <c r="AG63" i="2"/>
  <c r="AF63" i="2"/>
  <c r="AF69" i="2" s="1"/>
  <c r="AE63" i="2"/>
  <c r="AE69" i="2" s="1"/>
  <c r="AG62" i="2"/>
  <c r="AF62" i="2"/>
  <c r="AE62" i="2"/>
  <c r="AG61" i="2"/>
  <c r="AG68" i="2" s="1"/>
  <c r="AG71" i="2" s="1"/>
  <c r="AF61" i="2"/>
  <c r="AE61" i="2"/>
  <c r="AE68" i="2" s="1"/>
  <c r="AE71" i="2" s="1"/>
  <c r="AF69" i="1"/>
  <c r="AE69" i="1"/>
  <c r="AG63" i="1"/>
  <c r="AF63" i="1"/>
  <c r="AE63" i="1"/>
  <c r="AG62" i="1"/>
  <c r="AF62" i="1"/>
  <c r="AE62" i="1"/>
  <c r="AG61" i="1"/>
  <c r="AG68" i="1" s="1"/>
  <c r="AF61" i="1"/>
  <c r="AF68" i="1" s="1"/>
  <c r="AF71" i="1" s="1"/>
  <c r="AE61" i="1"/>
  <c r="AR56" i="13"/>
  <c r="AS49" i="13"/>
  <c r="AQ27" i="13"/>
  <c r="AS26" i="13"/>
  <c r="AC69" i="12"/>
  <c r="AC68" i="12"/>
  <c r="AC71" i="12" s="1"/>
  <c r="AD63" i="12"/>
  <c r="AD69" i="12" s="1"/>
  <c r="AC63" i="12"/>
  <c r="AB63" i="12"/>
  <c r="AB69" i="12" s="1"/>
  <c r="AD62" i="12"/>
  <c r="AC62" i="12"/>
  <c r="AB62" i="12"/>
  <c r="AD61" i="12"/>
  <c r="AD68" i="12" s="1"/>
  <c r="AD71" i="12" s="1"/>
  <c r="AC61" i="12"/>
  <c r="AB61" i="12"/>
  <c r="AB68" i="12" s="1"/>
  <c r="AC69" i="11"/>
  <c r="AC68" i="11"/>
  <c r="AC71" i="11" s="1"/>
  <c r="AD63" i="11"/>
  <c r="AD69" i="11" s="1"/>
  <c r="AC63" i="11"/>
  <c r="AB63" i="11"/>
  <c r="AB69" i="11" s="1"/>
  <c r="AD62" i="11"/>
  <c r="AC62" i="11"/>
  <c r="AB62" i="11"/>
  <c r="AD61" i="11"/>
  <c r="AD68" i="11" s="1"/>
  <c r="AC61" i="11"/>
  <c r="AB61" i="11"/>
  <c r="AB68" i="11" s="1"/>
  <c r="AB71" i="11" s="1"/>
  <c r="AB68" i="10"/>
  <c r="AD63" i="10"/>
  <c r="AD69" i="10" s="1"/>
  <c r="AC63" i="10"/>
  <c r="AC69" i="10" s="1"/>
  <c r="AB63" i="10"/>
  <c r="AB69" i="10" s="1"/>
  <c r="AD62" i="10"/>
  <c r="AC62" i="10"/>
  <c r="AB62" i="10"/>
  <c r="AD61" i="10"/>
  <c r="AD68" i="10" s="1"/>
  <c r="AC61" i="10"/>
  <c r="AC68" i="10" s="1"/>
  <c r="AB61" i="10"/>
  <c r="AD69" i="9"/>
  <c r="AC68" i="9"/>
  <c r="AC71" i="9" s="1"/>
  <c r="AB68" i="9"/>
  <c r="AD63" i="9"/>
  <c r="AC63" i="9"/>
  <c r="AC69" i="9" s="1"/>
  <c r="AB63" i="9"/>
  <c r="AB69" i="9" s="1"/>
  <c r="AB71" i="9" s="1"/>
  <c r="AD62" i="9"/>
  <c r="AC62" i="9"/>
  <c r="AB62" i="9"/>
  <c r="AD61" i="9"/>
  <c r="AD68" i="9" s="1"/>
  <c r="AD71" i="9" s="1"/>
  <c r="AC61" i="9"/>
  <c r="AB61" i="9"/>
  <c r="AD69" i="8"/>
  <c r="AC68" i="8"/>
  <c r="AC71" i="8" s="1"/>
  <c r="AB68" i="8"/>
  <c r="AD63" i="8"/>
  <c r="AC63" i="8"/>
  <c r="AC69" i="8" s="1"/>
  <c r="AB63" i="8"/>
  <c r="AB69" i="8" s="1"/>
  <c r="AB71" i="8" s="1"/>
  <c r="AD62" i="8"/>
  <c r="AC62" i="8"/>
  <c r="AB62" i="8"/>
  <c r="AD61" i="8"/>
  <c r="AD68" i="8" s="1"/>
  <c r="AD71" i="8" s="1"/>
  <c r="AC61" i="8"/>
  <c r="AB61" i="8"/>
  <c r="AC69" i="6"/>
  <c r="AC68" i="6"/>
  <c r="AC71" i="6" s="1"/>
  <c r="AD63" i="6"/>
  <c r="AD69" i="6" s="1"/>
  <c r="AC63" i="6"/>
  <c r="AB63" i="6"/>
  <c r="AB69" i="6" s="1"/>
  <c r="AD62" i="6"/>
  <c r="AC62" i="6"/>
  <c r="AR62" i="6" s="1"/>
  <c r="AB62" i="6"/>
  <c r="AD61" i="6"/>
  <c r="AD68" i="6" s="1"/>
  <c r="AC61" i="6"/>
  <c r="AB61" i="6"/>
  <c r="AB68" i="6" s="1"/>
  <c r="AD69" i="5"/>
  <c r="AC68" i="5"/>
  <c r="AC71" i="5" s="1"/>
  <c r="AB68" i="5"/>
  <c r="AD63" i="5"/>
  <c r="AC63" i="5"/>
  <c r="AC69" i="5" s="1"/>
  <c r="AB63" i="5"/>
  <c r="AB69" i="5" s="1"/>
  <c r="AB71" i="5" s="1"/>
  <c r="AD62" i="5"/>
  <c r="AC62" i="5"/>
  <c r="AB62" i="5"/>
  <c r="AD61" i="5"/>
  <c r="AD68" i="5" s="1"/>
  <c r="AD71" i="5" s="1"/>
  <c r="AC61" i="5"/>
  <c r="AB61" i="5"/>
  <c r="AC69" i="4"/>
  <c r="AC68" i="4"/>
  <c r="AC71" i="4" s="1"/>
  <c r="AD63" i="4"/>
  <c r="AD69" i="4" s="1"/>
  <c r="AC63" i="4"/>
  <c r="AB63" i="4"/>
  <c r="AB69" i="4" s="1"/>
  <c r="AD62" i="4"/>
  <c r="AC62" i="4"/>
  <c r="AB62" i="4"/>
  <c r="AD61" i="4"/>
  <c r="AD68" i="4" s="1"/>
  <c r="AD71" i="4" s="1"/>
  <c r="AC61" i="4"/>
  <c r="AB61" i="4"/>
  <c r="AB68" i="4" s="1"/>
  <c r="AD69" i="3"/>
  <c r="AC68" i="3"/>
  <c r="AC71" i="3" s="1"/>
  <c r="AB68" i="3"/>
  <c r="AD63" i="3"/>
  <c r="AC63" i="3"/>
  <c r="AC69" i="3" s="1"/>
  <c r="AB63" i="3"/>
  <c r="AB69" i="3" s="1"/>
  <c r="AB71" i="3" s="1"/>
  <c r="AD62" i="3"/>
  <c r="AC62" i="3"/>
  <c r="AB62" i="3"/>
  <c r="AD61" i="3"/>
  <c r="AD68" i="3" s="1"/>
  <c r="AD71" i="3" s="1"/>
  <c r="AC61" i="3"/>
  <c r="AB61" i="3"/>
  <c r="AC69" i="2"/>
  <c r="AC68" i="2"/>
  <c r="AC71" i="2" s="1"/>
  <c r="AD63" i="2"/>
  <c r="AD69" i="2" s="1"/>
  <c r="AC63" i="2"/>
  <c r="AB63" i="2"/>
  <c r="AB69" i="2" s="1"/>
  <c r="AD62" i="2"/>
  <c r="AC62" i="2"/>
  <c r="AB62" i="2"/>
  <c r="AD61" i="2"/>
  <c r="AD68" i="2" s="1"/>
  <c r="AC61" i="2"/>
  <c r="AB61" i="2"/>
  <c r="AB68" i="2" s="1"/>
  <c r="AB71" i="2" s="1"/>
  <c r="AD69" i="1"/>
  <c r="AC68" i="1"/>
  <c r="AC71" i="1" s="1"/>
  <c r="AB68" i="1"/>
  <c r="AD63" i="1"/>
  <c r="AC63" i="1"/>
  <c r="AC69" i="1" s="1"/>
  <c r="AB63" i="1"/>
  <c r="AB69" i="1" s="1"/>
  <c r="AB71" i="1" s="1"/>
  <c r="AD62" i="1"/>
  <c r="AC62" i="1"/>
  <c r="AB62" i="1"/>
  <c r="AD61" i="1"/>
  <c r="AD68" i="1" s="1"/>
  <c r="AD71" i="1" s="1"/>
  <c r="AC61" i="1"/>
  <c r="AB61" i="1"/>
  <c r="AQ39" i="13"/>
  <c r="AR12" i="13"/>
  <c r="Z69" i="12"/>
  <c r="Z68" i="12"/>
  <c r="Z71" i="12" s="1"/>
  <c r="AA63" i="12"/>
  <c r="Z63" i="12"/>
  <c r="Y63" i="12"/>
  <c r="Y69" i="12" s="1"/>
  <c r="AA62" i="12"/>
  <c r="Z62" i="12"/>
  <c r="Y62" i="12"/>
  <c r="AA61" i="12"/>
  <c r="AA68" i="12" s="1"/>
  <c r="Z61" i="12"/>
  <c r="Y61" i="12"/>
  <c r="Y68" i="12" s="1"/>
  <c r="Z69" i="11"/>
  <c r="Z68" i="11"/>
  <c r="Z71" i="11" s="1"/>
  <c r="AA63" i="11"/>
  <c r="AA69" i="11" s="1"/>
  <c r="Z63" i="11"/>
  <c r="Y63" i="11"/>
  <c r="Y69" i="11" s="1"/>
  <c r="AA62" i="11"/>
  <c r="Z62" i="11"/>
  <c r="Y62" i="11"/>
  <c r="AA61" i="11"/>
  <c r="AA68" i="11" s="1"/>
  <c r="Z61" i="11"/>
  <c r="Y61" i="11"/>
  <c r="Y68" i="11" s="1"/>
  <c r="Y71" i="11" s="1"/>
  <c r="AA63" i="10"/>
  <c r="AA69" i="10" s="1"/>
  <c r="Z63" i="10"/>
  <c r="Z69" i="10" s="1"/>
  <c r="Y63" i="10"/>
  <c r="Y69" i="10" s="1"/>
  <c r="AA62" i="10"/>
  <c r="Z62" i="10"/>
  <c r="Y62" i="10"/>
  <c r="AA61" i="10"/>
  <c r="AA68" i="10" s="1"/>
  <c r="Z61" i="10"/>
  <c r="Z68" i="10" s="1"/>
  <c r="Z71" i="10" s="1"/>
  <c r="Y61" i="10"/>
  <c r="Y68" i="10" s="1"/>
  <c r="AA69" i="9"/>
  <c r="Z68" i="9"/>
  <c r="Z71" i="9" s="1"/>
  <c r="Y68" i="9"/>
  <c r="AA63" i="9"/>
  <c r="Z63" i="9"/>
  <c r="Z69" i="9" s="1"/>
  <c r="Y63" i="9"/>
  <c r="Y69" i="9" s="1"/>
  <c r="Y71" i="9" s="1"/>
  <c r="AA62" i="9"/>
  <c r="Z62" i="9"/>
  <c r="Y62" i="9"/>
  <c r="AA61" i="9"/>
  <c r="AA68" i="9" s="1"/>
  <c r="AA71" i="9" s="1"/>
  <c r="Z61" i="9"/>
  <c r="Y61" i="9"/>
  <c r="Y71" i="8"/>
  <c r="AA69" i="8"/>
  <c r="Z69" i="8"/>
  <c r="Y69" i="8"/>
  <c r="AA68" i="8"/>
  <c r="AA71" i="8" s="1"/>
  <c r="Z68" i="8"/>
  <c r="Z71" i="8" s="1"/>
  <c r="Y68" i="8"/>
  <c r="Y71" i="7"/>
  <c r="AA69" i="7"/>
  <c r="Z69" i="7"/>
  <c r="Y69" i="7"/>
  <c r="AA68" i="7"/>
  <c r="AA71" i="7" s="1"/>
  <c r="Z68" i="7"/>
  <c r="Z71" i="7" s="1"/>
  <c r="Y68" i="7"/>
  <c r="AA69" i="6"/>
  <c r="AA71" i="6" s="1"/>
  <c r="Z69" i="6"/>
  <c r="Y69" i="6"/>
  <c r="AA68" i="6"/>
  <c r="Z68" i="6"/>
  <c r="Z71" i="6" s="1"/>
  <c r="Y68" i="6"/>
  <c r="Y71" i="6" s="1"/>
  <c r="Y71" i="5"/>
  <c r="AA69" i="5"/>
  <c r="Z69" i="5"/>
  <c r="Y69" i="5"/>
  <c r="AA68" i="5"/>
  <c r="AA71" i="5" s="1"/>
  <c r="Z68" i="5"/>
  <c r="Z71" i="5" s="1"/>
  <c r="Y68" i="5"/>
  <c r="AA69" i="4"/>
  <c r="AA71" i="4" s="1"/>
  <c r="Z69" i="4"/>
  <c r="Y69" i="4"/>
  <c r="AA68" i="4"/>
  <c r="Z68" i="4"/>
  <c r="Z71" i="4" s="1"/>
  <c r="Y68" i="4"/>
  <c r="Y71" i="4" s="1"/>
  <c r="Y71" i="3"/>
  <c r="AA69" i="3"/>
  <c r="Z69" i="3"/>
  <c r="Y69" i="3"/>
  <c r="AA68" i="3"/>
  <c r="AA71" i="3" s="1"/>
  <c r="Z68" i="3"/>
  <c r="Z71" i="3" s="1"/>
  <c r="Y68" i="3"/>
  <c r="AA69" i="2"/>
  <c r="Z69" i="2"/>
  <c r="Y69" i="2"/>
  <c r="AA68" i="2"/>
  <c r="AA71" i="2" s="1"/>
  <c r="Z68" i="2"/>
  <c r="Z71" i="2" s="1"/>
  <c r="Y68" i="2"/>
  <c r="Y71" i="2" s="1"/>
  <c r="AA69" i="1"/>
  <c r="Z69" i="1"/>
  <c r="Y69" i="1"/>
  <c r="AA68" i="1"/>
  <c r="AA71" i="1" s="1"/>
  <c r="Z68" i="1"/>
  <c r="Z71" i="1" s="1"/>
  <c r="U69" i="13"/>
  <c r="T69" i="13"/>
  <c r="S69" i="13"/>
  <c r="U68" i="13"/>
  <c r="T68" i="13"/>
  <c r="T71" i="13" s="1"/>
  <c r="S68" i="13"/>
  <c r="S71" i="13" s="1"/>
  <c r="S71" i="12"/>
  <c r="U69" i="12"/>
  <c r="T69" i="12"/>
  <c r="S69" i="12"/>
  <c r="U68" i="12"/>
  <c r="U71" i="12" s="1"/>
  <c r="T68" i="12"/>
  <c r="T71" i="12" s="1"/>
  <c r="S68" i="12"/>
  <c r="S71" i="11"/>
  <c r="U69" i="11"/>
  <c r="T69" i="11"/>
  <c r="S69" i="11"/>
  <c r="U68" i="11"/>
  <c r="U71" i="11" s="1"/>
  <c r="T68" i="11"/>
  <c r="T71" i="11" s="1"/>
  <c r="S68" i="11"/>
  <c r="U69" i="10"/>
  <c r="T69" i="10"/>
  <c r="S69" i="10"/>
  <c r="U68" i="10"/>
  <c r="T68" i="10"/>
  <c r="S68" i="10"/>
  <c r="S71" i="10" s="1"/>
  <c r="S71" i="9"/>
  <c r="U69" i="9"/>
  <c r="T69" i="9"/>
  <c r="S69" i="9"/>
  <c r="U68" i="9"/>
  <c r="U71" i="9" s="1"/>
  <c r="T68" i="9"/>
  <c r="T71" i="9" s="1"/>
  <c r="S68" i="9"/>
  <c r="S71" i="8"/>
  <c r="U69" i="8"/>
  <c r="T69" i="8"/>
  <c r="S69" i="8"/>
  <c r="U68" i="8"/>
  <c r="U71" i="8" s="1"/>
  <c r="T68" i="8"/>
  <c r="T71" i="8" s="1"/>
  <c r="S68" i="8"/>
  <c r="S71" i="7"/>
  <c r="U69" i="7"/>
  <c r="T69" i="7"/>
  <c r="S69" i="7"/>
  <c r="U68" i="7"/>
  <c r="U71" i="7" s="1"/>
  <c r="T68" i="7"/>
  <c r="T71" i="7" s="1"/>
  <c r="S68" i="7"/>
  <c r="S71" i="6"/>
  <c r="U69" i="6"/>
  <c r="T69" i="6"/>
  <c r="S69" i="6"/>
  <c r="U68" i="6"/>
  <c r="U71" i="6" s="1"/>
  <c r="T68" i="6"/>
  <c r="T71" i="6" s="1"/>
  <c r="S68" i="6"/>
  <c r="S71" i="5"/>
  <c r="U69" i="5"/>
  <c r="T69" i="5"/>
  <c r="S69" i="5"/>
  <c r="U68" i="5"/>
  <c r="U71" i="5" s="1"/>
  <c r="T68" i="5"/>
  <c r="T71" i="5" s="1"/>
  <c r="S68" i="5"/>
  <c r="U69" i="4"/>
  <c r="U71" i="4" s="1"/>
  <c r="T69" i="4"/>
  <c r="S69" i="4"/>
  <c r="U68" i="4"/>
  <c r="T68" i="4"/>
  <c r="T71" i="4" s="1"/>
  <c r="S68" i="4"/>
  <c r="S71" i="4" s="1"/>
  <c r="S71" i="3"/>
  <c r="U69" i="3"/>
  <c r="T69" i="3"/>
  <c r="S69" i="3"/>
  <c r="U68" i="3"/>
  <c r="U71" i="3" s="1"/>
  <c r="T68" i="3"/>
  <c r="T71" i="3" s="1"/>
  <c r="S68" i="3"/>
  <c r="S71" i="2"/>
  <c r="U69" i="2"/>
  <c r="T69" i="2"/>
  <c r="S69" i="2"/>
  <c r="U68" i="2"/>
  <c r="U71" i="2" s="1"/>
  <c r="T68" i="2"/>
  <c r="T71" i="2" s="1"/>
  <c r="S68" i="2"/>
  <c r="U69" i="1"/>
  <c r="T69" i="1"/>
  <c r="S69" i="1"/>
  <c r="U68" i="1"/>
  <c r="T68" i="1"/>
  <c r="T71" i="1" s="1"/>
  <c r="S68" i="1"/>
  <c r="V67" i="13"/>
  <c r="X66" i="13"/>
  <c r="V59" i="13"/>
  <c r="V62" i="13" s="1"/>
  <c r="X57" i="13"/>
  <c r="W57" i="13"/>
  <c r="X53" i="13"/>
  <c r="W53" i="13"/>
  <c r="V52" i="13"/>
  <c r="X50" i="13"/>
  <c r="V47" i="13"/>
  <c r="W45" i="13"/>
  <c r="X42" i="13"/>
  <c r="AR40" i="13"/>
  <c r="X38" i="13"/>
  <c r="W36" i="13"/>
  <c r="V36" i="13"/>
  <c r="W33" i="13"/>
  <c r="V31" i="13"/>
  <c r="W29" i="13"/>
  <c r="W28" i="13"/>
  <c r="W24" i="13"/>
  <c r="V24" i="13"/>
  <c r="W20" i="13"/>
  <c r="V20" i="13"/>
  <c r="V19" i="13"/>
  <c r="X17" i="13"/>
  <c r="W17" i="13"/>
  <c r="W16" i="13"/>
  <c r="V16" i="13"/>
  <c r="W13" i="13"/>
  <c r="X10" i="13"/>
  <c r="X9" i="13"/>
  <c r="W9" i="13"/>
  <c r="R69" i="12"/>
  <c r="Q68" i="12"/>
  <c r="Q71" i="12" s="1"/>
  <c r="P68" i="12"/>
  <c r="R63" i="12"/>
  <c r="Q63" i="12"/>
  <c r="Q69" i="12" s="1"/>
  <c r="P63" i="12"/>
  <c r="P69" i="12" s="1"/>
  <c r="P71" i="12" s="1"/>
  <c r="R62" i="12"/>
  <c r="Q62" i="12"/>
  <c r="P62" i="12"/>
  <c r="R61" i="12"/>
  <c r="R68" i="12" s="1"/>
  <c r="R71" i="12" s="1"/>
  <c r="Q61" i="12"/>
  <c r="P61" i="12"/>
  <c r="R69" i="11"/>
  <c r="Q68" i="11"/>
  <c r="Q71" i="11" s="1"/>
  <c r="P68" i="11"/>
  <c r="R63" i="11"/>
  <c r="Q63" i="11"/>
  <c r="Q69" i="11" s="1"/>
  <c r="P63" i="11"/>
  <c r="P69" i="11" s="1"/>
  <c r="P71" i="11" s="1"/>
  <c r="R62" i="11"/>
  <c r="Q62" i="11"/>
  <c r="P62" i="11"/>
  <c r="R61" i="11"/>
  <c r="R68" i="11" s="1"/>
  <c r="R71" i="11" s="1"/>
  <c r="Q61" i="11"/>
  <c r="P61" i="11"/>
  <c r="R63" i="10"/>
  <c r="R69" i="10" s="1"/>
  <c r="Q63" i="10"/>
  <c r="Q69" i="10" s="1"/>
  <c r="P63" i="10"/>
  <c r="P69" i="10" s="1"/>
  <c r="R62" i="10"/>
  <c r="Q62" i="10"/>
  <c r="P62" i="10"/>
  <c r="R61" i="10"/>
  <c r="R68" i="10" s="1"/>
  <c r="Q61" i="10"/>
  <c r="Q68" i="10" s="1"/>
  <c r="P61" i="10"/>
  <c r="P68" i="10" s="1"/>
  <c r="P71" i="10" s="1"/>
  <c r="R69" i="9"/>
  <c r="Q68" i="9"/>
  <c r="Q71" i="9" s="1"/>
  <c r="P68" i="9"/>
  <c r="R63" i="9"/>
  <c r="Q63" i="9"/>
  <c r="Q69" i="9" s="1"/>
  <c r="P63" i="9"/>
  <c r="P69" i="9" s="1"/>
  <c r="P71" i="9" s="1"/>
  <c r="R62" i="9"/>
  <c r="Q62" i="9"/>
  <c r="P62" i="9"/>
  <c r="R61" i="9"/>
  <c r="R68" i="9" s="1"/>
  <c r="R71" i="9" s="1"/>
  <c r="Q61" i="9"/>
  <c r="P61" i="9"/>
  <c r="R69" i="8"/>
  <c r="R71" i="8" s="1"/>
  <c r="Q69" i="8"/>
  <c r="P69" i="8"/>
  <c r="R68" i="8"/>
  <c r="Q68" i="8"/>
  <c r="Q71" i="8" s="1"/>
  <c r="P68" i="8"/>
  <c r="P71" i="8" s="1"/>
  <c r="P71" i="7"/>
  <c r="R69" i="7"/>
  <c r="Q69" i="7"/>
  <c r="P69" i="7"/>
  <c r="R68" i="7"/>
  <c r="R71" i="7" s="1"/>
  <c r="Q68" i="7"/>
  <c r="Q71" i="7" s="1"/>
  <c r="P68" i="7"/>
  <c r="P71" i="6"/>
  <c r="R69" i="6"/>
  <c r="Q69" i="6"/>
  <c r="P69" i="6"/>
  <c r="R68" i="6"/>
  <c r="R71" i="6" s="1"/>
  <c r="Q68" i="6"/>
  <c r="Q71" i="6" s="1"/>
  <c r="P68" i="6"/>
  <c r="P71" i="5"/>
  <c r="R69" i="5"/>
  <c r="Q69" i="5"/>
  <c r="P69" i="5"/>
  <c r="R68" i="5"/>
  <c r="R71" i="5" s="1"/>
  <c r="Q68" i="5"/>
  <c r="Q71" i="5" s="1"/>
  <c r="P68" i="5"/>
  <c r="P71" i="4"/>
  <c r="R69" i="4"/>
  <c r="Q69" i="4"/>
  <c r="P69" i="4"/>
  <c r="R68" i="4"/>
  <c r="R71" i="4" s="1"/>
  <c r="Q68" i="4"/>
  <c r="Q71" i="4" s="1"/>
  <c r="P68" i="4"/>
  <c r="R71" i="3"/>
  <c r="Q71" i="3"/>
  <c r="P71" i="3"/>
  <c r="R69" i="3"/>
  <c r="Q69" i="3"/>
  <c r="P69" i="3"/>
  <c r="R68" i="3"/>
  <c r="Q68" i="3"/>
  <c r="P68" i="3"/>
  <c r="P71" i="2"/>
  <c r="R69" i="2"/>
  <c r="Q69" i="2"/>
  <c r="P69" i="2"/>
  <c r="R68" i="2"/>
  <c r="R71" i="2" s="1"/>
  <c r="Q68" i="2"/>
  <c r="Q71" i="2" s="1"/>
  <c r="P68" i="2"/>
  <c r="P71" i="1"/>
  <c r="R69" i="1"/>
  <c r="Q69" i="1"/>
  <c r="P69" i="1"/>
  <c r="R68" i="1"/>
  <c r="R71" i="1" s="1"/>
  <c r="Q68" i="1"/>
  <c r="Q71" i="1" s="1"/>
  <c r="P68" i="1"/>
  <c r="AR36" i="13"/>
  <c r="O69" i="12"/>
  <c r="N68" i="12"/>
  <c r="M68" i="12"/>
  <c r="O63" i="12"/>
  <c r="N63" i="12"/>
  <c r="N69" i="12" s="1"/>
  <c r="M63" i="12"/>
  <c r="M69" i="12" s="1"/>
  <c r="M71" i="12" s="1"/>
  <c r="O62" i="12"/>
  <c r="N62" i="12"/>
  <c r="M62" i="12"/>
  <c r="O61" i="12"/>
  <c r="O68" i="12" s="1"/>
  <c r="O71" i="12" s="1"/>
  <c r="N61" i="12"/>
  <c r="M61" i="12"/>
  <c r="N69" i="11"/>
  <c r="N68" i="11"/>
  <c r="N71" i="11" s="1"/>
  <c r="O63" i="11"/>
  <c r="N63" i="11"/>
  <c r="M63" i="11"/>
  <c r="M69" i="11" s="1"/>
  <c r="O62" i="11"/>
  <c r="N62" i="11"/>
  <c r="M62" i="11"/>
  <c r="O61" i="11"/>
  <c r="O68" i="11" s="1"/>
  <c r="N61" i="11"/>
  <c r="M61" i="11"/>
  <c r="M68" i="11" s="1"/>
  <c r="O69" i="10"/>
  <c r="N69" i="10"/>
  <c r="M69" i="10"/>
  <c r="O68" i="10"/>
  <c r="N68" i="10"/>
  <c r="M68" i="10"/>
  <c r="M71" i="10" s="1"/>
  <c r="N69" i="9"/>
  <c r="N68" i="9"/>
  <c r="N71" i="9" s="1"/>
  <c r="O63" i="9"/>
  <c r="N63" i="9"/>
  <c r="M63" i="9"/>
  <c r="M69" i="9" s="1"/>
  <c r="O62" i="9"/>
  <c r="N62" i="9"/>
  <c r="M62" i="9"/>
  <c r="O61" i="9"/>
  <c r="O68" i="9" s="1"/>
  <c r="N61" i="9"/>
  <c r="M61" i="9"/>
  <c r="M68" i="9" s="1"/>
  <c r="O69" i="8"/>
  <c r="N68" i="8"/>
  <c r="N71" i="8" s="1"/>
  <c r="M68" i="8"/>
  <c r="O63" i="8"/>
  <c r="N63" i="8"/>
  <c r="N69" i="8" s="1"/>
  <c r="M63" i="8"/>
  <c r="O62" i="8"/>
  <c r="N62" i="8"/>
  <c r="M62" i="8"/>
  <c r="O61" i="8"/>
  <c r="N61" i="8"/>
  <c r="M61" i="8"/>
  <c r="O69" i="7"/>
  <c r="N68" i="7"/>
  <c r="M68" i="7"/>
  <c r="O63" i="7"/>
  <c r="N63" i="7"/>
  <c r="N69" i="7" s="1"/>
  <c r="M63" i="7"/>
  <c r="M69" i="7" s="1"/>
  <c r="O62" i="7"/>
  <c r="N62" i="7"/>
  <c r="M62" i="7"/>
  <c r="O61" i="7"/>
  <c r="N61" i="7"/>
  <c r="M61" i="7"/>
  <c r="O69" i="6"/>
  <c r="N68" i="6"/>
  <c r="N71" i="6" s="1"/>
  <c r="M68" i="6"/>
  <c r="O63" i="6"/>
  <c r="N63" i="6"/>
  <c r="N69" i="6" s="1"/>
  <c r="M63" i="6"/>
  <c r="O62" i="6"/>
  <c r="N62" i="6"/>
  <c r="M62" i="6"/>
  <c r="O61" i="6"/>
  <c r="O68" i="6" s="1"/>
  <c r="O71" i="6" s="1"/>
  <c r="N61" i="6"/>
  <c r="M61" i="6"/>
  <c r="O69" i="5"/>
  <c r="N68" i="5"/>
  <c r="M68" i="5"/>
  <c r="O63" i="5"/>
  <c r="N63" i="5"/>
  <c r="N69" i="5" s="1"/>
  <c r="M63" i="5"/>
  <c r="M69" i="5" s="1"/>
  <c r="M71" i="5" s="1"/>
  <c r="O62" i="5"/>
  <c r="N62" i="5"/>
  <c r="M62" i="5"/>
  <c r="O61" i="5"/>
  <c r="N61" i="5"/>
  <c r="M61" i="5"/>
  <c r="N69" i="4"/>
  <c r="N68" i="4"/>
  <c r="N71" i="4" s="1"/>
  <c r="O63" i="4"/>
  <c r="O69" i="4" s="1"/>
  <c r="N63" i="4"/>
  <c r="M63" i="4"/>
  <c r="M69" i="4" s="1"/>
  <c r="O62" i="4"/>
  <c r="N62" i="4"/>
  <c r="M62" i="4"/>
  <c r="O61" i="4"/>
  <c r="N61" i="4"/>
  <c r="M61" i="4"/>
  <c r="M68" i="4" s="1"/>
  <c r="O69" i="3"/>
  <c r="N68" i="3"/>
  <c r="N71" i="3" s="1"/>
  <c r="M68" i="3"/>
  <c r="O63" i="3"/>
  <c r="N63" i="3"/>
  <c r="N69" i="3" s="1"/>
  <c r="M63" i="3"/>
  <c r="O62" i="3"/>
  <c r="N62" i="3"/>
  <c r="M62" i="3"/>
  <c r="O61" i="3"/>
  <c r="O68" i="3" s="1"/>
  <c r="O71" i="3" s="1"/>
  <c r="N61" i="3"/>
  <c r="M61" i="3"/>
  <c r="O69" i="2"/>
  <c r="N68" i="2"/>
  <c r="M68" i="2"/>
  <c r="O63" i="2"/>
  <c r="N63" i="2"/>
  <c r="N69" i="2" s="1"/>
  <c r="M63" i="2"/>
  <c r="M69" i="2" s="1"/>
  <c r="M71" i="2" s="1"/>
  <c r="O62" i="2"/>
  <c r="N62" i="2"/>
  <c r="M62" i="2"/>
  <c r="O61" i="2"/>
  <c r="N61" i="2"/>
  <c r="M61" i="2"/>
  <c r="O63" i="1"/>
  <c r="O69" i="1" s="1"/>
  <c r="M63" i="1"/>
  <c r="M69" i="1" s="1"/>
  <c r="O62" i="1"/>
  <c r="N62" i="1"/>
  <c r="M62" i="1"/>
  <c r="O61" i="1"/>
  <c r="O68" i="1" s="1"/>
  <c r="N61" i="1"/>
  <c r="M61" i="1"/>
  <c r="M68" i="1" s="1"/>
  <c r="L70" i="13"/>
  <c r="K64" i="13"/>
  <c r="L57" i="13"/>
  <c r="K57" i="13"/>
  <c r="J55" i="13"/>
  <c r="L53" i="13"/>
  <c r="K53" i="13"/>
  <c r="K49" i="13"/>
  <c r="K48" i="13"/>
  <c r="K45" i="13"/>
  <c r="L41" i="13"/>
  <c r="K41" i="13"/>
  <c r="J39" i="13"/>
  <c r="L37" i="13"/>
  <c r="K37" i="13"/>
  <c r="K33" i="13"/>
  <c r="K32" i="13"/>
  <c r="K29" i="13"/>
  <c r="L25" i="13"/>
  <c r="K25" i="13"/>
  <c r="J23" i="13"/>
  <c r="L21" i="13"/>
  <c r="K21" i="13"/>
  <c r="K17" i="13"/>
  <c r="K16" i="13"/>
  <c r="K13" i="13"/>
  <c r="L9" i="13"/>
  <c r="K9" i="13"/>
  <c r="J7" i="13"/>
  <c r="I69" i="12"/>
  <c r="H68" i="12"/>
  <c r="G68" i="12"/>
  <c r="I63" i="12"/>
  <c r="H63" i="12"/>
  <c r="H69" i="12" s="1"/>
  <c r="G63" i="12"/>
  <c r="G69" i="12" s="1"/>
  <c r="G71" i="12" s="1"/>
  <c r="I62" i="12"/>
  <c r="H62" i="12"/>
  <c r="G62" i="12"/>
  <c r="I61" i="12"/>
  <c r="I68" i="12" s="1"/>
  <c r="I71" i="12" s="1"/>
  <c r="H61" i="12"/>
  <c r="G61" i="12"/>
  <c r="I69" i="11"/>
  <c r="H68" i="11"/>
  <c r="I63" i="11"/>
  <c r="H63" i="11"/>
  <c r="H69" i="11" s="1"/>
  <c r="G63" i="11"/>
  <c r="G69" i="11" s="1"/>
  <c r="I62" i="11"/>
  <c r="H62" i="11"/>
  <c r="G62" i="11"/>
  <c r="I61" i="11"/>
  <c r="I68" i="11" s="1"/>
  <c r="I71" i="11" s="1"/>
  <c r="H61" i="11"/>
  <c r="G61" i="11"/>
  <c r="G68" i="11" s="1"/>
  <c r="G71" i="11" s="1"/>
  <c r="I63" i="10"/>
  <c r="AS63" i="10" s="1"/>
  <c r="H63" i="10"/>
  <c r="H69" i="10" s="1"/>
  <c r="G63" i="10"/>
  <c r="G69" i="10" s="1"/>
  <c r="I62" i="10"/>
  <c r="H62" i="10"/>
  <c r="AR62" i="10" s="1"/>
  <c r="G62" i="10"/>
  <c r="I61" i="10"/>
  <c r="I68" i="10" s="1"/>
  <c r="H61" i="10"/>
  <c r="H68" i="10" s="1"/>
  <c r="H71" i="10" s="1"/>
  <c r="G61" i="10"/>
  <c r="G68" i="10" s="1"/>
  <c r="H69" i="9"/>
  <c r="H68" i="9"/>
  <c r="H71" i="9" s="1"/>
  <c r="I63" i="9"/>
  <c r="I69" i="9" s="1"/>
  <c r="H63" i="9"/>
  <c r="G63" i="9"/>
  <c r="G69" i="9" s="1"/>
  <c r="I62" i="9"/>
  <c r="H62" i="9"/>
  <c r="G62" i="9"/>
  <c r="I61" i="9"/>
  <c r="I68" i="9" s="1"/>
  <c r="I71" i="9" s="1"/>
  <c r="H61" i="9"/>
  <c r="G61" i="9"/>
  <c r="G68" i="9" s="1"/>
  <c r="G71" i="8"/>
  <c r="I69" i="8"/>
  <c r="H69" i="8"/>
  <c r="G69" i="8"/>
  <c r="I68" i="8"/>
  <c r="I71" i="8" s="1"/>
  <c r="H68" i="8"/>
  <c r="H71" i="8" s="1"/>
  <c r="G68" i="8"/>
  <c r="G71" i="7"/>
  <c r="I69" i="7"/>
  <c r="H69" i="7"/>
  <c r="G69" i="7"/>
  <c r="I68" i="7"/>
  <c r="I71" i="7" s="1"/>
  <c r="H68" i="7"/>
  <c r="H71" i="7" s="1"/>
  <c r="G68" i="7"/>
  <c r="I69" i="6"/>
  <c r="I71" i="6" s="1"/>
  <c r="H69" i="6"/>
  <c r="G69" i="6"/>
  <c r="I68" i="6"/>
  <c r="H68" i="6"/>
  <c r="H71" i="6" s="1"/>
  <c r="G68" i="6"/>
  <c r="G71" i="6" s="1"/>
  <c r="I69" i="5"/>
  <c r="I71" i="5" s="1"/>
  <c r="H69" i="5"/>
  <c r="G69" i="5"/>
  <c r="I68" i="5"/>
  <c r="H68" i="5"/>
  <c r="G68" i="5"/>
  <c r="G71" i="5" s="1"/>
  <c r="G71" i="4"/>
  <c r="I69" i="4"/>
  <c r="H69" i="4"/>
  <c r="G69" i="4"/>
  <c r="I68" i="4"/>
  <c r="I71" i="4" s="1"/>
  <c r="H68" i="4"/>
  <c r="H71" i="4" s="1"/>
  <c r="G68" i="4"/>
  <c r="G71" i="3"/>
  <c r="I69" i="3"/>
  <c r="H69" i="3"/>
  <c r="G69" i="3"/>
  <c r="I68" i="3"/>
  <c r="I71" i="3" s="1"/>
  <c r="H68" i="3"/>
  <c r="H71" i="3" s="1"/>
  <c r="G68" i="3"/>
  <c r="G71" i="2"/>
  <c r="I69" i="2"/>
  <c r="H69" i="2"/>
  <c r="G69" i="2"/>
  <c r="I68" i="2"/>
  <c r="I71" i="2" s="1"/>
  <c r="H68" i="2"/>
  <c r="H71" i="2" s="1"/>
  <c r="G68" i="2"/>
  <c r="I69" i="1"/>
  <c r="I71" i="1" s="1"/>
  <c r="H69" i="1"/>
  <c r="G69" i="1"/>
  <c r="I68" i="1"/>
  <c r="H68" i="1"/>
  <c r="H71" i="1" s="1"/>
  <c r="G68" i="1"/>
  <c r="J67" i="13"/>
  <c r="K60" i="13"/>
  <c r="K52" i="13"/>
  <c r="K44" i="13"/>
  <c r="K36" i="13"/>
  <c r="K28" i="13"/>
  <c r="K20" i="13"/>
  <c r="K12" i="13"/>
  <c r="F69" i="12"/>
  <c r="E68" i="12"/>
  <c r="E71" i="12" s="1"/>
  <c r="D68" i="12"/>
  <c r="F63" i="12"/>
  <c r="E63" i="12"/>
  <c r="E69" i="12" s="1"/>
  <c r="D63" i="12"/>
  <c r="D69" i="12" s="1"/>
  <c r="D71" i="12" s="1"/>
  <c r="F62" i="12"/>
  <c r="E62" i="12"/>
  <c r="D62" i="12"/>
  <c r="F61" i="12"/>
  <c r="E61" i="12"/>
  <c r="D61" i="12"/>
  <c r="F69" i="11"/>
  <c r="E68" i="11"/>
  <c r="D68" i="11"/>
  <c r="F63" i="11"/>
  <c r="E63" i="11"/>
  <c r="E69" i="11" s="1"/>
  <c r="D63" i="11"/>
  <c r="D69" i="11" s="1"/>
  <c r="D71" i="11" s="1"/>
  <c r="F62" i="11"/>
  <c r="E62" i="11"/>
  <c r="D62" i="11"/>
  <c r="F61" i="11"/>
  <c r="E61" i="11"/>
  <c r="D61" i="11"/>
  <c r="F69" i="10"/>
  <c r="E68" i="10"/>
  <c r="E71" i="10" s="1"/>
  <c r="D68" i="10"/>
  <c r="F63" i="10"/>
  <c r="E63" i="10"/>
  <c r="E69" i="10" s="1"/>
  <c r="D63" i="10"/>
  <c r="D69" i="10" s="1"/>
  <c r="D71" i="10" s="1"/>
  <c r="F62" i="10"/>
  <c r="E62" i="10"/>
  <c r="D62" i="10"/>
  <c r="F61" i="10"/>
  <c r="F68" i="10" s="1"/>
  <c r="F71" i="10" s="1"/>
  <c r="E61" i="10"/>
  <c r="D61" i="10"/>
  <c r="F69" i="9"/>
  <c r="E68" i="9"/>
  <c r="E71" i="9" s="1"/>
  <c r="D68" i="9"/>
  <c r="F63" i="9"/>
  <c r="E63" i="9"/>
  <c r="E69" i="9" s="1"/>
  <c r="D63" i="9"/>
  <c r="D69" i="9" s="1"/>
  <c r="D71" i="9" s="1"/>
  <c r="F62" i="9"/>
  <c r="E62" i="9"/>
  <c r="D62" i="9"/>
  <c r="F61" i="9"/>
  <c r="F68" i="9" s="1"/>
  <c r="F71" i="9" s="1"/>
  <c r="E61" i="9"/>
  <c r="D61" i="9"/>
  <c r="D71" i="8"/>
  <c r="F69" i="8"/>
  <c r="F71" i="8" s="1"/>
  <c r="E69" i="8"/>
  <c r="F68" i="8"/>
  <c r="E68" i="8"/>
  <c r="E71" i="8" s="1"/>
  <c r="D71" i="7"/>
  <c r="F69" i="7"/>
  <c r="E69" i="7"/>
  <c r="D69" i="7"/>
  <c r="F68" i="7"/>
  <c r="F71" i="7" s="1"/>
  <c r="E68" i="7"/>
  <c r="E71" i="7" s="1"/>
  <c r="D68" i="7"/>
  <c r="F69" i="6"/>
  <c r="F71" i="6" s="1"/>
  <c r="E69" i="6"/>
  <c r="D69" i="6"/>
  <c r="F68" i="6"/>
  <c r="E68" i="6"/>
  <c r="E71" i="6" s="1"/>
  <c r="D68" i="6"/>
  <c r="D71" i="6" s="1"/>
  <c r="F69" i="5"/>
  <c r="E69" i="5"/>
  <c r="D69" i="5"/>
  <c r="F68" i="5"/>
  <c r="E68" i="5"/>
  <c r="D68" i="5"/>
  <c r="D71" i="4"/>
  <c r="F69" i="4"/>
  <c r="E69" i="4"/>
  <c r="D69" i="4"/>
  <c r="F68" i="4"/>
  <c r="F71" i="4" s="1"/>
  <c r="E68" i="4"/>
  <c r="E71" i="4" s="1"/>
  <c r="D68" i="4"/>
  <c r="D71" i="3"/>
  <c r="F69" i="3"/>
  <c r="E69" i="3"/>
  <c r="D69" i="3"/>
  <c r="F68" i="3"/>
  <c r="F71" i="3" s="1"/>
  <c r="E68" i="3"/>
  <c r="E71" i="3" s="1"/>
  <c r="D68" i="3"/>
  <c r="D68" i="2"/>
  <c r="E68" i="2"/>
  <c r="F68" i="2"/>
  <c r="F71" i="2" s="1"/>
  <c r="D69" i="2"/>
  <c r="D71" i="2" s="1"/>
  <c r="E69" i="2"/>
  <c r="F69" i="2"/>
  <c r="E71" i="2"/>
  <c r="F69" i="1"/>
  <c r="E69" i="1"/>
  <c r="D69" i="1"/>
  <c r="F68" i="1"/>
  <c r="F71" i="1" s="1"/>
  <c r="E68" i="1"/>
  <c r="E71" i="1" s="1"/>
  <c r="D68" i="1"/>
  <c r="D71" i="1" s="1"/>
  <c r="AR70" i="13"/>
  <c r="X70" i="13"/>
  <c r="W70" i="13"/>
  <c r="V70" i="13"/>
  <c r="K70" i="13"/>
  <c r="AS67" i="13"/>
  <c r="X67" i="13"/>
  <c r="W67" i="13"/>
  <c r="L67" i="13"/>
  <c r="K67" i="13"/>
  <c r="AR66" i="13"/>
  <c r="W66" i="13"/>
  <c r="V66" i="13"/>
  <c r="K66" i="13"/>
  <c r="J66" i="13"/>
  <c r="AQ65" i="13"/>
  <c r="X65" i="13"/>
  <c r="V65" i="13"/>
  <c r="J65" i="13"/>
  <c r="AS64" i="13"/>
  <c r="X64" i="13"/>
  <c r="L64" i="13"/>
  <c r="AR63" i="13"/>
  <c r="AQ62" i="13"/>
  <c r="AS60" i="13"/>
  <c r="X60" i="13"/>
  <c r="W60" i="13"/>
  <c r="V60" i="13"/>
  <c r="L60" i="13"/>
  <c r="AS59" i="13"/>
  <c r="L59" i="13"/>
  <c r="L62" i="13" s="1"/>
  <c r="K59" i="13"/>
  <c r="K62" i="13" s="1"/>
  <c r="AQ58" i="13"/>
  <c r="W58" i="13"/>
  <c r="V58" i="13"/>
  <c r="K58" i="13"/>
  <c r="J58" i="13"/>
  <c r="V57" i="13"/>
  <c r="J57" i="13"/>
  <c r="AS56" i="13"/>
  <c r="X56" i="13"/>
  <c r="W56" i="13"/>
  <c r="V56" i="13"/>
  <c r="L56" i="13"/>
  <c r="AR55" i="13"/>
  <c r="X55" i="13"/>
  <c r="W55" i="13"/>
  <c r="L55" i="13"/>
  <c r="K55" i="13"/>
  <c r="AQ54" i="13"/>
  <c r="W54" i="13"/>
  <c r="V54" i="13"/>
  <c r="K54" i="13"/>
  <c r="J54" i="13"/>
  <c r="V53" i="13"/>
  <c r="J53" i="13"/>
  <c r="AS52" i="13"/>
  <c r="X52" i="13"/>
  <c r="W52" i="13"/>
  <c r="L52" i="13"/>
  <c r="AS51" i="13"/>
  <c r="X51" i="13"/>
  <c r="W51" i="13"/>
  <c r="V51" i="13"/>
  <c r="L51" i="13"/>
  <c r="K51" i="13"/>
  <c r="J51" i="13"/>
  <c r="W50" i="13"/>
  <c r="V50" i="13"/>
  <c r="K50" i="13"/>
  <c r="J50" i="13"/>
  <c r="AQ49" i="13"/>
  <c r="X49" i="13"/>
  <c r="W49" i="13"/>
  <c r="V49" i="13"/>
  <c r="L49" i="13"/>
  <c r="J49" i="13"/>
  <c r="AS48" i="13"/>
  <c r="X48" i="13"/>
  <c r="W48" i="13"/>
  <c r="V48" i="13"/>
  <c r="L48" i="13"/>
  <c r="AR47" i="13"/>
  <c r="X47" i="13"/>
  <c r="W47" i="13"/>
  <c r="L47" i="13"/>
  <c r="K47" i="13"/>
  <c r="J47" i="13"/>
  <c r="AR46" i="13"/>
  <c r="X46" i="13"/>
  <c r="W46" i="13"/>
  <c r="V46" i="13"/>
  <c r="K46" i="13"/>
  <c r="J46" i="13"/>
  <c r="AQ45" i="13"/>
  <c r="V45" i="13"/>
  <c r="L45" i="13"/>
  <c r="J45" i="13"/>
  <c r="X44" i="13"/>
  <c r="L44" i="13"/>
  <c r="AS43" i="13"/>
  <c r="X43" i="13"/>
  <c r="W43" i="13"/>
  <c r="V43" i="13"/>
  <c r="L43" i="13"/>
  <c r="K43" i="13"/>
  <c r="AR42" i="13"/>
  <c r="AQ42" i="13"/>
  <c r="W42" i="13"/>
  <c r="V42" i="13"/>
  <c r="K42" i="13"/>
  <c r="J42" i="13"/>
  <c r="AQ41" i="13"/>
  <c r="X41" i="13"/>
  <c r="W41" i="13"/>
  <c r="V41" i="13"/>
  <c r="J41" i="13"/>
  <c r="AS40" i="13"/>
  <c r="X40" i="13"/>
  <c r="L40" i="13"/>
  <c r="AS39" i="13"/>
  <c r="AR39" i="13"/>
  <c r="X39" i="13"/>
  <c r="W39" i="13"/>
  <c r="V39" i="13"/>
  <c r="L39" i="13"/>
  <c r="K39" i="13"/>
  <c r="W38" i="13"/>
  <c r="V38" i="13"/>
  <c r="K38" i="13"/>
  <c r="J38" i="13"/>
  <c r="AQ37" i="13"/>
  <c r="X37" i="13"/>
  <c r="W37" i="13"/>
  <c r="V37" i="13"/>
  <c r="J37" i="13"/>
  <c r="X36" i="13"/>
  <c r="L36" i="13"/>
  <c r="X35" i="13"/>
  <c r="W35" i="13"/>
  <c r="V35" i="13"/>
  <c r="L35" i="13"/>
  <c r="K35" i="13"/>
  <c r="J35" i="13"/>
  <c r="AR34" i="13"/>
  <c r="W34" i="13"/>
  <c r="V34" i="13"/>
  <c r="K34" i="13"/>
  <c r="J34" i="13"/>
  <c r="X33" i="13"/>
  <c r="V33" i="13"/>
  <c r="L33" i="13"/>
  <c r="J33" i="13"/>
  <c r="X32" i="13"/>
  <c r="W32" i="13"/>
  <c r="V32" i="13"/>
  <c r="L32" i="13"/>
  <c r="AS31" i="13"/>
  <c r="X31" i="13"/>
  <c r="W31" i="13"/>
  <c r="L31" i="13"/>
  <c r="K31" i="13"/>
  <c r="J31" i="13"/>
  <c r="AR30" i="13"/>
  <c r="AQ30" i="13"/>
  <c r="X30" i="13"/>
  <c r="W30" i="13"/>
  <c r="V30" i="13"/>
  <c r="K30" i="13"/>
  <c r="J30" i="13"/>
  <c r="V29" i="13"/>
  <c r="L29" i="13"/>
  <c r="J29" i="13"/>
  <c r="AS28" i="13"/>
  <c r="X28" i="13"/>
  <c r="L28" i="13"/>
  <c r="AS27" i="13"/>
  <c r="AR27" i="13"/>
  <c r="X27" i="13"/>
  <c r="W27" i="13"/>
  <c r="V27" i="13"/>
  <c r="L27" i="13"/>
  <c r="K27" i="13"/>
  <c r="W26" i="13"/>
  <c r="V26" i="13"/>
  <c r="K26" i="13"/>
  <c r="J26" i="13"/>
  <c r="AQ25" i="13"/>
  <c r="X25" i="13"/>
  <c r="W25" i="13"/>
  <c r="V25" i="13"/>
  <c r="J25" i="13"/>
  <c r="X24" i="13"/>
  <c r="L24" i="13"/>
  <c r="X23" i="13"/>
  <c r="W23" i="13"/>
  <c r="V23" i="13"/>
  <c r="L23" i="13"/>
  <c r="K23" i="13"/>
  <c r="AQ22" i="13"/>
  <c r="W22" i="13"/>
  <c r="V22" i="13"/>
  <c r="K22" i="13"/>
  <c r="J22" i="13"/>
  <c r="X21" i="13"/>
  <c r="W21" i="13"/>
  <c r="V21" i="13"/>
  <c r="J21" i="13"/>
  <c r="AS20" i="13"/>
  <c r="X20" i="13"/>
  <c r="L20" i="13"/>
  <c r="AR19" i="13"/>
  <c r="X19" i="13"/>
  <c r="W19" i="13"/>
  <c r="L19" i="13"/>
  <c r="K19" i="13"/>
  <c r="J19" i="13"/>
  <c r="AR18" i="13"/>
  <c r="W18" i="13"/>
  <c r="V18" i="13"/>
  <c r="K18" i="13"/>
  <c r="J18" i="13"/>
  <c r="V17" i="13"/>
  <c r="L17" i="13"/>
  <c r="J17" i="13"/>
  <c r="AS16" i="13"/>
  <c r="X16" i="13"/>
  <c r="L16" i="13"/>
  <c r="AS15" i="13"/>
  <c r="AR15" i="13"/>
  <c r="X15" i="13"/>
  <c r="W15" i="13"/>
  <c r="V15" i="13"/>
  <c r="L15" i="13"/>
  <c r="K15" i="13"/>
  <c r="J15" i="13"/>
  <c r="AR14" i="13"/>
  <c r="AQ14" i="13"/>
  <c r="W14" i="13"/>
  <c r="V14" i="13"/>
  <c r="K14" i="13"/>
  <c r="J14" i="13"/>
  <c r="AQ13" i="13"/>
  <c r="X13" i="13"/>
  <c r="V13" i="13"/>
  <c r="L13" i="13"/>
  <c r="J13" i="13"/>
  <c r="AS12" i="13"/>
  <c r="X12" i="13"/>
  <c r="W12" i="13"/>
  <c r="V12" i="13"/>
  <c r="L12" i="13"/>
  <c r="AS11" i="13"/>
  <c r="AR11" i="13"/>
  <c r="X11" i="13"/>
  <c r="W11" i="13"/>
  <c r="L11" i="13"/>
  <c r="K11" i="13"/>
  <c r="AR10" i="13"/>
  <c r="AQ10" i="13"/>
  <c r="W10" i="13"/>
  <c r="V10" i="13"/>
  <c r="K10" i="13"/>
  <c r="J10" i="13"/>
  <c r="AQ9" i="13"/>
  <c r="V9" i="13"/>
  <c r="J9" i="13"/>
  <c r="AS8" i="13"/>
  <c r="X8" i="13"/>
  <c r="W8" i="13"/>
  <c r="V8" i="13"/>
  <c r="L8" i="13"/>
  <c r="AS7" i="13"/>
  <c r="AR7" i="13"/>
  <c r="X7" i="13"/>
  <c r="W7" i="13"/>
  <c r="L7" i="13"/>
  <c r="K7" i="13"/>
  <c r="AR6" i="13"/>
  <c r="AQ6" i="13"/>
  <c r="W6" i="13"/>
  <c r="V6" i="13"/>
  <c r="K6" i="13"/>
  <c r="J6" i="13"/>
  <c r="AS70" i="12"/>
  <c r="AR70" i="12"/>
  <c r="AQ70" i="12"/>
  <c r="X70" i="12"/>
  <c r="W70" i="12"/>
  <c r="V70" i="12"/>
  <c r="L70" i="12"/>
  <c r="K70" i="12"/>
  <c r="AS67" i="12"/>
  <c r="AR67" i="12"/>
  <c r="AQ67" i="12"/>
  <c r="X67" i="12"/>
  <c r="W67" i="12"/>
  <c r="V67" i="12"/>
  <c r="L67" i="12"/>
  <c r="K67" i="12"/>
  <c r="J67" i="12"/>
  <c r="AS66" i="12"/>
  <c r="AR66" i="12"/>
  <c r="AQ66" i="12"/>
  <c r="X66" i="12"/>
  <c r="W66" i="12"/>
  <c r="V66" i="12"/>
  <c r="L66" i="12"/>
  <c r="K66" i="12"/>
  <c r="J66" i="12"/>
  <c r="AS65" i="12"/>
  <c r="AR65" i="12"/>
  <c r="AQ65" i="12"/>
  <c r="X65" i="12"/>
  <c r="W65" i="12"/>
  <c r="V65" i="12"/>
  <c r="L65" i="12"/>
  <c r="K65" i="12"/>
  <c r="J65" i="12"/>
  <c r="AS64" i="12"/>
  <c r="AR64" i="12"/>
  <c r="AQ64" i="12"/>
  <c r="X64" i="12"/>
  <c r="W64" i="12"/>
  <c r="V64" i="12"/>
  <c r="L64" i="12"/>
  <c r="K64" i="12"/>
  <c r="J64" i="12"/>
  <c r="AS62" i="12"/>
  <c r="W62" i="12"/>
  <c r="W61" i="12"/>
  <c r="W68" i="12" s="1"/>
  <c r="AS60" i="12"/>
  <c r="AR60" i="12"/>
  <c r="AQ60" i="12"/>
  <c r="X60" i="12"/>
  <c r="W60" i="12"/>
  <c r="V60" i="12"/>
  <c r="L60" i="12"/>
  <c r="K60" i="12"/>
  <c r="J60" i="12"/>
  <c r="AS59" i="12"/>
  <c r="AR59" i="12"/>
  <c r="AQ59" i="12"/>
  <c r="X59" i="12"/>
  <c r="X62" i="12" s="1"/>
  <c r="W59" i="12"/>
  <c r="V59" i="12"/>
  <c r="V62" i="12" s="1"/>
  <c r="L59" i="12"/>
  <c r="L62" i="12" s="1"/>
  <c r="K59" i="12"/>
  <c r="K62" i="12" s="1"/>
  <c r="J59" i="12"/>
  <c r="J62" i="12" s="1"/>
  <c r="AS58" i="12"/>
  <c r="AR58" i="12"/>
  <c r="AQ58" i="12"/>
  <c r="X58" i="12"/>
  <c r="W58" i="12"/>
  <c r="V58" i="12"/>
  <c r="L58" i="12"/>
  <c r="K58" i="12"/>
  <c r="J58" i="12"/>
  <c r="AS57" i="12"/>
  <c r="AR57" i="12"/>
  <c r="AQ57" i="12"/>
  <c r="X57" i="12"/>
  <c r="W57" i="12"/>
  <c r="V57" i="12"/>
  <c r="L57" i="12"/>
  <c r="K57" i="12"/>
  <c r="J57" i="12"/>
  <c r="AS56" i="12"/>
  <c r="AR56" i="12"/>
  <c r="AQ56" i="12"/>
  <c r="X56" i="12"/>
  <c r="W56" i="12"/>
  <c r="V56" i="12"/>
  <c r="L56" i="12"/>
  <c r="K56" i="12"/>
  <c r="J56" i="12"/>
  <c r="AS55" i="12"/>
  <c r="AR55" i="12"/>
  <c r="AQ55" i="12"/>
  <c r="X55" i="12"/>
  <c r="W55" i="12"/>
  <c r="V55" i="12"/>
  <c r="L55" i="12"/>
  <c r="K55" i="12"/>
  <c r="J55" i="12"/>
  <c r="AS54" i="12"/>
  <c r="AR54" i="12"/>
  <c r="AQ54" i="12"/>
  <c r="X54" i="12"/>
  <c r="W54" i="12"/>
  <c r="V54" i="12"/>
  <c r="L54" i="12"/>
  <c r="K54" i="12"/>
  <c r="J54" i="12"/>
  <c r="AS53" i="12"/>
  <c r="AR53" i="12"/>
  <c r="AQ53" i="12"/>
  <c r="X53" i="12"/>
  <c r="W53" i="12"/>
  <c r="V53" i="12"/>
  <c r="L53" i="12"/>
  <c r="K53" i="12"/>
  <c r="J53" i="12"/>
  <c r="AS52" i="12"/>
  <c r="AR52" i="12"/>
  <c r="AQ52" i="12"/>
  <c r="X52" i="12"/>
  <c r="W52" i="12"/>
  <c r="V52" i="12"/>
  <c r="L52" i="12"/>
  <c r="K52" i="12"/>
  <c r="J52" i="12"/>
  <c r="AS51" i="12"/>
  <c r="AR51" i="12"/>
  <c r="AQ51" i="12"/>
  <c r="X51" i="12"/>
  <c r="W51" i="12"/>
  <c r="V51" i="12"/>
  <c r="L51" i="12"/>
  <c r="K51" i="12"/>
  <c r="J51" i="12"/>
  <c r="AS50" i="12"/>
  <c r="AR50" i="12"/>
  <c r="AQ50" i="12"/>
  <c r="X50" i="12"/>
  <c r="W50" i="12"/>
  <c r="V50" i="12"/>
  <c r="L50" i="12"/>
  <c r="K50" i="12"/>
  <c r="J50" i="12"/>
  <c r="AS49" i="12"/>
  <c r="AR49" i="12"/>
  <c r="AQ49" i="12"/>
  <c r="X49" i="12"/>
  <c r="W49" i="12"/>
  <c r="V49" i="12"/>
  <c r="L49" i="12"/>
  <c r="K49" i="12"/>
  <c r="J49" i="12"/>
  <c r="AS48" i="12"/>
  <c r="AR48" i="12"/>
  <c r="AQ48" i="12"/>
  <c r="X48" i="12"/>
  <c r="W48" i="12"/>
  <c r="V48" i="12"/>
  <c r="L48" i="12"/>
  <c r="K48" i="12"/>
  <c r="J48" i="12"/>
  <c r="AS47" i="12"/>
  <c r="AR47" i="12"/>
  <c r="AQ47" i="12"/>
  <c r="X47" i="12"/>
  <c r="W47" i="12"/>
  <c r="V47" i="12"/>
  <c r="L47" i="12"/>
  <c r="K47" i="12"/>
  <c r="J47" i="12"/>
  <c r="AS46" i="12"/>
  <c r="AR46" i="12"/>
  <c r="AQ46" i="12"/>
  <c r="X46" i="12"/>
  <c r="W46" i="12"/>
  <c r="V46" i="12"/>
  <c r="L46" i="12"/>
  <c r="K46" i="12"/>
  <c r="J46" i="12"/>
  <c r="AS45" i="12"/>
  <c r="AR45" i="12"/>
  <c r="AQ45" i="12"/>
  <c r="X45" i="12"/>
  <c r="W45" i="12"/>
  <c r="V45" i="12"/>
  <c r="L45" i="12"/>
  <c r="K45" i="12"/>
  <c r="J45" i="12"/>
  <c r="AS44" i="12"/>
  <c r="AR44" i="12"/>
  <c r="AQ44" i="12"/>
  <c r="X44" i="12"/>
  <c r="W44" i="12"/>
  <c r="V44" i="12"/>
  <c r="L44" i="12"/>
  <c r="K44" i="12"/>
  <c r="J44" i="12"/>
  <c r="AS43" i="12"/>
  <c r="AR43" i="12"/>
  <c r="AQ43" i="12"/>
  <c r="X43" i="12"/>
  <c r="W43" i="12"/>
  <c r="V43" i="12"/>
  <c r="L43" i="12"/>
  <c r="K43" i="12"/>
  <c r="J43" i="12"/>
  <c r="AS42" i="12"/>
  <c r="AR42" i="12"/>
  <c r="AQ42" i="12"/>
  <c r="X42" i="12"/>
  <c r="W42" i="12"/>
  <c r="V42" i="12"/>
  <c r="L42" i="12"/>
  <c r="K42" i="12"/>
  <c r="J42" i="12"/>
  <c r="AS41" i="12"/>
  <c r="AR41" i="12"/>
  <c r="AQ41" i="12"/>
  <c r="X41" i="12"/>
  <c r="W41" i="12"/>
  <c r="V41" i="12"/>
  <c r="L41" i="12"/>
  <c r="K41" i="12"/>
  <c r="J41" i="12"/>
  <c r="AS40" i="12"/>
  <c r="AR40" i="12"/>
  <c r="AQ40" i="12"/>
  <c r="X40" i="12"/>
  <c r="W40" i="12"/>
  <c r="V40" i="12"/>
  <c r="L40" i="12"/>
  <c r="K40" i="12"/>
  <c r="J40" i="12"/>
  <c r="AS39" i="12"/>
  <c r="AR39" i="12"/>
  <c r="AQ39" i="12"/>
  <c r="X39" i="12"/>
  <c r="W39" i="12"/>
  <c r="V39" i="12"/>
  <c r="L39" i="12"/>
  <c r="K39" i="12"/>
  <c r="J39" i="12"/>
  <c r="AS38" i="12"/>
  <c r="AR38" i="12"/>
  <c r="AQ38" i="12"/>
  <c r="X38" i="12"/>
  <c r="W38" i="12"/>
  <c r="V38" i="12"/>
  <c r="L38" i="12"/>
  <c r="K38" i="12"/>
  <c r="J38" i="12"/>
  <c r="AS37" i="12"/>
  <c r="AR37" i="12"/>
  <c r="AQ37" i="12"/>
  <c r="X37" i="12"/>
  <c r="W37" i="12"/>
  <c r="V37" i="12"/>
  <c r="L37" i="12"/>
  <c r="K37" i="12"/>
  <c r="J37" i="12"/>
  <c r="AS36" i="12"/>
  <c r="AR36" i="12"/>
  <c r="AQ36" i="12"/>
  <c r="X36" i="12"/>
  <c r="W36" i="12"/>
  <c r="V36" i="12"/>
  <c r="L36" i="12"/>
  <c r="K36" i="12"/>
  <c r="J36" i="12"/>
  <c r="AS35" i="12"/>
  <c r="AR35" i="12"/>
  <c r="AQ35" i="12"/>
  <c r="X35" i="12"/>
  <c r="W35" i="12"/>
  <c r="V35" i="12"/>
  <c r="L35" i="12"/>
  <c r="K35" i="12"/>
  <c r="J35" i="12"/>
  <c r="AS34" i="12"/>
  <c r="AR34" i="12"/>
  <c r="AQ34" i="12"/>
  <c r="X34" i="12"/>
  <c r="W34" i="12"/>
  <c r="V34" i="12"/>
  <c r="L34" i="12"/>
  <c r="K34" i="12"/>
  <c r="J34" i="12"/>
  <c r="AS33" i="12"/>
  <c r="AR33" i="12"/>
  <c r="AQ33" i="12"/>
  <c r="X33" i="12"/>
  <c r="W33" i="12"/>
  <c r="V33" i="12"/>
  <c r="L33" i="12"/>
  <c r="K33" i="12"/>
  <c r="J33" i="12"/>
  <c r="AS32" i="12"/>
  <c r="AR32" i="12"/>
  <c r="AQ32" i="12"/>
  <c r="X32" i="12"/>
  <c r="W32" i="12"/>
  <c r="V32" i="12"/>
  <c r="L32" i="12"/>
  <c r="K32" i="12"/>
  <c r="J32" i="12"/>
  <c r="AS31" i="12"/>
  <c r="AR31" i="12"/>
  <c r="AQ31" i="12"/>
  <c r="X31" i="12"/>
  <c r="W31" i="12"/>
  <c r="V31" i="12"/>
  <c r="L31" i="12"/>
  <c r="K31" i="12"/>
  <c r="J31" i="12"/>
  <c r="AS30" i="12"/>
  <c r="AR30" i="12"/>
  <c r="AQ30" i="12"/>
  <c r="X30" i="12"/>
  <c r="W30" i="12"/>
  <c r="V30" i="12"/>
  <c r="L30" i="12"/>
  <c r="K30" i="12"/>
  <c r="J30" i="12"/>
  <c r="AS29" i="12"/>
  <c r="AR29" i="12"/>
  <c r="AQ29" i="12"/>
  <c r="X29" i="12"/>
  <c r="W29" i="12"/>
  <c r="V29" i="12"/>
  <c r="L29" i="12"/>
  <c r="K29" i="12"/>
  <c r="J29" i="12"/>
  <c r="AS28" i="12"/>
  <c r="AR28" i="12"/>
  <c r="AQ28" i="12"/>
  <c r="X28" i="12"/>
  <c r="W28" i="12"/>
  <c r="V28" i="12"/>
  <c r="L28" i="12"/>
  <c r="K28" i="12"/>
  <c r="J28" i="12"/>
  <c r="AS27" i="12"/>
  <c r="AR27" i="12"/>
  <c r="AQ27" i="12"/>
  <c r="X27" i="12"/>
  <c r="W27" i="12"/>
  <c r="V27" i="12"/>
  <c r="L27" i="12"/>
  <c r="K27" i="12"/>
  <c r="J27" i="12"/>
  <c r="AS26" i="12"/>
  <c r="AR26" i="12"/>
  <c r="AQ26" i="12"/>
  <c r="X26" i="12"/>
  <c r="W26" i="12"/>
  <c r="V26" i="12"/>
  <c r="L26" i="12"/>
  <c r="K26" i="12"/>
  <c r="J26" i="12"/>
  <c r="AS25" i="12"/>
  <c r="AR25" i="12"/>
  <c r="AQ25" i="12"/>
  <c r="X25" i="12"/>
  <c r="W25" i="12"/>
  <c r="V25" i="12"/>
  <c r="L25" i="12"/>
  <c r="K25" i="12"/>
  <c r="J25" i="12"/>
  <c r="AS24" i="12"/>
  <c r="AR24" i="12"/>
  <c r="AQ24" i="12"/>
  <c r="X24" i="12"/>
  <c r="W24" i="12"/>
  <c r="V24" i="12"/>
  <c r="L24" i="12"/>
  <c r="K24" i="12"/>
  <c r="J24" i="12"/>
  <c r="AS23" i="12"/>
  <c r="AR23" i="12"/>
  <c r="AQ23" i="12"/>
  <c r="X23" i="12"/>
  <c r="W23" i="12"/>
  <c r="V23" i="12"/>
  <c r="L23" i="12"/>
  <c r="K23" i="12"/>
  <c r="J23" i="12"/>
  <c r="AS22" i="12"/>
  <c r="AR22" i="12"/>
  <c r="AQ22" i="12"/>
  <c r="X22" i="12"/>
  <c r="W22" i="12"/>
  <c r="V22" i="12"/>
  <c r="L22" i="12"/>
  <c r="K22" i="12"/>
  <c r="J22" i="12"/>
  <c r="AS21" i="12"/>
  <c r="AR21" i="12"/>
  <c r="AQ21" i="12"/>
  <c r="X21" i="12"/>
  <c r="W21" i="12"/>
  <c r="V21" i="12"/>
  <c r="L21" i="12"/>
  <c r="K21" i="12"/>
  <c r="J21" i="12"/>
  <c r="AS20" i="12"/>
  <c r="AR20" i="12"/>
  <c r="AQ20" i="12"/>
  <c r="X20" i="12"/>
  <c r="W20" i="12"/>
  <c r="V20" i="12"/>
  <c r="L20" i="12"/>
  <c r="K20" i="12"/>
  <c r="J20" i="12"/>
  <c r="AS19" i="12"/>
  <c r="AR19" i="12"/>
  <c r="AQ19" i="12"/>
  <c r="X19" i="12"/>
  <c r="W19" i="12"/>
  <c r="V19" i="12"/>
  <c r="L19" i="12"/>
  <c r="K19" i="12"/>
  <c r="J19" i="12"/>
  <c r="AS18" i="12"/>
  <c r="AR18" i="12"/>
  <c r="AQ18" i="12"/>
  <c r="X18" i="12"/>
  <c r="W18" i="12"/>
  <c r="V18" i="12"/>
  <c r="L18" i="12"/>
  <c r="K18" i="12"/>
  <c r="J18" i="12"/>
  <c r="AS17" i="12"/>
  <c r="AR17" i="12"/>
  <c r="AQ17" i="12"/>
  <c r="X17" i="12"/>
  <c r="W17" i="12"/>
  <c r="V17" i="12"/>
  <c r="L17" i="12"/>
  <c r="K17" i="12"/>
  <c r="J17" i="12"/>
  <c r="AS16" i="12"/>
  <c r="AR16" i="12"/>
  <c r="AQ16" i="12"/>
  <c r="X16" i="12"/>
  <c r="W16" i="12"/>
  <c r="V16" i="12"/>
  <c r="L16" i="12"/>
  <c r="K16" i="12"/>
  <c r="J16" i="12"/>
  <c r="AS15" i="12"/>
  <c r="AR15" i="12"/>
  <c r="AQ15" i="12"/>
  <c r="X15" i="12"/>
  <c r="W15" i="12"/>
  <c r="V15" i="12"/>
  <c r="L15" i="12"/>
  <c r="K15" i="12"/>
  <c r="J15" i="12"/>
  <c r="AS14" i="12"/>
  <c r="AR14" i="12"/>
  <c r="AQ14" i="12"/>
  <c r="X14" i="12"/>
  <c r="W14" i="12"/>
  <c r="V14" i="12"/>
  <c r="L14" i="12"/>
  <c r="K14" i="12"/>
  <c r="J14" i="12"/>
  <c r="AS13" i="12"/>
  <c r="AR13" i="12"/>
  <c r="AQ13" i="12"/>
  <c r="X13" i="12"/>
  <c r="W13" i="12"/>
  <c r="V13" i="12"/>
  <c r="L13" i="12"/>
  <c r="K13" i="12"/>
  <c r="J13" i="12"/>
  <c r="AS12" i="12"/>
  <c r="AR12" i="12"/>
  <c r="AQ12" i="12"/>
  <c r="X12" i="12"/>
  <c r="W12" i="12"/>
  <c r="V12" i="12"/>
  <c r="L12" i="12"/>
  <c r="K12" i="12"/>
  <c r="J12" i="12"/>
  <c r="AS11" i="12"/>
  <c r="AR11" i="12"/>
  <c r="AQ11" i="12"/>
  <c r="X11" i="12"/>
  <c r="W11" i="12"/>
  <c r="V11" i="12"/>
  <c r="L11" i="12"/>
  <c r="K11" i="12"/>
  <c r="J11" i="12"/>
  <c r="AS10" i="12"/>
  <c r="AR10" i="12"/>
  <c r="AQ10" i="12"/>
  <c r="X10" i="12"/>
  <c r="W10" i="12"/>
  <c r="V10" i="12"/>
  <c r="L10" i="12"/>
  <c r="K10" i="12"/>
  <c r="J10" i="12"/>
  <c r="AS9" i="12"/>
  <c r="AR9" i="12"/>
  <c r="AQ9" i="12"/>
  <c r="X9" i="12"/>
  <c r="W9" i="12"/>
  <c r="V9" i="12"/>
  <c r="L9" i="12"/>
  <c r="K9" i="12"/>
  <c r="J9" i="12"/>
  <c r="AS8" i="12"/>
  <c r="AR8" i="12"/>
  <c r="AQ8" i="12"/>
  <c r="X8" i="12"/>
  <c r="X61" i="12" s="1"/>
  <c r="X68" i="12" s="1"/>
  <c r="W8" i="12"/>
  <c r="V8" i="12"/>
  <c r="L8" i="12"/>
  <c r="K8" i="12"/>
  <c r="J8" i="12"/>
  <c r="AS7" i="12"/>
  <c r="AR7" i="12"/>
  <c r="AQ7" i="12"/>
  <c r="X7" i="12"/>
  <c r="W7" i="12"/>
  <c r="V7" i="12"/>
  <c r="V63" i="12" s="1"/>
  <c r="L7" i="12"/>
  <c r="K7" i="12"/>
  <c r="J7" i="12"/>
  <c r="J63" i="12" s="1"/>
  <c r="AS6" i="12"/>
  <c r="AR6" i="12"/>
  <c r="AQ6" i="12"/>
  <c r="X6" i="12"/>
  <c r="W6" i="12"/>
  <c r="V6" i="12"/>
  <c r="V61" i="12" s="1"/>
  <c r="V68" i="12" s="1"/>
  <c r="L6" i="12"/>
  <c r="K6" i="12"/>
  <c r="J6" i="12"/>
  <c r="AS70" i="11"/>
  <c r="AR70" i="11"/>
  <c r="AQ70" i="11"/>
  <c r="X70" i="11"/>
  <c r="W70" i="11"/>
  <c r="V70" i="11"/>
  <c r="L70" i="11"/>
  <c r="K70" i="11"/>
  <c r="AS67" i="11"/>
  <c r="AR67" i="11"/>
  <c r="AQ67" i="11"/>
  <c r="X67" i="11"/>
  <c r="W67" i="11"/>
  <c r="V67" i="11"/>
  <c r="L67" i="11"/>
  <c r="K67" i="11"/>
  <c r="J67" i="11"/>
  <c r="AS66" i="11"/>
  <c r="AR66" i="11"/>
  <c r="AQ66" i="11"/>
  <c r="X66" i="11"/>
  <c r="W66" i="11"/>
  <c r="V66" i="11"/>
  <c r="L66" i="11"/>
  <c r="K66" i="11"/>
  <c r="J66" i="11"/>
  <c r="AS65" i="11"/>
  <c r="AR65" i="11"/>
  <c r="AQ65" i="11"/>
  <c r="X65" i="11"/>
  <c r="W65" i="11"/>
  <c r="V65" i="11"/>
  <c r="L65" i="11"/>
  <c r="K65" i="11"/>
  <c r="J65" i="11"/>
  <c r="AS64" i="11"/>
  <c r="AR64" i="11"/>
  <c r="AQ64" i="11"/>
  <c r="X64" i="11"/>
  <c r="W64" i="11"/>
  <c r="V64" i="11"/>
  <c r="L64" i="11"/>
  <c r="K64" i="11"/>
  <c r="J64" i="11"/>
  <c r="AS62" i="11"/>
  <c r="J62" i="11"/>
  <c r="AR61" i="11"/>
  <c r="AS60" i="11"/>
  <c r="AR60" i="11"/>
  <c r="AQ60" i="11"/>
  <c r="X60" i="11"/>
  <c r="W60" i="11"/>
  <c r="V60" i="11"/>
  <c r="L60" i="11"/>
  <c r="K60" i="11"/>
  <c r="J60" i="11"/>
  <c r="AS59" i="11"/>
  <c r="AR59" i="11"/>
  <c r="AQ59" i="11"/>
  <c r="X59" i="11"/>
  <c r="X62" i="11" s="1"/>
  <c r="W59" i="11"/>
  <c r="W62" i="11" s="1"/>
  <c r="V59" i="11"/>
  <c r="V62" i="11" s="1"/>
  <c r="L59" i="11"/>
  <c r="L62" i="11" s="1"/>
  <c r="K59" i="11"/>
  <c r="K62" i="11" s="1"/>
  <c r="J59" i="11"/>
  <c r="AS58" i="11"/>
  <c r="AR58" i="11"/>
  <c r="AQ58" i="11"/>
  <c r="X58" i="11"/>
  <c r="W58" i="11"/>
  <c r="V58" i="11"/>
  <c r="L58" i="11"/>
  <c r="K58" i="11"/>
  <c r="J58" i="11"/>
  <c r="AS57" i="11"/>
  <c r="AR57" i="11"/>
  <c r="AQ57" i="11"/>
  <c r="X57" i="11"/>
  <c r="W57" i="11"/>
  <c r="V57" i="11"/>
  <c r="L57" i="11"/>
  <c r="K57" i="11"/>
  <c r="J57" i="11"/>
  <c r="AS56" i="11"/>
  <c r="AR56" i="11"/>
  <c r="AQ56" i="11"/>
  <c r="X56" i="11"/>
  <c r="W56" i="11"/>
  <c r="V56" i="11"/>
  <c r="L56" i="11"/>
  <c r="K56" i="11"/>
  <c r="J56" i="11"/>
  <c r="AS55" i="11"/>
  <c r="AR55" i="11"/>
  <c r="AQ55" i="11"/>
  <c r="X55" i="11"/>
  <c r="W55" i="11"/>
  <c r="V55" i="11"/>
  <c r="L55" i="11"/>
  <c r="K55" i="11"/>
  <c r="J55" i="11"/>
  <c r="AS54" i="11"/>
  <c r="AR54" i="11"/>
  <c r="AQ54" i="11"/>
  <c r="X54" i="11"/>
  <c r="W54" i="11"/>
  <c r="V54" i="11"/>
  <c r="L54" i="11"/>
  <c r="K54" i="11"/>
  <c r="J54" i="11"/>
  <c r="AS53" i="11"/>
  <c r="AR53" i="11"/>
  <c r="AQ53" i="11"/>
  <c r="X53" i="11"/>
  <c r="W53" i="11"/>
  <c r="V53" i="11"/>
  <c r="L53" i="11"/>
  <c r="K53" i="11"/>
  <c r="J53" i="11"/>
  <c r="AS52" i="11"/>
  <c r="AR52" i="11"/>
  <c r="AQ52" i="11"/>
  <c r="X52" i="11"/>
  <c r="W52" i="11"/>
  <c r="V52" i="11"/>
  <c r="L52" i="11"/>
  <c r="K52" i="11"/>
  <c r="J52" i="11"/>
  <c r="AS51" i="11"/>
  <c r="AR51" i="11"/>
  <c r="AQ51" i="11"/>
  <c r="X51" i="11"/>
  <c r="W51" i="11"/>
  <c r="V51" i="11"/>
  <c r="L51" i="11"/>
  <c r="K51" i="11"/>
  <c r="J51" i="11"/>
  <c r="AS50" i="11"/>
  <c r="AR50" i="11"/>
  <c r="AQ50" i="11"/>
  <c r="X50" i="11"/>
  <c r="W50" i="11"/>
  <c r="V50" i="11"/>
  <c r="L50" i="11"/>
  <c r="K50" i="11"/>
  <c r="J50" i="11"/>
  <c r="AS49" i="11"/>
  <c r="AR49" i="11"/>
  <c r="AQ49" i="11"/>
  <c r="X49" i="11"/>
  <c r="W49" i="11"/>
  <c r="V49" i="11"/>
  <c r="L49" i="11"/>
  <c r="K49" i="11"/>
  <c r="J49" i="11"/>
  <c r="AS48" i="11"/>
  <c r="AR48" i="11"/>
  <c r="AQ48" i="11"/>
  <c r="X48" i="11"/>
  <c r="W48" i="11"/>
  <c r="V48" i="11"/>
  <c r="L48" i="11"/>
  <c r="K48" i="11"/>
  <c r="J48" i="11"/>
  <c r="AS47" i="11"/>
  <c r="AR47" i="11"/>
  <c r="AQ47" i="11"/>
  <c r="X47" i="11"/>
  <c r="W47" i="11"/>
  <c r="V47" i="11"/>
  <c r="L47" i="11"/>
  <c r="K47" i="11"/>
  <c r="J47" i="11"/>
  <c r="AS46" i="11"/>
  <c r="AR46" i="11"/>
  <c r="AQ46" i="11"/>
  <c r="X46" i="11"/>
  <c r="W46" i="11"/>
  <c r="V46" i="11"/>
  <c r="L46" i="11"/>
  <c r="K46" i="11"/>
  <c r="J46" i="11"/>
  <c r="AS45" i="11"/>
  <c r="AR45" i="11"/>
  <c r="AQ45" i="11"/>
  <c r="X45" i="11"/>
  <c r="W45" i="11"/>
  <c r="V45" i="11"/>
  <c r="L45" i="11"/>
  <c r="K45" i="11"/>
  <c r="J45" i="11"/>
  <c r="AS44" i="11"/>
  <c r="AR44" i="11"/>
  <c r="AQ44" i="11"/>
  <c r="X44" i="11"/>
  <c r="W44" i="11"/>
  <c r="V44" i="11"/>
  <c r="L44" i="11"/>
  <c r="K44" i="11"/>
  <c r="J44" i="11"/>
  <c r="AS43" i="11"/>
  <c r="AR43" i="11"/>
  <c r="AQ43" i="11"/>
  <c r="X43" i="11"/>
  <c r="W43" i="11"/>
  <c r="V43" i="11"/>
  <c r="L43" i="11"/>
  <c r="K43" i="11"/>
  <c r="J43" i="11"/>
  <c r="AS42" i="11"/>
  <c r="AR42" i="11"/>
  <c r="AQ42" i="11"/>
  <c r="X42" i="11"/>
  <c r="W42" i="11"/>
  <c r="V42" i="11"/>
  <c r="L42" i="11"/>
  <c r="K42" i="11"/>
  <c r="J42" i="11"/>
  <c r="AS41" i="11"/>
  <c r="AR41" i="11"/>
  <c r="AQ41" i="11"/>
  <c r="X41" i="11"/>
  <c r="W41" i="11"/>
  <c r="V41" i="11"/>
  <c r="L41" i="11"/>
  <c r="K41" i="11"/>
  <c r="J41" i="11"/>
  <c r="AS40" i="11"/>
  <c r="AR40" i="11"/>
  <c r="AQ40" i="11"/>
  <c r="X40" i="11"/>
  <c r="W40" i="11"/>
  <c r="V40" i="11"/>
  <c r="L40" i="11"/>
  <c r="K40" i="11"/>
  <c r="J40" i="11"/>
  <c r="AS39" i="11"/>
  <c r="AR39" i="11"/>
  <c r="AQ39" i="11"/>
  <c r="X39" i="11"/>
  <c r="W39" i="11"/>
  <c r="V39" i="11"/>
  <c r="L39" i="11"/>
  <c r="K39" i="11"/>
  <c r="J39" i="11"/>
  <c r="AS38" i="11"/>
  <c r="AR38" i="11"/>
  <c r="AQ38" i="11"/>
  <c r="X38" i="11"/>
  <c r="W38" i="11"/>
  <c r="V38" i="11"/>
  <c r="L38" i="11"/>
  <c r="K38" i="11"/>
  <c r="J38" i="11"/>
  <c r="AS37" i="11"/>
  <c r="AR37" i="11"/>
  <c r="AQ37" i="11"/>
  <c r="X37" i="11"/>
  <c r="W37" i="11"/>
  <c r="V37" i="11"/>
  <c r="L37" i="11"/>
  <c r="K37" i="11"/>
  <c r="J37" i="11"/>
  <c r="AS36" i="11"/>
  <c r="AR36" i="11"/>
  <c r="AQ36" i="11"/>
  <c r="X36" i="11"/>
  <c r="W36" i="11"/>
  <c r="V36" i="11"/>
  <c r="L36" i="11"/>
  <c r="K36" i="11"/>
  <c r="J36" i="11"/>
  <c r="AS35" i="11"/>
  <c r="AR35" i="11"/>
  <c r="AQ35" i="11"/>
  <c r="X35" i="11"/>
  <c r="W35" i="11"/>
  <c r="V35" i="11"/>
  <c r="L35" i="11"/>
  <c r="K35" i="11"/>
  <c r="J35" i="11"/>
  <c r="AS34" i="11"/>
  <c r="AR34" i="11"/>
  <c r="AQ34" i="11"/>
  <c r="X34" i="11"/>
  <c r="W34" i="11"/>
  <c r="V34" i="11"/>
  <c r="L34" i="11"/>
  <c r="K34" i="11"/>
  <c r="J34" i="11"/>
  <c r="AS33" i="11"/>
  <c r="AR33" i="11"/>
  <c r="AQ33" i="11"/>
  <c r="X33" i="11"/>
  <c r="W33" i="11"/>
  <c r="V33" i="11"/>
  <c r="L33" i="11"/>
  <c r="K33" i="11"/>
  <c r="J33" i="11"/>
  <c r="AS32" i="11"/>
  <c r="AR32" i="11"/>
  <c r="AQ32" i="11"/>
  <c r="X32" i="11"/>
  <c r="W32" i="11"/>
  <c r="V32" i="11"/>
  <c r="L32" i="11"/>
  <c r="K32" i="11"/>
  <c r="J32" i="11"/>
  <c r="AS31" i="11"/>
  <c r="AR31" i="11"/>
  <c r="AQ31" i="11"/>
  <c r="X31" i="11"/>
  <c r="W31" i="11"/>
  <c r="V31" i="11"/>
  <c r="L31" i="11"/>
  <c r="K31" i="11"/>
  <c r="J31" i="11"/>
  <c r="AS30" i="11"/>
  <c r="AR30" i="11"/>
  <c r="AQ30" i="11"/>
  <c r="X30" i="11"/>
  <c r="W30" i="11"/>
  <c r="V30" i="11"/>
  <c r="L30" i="11"/>
  <c r="K30" i="11"/>
  <c r="J30" i="11"/>
  <c r="AS29" i="11"/>
  <c r="AR29" i="11"/>
  <c r="AQ29" i="11"/>
  <c r="X29" i="11"/>
  <c r="W29" i="11"/>
  <c r="V29" i="11"/>
  <c r="L29" i="11"/>
  <c r="K29" i="11"/>
  <c r="J29" i="11"/>
  <c r="AS28" i="11"/>
  <c r="AR28" i="11"/>
  <c r="AQ28" i="11"/>
  <c r="X28" i="11"/>
  <c r="W28" i="11"/>
  <c r="V28" i="11"/>
  <c r="L28" i="11"/>
  <c r="K28" i="11"/>
  <c r="J28" i="11"/>
  <c r="AS27" i="11"/>
  <c r="AR27" i="11"/>
  <c r="AQ27" i="11"/>
  <c r="X27" i="11"/>
  <c r="W27" i="11"/>
  <c r="V27" i="11"/>
  <c r="L27" i="11"/>
  <c r="K27" i="11"/>
  <c r="J27" i="11"/>
  <c r="AS26" i="11"/>
  <c r="AR26" i="11"/>
  <c r="AQ26" i="11"/>
  <c r="X26" i="11"/>
  <c r="W26" i="11"/>
  <c r="V26" i="11"/>
  <c r="L26" i="11"/>
  <c r="K26" i="11"/>
  <c r="J26" i="11"/>
  <c r="AS25" i="11"/>
  <c r="AR25" i="11"/>
  <c r="AQ25" i="11"/>
  <c r="X25" i="11"/>
  <c r="W25" i="11"/>
  <c r="V25" i="11"/>
  <c r="L25" i="11"/>
  <c r="K25" i="11"/>
  <c r="J25" i="11"/>
  <c r="AS24" i="11"/>
  <c r="AR24" i="11"/>
  <c r="AQ24" i="11"/>
  <c r="X24" i="11"/>
  <c r="W24" i="11"/>
  <c r="V24" i="11"/>
  <c r="L24" i="11"/>
  <c r="K24" i="11"/>
  <c r="J24" i="11"/>
  <c r="AS23" i="11"/>
  <c r="AR23" i="11"/>
  <c r="AQ23" i="11"/>
  <c r="X23" i="11"/>
  <c r="W23" i="11"/>
  <c r="V23" i="11"/>
  <c r="L23" i="11"/>
  <c r="K23" i="11"/>
  <c r="J23" i="11"/>
  <c r="AS22" i="11"/>
  <c r="AR22" i="11"/>
  <c r="AQ22" i="11"/>
  <c r="X22" i="11"/>
  <c r="W22" i="11"/>
  <c r="V22" i="11"/>
  <c r="L22" i="11"/>
  <c r="K22" i="11"/>
  <c r="J22" i="11"/>
  <c r="AS21" i="11"/>
  <c r="AR21" i="11"/>
  <c r="AQ21" i="11"/>
  <c r="X21" i="11"/>
  <c r="W21" i="11"/>
  <c r="V21" i="11"/>
  <c r="L21" i="11"/>
  <c r="K21" i="11"/>
  <c r="J21" i="11"/>
  <c r="AS20" i="11"/>
  <c r="AR20" i="11"/>
  <c r="AQ20" i="11"/>
  <c r="X20" i="11"/>
  <c r="W20" i="11"/>
  <c r="V20" i="11"/>
  <c r="L20" i="11"/>
  <c r="K20" i="11"/>
  <c r="J20" i="11"/>
  <c r="AS19" i="11"/>
  <c r="AR19" i="11"/>
  <c r="AQ19" i="11"/>
  <c r="X19" i="11"/>
  <c r="W19" i="11"/>
  <c r="V19" i="11"/>
  <c r="L19" i="11"/>
  <c r="K19" i="11"/>
  <c r="J19" i="11"/>
  <c r="AS18" i="11"/>
  <c r="AR18" i="11"/>
  <c r="AQ18" i="11"/>
  <c r="X18" i="11"/>
  <c r="W18" i="11"/>
  <c r="V18" i="11"/>
  <c r="L18" i="11"/>
  <c r="K18" i="11"/>
  <c r="J18" i="11"/>
  <c r="AS17" i="11"/>
  <c r="AR17" i="11"/>
  <c r="AQ17" i="11"/>
  <c r="X17" i="11"/>
  <c r="W17" i="11"/>
  <c r="V17" i="11"/>
  <c r="L17" i="11"/>
  <c r="K17" i="11"/>
  <c r="J17" i="11"/>
  <c r="AS16" i="11"/>
  <c r="AR16" i="11"/>
  <c r="AQ16" i="11"/>
  <c r="X16" i="11"/>
  <c r="W16" i="11"/>
  <c r="V16" i="11"/>
  <c r="L16" i="11"/>
  <c r="K16" i="11"/>
  <c r="J16" i="11"/>
  <c r="AS15" i="11"/>
  <c r="AR15" i="11"/>
  <c r="AQ15" i="11"/>
  <c r="X15" i="11"/>
  <c r="W15" i="11"/>
  <c r="V15" i="11"/>
  <c r="L15" i="11"/>
  <c r="K15" i="11"/>
  <c r="J15" i="11"/>
  <c r="AS14" i="11"/>
  <c r="AR14" i="11"/>
  <c r="AQ14" i="11"/>
  <c r="X14" i="11"/>
  <c r="W14" i="11"/>
  <c r="V14" i="11"/>
  <c r="L14" i="11"/>
  <c r="K14" i="11"/>
  <c r="J14" i="11"/>
  <c r="AS13" i="11"/>
  <c r="AR13" i="11"/>
  <c r="AQ13" i="11"/>
  <c r="X13" i="11"/>
  <c r="W13" i="11"/>
  <c r="V13" i="11"/>
  <c r="L13" i="11"/>
  <c r="K13" i="11"/>
  <c r="J13" i="11"/>
  <c r="AS12" i="11"/>
  <c r="AR12" i="11"/>
  <c r="AQ12" i="11"/>
  <c r="X12" i="11"/>
  <c r="W12" i="11"/>
  <c r="V12" i="11"/>
  <c r="L12" i="11"/>
  <c r="K12" i="11"/>
  <c r="J12" i="11"/>
  <c r="AS11" i="11"/>
  <c r="AR11" i="11"/>
  <c r="AQ11" i="11"/>
  <c r="X11" i="11"/>
  <c r="W11" i="11"/>
  <c r="V11" i="11"/>
  <c r="L11" i="11"/>
  <c r="K11" i="11"/>
  <c r="J11" i="11"/>
  <c r="AS10" i="11"/>
  <c r="AR10" i="11"/>
  <c r="AQ10" i="11"/>
  <c r="X10" i="11"/>
  <c r="W10" i="11"/>
  <c r="V10" i="11"/>
  <c r="L10" i="11"/>
  <c r="K10" i="11"/>
  <c r="J10" i="11"/>
  <c r="AS9" i="11"/>
  <c r="AR9" i="11"/>
  <c r="AQ9" i="11"/>
  <c r="X9" i="11"/>
  <c r="W9" i="11"/>
  <c r="V9" i="11"/>
  <c r="L9" i="11"/>
  <c r="K9" i="11"/>
  <c r="J9" i="11"/>
  <c r="AS8" i="11"/>
  <c r="AR8" i="11"/>
  <c r="AQ8" i="11"/>
  <c r="X8" i="11"/>
  <c r="W8" i="11"/>
  <c r="V8" i="11"/>
  <c r="L8" i="11"/>
  <c r="K8" i="11"/>
  <c r="J8" i="11"/>
  <c r="AS7" i="11"/>
  <c r="AR7" i="11"/>
  <c r="AQ7" i="11"/>
  <c r="X7" i="11"/>
  <c r="W7" i="11"/>
  <c r="V7" i="11"/>
  <c r="L7" i="11"/>
  <c r="K7" i="11"/>
  <c r="J7" i="11"/>
  <c r="AS6" i="11"/>
  <c r="AR6" i="11"/>
  <c r="AQ6" i="11"/>
  <c r="X6" i="11"/>
  <c r="W6" i="11"/>
  <c r="V6" i="11"/>
  <c r="L6" i="11"/>
  <c r="K6" i="11"/>
  <c r="J6" i="11"/>
  <c r="AS70" i="10"/>
  <c r="AR70" i="10"/>
  <c r="AQ70" i="10"/>
  <c r="X70" i="10"/>
  <c r="W70" i="10"/>
  <c r="V70" i="10"/>
  <c r="L70" i="10"/>
  <c r="K70" i="10"/>
  <c r="AS67" i="10"/>
  <c r="AR67" i="10"/>
  <c r="AQ67" i="10"/>
  <c r="X67" i="10"/>
  <c r="W67" i="10"/>
  <c r="V67" i="10"/>
  <c r="L67" i="10"/>
  <c r="K67" i="10"/>
  <c r="J67" i="10"/>
  <c r="AS66" i="10"/>
  <c r="AR66" i="10"/>
  <c r="AQ66" i="10"/>
  <c r="X66" i="10"/>
  <c r="W66" i="10"/>
  <c r="V66" i="10"/>
  <c r="L66" i="10"/>
  <c r="K66" i="10"/>
  <c r="J66" i="10"/>
  <c r="AS65" i="10"/>
  <c r="AR65" i="10"/>
  <c r="AQ65" i="10"/>
  <c r="X65" i="10"/>
  <c r="W65" i="10"/>
  <c r="V65" i="10"/>
  <c r="L65" i="10"/>
  <c r="K65" i="10"/>
  <c r="J65" i="10"/>
  <c r="AS64" i="10"/>
  <c r="AR64" i="10"/>
  <c r="AQ64" i="10"/>
  <c r="X64" i="10"/>
  <c r="W64" i="10"/>
  <c r="V64" i="10"/>
  <c r="L64" i="10"/>
  <c r="K64" i="10"/>
  <c r="J64" i="10"/>
  <c r="AS60" i="10"/>
  <c r="AR60" i="10"/>
  <c r="AQ60" i="10"/>
  <c r="X60" i="10"/>
  <c r="W60" i="10"/>
  <c r="V60" i="10"/>
  <c r="L60" i="10"/>
  <c r="K60" i="10"/>
  <c r="J60" i="10"/>
  <c r="AS59" i="10"/>
  <c r="AR59" i="10"/>
  <c r="AQ59" i="10"/>
  <c r="X59" i="10"/>
  <c r="X62" i="10" s="1"/>
  <c r="W59" i="10"/>
  <c r="W62" i="10" s="1"/>
  <c r="V59" i="10"/>
  <c r="V62" i="10" s="1"/>
  <c r="L59" i="10"/>
  <c r="L62" i="10" s="1"/>
  <c r="K59" i="10"/>
  <c r="K62" i="10" s="1"/>
  <c r="J59" i="10"/>
  <c r="J62" i="10" s="1"/>
  <c r="AS58" i="10"/>
  <c r="AR58" i="10"/>
  <c r="AQ58" i="10"/>
  <c r="X58" i="10"/>
  <c r="W58" i="10"/>
  <c r="V58" i="10"/>
  <c r="L58" i="10"/>
  <c r="K58" i="10"/>
  <c r="J58" i="10"/>
  <c r="AS57" i="10"/>
  <c r="AR57" i="10"/>
  <c r="AQ57" i="10"/>
  <c r="X57" i="10"/>
  <c r="W57" i="10"/>
  <c r="V57" i="10"/>
  <c r="L57" i="10"/>
  <c r="K57" i="10"/>
  <c r="J57" i="10"/>
  <c r="AS56" i="10"/>
  <c r="AR56" i="10"/>
  <c r="AQ56" i="10"/>
  <c r="X56" i="10"/>
  <c r="W56" i="10"/>
  <c r="V56" i="10"/>
  <c r="L56" i="10"/>
  <c r="K56" i="10"/>
  <c r="J56" i="10"/>
  <c r="AS55" i="10"/>
  <c r="AR55" i="10"/>
  <c r="AQ55" i="10"/>
  <c r="X55" i="10"/>
  <c r="W55" i="10"/>
  <c r="V55" i="10"/>
  <c r="L55" i="10"/>
  <c r="K55" i="10"/>
  <c r="J55" i="10"/>
  <c r="AS54" i="10"/>
  <c r="AR54" i="10"/>
  <c r="AQ54" i="10"/>
  <c r="X54" i="10"/>
  <c r="W54" i="10"/>
  <c r="V54" i="10"/>
  <c r="L54" i="10"/>
  <c r="K54" i="10"/>
  <c r="J54" i="10"/>
  <c r="AS53" i="10"/>
  <c r="AR53" i="10"/>
  <c r="AQ53" i="10"/>
  <c r="X53" i="10"/>
  <c r="W53" i="10"/>
  <c r="V53" i="10"/>
  <c r="L53" i="10"/>
  <c r="K53" i="10"/>
  <c r="J53" i="10"/>
  <c r="AS52" i="10"/>
  <c r="AR52" i="10"/>
  <c r="AQ52" i="10"/>
  <c r="X52" i="10"/>
  <c r="W52" i="10"/>
  <c r="V52" i="10"/>
  <c r="L52" i="10"/>
  <c r="K52" i="10"/>
  <c r="J52" i="10"/>
  <c r="AS51" i="10"/>
  <c r="AR51" i="10"/>
  <c r="AQ51" i="10"/>
  <c r="X51" i="10"/>
  <c r="W51" i="10"/>
  <c r="V51" i="10"/>
  <c r="L51" i="10"/>
  <c r="K51" i="10"/>
  <c r="J51" i="10"/>
  <c r="AS50" i="10"/>
  <c r="AR50" i="10"/>
  <c r="AQ50" i="10"/>
  <c r="X50" i="10"/>
  <c r="W50" i="10"/>
  <c r="V50" i="10"/>
  <c r="L50" i="10"/>
  <c r="K50" i="10"/>
  <c r="J50" i="10"/>
  <c r="AS49" i="10"/>
  <c r="AR49" i="10"/>
  <c r="AQ49" i="10"/>
  <c r="X49" i="10"/>
  <c r="W49" i="10"/>
  <c r="V49" i="10"/>
  <c r="L49" i="10"/>
  <c r="K49" i="10"/>
  <c r="J49" i="10"/>
  <c r="AS48" i="10"/>
  <c r="AR48" i="10"/>
  <c r="AQ48" i="10"/>
  <c r="X48" i="10"/>
  <c r="W48" i="10"/>
  <c r="V48" i="10"/>
  <c r="L48" i="10"/>
  <c r="K48" i="10"/>
  <c r="J48" i="10"/>
  <c r="AS47" i="10"/>
  <c r="AR47" i="10"/>
  <c r="AQ47" i="10"/>
  <c r="X47" i="10"/>
  <c r="W47" i="10"/>
  <c r="V47" i="10"/>
  <c r="L47" i="10"/>
  <c r="K47" i="10"/>
  <c r="J47" i="10"/>
  <c r="AS46" i="10"/>
  <c r="AR46" i="10"/>
  <c r="AQ46" i="10"/>
  <c r="X46" i="10"/>
  <c r="W46" i="10"/>
  <c r="V46" i="10"/>
  <c r="L46" i="10"/>
  <c r="K46" i="10"/>
  <c r="J46" i="10"/>
  <c r="AS45" i="10"/>
  <c r="AR45" i="10"/>
  <c r="AQ45" i="10"/>
  <c r="X45" i="10"/>
  <c r="W45" i="10"/>
  <c r="V45" i="10"/>
  <c r="L45" i="10"/>
  <c r="K45" i="10"/>
  <c r="J45" i="10"/>
  <c r="AS44" i="10"/>
  <c r="AR44" i="10"/>
  <c r="AQ44" i="10"/>
  <c r="X44" i="10"/>
  <c r="W44" i="10"/>
  <c r="V44" i="10"/>
  <c r="L44" i="10"/>
  <c r="K44" i="10"/>
  <c r="J44" i="10"/>
  <c r="AS43" i="10"/>
  <c r="AR43" i="10"/>
  <c r="AQ43" i="10"/>
  <c r="X43" i="10"/>
  <c r="W43" i="10"/>
  <c r="V43" i="10"/>
  <c r="L43" i="10"/>
  <c r="K43" i="10"/>
  <c r="J43" i="10"/>
  <c r="AS42" i="10"/>
  <c r="AR42" i="10"/>
  <c r="AQ42" i="10"/>
  <c r="X42" i="10"/>
  <c r="W42" i="10"/>
  <c r="V42" i="10"/>
  <c r="L42" i="10"/>
  <c r="K42" i="10"/>
  <c r="J42" i="10"/>
  <c r="AS41" i="10"/>
  <c r="AR41" i="10"/>
  <c r="AQ41" i="10"/>
  <c r="X41" i="10"/>
  <c r="W41" i="10"/>
  <c r="V41" i="10"/>
  <c r="L41" i="10"/>
  <c r="K41" i="10"/>
  <c r="J41" i="10"/>
  <c r="AS40" i="10"/>
  <c r="AR40" i="10"/>
  <c r="AQ40" i="10"/>
  <c r="X40" i="10"/>
  <c r="W40" i="10"/>
  <c r="V40" i="10"/>
  <c r="L40" i="10"/>
  <c r="K40" i="10"/>
  <c r="J40" i="10"/>
  <c r="AS39" i="10"/>
  <c r="AR39" i="10"/>
  <c r="AQ39" i="10"/>
  <c r="X39" i="10"/>
  <c r="W39" i="10"/>
  <c r="V39" i="10"/>
  <c r="L39" i="10"/>
  <c r="K39" i="10"/>
  <c r="J39" i="10"/>
  <c r="AS38" i="10"/>
  <c r="AR38" i="10"/>
  <c r="AQ38" i="10"/>
  <c r="X38" i="10"/>
  <c r="W38" i="10"/>
  <c r="V38" i="10"/>
  <c r="L38" i="10"/>
  <c r="K38" i="10"/>
  <c r="J38" i="10"/>
  <c r="AS37" i="10"/>
  <c r="AR37" i="10"/>
  <c r="AQ37" i="10"/>
  <c r="X37" i="10"/>
  <c r="W37" i="10"/>
  <c r="V37" i="10"/>
  <c r="L37" i="10"/>
  <c r="K37" i="10"/>
  <c r="J37" i="10"/>
  <c r="AS36" i="10"/>
  <c r="AR36" i="10"/>
  <c r="AQ36" i="10"/>
  <c r="X36" i="10"/>
  <c r="W36" i="10"/>
  <c r="V36" i="10"/>
  <c r="L36" i="10"/>
  <c r="K36" i="10"/>
  <c r="J36" i="10"/>
  <c r="AS35" i="10"/>
  <c r="AR35" i="10"/>
  <c r="AQ35" i="10"/>
  <c r="X35" i="10"/>
  <c r="W35" i="10"/>
  <c r="V35" i="10"/>
  <c r="L35" i="10"/>
  <c r="K35" i="10"/>
  <c r="J35" i="10"/>
  <c r="AS34" i="10"/>
  <c r="AR34" i="10"/>
  <c r="AQ34" i="10"/>
  <c r="X34" i="10"/>
  <c r="W34" i="10"/>
  <c r="V34" i="10"/>
  <c r="L34" i="10"/>
  <c r="K34" i="10"/>
  <c r="J34" i="10"/>
  <c r="AS33" i="10"/>
  <c r="AR33" i="10"/>
  <c r="AQ33" i="10"/>
  <c r="X33" i="10"/>
  <c r="W33" i="10"/>
  <c r="V33" i="10"/>
  <c r="L33" i="10"/>
  <c r="K33" i="10"/>
  <c r="J33" i="10"/>
  <c r="AS32" i="10"/>
  <c r="AR32" i="10"/>
  <c r="AQ32" i="10"/>
  <c r="X32" i="10"/>
  <c r="W32" i="10"/>
  <c r="V32" i="10"/>
  <c r="L32" i="10"/>
  <c r="K32" i="10"/>
  <c r="J32" i="10"/>
  <c r="AS31" i="10"/>
  <c r="AR31" i="10"/>
  <c r="AQ31" i="10"/>
  <c r="X31" i="10"/>
  <c r="W31" i="10"/>
  <c r="V31" i="10"/>
  <c r="L31" i="10"/>
  <c r="K31" i="10"/>
  <c r="J31" i="10"/>
  <c r="AS30" i="10"/>
  <c r="AR30" i="10"/>
  <c r="AQ30" i="10"/>
  <c r="X30" i="10"/>
  <c r="W30" i="10"/>
  <c r="V30" i="10"/>
  <c r="L30" i="10"/>
  <c r="K30" i="10"/>
  <c r="J30" i="10"/>
  <c r="AS29" i="10"/>
  <c r="AR29" i="10"/>
  <c r="AQ29" i="10"/>
  <c r="X29" i="10"/>
  <c r="W29" i="10"/>
  <c r="V29" i="10"/>
  <c r="L29" i="10"/>
  <c r="K29" i="10"/>
  <c r="J29" i="10"/>
  <c r="AS28" i="10"/>
  <c r="AR28" i="10"/>
  <c r="AQ28" i="10"/>
  <c r="X28" i="10"/>
  <c r="W28" i="10"/>
  <c r="V28" i="10"/>
  <c r="L28" i="10"/>
  <c r="K28" i="10"/>
  <c r="J28" i="10"/>
  <c r="AS27" i="10"/>
  <c r="AR27" i="10"/>
  <c r="AQ27" i="10"/>
  <c r="X27" i="10"/>
  <c r="W27" i="10"/>
  <c r="V27" i="10"/>
  <c r="L27" i="10"/>
  <c r="K27" i="10"/>
  <c r="J27" i="10"/>
  <c r="AS26" i="10"/>
  <c r="AR26" i="10"/>
  <c r="AQ26" i="10"/>
  <c r="X26" i="10"/>
  <c r="W26" i="10"/>
  <c r="V26" i="10"/>
  <c r="L26" i="10"/>
  <c r="K26" i="10"/>
  <c r="J26" i="10"/>
  <c r="AS25" i="10"/>
  <c r="AR25" i="10"/>
  <c r="AQ25" i="10"/>
  <c r="X25" i="10"/>
  <c r="W25" i="10"/>
  <c r="V25" i="10"/>
  <c r="L25" i="10"/>
  <c r="K25" i="10"/>
  <c r="J25" i="10"/>
  <c r="AS24" i="10"/>
  <c r="AR24" i="10"/>
  <c r="AQ24" i="10"/>
  <c r="X24" i="10"/>
  <c r="W24" i="10"/>
  <c r="V24" i="10"/>
  <c r="L24" i="10"/>
  <c r="K24" i="10"/>
  <c r="J24" i="10"/>
  <c r="AS23" i="10"/>
  <c r="AR23" i="10"/>
  <c r="AQ23" i="10"/>
  <c r="X23" i="10"/>
  <c r="W23" i="10"/>
  <c r="V23" i="10"/>
  <c r="L23" i="10"/>
  <c r="K23" i="10"/>
  <c r="J23" i="10"/>
  <c r="AS22" i="10"/>
  <c r="AR22" i="10"/>
  <c r="AQ22" i="10"/>
  <c r="X22" i="10"/>
  <c r="W22" i="10"/>
  <c r="V22" i="10"/>
  <c r="L22" i="10"/>
  <c r="K22" i="10"/>
  <c r="J22" i="10"/>
  <c r="AS21" i="10"/>
  <c r="AR21" i="10"/>
  <c r="AQ21" i="10"/>
  <c r="X21" i="10"/>
  <c r="W21" i="10"/>
  <c r="V21" i="10"/>
  <c r="L21" i="10"/>
  <c r="K21" i="10"/>
  <c r="J21" i="10"/>
  <c r="AS20" i="10"/>
  <c r="AR20" i="10"/>
  <c r="AQ20" i="10"/>
  <c r="X20" i="10"/>
  <c r="W20" i="10"/>
  <c r="V20" i="10"/>
  <c r="L20" i="10"/>
  <c r="K20" i="10"/>
  <c r="J20" i="10"/>
  <c r="AS19" i="10"/>
  <c r="AR19" i="10"/>
  <c r="AQ19" i="10"/>
  <c r="X19" i="10"/>
  <c r="W19" i="10"/>
  <c r="V19" i="10"/>
  <c r="L19" i="10"/>
  <c r="K19" i="10"/>
  <c r="J19" i="10"/>
  <c r="AS18" i="10"/>
  <c r="AR18" i="10"/>
  <c r="AQ18" i="10"/>
  <c r="X18" i="10"/>
  <c r="W18" i="10"/>
  <c r="V18" i="10"/>
  <c r="L18" i="10"/>
  <c r="K18" i="10"/>
  <c r="J18" i="10"/>
  <c r="AS17" i="10"/>
  <c r="AR17" i="10"/>
  <c r="AQ17" i="10"/>
  <c r="X17" i="10"/>
  <c r="W17" i="10"/>
  <c r="V17" i="10"/>
  <c r="L17" i="10"/>
  <c r="K17" i="10"/>
  <c r="J17" i="10"/>
  <c r="AS16" i="10"/>
  <c r="AR16" i="10"/>
  <c r="AQ16" i="10"/>
  <c r="X16" i="10"/>
  <c r="W16" i="10"/>
  <c r="V16" i="10"/>
  <c r="L16" i="10"/>
  <c r="K16" i="10"/>
  <c r="J16" i="10"/>
  <c r="AS15" i="10"/>
  <c r="AR15" i="10"/>
  <c r="AQ15" i="10"/>
  <c r="X15" i="10"/>
  <c r="W15" i="10"/>
  <c r="V15" i="10"/>
  <c r="L15" i="10"/>
  <c r="K15" i="10"/>
  <c r="J15" i="10"/>
  <c r="AS14" i="10"/>
  <c r="AR14" i="10"/>
  <c r="AQ14" i="10"/>
  <c r="X14" i="10"/>
  <c r="W14" i="10"/>
  <c r="V14" i="10"/>
  <c r="L14" i="10"/>
  <c r="K14" i="10"/>
  <c r="J14" i="10"/>
  <c r="AS13" i="10"/>
  <c r="AR13" i="10"/>
  <c r="AQ13" i="10"/>
  <c r="X13" i="10"/>
  <c r="W13" i="10"/>
  <c r="V13" i="10"/>
  <c r="L13" i="10"/>
  <c r="K13" i="10"/>
  <c r="J13" i="10"/>
  <c r="AS12" i="10"/>
  <c r="AR12" i="10"/>
  <c r="AQ12" i="10"/>
  <c r="X12" i="10"/>
  <c r="W12" i="10"/>
  <c r="V12" i="10"/>
  <c r="L12" i="10"/>
  <c r="K12" i="10"/>
  <c r="J12" i="10"/>
  <c r="AS11" i="10"/>
  <c r="AR11" i="10"/>
  <c r="AQ11" i="10"/>
  <c r="X11" i="10"/>
  <c r="W11" i="10"/>
  <c r="V11" i="10"/>
  <c r="L11" i="10"/>
  <c r="K11" i="10"/>
  <c r="J11" i="10"/>
  <c r="AS10" i="10"/>
  <c r="AR10" i="10"/>
  <c r="AQ10" i="10"/>
  <c r="X10" i="10"/>
  <c r="W10" i="10"/>
  <c r="V10" i="10"/>
  <c r="L10" i="10"/>
  <c r="K10" i="10"/>
  <c r="J10" i="10"/>
  <c r="AS9" i="10"/>
  <c r="AR9" i="10"/>
  <c r="AQ9" i="10"/>
  <c r="X9" i="10"/>
  <c r="W9" i="10"/>
  <c r="V9" i="10"/>
  <c r="L9" i="10"/>
  <c r="K9" i="10"/>
  <c r="J9" i="10"/>
  <c r="AS8" i="10"/>
  <c r="AR8" i="10"/>
  <c r="AQ8" i="10"/>
  <c r="X8" i="10"/>
  <c r="X61" i="10" s="1"/>
  <c r="X68" i="10" s="1"/>
  <c r="W8" i="10"/>
  <c r="W61" i="10" s="1"/>
  <c r="W68" i="10" s="1"/>
  <c r="V8" i="10"/>
  <c r="L8" i="10"/>
  <c r="K8" i="10"/>
  <c r="J8" i="10"/>
  <c r="AS7" i="10"/>
  <c r="AR7" i="10"/>
  <c r="AQ7" i="10"/>
  <c r="X7" i="10"/>
  <c r="W7" i="10"/>
  <c r="V7" i="10"/>
  <c r="L7" i="10"/>
  <c r="K7" i="10"/>
  <c r="J7" i="10"/>
  <c r="AS6" i="10"/>
  <c r="AR6" i="10"/>
  <c r="AQ6" i="10"/>
  <c r="X6" i="10"/>
  <c r="W6" i="10"/>
  <c r="V6" i="10"/>
  <c r="V61" i="10" s="1"/>
  <c r="V68" i="10" s="1"/>
  <c r="L6" i="10"/>
  <c r="K6" i="10"/>
  <c r="J6" i="10"/>
  <c r="AS70" i="9"/>
  <c r="AR70" i="9"/>
  <c r="AQ70" i="9"/>
  <c r="X70" i="9"/>
  <c r="W70" i="9"/>
  <c r="V70" i="9"/>
  <c r="L70" i="9"/>
  <c r="K70" i="9"/>
  <c r="AS67" i="9"/>
  <c r="AR67" i="9"/>
  <c r="AQ67" i="9"/>
  <c r="X67" i="9"/>
  <c r="W67" i="9"/>
  <c r="V67" i="9"/>
  <c r="L67" i="9"/>
  <c r="K67" i="9"/>
  <c r="J67" i="9"/>
  <c r="AS66" i="9"/>
  <c r="AR66" i="9"/>
  <c r="AQ66" i="9"/>
  <c r="X66" i="9"/>
  <c r="W66" i="9"/>
  <c r="V66" i="9"/>
  <c r="L66" i="9"/>
  <c r="K66" i="9"/>
  <c r="J66" i="9"/>
  <c r="AS65" i="9"/>
  <c r="AR65" i="9"/>
  <c r="AQ65" i="9"/>
  <c r="X65" i="9"/>
  <c r="W65" i="9"/>
  <c r="V65" i="9"/>
  <c r="L65" i="9"/>
  <c r="K65" i="9"/>
  <c r="J65" i="9"/>
  <c r="AS64" i="9"/>
  <c r="AR64" i="9"/>
  <c r="AQ64" i="9"/>
  <c r="X64" i="9"/>
  <c r="W64" i="9"/>
  <c r="V64" i="9"/>
  <c r="L64" i="9"/>
  <c r="K64" i="9"/>
  <c r="J64" i="9"/>
  <c r="AS62" i="9"/>
  <c r="AR61" i="9"/>
  <c r="W61" i="9"/>
  <c r="W68" i="9" s="1"/>
  <c r="AS60" i="9"/>
  <c r="AR60" i="9"/>
  <c r="AQ60" i="9"/>
  <c r="X60" i="9"/>
  <c r="W60" i="9"/>
  <c r="V60" i="9"/>
  <c r="L60" i="9"/>
  <c r="K60" i="9"/>
  <c r="J60" i="9"/>
  <c r="AS59" i="9"/>
  <c r="AR59" i="9"/>
  <c r="AQ59" i="9"/>
  <c r="X59" i="9"/>
  <c r="X62" i="9" s="1"/>
  <c r="W59" i="9"/>
  <c r="W62" i="9" s="1"/>
  <c r="V59" i="9"/>
  <c r="V62" i="9" s="1"/>
  <c r="L59" i="9"/>
  <c r="L62" i="9" s="1"/>
  <c r="K59" i="9"/>
  <c r="K62" i="9" s="1"/>
  <c r="J59" i="9"/>
  <c r="J62" i="9" s="1"/>
  <c r="AS58" i="9"/>
  <c r="AR58" i="9"/>
  <c r="AQ58" i="9"/>
  <c r="X58" i="9"/>
  <c r="W58" i="9"/>
  <c r="V58" i="9"/>
  <c r="L58" i="9"/>
  <c r="K58" i="9"/>
  <c r="J58" i="9"/>
  <c r="AS57" i="9"/>
  <c r="AR57" i="9"/>
  <c r="AQ57" i="9"/>
  <c r="X57" i="9"/>
  <c r="W57" i="9"/>
  <c r="V57" i="9"/>
  <c r="L57" i="9"/>
  <c r="K57" i="9"/>
  <c r="J57" i="9"/>
  <c r="AS56" i="9"/>
  <c r="AR56" i="9"/>
  <c r="AQ56" i="9"/>
  <c r="X56" i="9"/>
  <c r="W56" i="9"/>
  <c r="V56" i="9"/>
  <c r="L56" i="9"/>
  <c r="K56" i="9"/>
  <c r="J56" i="9"/>
  <c r="AS55" i="9"/>
  <c r="AR55" i="9"/>
  <c r="AQ55" i="9"/>
  <c r="X55" i="9"/>
  <c r="W55" i="9"/>
  <c r="V55" i="9"/>
  <c r="L55" i="9"/>
  <c r="K55" i="9"/>
  <c r="J55" i="9"/>
  <c r="AS54" i="9"/>
  <c r="AR54" i="9"/>
  <c r="AQ54" i="9"/>
  <c r="X54" i="9"/>
  <c r="W54" i="9"/>
  <c r="V54" i="9"/>
  <c r="L54" i="9"/>
  <c r="K54" i="9"/>
  <c r="J54" i="9"/>
  <c r="AS53" i="9"/>
  <c r="AR53" i="9"/>
  <c r="AQ53" i="9"/>
  <c r="X53" i="9"/>
  <c r="W53" i="9"/>
  <c r="V53" i="9"/>
  <c r="L53" i="9"/>
  <c r="K53" i="9"/>
  <c r="J53" i="9"/>
  <c r="AS52" i="9"/>
  <c r="AR52" i="9"/>
  <c r="AQ52" i="9"/>
  <c r="X52" i="9"/>
  <c r="W52" i="9"/>
  <c r="V52" i="9"/>
  <c r="L52" i="9"/>
  <c r="K52" i="9"/>
  <c r="J52" i="9"/>
  <c r="AS51" i="9"/>
  <c r="AR51" i="9"/>
  <c r="AQ51" i="9"/>
  <c r="X51" i="9"/>
  <c r="W51" i="9"/>
  <c r="V51" i="9"/>
  <c r="L51" i="9"/>
  <c r="K51" i="9"/>
  <c r="J51" i="9"/>
  <c r="AS50" i="9"/>
  <c r="AR50" i="9"/>
  <c r="AQ50" i="9"/>
  <c r="X50" i="9"/>
  <c r="W50" i="9"/>
  <c r="V50" i="9"/>
  <c r="L50" i="9"/>
  <c r="K50" i="9"/>
  <c r="J50" i="9"/>
  <c r="AS49" i="9"/>
  <c r="AR49" i="9"/>
  <c r="AQ49" i="9"/>
  <c r="X49" i="9"/>
  <c r="W49" i="9"/>
  <c r="V49" i="9"/>
  <c r="L49" i="9"/>
  <c r="K49" i="9"/>
  <c r="J49" i="9"/>
  <c r="AS48" i="9"/>
  <c r="AR48" i="9"/>
  <c r="AQ48" i="9"/>
  <c r="X48" i="9"/>
  <c r="W48" i="9"/>
  <c r="V48" i="9"/>
  <c r="L48" i="9"/>
  <c r="K48" i="9"/>
  <c r="J48" i="9"/>
  <c r="AS47" i="9"/>
  <c r="AR47" i="9"/>
  <c r="AQ47" i="9"/>
  <c r="X47" i="9"/>
  <c r="W47" i="9"/>
  <c r="V47" i="9"/>
  <c r="L47" i="9"/>
  <c r="K47" i="9"/>
  <c r="J47" i="9"/>
  <c r="AS46" i="9"/>
  <c r="AR46" i="9"/>
  <c r="AQ46" i="9"/>
  <c r="X46" i="9"/>
  <c r="W46" i="9"/>
  <c r="V46" i="9"/>
  <c r="L46" i="9"/>
  <c r="K46" i="9"/>
  <c r="J46" i="9"/>
  <c r="AS45" i="9"/>
  <c r="AR45" i="9"/>
  <c r="AQ45" i="9"/>
  <c r="X45" i="9"/>
  <c r="W45" i="9"/>
  <c r="V45" i="9"/>
  <c r="L45" i="9"/>
  <c r="K45" i="9"/>
  <c r="J45" i="9"/>
  <c r="AS44" i="9"/>
  <c r="AR44" i="9"/>
  <c r="AQ44" i="9"/>
  <c r="X44" i="9"/>
  <c r="W44" i="9"/>
  <c r="V44" i="9"/>
  <c r="L44" i="9"/>
  <c r="K44" i="9"/>
  <c r="J44" i="9"/>
  <c r="AS43" i="9"/>
  <c r="AR43" i="9"/>
  <c r="AQ43" i="9"/>
  <c r="X43" i="9"/>
  <c r="W43" i="9"/>
  <c r="V43" i="9"/>
  <c r="L43" i="9"/>
  <c r="K43" i="9"/>
  <c r="J43" i="9"/>
  <c r="AS42" i="9"/>
  <c r="AR42" i="9"/>
  <c r="AQ42" i="9"/>
  <c r="X42" i="9"/>
  <c r="W42" i="9"/>
  <c r="V42" i="9"/>
  <c r="L42" i="9"/>
  <c r="K42" i="9"/>
  <c r="J42" i="9"/>
  <c r="AS41" i="9"/>
  <c r="AR41" i="9"/>
  <c r="AQ41" i="9"/>
  <c r="X41" i="9"/>
  <c r="W41" i="9"/>
  <c r="V41" i="9"/>
  <c r="L41" i="9"/>
  <c r="K41" i="9"/>
  <c r="J41" i="9"/>
  <c r="AS40" i="9"/>
  <c r="AR40" i="9"/>
  <c r="AQ40" i="9"/>
  <c r="X40" i="9"/>
  <c r="W40" i="9"/>
  <c r="V40" i="9"/>
  <c r="L40" i="9"/>
  <c r="K40" i="9"/>
  <c r="J40" i="9"/>
  <c r="AS39" i="9"/>
  <c r="AR39" i="9"/>
  <c r="AQ39" i="9"/>
  <c r="X39" i="9"/>
  <c r="W39" i="9"/>
  <c r="V39" i="9"/>
  <c r="L39" i="9"/>
  <c r="K39" i="9"/>
  <c r="J39" i="9"/>
  <c r="AS38" i="9"/>
  <c r="AR38" i="9"/>
  <c r="AQ38" i="9"/>
  <c r="X38" i="9"/>
  <c r="W38" i="9"/>
  <c r="V38" i="9"/>
  <c r="L38" i="9"/>
  <c r="K38" i="9"/>
  <c r="J38" i="9"/>
  <c r="AS37" i="9"/>
  <c r="AR37" i="9"/>
  <c r="AQ37" i="9"/>
  <c r="X37" i="9"/>
  <c r="W37" i="9"/>
  <c r="V37" i="9"/>
  <c r="L37" i="9"/>
  <c r="K37" i="9"/>
  <c r="J37" i="9"/>
  <c r="AS36" i="9"/>
  <c r="AR36" i="9"/>
  <c r="AQ36" i="9"/>
  <c r="X36" i="9"/>
  <c r="W36" i="9"/>
  <c r="V36" i="9"/>
  <c r="L36" i="9"/>
  <c r="K36" i="9"/>
  <c r="J36" i="9"/>
  <c r="AS35" i="9"/>
  <c r="AR35" i="9"/>
  <c r="AQ35" i="9"/>
  <c r="X35" i="9"/>
  <c r="W35" i="9"/>
  <c r="V35" i="9"/>
  <c r="L35" i="9"/>
  <c r="K35" i="9"/>
  <c r="J35" i="9"/>
  <c r="AS34" i="9"/>
  <c r="AR34" i="9"/>
  <c r="AQ34" i="9"/>
  <c r="X34" i="9"/>
  <c r="W34" i="9"/>
  <c r="V34" i="9"/>
  <c r="L34" i="9"/>
  <c r="K34" i="9"/>
  <c r="J34" i="9"/>
  <c r="AS33" i="9"/>
  <c r="AR33" i="9"/>
  <c r="AQ33" i="9"/>
  <c r="X33" i="9"/>
  <c r="W33" i="9"/>
  <c r="V33" i="9"/>
  <c r="L33" i="9"/>
  <c r="K33" i="9"/>
  <c r="J33" i="9"/>
  <c r="AS32" i="9"/>
  <c r="AR32" i="9"/>
  <c r="AQ32" i="9"/>
  <c r="X32" i="9"/>
  <c r="W32" i="9"/>
  <c r="V32" i="9"/>
  <c r="L32" i="9"/>
  <c r="K32" i="9"/>
  <c r="J32" i="9"/>
  <c r="AS31" i="9"/>
  <c r="AR31" i="9"/>
  <c r="AQ31" i="9"/>
  <c r="X31" i="9"/>
  <c r="W31" i="9"/>
  <c r="V31" i="9"/>
  <c r="L31" i="9"/>
  <c r="K31" i="9"/>
  <c r="J31" i="9"/>
  <c r="AS30" i="9"/>
  <c r="AR30" i="9"/>
  <c r="AQ30" i="9"/>
  <c r="X30" i="9"/>
  <c r="W30" i="9"/>
  <c r="V30" i="9"/>
  <c r="L30" i="9"/>
  <c r="K30" i="9"/>
  <c r="J30" i="9"/>
  <c r="AS29" i="9"/>
  <c r="AR29" i="9"/>
  <c r="AQ29" i="9"/>
  <c r="X29" i="9"/>
  <c r="W29" i="9"/>
  <c r="V29" i="9"/>
  <c r="L29" i="9"/>
  <c r="K29" i="9"/>
  <c r="J29" i="9"/>
  <c r="AS28" i="9"/>
  <c r="AR28" i="9"/>
  <c r="AQ28" i="9"/>
  <c r="X28" i="9"/>
  <c r="W28" i="9"/>
  <c r="V28" i="9"/>
  <c r="L28" i="9"/>
  <c r="K28" i="9"/>
  <c r="J28" i="9"/>
  <c r="AS27" i="9"/>
  <c r="AR27" i="9"/>
  <c r="AQ27" i="9"/>
  <c r="X27" i="9"/>
  <c r="W27" i="9"/>
  <c r="V27" i="9"/>
  <c r="L27" i="9"/>
  <c r="K27" i="9"/>
  <c r="J27" i="9"/>
  <c r="AS26" i="9"/>
  <c r="AR26" i="9"/>
  <c r="AQ26" i="9"/>
  <c r="X26" i="9"/>
  <c r="W26" i="9"/>
  <c r="V26" i="9"/>
  <c r="L26" i="9"/>
  <c r="K26" i="9"/>
  <c r="J26" i="9"/>
  <c r="AS25" i="9"/>
  <c r="AR25" i="9"/>
  <c r="AQ25" i="9"/>
  <c r="X25" i="9"/>
  <c r="W25" i="9"/>
  <c r="V25" i="9"/>
  <c r="L25" i="9"/>
  <c r="K25" i="9"/>
  <c r="J25" i="9"/>
  <c r="AS24" i="9"/>
  <c r="AR24" i="9"/>
  <c r="AQ24" i="9"/>
  <c r="X24" i="9"/>
  <c r="W24" i="9"/>
  <c r="V24" i="9"/>
  <c r="L24" i="9"/>
  <c r="K24" i="9"/>
  <c r="J24" i="9"/>
  <c r="AS23" i="9"/>
  <c r="AR23" i="9"/>
  <c r="AQ23" i="9"/>
  <c r="X23" i="9"/>
  <c r="W23" i="9"/>
  <c r="V23" i="9"/>
  <c r="L23" i="9"/>
  <c r="K23" i="9"/>
  <c r="J23" i="9"/>
  <c r="AS22" i="9"/>
  <c r="AR22" i="9"/>
  <c r="AQ22" i="9"/>
  <c r="X22" i="9"/>
  <c r="W22" i="9"/>
  <c r="V22" i="9"/>
  <c r="L22" i="9"/>
  <c r="K22" i="9"/>
  <c r="J22" i="9"/>
  <c r="AS21" i="9"/>
  <c r="AR21" i="9"/>
  <c r="AQ21" i="9"/>
  <c r="X21" i="9"/>
  <c r="W21" i="9"/>
  <c r="V21" i="9"/>
  <c r="L21" i="9"/>
  <c r="K21" i="9"/>
  <c r="J21" i="9"/>
  <c r="AS20" i="9"/>
  <c r="AR20" i="9"/>
  <c r="AQ20" i="9"/>
  <c r="X20" i="9"/>
  <c r="W20" i="9"/>
  <c r="V20" i="9"/>
  <c r="L20" i="9"/>
  <c r="K20" i="9"/>
  <c r="J20" i="9"/>
  <c r="AS19" i="9"/>
  <c r="AR19" i="9"/>
  <c r="AQ19" i="9"/>
  <c r="X19" i="9"/>
  <c r="W19" i="9"/>
  <c r="V19" i="9"/>
  <c r="L19" i="9"/>
  <c r="K19" i="9"/>
  <c r="J19" i="9"/>
  <c r="AS18" i="9"/>
  <c r="AR18" i="9"/>
  <c r="AQ18" i="9"/>
  <c r="X18" i="9"/>
  <c r="W18" i="9"/>
  <c r="V18" i="9"/>
  <c r="L18" i="9"/>
  <c r="K18" i="9"/>
  <c r="J18" i="9"/>
  <c r="AS17" i="9"/>
  <c r="AR17" i="9"/>
  <c r="AQ17" i="9"/>
  <c r="X17" i="9"/>
  <c r="W17" i="9"/>
  <c r="V17" i="9"/>
  <c r="L17" i="9"/>
  <c r="K17" i="9"/>
  <c r="J17" i="9"/>
  <c r="AS16" i="9"/>
  <c r="AR16" i="9"/>
  <c r="AQ16" i="9"/>
  <c r="X16" i="9"/>
  <c r="W16" i="9"/>
  <c r="V16" i="9"/>
  <c r="L16" i="9"/>
  <c r="K16" i="9"/>
  <c r="J16" i="9"/>
  <c r="AS15" i="9"/>
  <c r="AR15" i="9"/>
  <c r="AQ15" i="9"/>
  <c r="X15" i="9"/>
  <c r="W15" i="9"/>
  <c r="V15" i="9"/>
  <c r="L15" i="9"/>
  <c r="K15" i="9"/>
  <c r="J15" i="9"/>
  <c r="AS14" i="9"/>
  <c r="AR14" i="9"/>
  <c r="AQ14" i="9"/>
  <c r="X14" i="9"/>
  <c r="W14" i="9"/>
  <c r="V14" i="9"/>
  <c r="L14" i="9"/>
  <c r="K14" i="9"/>
  <c r="J14" i="9"/>
  <c r="AS13" i="9"/>
  <c r="AR13" i="9"/>
  <c r="AQ13" i="9"/>
  <c r="X13" i="9"/>
  <c r="W13" i="9"/>
  <c r="V13" i="9"/>
  <c r="L13" i="9"/>
  <c r="K13" i="9"/>
  <c r="J13" i="9"/>
  <c r="AS12" i="9"/>
  <c r="AR12" i="9"/>
  <c r="AQ12" i="9"/>
  <c r="X12" i="9"/>
  <c r="W12" i="9"/>
  <c r="V12" i="9"/>
  <c r="L12" i="9"/>
  <c r="K12" i="9"/>
  <c r="J12" i="9"/>
  <c r="AS11" i="9"/>
  <c r="AR11" i="9"/>
  <c r="AQ11" i="9"/>
  <c r="X11" i="9"/>
  <c r="W11" i="9"/>
  <c r="V11" i="9"/>
  <c r="L11" i="9"/>
  <c r="K11" i="9"/>
  <c r="J11" i="9"/>
  <c r="AS10" i="9"/>
  <c r="AR10" i="9"/>
  <c r="AQ10" i="9"/>
  <c r="X10" i="9"/>
  <c r="W10" i="9"/>
  <c r="V10" i="9"/>
  <c r="L10" i="9"/>
  <c r="K10" i="9"/>
  <c r="J10" i="9"/>
  <c r="AS9" i="9"/>
  <c r="AR9" i="9"/>
  <c r="AQ9" i="9"/>
  <c r="X9" i="9"/>
  <c r="W9" i="9"/>
  <c r="V9" i="9"/>
  <c r="L9" i="9"/>
  <c r="K9" i="9"/>
  <c r="J9" i="9"/>
  <c r="AS8" i="9"/>
  <c r="AR8" i="9"/>
  <c r="AQ8" i="9"/>
  <c r="X8" i="9"/>
  <c r="X61" i="9" s="1"/>
  <c r="X68" i="9" s="1"/>
  <c r="W8" i="9"/>
  <c r="V8" i="9"/>
  <c r="L8" i="9"/>
  <c r="K8" i="9"/>
  <c r="J8" i="9"/>
  <c r="AS7" i="9"/>
  <c r="AR7" i="9"/>
  <c r="AQ7" i="9"/>
  <c r="X7" i="9"/>
  <c r="W7" i="9"/>
  <c r="V7" i="9"/>
  <c r="V63" i="9" s="1"/>
  <c r="L7" i="9"/>
  <c r="K7" i="9"/>
  <c r="K63" i="9" s="1"/>
  <c r="J7" i="9"/>
  <c r="AS6" i="9"/>
  <c r="AR6" i="9"/>
  <c r="AQ6" i="9"/>
  <c r="X6" i="9"/>
  <c r="W6" i="9"/>
  <c r="V6" i="9"/>
  <c r="V61" i="9" s="1"/>
  <c r="V68" i="9" s="1"/>
  <c r="L6" i="9"/>
  <c r="L61" i="9" s="1"/>
  <c r="K6" i="9"/>
  <c r="J6" i="9"/>
  <c r="J61" i="9" s="1"/>
  <c r="J68" i="9" s="1"/>
  <c r="AS70" i="8"/>
  <c r="AR70" i="8"/>
  <c r="AQ70" i="8"/>
  <c r="X70" i="8"/>
  <c r="W70" i="8"/>
  <c r="V70" i="8"/>
  <c r="L70" i="8"/>
  <c r="K70" i="8"/>
  <c r="AS67" i="8"/>
  <c r="AR67" i="8"/>
  <c r="AQ67" i="8"/>
  <c r="X67" i="8"/>
  <c r="W67" i="8"/>
  <c r="V67" i="8"/>
  <c r="L67" i="8"/>
  <c r="K67" i="8"/>
  <c r="J67" i="8"/>
  <c r="AS66" i="8"/>
  <c r="AR66" i="8"/>
  <c r="AQ66" i="8"/>
  <c r="X66" i="8"/>
  <c r="W66" i="8"/>
  <c r="V66" i="8"/>
  <c r="L66" i="8"/>
  <c r="K66" i="8"/>
  <c r="J66" i="8"/>
  <c r="AS65" i="8"/>
  <c r="AR65" i="8"/>
  <c r="AQ65" i="8"/>
  <c r="X65" i="8"/>
  <c r="W65" i="8"/>
  <c r="V65" i="8"/>
  <c r="L65" i="8"/>
  <c r="K65" i="8"/>
  <c r="J65" i="8"/>
  <c r="AS64" i="8"/>
  <c r="AR64" i="8"/>
  <c r="AQ64" i="8"/>
  <c r="X64" i="8"/>
  <c r="W64" i="8"/>
  <c r="V64" i="8"/>
  <c r="L64" i="8"/>
  <c r="K64" i="8"/>
  <c r="J64" i="8"/>
  <c r="AS63" i="8"/>
  <c r="AS62" i="8"/>
  <c r="AS60" i="8"/>
  <c r="AR60" i="8"/>
  <c r="AQ60" i="8"/>
  <c r="X60" i="8"/>
  <c r="W60" i="8"/>
  <c r="V60" i="8"/>
  <c r="L60" i="8"/>
  <c r="K60" i="8"/>
  <c r="J60" i="8"/>
  <c r="AS59" i="8"/>
  <c r="AR59" i="8"/>
  <c r="AQ59" i="8"/>
  <c r="X59" i="8"/>
  <c r="X62" i="8" s="1"/>
  <c r="W59" i="8"/>
  <c r="W62" i="8" s="1"/>
  <c r="V59" i="8"/>
  <c r="V62" i="8" s="1"/>
  <c r="L59" i="8"/>
  <c r="L62" i="8" s="1"/>
  <c r="K59" i="8"/>
  <c r="K62" i="8" s="1"/>
  <c r="J59" i="8"/>
  <c r="J62" i="8" s="1"/>
  <c r="AS58" i="8"/>
  <c r="AR58" i="8"/>
  <c r="AQ58" i="8"/>
  <c r="X58" i="8"/>
  <c r="W58" i="8"/>
  <c r="V58" i="8"/>
  <c r="L58" i="8"/>
  <c r="K58" i="8"/>
  <c r="J58" i="8"/>
  <c r="AS57" i="8"/>
  <c r="AR57" i="8"/>
  <c r="AQ57" i="8"/>
  <c r="X57" i="8"/>
  <c r="W57" i="8"/>
  <c r="V57" i="8"/>
  <c r="L57" i="8"/>
  <c r="K57" i="8"/>
  <c r="J57" i="8"/>
  <c r="AS56" i="8"/>
  <c r="AR56" i="8"/>
  <c r="AQ56" i="8"/>
  <c r="X56" i="8"/>
  <c r="W56" i="8"/>
  <c r="V56" i="8"/>
  <c r="L56" i="8"/>
  <c r="K56" i="8"/>
  <c r="J56" i="8"/>
  <c r="AS55" i="8"/>
  <c r="AR55" i="8"/>
  <c r="AQ55" i="8"/>
  <c r="X55" i="8"/>
  <c r="W55" i="8"/>
  <c r="V55" i="8"/>
  <c r="L55" i="8"/>
  <c r="K55" i="8"/>
  <c r="J55" i="8"/>
  <c r="AS54" i="8"/>
  <c r="AR54" i="8"/>
  <c r="AQ54" i="8"/>
  <c r="X54" i="8"/>
  <c r="W54" i="8"/>
  <c r="V54" i="8"/>
  <c r="L54" i="8"/>
  <c r="K54" i="8"/>
  <c r="J54" i="8"/>
  <c r="AS53" i="8"/>
  <c r="AR53" i="8"/>
  <c r="AQ53" i="8"/>
  <c r="X53" i="8"/>
  <c r="W53" i="8"/>
  <c r="V53" i="8"/>
  <c r="L53" i="8"/>
  <c r="K53" i="8"/>
  <c r="J53" i="8"/>
  <c r="AS52" i="8"/>
  <c r="AR52" i="8"/>
  <c r="AQ52" i="8"/>
  <c r="X52" i="8"/>
  <c r="W52" i="8"/>
  <c r="V52" i="8"/>
  <c r="L52" i="8"/>
  <c r="K52" i="8"/>
  <c r="J52" i="8"/>
  <c r="AS51" i="8"/>
  <c r="AR51" i="8"/>
  <c r="AQ51" i="8"/>
  <c r="X51" i="8"/>
  <c r="W51" i="8"/>
  <c r="V51" i="8"/>
  <c r="L51" i="8"/>
  <c r="K51" i="8"/>
  <c r="J51" i="8"/>
  <c r="AS50" i="8"/>
  <c r="AR50" i="8"/>
  <c r="AQ50" i="8"/>
  <c r="X50" i="8"/>
  <c r="W50" i="8"/>
  <c r="V50" i="8"/>
  <c r="L50" i="8"/>
  <c r="K50" i="8"/>
  <c r="J50" i="8"/>
  <c r="AS49" i="8"/>
  <c r="AR49" i="8"/>
  <c r="AQ49" i="8"/>
  <c r="X49" i="8"/>
  <c r="W49" i="8"/>
  <c r="V49" i="8"/>
  <c r="L49" i="8"/>
  <c r="K49" i="8"/>
  <c r="J49" i="8"/>
  <c r="AS48" i="8"/>
  <c r="AR48" i="8"/>
  <c r="AQ48" i="8"/>
  <c r="X48" i="8"/>
  <c r="W48" i="8"/>
  <c r="V48" i="8"/>
  <c r="L48" i="8"/>
  <c r="K48" i="8"/>
  <c r="J48" i="8"/>
  <c r="AS47" i="8"/>
  <c r="AR47" i="8"/>
  <c r="AQ47" i="8"/>
  <c r="X47" i="8"/>
  <c r="W47" i="8"/>
  <c r="V47" i="8"/>
  <c r="L47" i="8"/>
  <c r="K47" i="8"/>
  <c r="J47" i="8"/>
  <c r="AS46" i="8"/>
  <c r="AR46" i="8"/>
  <c r="AQ46" i="8"/>
  <c r="X46" i="8"/>
  <c r="W46" i="8"/>
  <c r="V46" i="8"/>
  <c r="L46" i="8"/>
  <c r="K46" i="8"/>
  <c r="J46" i="8"/>
  <c r="AS45" i="8"/>
  <c r="AR45" i="8"/>
  <c r="AQ45" i="8"/>
  <c r="X45" i="8"/>
  <c r="W45" i="8"/>
  <c r="V45" i="8"/>
  <c r="L45" i="8"/>
  <c r="K45" i="8"/>
  <c r="J45" i="8"/>
  <c r="AS44" i="8"/>
  <c r="AR44" i="8"/>
  <c r="AQ44" i="8"/>
  <c r="X44" i="8"/>
  <c r="W44" i="8"/>
  <c r="V44" i="8"/>
  <c r="L44" i="8"/>
  <c r="K44" i="8"/>
  <c r="J44" i="8"/>
  <c r="AS43" i="8"/>
  <c r="AR43" i="8"/>
  <c r="AQ43" i="8"/>
  <c r="X43" i="8"/>
  <c r="W43" i="8"/>
  <c r="V43" i="8"/>
  <c r="L43" i="8"/>
  <c r="K43" i="8"/>
  <c r="J43" i="8"/>
  <c r="AS42" i="8"/>
  <c r="AR42" i="8"/>
  <c r="AQ42" i="8"/>
  <c r="X42" i="8"/>
  <c r="W42" i="8"/>
  <c r="V42" i="8"/>
  <c r="L42" i="8"/>
  <c r="K42" i="8"/>
  <c r="J42" i="8"/>
  <c r="AS41" i="8"/>
  <c r="AR41" i="8"/>
  <c r="AQ41" i="8"/>
  <c r="X41" i="8"/>
  <c r="W41" i="8"/>
  <c r="V41" i="8"/>
  <c r="L41" i="8"/>
  <c r="K41" i="8"/>
  <c r="J41" i="8"/>
  <c r="AS40" i="8"/>
  <c r="AR40" i="8"/>
  <c r="AQ40" i="8"/>
  <c r="X40" i="8"/>
  <c r="W40" i="8"/>
  <c r="V40" i="8"/>
  <c r="L40" i="8"/>
  <c r="K40" i="8"/>
  <c r="J40" i="8"/>
  <c r="AS39" i="8"/>
  <c r="AR39" i="8"/>
  <c r="AQ39" i="8"/>
  <c r="X39" i="8"/>
  <c r="W39" i="8"/>
  <c r="V39" i="8"/>
  <c r="L39" i="8"/>
  <c r="K39" i="8"/>
  <c r="J39" i="8"/>
  <c r="AS38" i="8"/>
  <c r="AR38" i="8"/>
  <c r="AQ38" i="8"/>
  <c r="X38" i="8"/>
  <c r="W38" i="8"/>
  <c r="V38" i="8"/>
  <c r="L38" i="8"/>
  <c r="K38" i="8"/>
  <c r="J38" i="8"/>
  <c r="AS37" i="8"/>
  <c r="AR37" i="8"/>
  <c r="AQ37" i="8"/>
  <c r="X37" i="8"/>
  <c r="W37" i="8"/>
  <c r="V37" i="8"/>
  <c r="L37" i="8"/>
  <c r="K37" i="8"/>
  <c r="J37" i="8"/>
  <c r="AS36" i="8"/>
  <c r="AR36" i="8"/>
  <c r="AQ36" i="8"/>
  <c r="X36" i="8"/>
  <c r="W36" i="8"/>
  <c r="V36" i="8"/>
  <c r="L36" i="8"/>
  <c r="K36" i="8"/>
  <c r="J36" i="8"/>
  <c r="AS35" i="8"/>
  <c r="AR35" i="8"/>
  <c r="AQ35" i="8"/>
  <c r="X35" i="8"/>
  <c r="W35" i="8"/>
  <c r="V35" i="8"/>
  <c r="L35" i="8"/>
  <c r="K35" i="8"/>
  <c r="J35" i="8"/>
  <c r="AS34" i="8"/>
  <c r="AR34" i="8"/>
  <c r="AQ34" i="8"/>
  <c r="X34" i="8"/>
  <c r="W34" i="8"/>
  <c r="V34" i="8"/>
  <c r="L34" i="8"/>
  <c r="K34" i="8"/>
  <c r="J34" i="8"/>
  <c r="AS33" i="8"/>
  <c r="AR33" i="8"/>
  <c r="AQ33" i="8"/>
  <c r="X33" i="8"/>
  <c r="W33" i="8"/>
  <c r="V33" i="8"/>
  <c r="L33" i="8"/>
  <c r="K33" i="8"/>
  <c r="J33" i="8"/>
  <c r="AS32" i="8"/>
  <c r="AR32" i="8"/>
  <c r="AQ32" i="8"/>
  <c r="X32" i="8"/>
  <c r="W32" i="8"/>
  <c r="V32" i="8"/>
  <c r="L32" i="8"/>
  <c r="K32" i="8"/>
  <c r="J32" i="8"/>
  <c r="AS31" i="8"/>
  <c r="AR31" i="8"/>
  <c r="AQ31" i="8"/>
  <c r="X31" i="8"/>
  <c r="W31" i="8"/>
  <c r="V31" i="8"/>
  <c r="L31" i="8"/>
  <c r="K31" i="8"/>
  <c r="J31" i="8"/>
  <c r="AS30" i="8"/>
  <c r="AR30" i="8"/>
  <c r="AQ30" i="8"/>
  <c r="X30" i="8"/>
  <c r="W30" i="8"/>
  <c r="V30" i="8"/>
  <c r="L30" i="8"/>
  <c r="K30" i="8"/>
  <c r="J30" i="8"/>
  <c r="AS29" i="8"/>
  <c r="AR29" i="8"/>
  <c r="AQ29" i="8"/>
  <c r="X29" i="8"/>
  <c r="W29" i="8"/>
  <c r="V29" i="8"/>
  <c r="L29" i="8"/>
  <c r="K29" i="8"/>
  <c r="J29" i="8"/>
  <c r="AS28" i="8"/>
  <c r="AR28" i="8"/>
  <c r="AQ28" i="8"/>
  <c r="X28" i="8"/>
  <c r="W28" i="8"/>
  <c r="V28" i="8"/>
  <c r="L28" i="8"/>
  <c r="K28" i="8"/>
  <c r="J28" i="8"/>
  <c r="AS27" i="8"/>
  <c r="AR27" i="8"/>
  <c r="AQ27" i="8"/>
  <c r="X27" i="8"/>
  <c r="W27" i="8"/>
  <c r="V27" i="8"/>
  <c r="L27" i="8"/>
  <c r="K27" i="8"/>
  <c r="J27" i="8"/>
  <c r="AS26" i="8"/>
  <c r="AR26" i="8"/>
  <c r="AQ26" i="8"/>
  <c r="X26" i="8"/>
  <c r="W26" i="8"/>
  <c r="V26" i="8"/>
  <c r="L26" i="8"/>
  <c r="K26" i="8"/>
  <c r="J26" i="8"/>
  <c r="AS25" i="8"/>
  <c r="AR25" i="8"/>
  <c r="AQ25" i="8"/>
  <c r="X25" i="8"/>
  <c r="W25" i="8"/>
  <c r="V25" i="8"/>
  <c r="L25" i="8"/>
  <c r="K25" i="8"/>
  <c r="J25" i="8"/>
  <c r="AS24" i="8"/>
  <c r="AR24" i="8"/>
  <c r="AQ24" i="8"/>
  <c r="X24" i="8"/>
  <c r="W24" i="8"/>
  <c r="V24" i="8"/>
  <c r="L24" i="8"/>
  <c r="K24" i="8"/>
  <c r="J24" i="8"/>
  <c r="AS23" i="8"/>
  <c r="AR23" i="8"/>
  <c r="AQ23" i="8"/>
  <c r="X23" i="8"/>
  <c r="W23" i="8"/>
  <c r="V23" i="8"/>
  <c r="L23" i="8"/>
  <c r="K23" i="8"/>
  <c r="J23" i="8"/>
  <c r="AS22" i="8"/>
  <c r="AR22" i="8"/>
  <c r="AQ22" i="8"/>
  <c r="X22" i="8"/>
  <c r="W22" i="8"/>
  <c r="V22" i="8"/>
  <c r="L22" i="8"/>
  <c r="K22" i="8"/>
  <c r="J22" i="8"/>
  <c r="AS21" i="8"/>
  <c r="AR21" i="8"/>
  <c r="AQ21" i="8"/>
  <c r="X21" i="8"/>
  <c r="W21" i="8"/>
  <c r="V21" i="8"/>
  <c r="L21" i="8"/>
  <c r="K21" i="8"/>
  <c r="J21" i="8"/>
  <c r="AS20" i="8"/>
  <c r="AR20" i="8"/>
  <c r="AQ20" i="8"/>
  <c r="X20" i="8"/>
  <c r="W20" i="8"/>
  <c r="V20" i="8"/>
  <c r="L20" i="8"/>
  <c r="K20" i="8"/>
  <c r="J20" i="8"/>
  <c r="AS19" i="8"/>
  <c r="AR19" i="8"/>
  <c r="AQ19" i="8"/>
  <c r="X19" i="8"/>
  <c r="W19" i="8"/>
  <c r="V19" i="8"/>
  <c r="L19" i="8"/>
  <c r="K19" i="8"/>
  <c r="J19" i="8"/>
  <c r="AS18" i="8"/>
  <c r="AR18" i="8"/>
  <c r="AQ18" i="8"/>
  <c r="X18" i="8"/>
  <c r="W18" i="8"/>
  <c r="V18" i="8"/>
  <c r="L18" i="8"/>
  <c r="K18" i="8"/>
  <c r="J18" i="8"/>
  <c r="AS17" i="8"/>
  <c r="AR17" i="8"/>
  <c r="AQ17" i="8"/>
  <c r="X17" i="8"/>
  <c r="W17" i="8"/>
  <c r="V17" i="8"/>
  <c r="L17" i="8"/>
  <c r="K17" i="8"/>
  <c r="J17" i="8"/>
  <c r="AS16" i="8"/>
  <c r="AR16" i="8"/>
  <c r="AQ16" i="8"/>
  <c r="X16" i="8"/>
  <c r="W16" i="8"/>
  <c r="V16" i="8"/>
  <c r="L16" i="8"/>
  <c r="K16" i="8"/>
  <c r="J16" i="8"/>
  <c r="AS15" i="8"/>
  <c r="AR15" i="8"/>
  <c r="AQ15" i="8"/>
  <c r="X15" i="8"/>
  <c r="W15" i="8"/>
  <c r="V15" i="8"/>
  <c r="L15" i="8"/>
  <c r="K15" i="8"/>
  <c r="J15" i="8"/>
  <c r="AS14" i="8"/>
  <c r="AR14" i="8"/>
  <c r="AQ14" i="8"/>
  <c r="X14" i="8"/>
  <c r="W14" i="8"/>
  <c r="V14" i="8"/>
  <c r="L14" i="8"/>
  <c r="K14" i="8"/>
  <c r="J14" i="8"/>
  <c r="AS13" i="8"/>
  <c r="AR13" i="8"/>
  <c r="AQ13" i="8"/>
  <c r="X13" i="8"/>
  <c r="W13" i="8"/>
  <c r="V13" i="8"/>
  <c r="L13" i="8"/>
  <c r="K13" i="8"/>
  <c r="J13" i="8"/>
  <c r="AS12" i="8"/>
  <c r="AR12" i="8"/>
  <c r="AQ12" i="8"/>
  <c r="X12" i="8"/>
  <c r="W12" i="8"/>
  <c r="V12" i="8"/>
  <c r="L12" i="8"/>
  <c r="K12" i="8"/>
  <c r="J12" i="8"/>
  <c r="AS11" i="8"/>
  <c r="AR11" i="8"/>
  <c r="AQ11" i="8"/>
  <c r="X11" i="8"/>
  <c r="W11" i="8"/>
  <c r="V11" i="8"/>
  <c r="L11" i="8"/>
  <c r="K11" i="8"/>
  <c r="J11" i="8"/>
  <c r="AS10" i="8"/>
  <c r="AR10" i="8"/>
  <c r="AQ10" i="8"/>
  <c r="X10" i="8"/>
  <c r="W10" i="8"/>
  <c r="V10" i="8"/>
  <c r="L10" i="8"/>
  <c r="K10" i="8"/>
  <c r="J10" i="8"/>
  <c r="AS9" i="8"/>
  <c r="AR9" i="8"/>
  <c r="AQ9" i="8"/>
  <c r="X9" i="8"/>
  <c r="W9" i="8"/>
  <c r="V9" i="8"/>
  <c r="L9" i="8"/>
  <c r="K9" i="8"/>
  <c r="J9" i="8"/>
  <c r="AS8" i="8"/>
  <c r="AR8" i="8"/>
  <c r="AQ8" i="8"/>
  <c r="X8" i="8"/>
  <c r="W8" i="8"/>
  <c r="V8" i="8"/>
  <c r="L8" i="8"/>
  <c r="K8" i="8"/>
  <c r="J8" i="8"/>
  <c r="AS7" i="8"/>
  <c r="AR7" i="8"/>
  <c r="AQ7" i="8"/>
  <c r="X7" i="8"/>
  <c r="X63" i="8" s="1"/>
  <c r="X69" i="8" s="1"/>
  <c r="W7" i="8"/>
  <c r="V7" i="8"/>
  <c r="L7" i="8"/>
  <c r="K7" i="8"/>
  <c r="K63" i="8" s="1"/>
  <c r="K69" i="8" s="1"/>
  <c r="J7" i="8"/>
  <c r="J63" i="8" s="1"/>
  <c r="J69" i="8" s="1"/>
  <c r="AS6" i="8"/>
  <c r="AR6" i="8"/>
  <c r="AQ6" i="8"/>
  <c r="X6" i="8"/>
  <c r="W6" i="8"/>
  <c r="V6" i="8"/>
  <c r="L6" i="8"/>
  <c r="L61" i="8" s="1"/>
  <c r="L68" i="8" s="1"/>
  <c r="K6" i="8"/>
  <c r="K61" i="8" s="1"/>
  <c r="K68" i="8" s="1"/>
  <c r="J6" i="8"/>
  <c r="AS70" i="7"/>
  <c r="AR70" i="7"/>
  <c r="AQ70" i="7"/>
  <c r="X70" i="7"/>
  <c r="W70" i="7"/>
  <c r="V70" i="7"/>
  <c r="L70" i="7"/>
  <c r="K70" i="7"/>
  <c r="AS67" i="7"/>
  <c r="AR67" i="7"/>
  <c r="AQ67" i="7"/>
  <c r="X67" i="7"/>
  <c r="W67" i="7"/>
  <c r="V67" i="7"/>
  <c r="L67" i="7"/>
  <c r="K67" i="7"/>
  <c r="J67" i="7"/>
  <c r="AS66" i="7"/>
  <c r="AR66" i="7"/>
  <c r="AQ66" i="7"/>
  <c r="X66" i="7"/>
  <c r="W66" i="7"/>
  <c r="V66" i="7"/>
  <c r="L66" i="7"/>
  <c r="K66" i="7"/>
  <c r="J66" i="7"/>
  <c r="AS65" i="7"/>
  <c r="AR65" i="7"/>
  <c r="AQ65" i="7"/>
  <c r="X65" i="7"/>
  <c r="W65" i="7"/>
  <c r="V65" i="7"/>
  <c r="L65" i="7"/>
  <c r="K65" i="7"/>
  <c r="J65" i="7"/>
  <c r="AS64" i="7"/>
  <c r="AR64" i="7"/>
  <c r="AQ64" i="7"/>
  <c r="X64" i="7"/>
  <c r="W64" i="7"/>
  <c r="V64" i="7"/>
  <c r="L64" i="7"/>
  <c r="K64" i="7"/>
  <c r="J64" i="7"/>
  <c r="AS62" i="7"/>
  <c r="J62" i="7"/>
  <c r="AR61" i="7"/>
  <c r="J61" i="7"/>
  <c r="J68" i="7" s="1"/>
  <c r="AS60" i="7"/>
  <c r="AR60" i="7"/>
  <c r="AQ60" i="7"/>
  <c r="X60" i="7"/>
  <c r="W60" i="7"/>
  <c r="V60" i="7"/>
  <c r="L60" i="7"/>
  <c r="K60" i="7"/>
  <c r="J60" i="7"/>
  <c r="AS59" i="7"/>
  <c r="AR59" i="7"/>
  <c r="AQ59" i="7"/>
  <c r="X59" i="7"/>
  <c r="X62" i="7" s="1"/>
  <c r="W59" i="7"/>
  <c r="W62" i="7" s="1"/>
  <c r="V59" i="7"/>
  <c r="V62" i="7" s="1"/>
  <c r="L59" i="7"/>
  <c r="L62" i="7" s="1"/>
  <c r="K59" i="7"/>
  <c r="K62" i="7" s="1"/>
  <c r="J59" i="7"/>
  <c r="AS58" i="7"/>
  <c r="AR58" i="7"/>
  <c r="AQ58" i="7"/>
  <c r="X58" i="7"/>
  <c r="W58" i="7"/>
  <c r="V58" i="7"/>
  <c r="L58" i="7"/>
  <c r="K58" i="7"/>
  <c r="J58" i="7"/>
  <c r="AS57" i="7"/>
  <c r="AR57" i="7"/>
  <c r="AQ57" i="7"/>
  <c r="X57" i="7"/>
  <c r="W57" i="7"/>
  <c r="V57" i="7"/>
  <c r="L57" i="7"/>
  <c r="K57" i="7"/>
  <c r="J57" i="7"/>
  <c r="AS56" i="7"/>
  <c r="AR56" i="7"/>
  <c r="AQ56" i="7"/>
  <c r="X56" i="7"/>
  <c r="W56" i="7"/>
  <c r="V56" i="7"/>
  <c r="L56" i="7"/>
  <c r="K56" i="7"/>
  <c r="J56" i="7"/>
  <c r="AS55" i="7"/>
  <c r="AR55" i="7"/>
  <c r="AQ55" i="7"/>
  <c r="X55" i="7"/>
  <c r="W55" i="7"/>
  <c r="V55" i="7"/>
  <c r="L55" i="7"/>
  <c r="K55" i="7"/>
  <c r="J55" i="7"/>
  <c r="AS54" i="7"/>
  <c r="AR54" i="7"/>
  <c r="AQ54" i="7"/>
  <c r="X54" i="7"/>
  <c r="W54" i="7"/>
  <c r="V54" i="7"/>
  <c r="L54" i="7"/>
  <c r="K54" i="7"/>
  <c r="J54" i="7"/>
  <c r="AS53" i="7"/>
  <c r="AR53" i="7"/>
  <c r="AQ53" i="7"/>
  <c r="X53" i="7"/>
  <c r="W53" i="7"/>
  <c r="V53" i="7"/>
  <c r="L53" i="7"/>
  <c r="K53" i="7"/>
  <c r="J53" i="7"/>
  <c r="AS52" i="7"/>
  <c r="AR52" i="7"/>
  <c r="AQ52" i="7"/>
  <c r="X52" i="7"/>
  <c r="W52" i="7"/>
  <c r="V52" i="7"/>
  <c r="L52" i="7"/>
  <c r="K52" i="7"/>
  <c r="J52" i="7"/>
  <c r="AS51" i="7"/>
  <c r="AR51" i="7"/>
  <c r="AQ51" i="7"/>
  <c r="X51" i="7"/>
  <c r="W51" i="7"/>
  <c r="V51" i="7"/>
  <c r="L51" i="7"/>
  <c r="K51" i="7"/>
  <c r="J51" i="7"/>
  <c r="AS50" i="7"/>
  <c r="AR50" i="7"/>
  <c r="AQ50" i="7"/>
  <c r="X50" i="7"/>
  <c r="W50" i="7"/>
  <c r="V50" i="7"/>
  <c r="L50" i="7"/>
  <c r="K50" i="7"/>
  <c r="J50" i="7"/>
  <c r="AS49" i="7"/>
  <c r="AR49" i="7"/>
  <c r="AQ49" i="7"/>
  <c r="X49" i="7"/>
  <c r="W49" i="7"/>
  <c r="V49" i="7"/>
  <c r="L49" i="7"/>
  <c r="K49" i="7"/>
  <c r="J49" i="7"/>
  <c r="AS48" i="7"/>
  <c r="AR48" i="7"/>
  <c r="AQ48" i="7"/>
  <c r="X48" i="7"/>
  <c r="W48" i="7"/>
  <c r="V48" i="7"/>
  <c r="L48" i="7"/>
  <c r="K48" i="7"/>
  <c r="J48" i="7"/>
  <c r="AS47" i="7"/>
  <c r="AR47" i="7"/>
  <c r="AQ47" i="7"/>
  <c r="X47" i="7"/>
  <c r="W47" i="7"/>
  <c r="V47" i="7"/>
  <c r="L47" i="7"/>
  <c r="K47" i="7"/>
  <c r="J47" i="7"/>
  <c r="AS46" i="7"/>
  <c r="AR46" i="7"/>
  <c r="AQ46" i="7"/>
  <c r="X46" i="7"/>
  <c r="W46" i="7"/>
  <c r="V46" i="7"/>
  <c r="L46" i="7"/>
  <c r="K46" i="7"/>
  <c r="J46" i="7"/>
  <c r="AS45" i="7"/>
  <c r="AR45" i="7"/>
  <c r="AQ45" i="7"/>
  <c r="X45" i="7"/>
  <c r="W45" i="7"/>
  <c r="V45" i="7"/>
  <c r="L45" i="7"/>
  <c r="K45" i="7"/>
  <c r="J45" i="7"/>
  <c r="AS44" i="7"/>
  <c r="AR44" i="7"/>
  <c r="AQ44" i="7"/>
  <c r="X44" i="7"/>
  <c r="W44" i="7"/>
  <c r="V44" i="7"/>
  <c r="L44" i="7"/>
  <c r="K44" i="7"/>
  <c r="J44" i="7"/>
  <c r="AS43" i="7"/>
  <c r="AR43" i="7"/>
  <c r="AQ43" i="7"/>
  <c r="X43" i="7"/>
  <c r="W43" i="7"/>
  <c r="V43" i="7"/>
  <c r="L43" i="7"/>
  <c r="K43" i="7"/>
  <c r="J43" i="7"/>
  <c r="AS42" i="7"/>
  <c r="AR42" i="7"/>
  <c r="AQ42" i="7"/>
  <c r="X42" i="7"/>
  <c r="W42" i="7"/>
  <c r="V42" i="7"/>
  <c r="L42" i="7"/>
  <c r="K42" i="7"/>
  <c r="J42" i="7"/>
  <c r="AS41" i="7"/>
  <c r="AR41" i="7"/>
  <c r="AQ41" i="7"/>
  <c r="X41" i="7"/>
  <c r="W41" i="7"/>
  <c r="V41" i="7"/>
  <c r="L41" i="7"/>
  <c r="K41" i="7"/>
  <c r="J41" i="7"/>
  <c r="AS40" i="7"/>
  <c r="AR40" i="7"/>
  <c r="AQ40" i="7"/>
  <c r="X40" i="7"/>
  <c r="W40" i="7"/>
  <c r="V40" i="7"/>
  <c r="L40" i="7"/>
  <c r="K40" i="7"/>
  <c r="J40" i="7"/>
  <c r="AS39" i="7"/>
  <c r="AR39" i="7"/>
  <c r="AQ39" i="7"/>
  <c r="X39" i="7"/>
  <c r="W39" i="7"/>
  <c r="V39" i="7"/>
  <c r="L39" i="7"/>
  <c r="K39" i="7"/>
  <c r="J39" i="7"/>
  <c r="AS38" i="7"/>
  <c r="AR38" i="7"/>
  <c r="AQ38" i="7"/>
  <c r="X38" i="7"/>
  <c r="W38" i="7"/>
  <c r="V38" i="7"/>
  <c r="L38" i="7"/>
  <c r="K38" i="7"/>
  <c r="J38" i="7"/>
  <c r="AS37" i="7"/>
  <c r="AR37" i="7"/>
  <c r="AQ37" i="7"/>
  <c r="X37" i="7"/>
  <c r="W37" i="7"/>
  <c r="V37" i="7"/>
  <c r="L37" i="7"/>
  <c r="K37" i="7"/>
  <c r="J37" i="7"/>
  <c r="AS36" i="7"/>
  <c r="AR36" i="7"/>
  <c r="AQ36" i="7"/>
  <c r="X36" i="7"/>
  <c r="W36" i="7"/>
  <c r="V36" i="7"/>
  <c r="L36" i="7"/>
  <c r="K36" i="7"/>
  <c r="J36" i="7"/>
  <c r="AS35" i="7"/>
  <c r="AR35" i="7"/>
  <c r="AQ35" i="7"/>
  <c r="X35" i="7"/>
  <c r="W35" i="7"/>
  <c r="V35" i="7"/>
  <c r="L35" i="7"/>
  <c r="K35" i="7"/>
  <c r="J35" i="7"/>
  <c r="AS34" i="7"/>
  <c r="AR34" i="7"/>
  <c r="AQ34" i="7"/>
  <c r="X34" i="7"/>
  <c r="W34" i="7"/>
  <c r="V34" i="7"/>
  <c r="L34" i="7"/>
  <c r="K34" i="7"/>
  <c r="J34" i="7"/>
  <c r="AS33" i="7"/>
  <c r="AR33" i="7"/>
  <c r="AQ33" i="7"/>
  <c r="X33" i="7"/>
  <c r="W33" i="7"/>
  <c r="V33" i="7"/>
  <c r="L33" i="7"/>
  <c r="K33" i="7"/>
  <c r="J33" i="7"/>
  <c r="AS32" i="7"/>
  <c r="AR32" i="7"/>
  <c r="AQ32" i="7"/>
  <c r="X32" i="7"/>
  <c r="W32" i="7"/>
  <c r="V32" i="7"/>
  <c r="L32" i="7"/>
  <c r="K32" i="7"/>
  <c r="J32" i="7"/>
  <c r="AS31" i="7"/>
  <c r="AR31" i="7"/>
  <c r="AQ31" i="7"/>
  <c r="X31" i="7"/>
  <c r="W31" i="7"/>
  <c r="V31" i="7"/>
  <c r="L31" i="7"/>
  <c r="K31" i="7"/>
  <c r="J31" i="7"/>
  <c r="AS30" i="7"/>
  <c r="AR30" i="7"/>
  <c r="AQ30" i="7"/>
  <c r="X30" i="7"/>
  <c r="W30" i="7"/>
  <c r="V30" i="7"/>
  <c r="L30" i="7"/>
  <c r="K30" i="7"/>
  <c r="J30" i="7"/>
  <c r="AS29" i="7"/>
  <c r="AR29" i="7"/>
  <c r="AQ29" i="7"/>
  <c r="X29" i="7"/>
  <c r="W29" i="7"/>
  <c r="V29" i="7"/>
  <c r="L29" i="7"/>
  <c r="K29" i="7"/>
  <c r="J29" i="7"/>
  <c r="AS28" i="7"/>
  <c r="AR28" i="7"/>
  <c r="AQ28" i="7"/>
  <c r="X28" i="7"/>
  <c r="W28" i="7"/>
  <c r="V28" i="7"/>
  <c r="L28" i="7"/>
  <c r="K28" i="7"/>
  <c r="J28" i="7"/>
  <c r="AS27" i="7"/>
  <c r="AR27" i="7"/>
  <c r="AQ27" i="7"/>
  <c r="X27" i="7"/>
  <c r="W27" i="7"/>
  <c r="V27" i="7"/>
  <c r="L27" i="7"/>
  <c r="K27" i="7"/>
  <c r="J27" i="7"/>
  <c r="AS26" i="7"/>
  <c r="AR26" i="7"/>
  <c r="AQ26" i="7"/>
  <c r="X26" i="7"/>
  <c r="W26" i="7"/>
  <c r="V26" i="7"/>
  <c r="L26" i="7"/>
  <c r="K26" i="7"/>
  <c r="J26" i="7"/>
  <c r="AS25" i="7"/>
  <c r="AR25" i="7"/>
  <c r="AQ25" i="7"/>
  <c r="X25" i="7"/>
  <c r="W25" i="7"/>
  <c r="V25" i="7"/>
  <c r="L25" i="7"/>
  <c r="K25" i="7"/>
  <c r="J25" i="7"/>
  <c r="AS24" i="7"/>
  <c r="AR24" i="7"/>
  <c r="AQ24" i="7"/>
  <c r="X24" i="7"/>
  <c r="W24" i="7"/>
  <c r="V24" i="7"/>
  <c r="L24" i="7"/>
  <c r="K24" i="7"/>
  <c r="J24" i="7"/>
  <c r="AS23" i="7"/>
  <c r="AR23" i="7"/>
  <c r="AQ23" i="7"/>
  <c r="X23" i="7"/>
  <c r="W23" i="7"/>
  <c r="V23" i="7"/>
  <c r="L23" i="7"/>
  <c r="K23" i="7"/>
  <c r="J23" i="7"/>
  <c r="AS22" i="7"/>
  <c r="AR22" i="7"/>
  <c r="AQ22" i="7"/>
  <c r="X22" i="7"/>
  <c r="W22" i="7"/>
  <c r="V22" i="7"/>
  <c r="L22" i="7"/>
  <c r="K22" i="7"/>
  <c r="J22" i="7"/>
  <c r="AS21" i="7"/>
  <c r="AR21" i="7"/>
  <c r="AQ21" i="7"/>
  <c r="X21" i="7"/>
  <c r="W21" i="7"/>
  <c r="V21" i="7"/>
  <c r="L21" i="7"/>
  <c r="K21" i="7"/>
  <c r="J21" i="7"/>
  <c r="AS20" i="7"/>
  <c r="AR20" i="7"/>
  <c r="AQ20" i="7"/>
  <c r="X20" i="7"/>
  <c r="W20" i="7"/>
  <c r="V20" i="7"/>
  <c r="L20" i="7"/>
  <c r="K20" i="7"/>
  <c r="J20" i="7"/>
  <c r="AS19" i="7"/>
  <c r="AR19" i="7"/>
  <c r="AQ19" i="7"/>
  <c r="X19" i="7"/>
  <c r="W19" i="7"/>
  <c r="V19" i="7"/>
  <c r="L19" i="7"/>
  <c r="K19" i="7"/>
  <c r="J19" i="7"/>
  <c r="AS18" i="7"/>
  <c r="AR18" i="7"/>
  <c r="AQ18" i="7"/>
  <c r="X18" i="7"/>
  <c r="W18" i="7"/>
  <c r="V18" i="7"/>
  <c r="L18" i="7"/>
  <c r="K18" i="7"/>
  <c r="J18" i="7"/>
  <c r="AS17" i="7"/>
  <c r="AR17" i="7"/>
  <c r="AQ17" i="7"/>
  <c r="X17" i="7"/>
  <c r="W17" i="7"/>
  <c r="V17" i="7"/>
  <c r="L17" i="7"/>
  <c r="K17" i="7"/>
  <c r="J17" i="7"/>
  <c r="AS16" i="7"/>
  <c r="AR16" i="7"/>
  <c r="AQ16" i="7"/>
  <c r="X16" i="7"/>
  <c r="W16" i="7"/>
  <c r="V16" i="7"/>
  <c r="L16" i="7"/>
  <c r="K16" i="7"/>
  <c r="J16" i="7"/>
  <c r="AS15" i="7"/>
  <c r="AR15" i="7"/>
  <c r="AQ15" i="7"/>
  <c r="X15" i="7"/>
  <c r="W15" i="7"/>
  <c r="V15" i="7"/>
  <c r="L15" i="7"/>
  <c r="K15" i="7"/>
  <c r="J15" i="7"/>
  <c r="AS14" i="7"/>
  <c r="AR14" i="7"/>
  <c r="AQ14" i="7"/>
  <c r="X14" i="7"/>
  <c r="W14" i="7"/>
  <c r="V14" i="7"/>
  <c r="L14" i="7"/>
  <c r="K14" i="7"/>
  <c r="J14" i="7"/>
  <c r="AS13" i="7"/>
  <c r="AR13" i="7"/>
  <c r="AQ13" i="7"/>
  <c r="X13" i="7"/>
  <c r="W13" i="7"/>
  <c r="V13" i="7"/>
  <c r="L13" i="7"/>
  <c r="K13" i="7"/>
  <c r="J13" i="7"/>
  <c r="AS12" i="7"/>
  <c r="AR12" i="7"/>
  <c r="AQ12" i="7"/>
  <c r="X12" i="7"/>
  <c r="W12" i="7"/>
  <c r="V12" i="7"/>
  <c r="L12" i="7"/>
  <c r="K12" i="7"/>
  <c r="J12" i="7"/>
  <c r="AS11" i="7"/>
  <c r="AR11" i="7"/>
  <c r="AQ11" i="7"/>
  <c r="X11" i="7"/>
  <c r="W11" i="7"/>
  <c r="V11" i="7"/>
  <c r="L11" i="7"/>
  <c r="K11" i="7"/>
  <c r="J11" i="7"/>
  <c r="AS10" i="7"/>
  <c r="AR10" i="7"/>
  <c r="AQ10" i="7"/>
  <c r="X10" i="7"/>
  <c r="W10" i="7"/>
  <c r="V10" i="7"/>
  <c r="L10" i="7"/>
  <c r="K10" i="7"/>
  <c r="J10" i="7"/>
  <c r="AS9" i="7"/>
  <c r="AR9" i="7"/>
  <c r="AQ9" i="7"/>
  <c r="X9" i="7"/>
  <c r="W9" i="7"/>
  <c r="V9" i="7"/>
  <c r="L9" i="7"/>
  <c r="K9" i="7"/>
  <c r="J9" i="7"/>
  <c r="AS8" i="7"/>
  <c r="AR8" i="7"/>
  <c r="AQ8" i="7"/>
  <c r="X8" i="7"/>
  <c r="W8" i="7"/>
  <c r="V8" i="7"/>
  <c r="L8" i="7"/>
  <c r="K8" i="7"/>
  <c r="K61" i="7" s="1"/>
  <c r="K68" i="7" s="1"/>
  <c r="J8" i="7"/>
  <c r="AS7" i="7"/>
  <c r="AR7" i="7"/>
  <c r="AQ7" i="7"/>
  <c r="X7" i="7"/>
  <c r="W7" i="7"/>
  <c r="V7" i="7"/>
  <c r="L7" i="7"/>
  <c r="L63" i="7" s="1"/>
  <c r="L69" i="7" s="1"/>
  <c r="K7" i="7"/>
  <c r="J7" i="7"/>
  <c r="AS6" i="7"/>
  <c r="AR6" i="7"/>
  <c r="AQ6" i="7"/>
  <c r="X6" i="7"/>
  <c r="W6" i="7"/>
  <c r="V6" i="7"/>
  <c r="L6" i="7"/>
  <c r="K6" i="7"/>
  <c r="J6" i="7"/>
  <c r="AS70" i="6"/>
  <c r="AR70" i="6"/>
  <c r="AQ70" i="6"/>
  <c r="X70" i="6"/>
  <c r="W70" i="6"/>
  <c r="V70" i="6"/>
  <c r="L70" i="6"/>
  <c r="K70" i="6"/>
  <c r="AS67" i="6"/>
  <c r="AR67" i="6"/>
  <c r="AQ67" i="6"/>
  <c r="X67" i="6"/>
  <c r="W67" i="6"/>
  <c r="V67" i="6"/>
  <c r="L67" i="6"/>
  <c r="K67" i="6"/>
  <c r="J67" i="6"/>
  <c r="AS66" i="6"/>
  <c r="AR66" i="6"/>
  <c r="AQ66" i="6"/>
  <c r="X66" i="6"/>
  <c r="W66" i="6"/>
  <c r="V66" i="6"/>
  <c r="L66" i="6"/>
  <c r="K66" i="6"/>
  <c r="J66" i="6"/>
  <c r="AS65" i="6"/>
  <c r="AR65" i="6"/>
  <c r="AQ65" i="6"/>
  <c r="X65" i="6"/>
  <c r="W65" i="6"/>
  <c r="V65" i="6"/>
  <c r="L65" i="6"/>
  <c r="K65" i="6"/>
  <c r="J65" i="6"/>
  <c r="AS64" i="6"/>
  <c r="AR64" i="6"/>
  <c r="AQ64" i="6"/>
  <c r="X64" i="6"/>
  <c r="W64" i="6"/>
  <c r="V64" i="6"/>
  <c r="L64" i="6"/>
  <c r="K64" i="6"/>
  <c r="J64" i="6"/>
  <c r="AQ62" i="6"/>
  <c r="V62" i="6"/>
  <c r="AR61" i="6"/>
  <c r="AS60" i="6"/>
  <c r="AR60" i="6"/>
  <c r="AQ60" i="6"/>
  <c r="X60" i="6"/>
  <c r="W60" i="6"/>
  <c r="V60" i="6"/>
  <c r="L60" i="6"/>
  <c r="K60" i="6"/>
  <c r="J60" i="6"/>
  <c r="AS59" i="6"/>
  <c r="AR59" i="6"/>
  <c r="AQ59" i="6"/>
  <c r="X59" i="6"/>
  <c r="X62" i="6" s="1"/>
  <c r="W59" i="6"/>
  <c r="W62" i="6" s="1"/>
  <c r="V59" i="6"/>
  <c r="L59" i="6"/>
  <c r="L62" i="6" s="1"/>
  <c r="K59" i="6"/>
  <c r="K62" i="6" s="1"/>
  <c r="J59" i="6"/>
  <c r="J62" i="6" s="1"/>
  <c r="AS58" i="6"/>
  <c r="AR58" i="6"/>
  <c r="AQ58" i="6"/>
  <c r="X58" i="6"/>
  <c r="W58" i="6"/>
  <c r="V58" i="6"/>
  <c r="L58" i="6"/>
  <c r="K58" i="6"/>
  <c r="J58" i="6"/>
  <c r="AS57" i="6"/>
  <c r="AR57" i="6"/>
  <c r="AQ57" i="6"/>
  <c r="X57" i="6"/>
  <c r="W57" i="6"/>
  <c r="V57" i="6"/>
  <c r="L57" i="6"/>
  <c r="K57" i="6"/>
  <c r="J57" i="6"/>
  <c r="AS56" i="6"/>
  <c r="AR56" i="6"/>
  <c r="AQ56" i="6"/>
  <c r="X56" i="6"/>
  <c r="W56" i="6"/>
  <c r="V56" i="6"/>
  <c r="L56" i="6"/>
  <c r="K56" i="6"/>
  <c r="J56" i="6"/>
  <c r="AS55" i="6"/>
  <c r="AR55" i="6"/>
  <c r="AQ55" i="6"/>
  <c r="X55" i="6"/>
  <c r="W55" i="6"/>
  <c r="V55" i="6"/>
  <c r="L55" i="6"/>
  <c r="K55" i="6"/>
  <c r="J55" i="6"/>
  <c r="AS54" i="6"/>
  <c r="AR54" i="6"/>
  <c r="AQ54" i="6"/>
  <c r="X54" i="6"/>
  <c r="W54" i="6"/>
  <c r="V54" i="6"/>
  <c r="L54" i="6"/>
  <c r="K54" i="6"/>
  <c r="J54" i="6"/>
  <c r="AS53" i="6"/>
  <c r="AR53" i="6"/>
  <c r="AQ53" i="6"/>
  <c r="X53" i="6"/>
  <c r="W53" i="6"/>
  <c r="V53" i="6"/>
  <c r="L53" i="6"/>
  <c r="K53" i="6"/>
  <c r="J53" i="6"/>
  <c r="AS52" i="6"/>
  <c r="AR52" i="6"/>
  <c r="AQ52" i="6"/>
  <c r="X52" i="6"/>
  <c r="W52" i="6"/>
  <c r="V52" i="6"/>
  <c r="L52" i="6"/>
  <c r="K52" i="6"/>
  <c r="J52" i="6"/>
  <c r="AS51" i="6"/>
  <c r="AR51" i="6"/>
  <c r="AQ51" i="6"/>
  <c r="X51" i="6"/>
  <c r="W51" i="6"/>
  <c r="V51" i="6"/>
  <c r="L51" i="6"/>
  <c r="K51" i="6"/>
  <c r="J51" i="6"/>
  <c r="AS50" i="6"/>
  <c r="AR50" i="6"/>
  <c r="AQ50" i="6"/>
  <c r="X50" i="6"/>
  <c r="W50" i="6"/>
  <c r="V50" i="6"/>
  <c r="L50" i="6"/>
  <c r="K50" i="6"/>
  <c r="J50" i="6"/>
  <c r="AS49" i="6"/>
  <c r="AR49" i="6"/>
  <c r="AQ49" i="6"/>
  <c r="X49" i="6"/>
  <c r="W49" i="6"/>
  <c r="V49" i="6"/>
  <c r="L49" i="6"/>
  <c r="K49" i="6"/>
  <c r="J49" i="6"/>
  <c r="AS48" i="6"/>
  <c r="AR48" i="6"/>
  <c r="AQ48" i="6"/>
  <c r="X48" i="6"/>
  <c r="W48" i="6"/>
  <c r="V48" i="6"/>
  <c r="L48" i="6"/>
  <c r="K48" i="6"/>
  <c r="J48" i="6"/>
  <c r="AS47" i="6"/>
  <c r="AR47" i="6"/>
  <c r="AQ47" i="6"/>
  <c r="X47" i="6"/>
  <c r="W47" i="6"/>
  <c r="V47" i="6"/>
  <c r="L47" i="6"/>
  <c r="K47" i="6"/>
  <c r="J47" i="6"/>
  <c r="AS46" i="6"/>
  <c r="AR46" i="6"/>
  <c r="AQ46" i="6"/>
  <c r="X46" i="6"/>
  <c r="W46" i="6"/>
  <c r="V46" i="6"/>
  <c r="L46" i="6"/>
  <c r="K46" i="6"/>
  <c r="J46" i="6"/>
  <c r="AS45" i="6"/>
  <c r="AR45" i="6"/>
  <c r="AQ45" i="6"/>
  <c r="X45" i="6"/>
  <c r="W45" i="6"/>
  <c r="V45" i="6"/>
  <c r="L45" i="6"/>
  <c r="K45" i="6"/>
  <c r="J45" i="6"/>
  <c r="AS44" i="6"/>
  <c r="AR44" i="6"/>
  <c r="AQ44" i="6"/>
  <c r="X44" i="6"/>
  <c r="W44" i="6"/>
  <c r="V44" i="6"/>
  <c r="L44" i="6"/>
  <c r="K44" i="6"/>
  <c r="J44" i="6"/>
  <c r="AS43" i="6"/>
  <c r="AR43" i="6"/>
  <c r="AQ43" i="6"/>
  <c r="X43" i="6"/>
  <c r="W43" i="6"/>
  <c r="V43" i="6"/>
  <c r="L43" i="6"/>
  <c r="K43" i="6"/>
  <c r="J43" i="6"/>
  <c r="AS42" i="6"/>
  <c r="AR42" i="6"/>
  <c r="AQ42" i="6"/>
  <c r="X42" i="6"/>
  <c r="W42" i="6"/>
  <c r="V42" i="6"/>
  <c r="L42" i="6"/>
  <c r="K42" i="6"/>
  <c r="J42" i="6"/>
  <c r="AS41" i="6"/>
  <c r="AR41" i="6"/>
  <c r="AQ41" i="6"/>
  <c r="X41" i="6"/>
  <c r="W41" i="6"/>
  <c r="V41" i="6"/>
  <c r="L41" i="6"/>
  <c r="K41" i="6"/>
  <c r="J41" i="6"/>
  <c r="AS40" i="6"/>
  <c r="AR40" i="6"/>
  <c r="AQ40" i="6"/>
  <c r="X40" i="6"/>
  <c r="W40" i="6"/>
  <c r="V40" i="6"/>
  <c r="L40" i="6"/>
  <c r="K40" i="6"/>
  <c r="J40" i="6"/>
  <c r="AS39" i="6"/>
  <c r="AR39" i="6"/>
  <c r="AQ39" i="6"/>
  <c r="X39" i="6"/>
  <c r="W39" i="6"/>
  <c r="V39" i="6"/>
  <c r="L39" i="6"/>
  <c r="K39" i="6"/>
  <c r="J39" i="6"/>
  <c r="AS38" i="6"/>
  <c r="AR38" i="6"/>
  <c r="AQ38" i="6"/>
  <c r="X38" i="6"/>
  <c r="W38" i="6"/>
  <c r="V38" i="6"/>
  <c r="L38" i="6"/>
  <c r="K38" i="6"/>
  <c r="J38" i="6"/>
  <c r="AS37" i="6"/>
  <c r="AR37" i="6"/>
  <c r="AQ37" i="6"/>
  <c r="X37" i="6"/>
  <c r="W37" i="6"/>
  <c r="V37" i="6"/>
  <c r="L37" i="6"/>
  <c r="K37" i="6"/>
  <c r="J37" i="6"/>
  <c r="AS36" i="6"/>
  <c r="AR36" i="6"/>
  <c r="AQ36" i="6"/>
  <c r="X36" i="6"/>
  <c r="W36" i="6"/>
  <c r="V36" i="6"/>
  <c r="L36" i="6"/>
  <c r="K36" i="6"/>
  <c r="J36" i="6"/>
  <c r="AS35" i="6"/>
  <c r="AR35" i="6"/>
  <c r="AQ35" i="6"/>
  <c r="X35" i="6"/>
  <c r="W35" i="6"/>
  <c r="V35" i="6"/>
  <c r="L35" i="6"/>
  <c r="K35" i="6"/>
  <c r="J35" i="6"/>
  <c r="AS34" i="6"/>
  <c r="AR34" i="6"/>
  <c r="AQ34" i="6"/>
  <c r="X34" i="6"/>
  <c r="W34" i="6"/>
  <c r="V34" i="6"/>
  <c r="L34" i="6"/>
  <c r="K34" i="6"/>
  <c r="J34" i="6"/>
  <c r="AS33" i="6"/>
  <c r="AR33" i="6"/>
  <c r="AQ33" i="6"/>
  <c r="X33" i="6"/>
  <c r="W33" i="6"/>
  <c r="V33" i="6"/>
  <c r="L33" i="6"/>
  <c r="K33" i="6"/>
  <c r="J33" i="6"/>
  <c r="AS32" i="6"/>
  <c r="AR32" i="6"/>
  <c r="AQ32" i="6"/>
  <c r="X32" i="6"/>
  <c r="W32" i="6"/>
  <c r="V32" i="6"/>
  <c r="L32" i="6"/>
  <c r="K32" i="6"/>
  <c r="J32" i="6"/>
  <c r="AS31" i="6"/>
  <c r="AR31" i="6"/>
  <c r="AQ31" i="6"/>
  <c r="X31" i="6"/>
  <c r="W31" i="6"/>
  <c r="V31" i="6"/>
  <c r="L31" i="6"/>
  <c r="K31" i="6"/>
  <c r="J31" i="6"/>
  <c r="AS30" i="6"/>
  <c r="AR30" i="6"/>
  <c r="AQ30" i="6"/>
  <c r="X30" i="6"/>
  <c r="W30" i="6"/>
  <c r="V30" i="6"/>
  <c r="L30" i="6"/>
  <c r="K30" i="6"/>
  <c r="J30" i="6"/>
  <c r="AS29" i="6"/>
  <c r="AR29" i="6"/>
  <c r="AQ29" i="6"/>
  <c r="X29" i="6"/>
  <c r="W29" i="6"/>
  <c r="V29" i="6"/>
  <c r="L29" i="6"/>
  <c r="K29" i="6"/>
  <c r="J29" i="6"/>
  <c r="AS28" i="6"/>
  <c r="AR28" i="6"/>
  <c r="AQ28" i="6"/>
  <c r="X28" i="6"/>
  <c r="W28" i="6"/>
  <c r="V28" i="6"/>
  <c r="L28" i="6"/>
  <c r="K28" i="6"/>
  <c r="J28" i="6"/>
  <c r="AS27" i="6"/>
  <c r="AR27" i="6"/>
  <c r="AQ27" i="6"/>
  <c r="X27" i="6"/>
  <c r="W27" i="6"/>
  <c r="V27" i="6"/>
  <c r="L27" i="6"/>
  <c r="K27" i="6"/>
  <c r="J27" i="6"/>
  <c r="AS26" i="6"/>
  <c r="AR26" i="6"/>
  <c r="AQ26" i="6"/>
  <c r="X26" i="6"/>
  <c r="W26" i="6"/>
  <c r="V26" i="6"/>
  <c r="L26" i="6"/>
  <c r="K26" i="6"/>
  <c r="J26" i="6"/>
  <c r="AS25" i="6"/>
  <c r="AR25" i="6"/>
  <c r="AQ25" i="6"/>
  <c r="X25" i="6"/>
  <c r="W25" i="6"/>
  <c r="V25" i="6"/>
  <c r="L25" i="6"/>
  <c r="K25" i="6"/>
  <c r="J25" i="6"/>
  <c r="AS24" i="6"/>
  <c r="AR24" i="6"/>
  <c r="AQ24" i="6"/>
  <c r="X24" i="6"/>
  <c r="W24" i="6"/>
  <c r="V24" i="6"/>
  <c r="L24" i="6"/>
  <c r="K24" i="6"/>
  <c r="J24" i="6"/>
  <c r="AS23" i="6"/>
  <c r="AR23" i="6"/>
  <c r="AQ23" i="6"/>
  <c r="X23" i="6"/>
  <c r="W23" i="6"/>
  <c r="V23" i="6"/>
  <c r="L23" i="6"/>
  <c r="K23" i="6"/>
  <c r="J23" i="6"/>
  <c r="AS22" i="6"/>
  <c r="AR22" i="6"/>
  <c r="AQ22" i="6"/>
  <c r="X22" i="6"/>
  <c r="W22" i="6"/>
  <c r="V22" i="6"/>
  <c r="L22" i="6"/>
  <c r="K22" i="6"/>
  <c r="J22" i="6"/>
  <c r="AS21" i="6"/>
  <c r="AR21" i="6"/>
  <c r="AQ21" i="6"/>
  <c r="X21" i="6"/>
  <c r="W21" i="6"/>
  <c r="V21" i="6"/>
  <c r="L21" i="6"/>
  <c r="K21" i="6"/>
  <c r="J21" i="6"/>
  <c r="AS20" i="6"/>
  <c r="AR20" i="6"/>
  <c r="AQ20" i="6"/>
  <c r="X20" i="6"/>
  <c r="W20" i="6"/>
  <c r="V20" i="6"/>
  <c r="L20" i="6"/>
  <c r="K20" i="6"/>
  <c r="J20" i="6"/>
  <c r="AS19" i="6"/>
  <c r="AR19" i="6"/>
  <c r="AQ19" i="6"/>
  <c r="X19" i="6"/>
  <c r="W19" i="6"/>
  <c r="V19" i="6"/>
  <c r="L19" i="6"/>
  <c r="K19" i="6"/>
  <c r="J19" i="6"/>
  <c r="AS18" i="6"/>
  <c r="AR18" i="6"/>
  <c r="AQ18" i="6"/>
  <c r="X18" i="6"/>
  <c r="W18" i="6"/>
  <c r="V18" i="6"/>
  <c r="L18" i="6"/>
  <c r="K18" i="6"/>
  <c r="J18" i="6"/>
  <c r="AS17" i="6"/>
  <c r="AR17" i="6"/>
  <c r="AQ17" i="6"/>
  <c r="X17" i="6"/>
  <c r="W17" i="6"/>
  <c r="V17" i="6"/>
  <c r="L17" i="6"/>
  <c r="K17" i="6"/>
  <c r="J17" i="6"/>
  <c r="AS16" i="6"/>
  <c r="AR16" i="6"/>
  <c r="AQ16" i="6"/>
  <c r="X16" i="6"/>
  <c r="W16" i="6"/>
  <c r="V16" i="6"/>
  <c r="L16" i="6"/>
  <c r="K16" i="6"/>
  <c r="J16" i="6"/>
  <c r="AS15" i="6"/>
  <c r="AR15" i="6"/>
  <c r="AQ15" i="6"/>
  <c r="X15" i="6"/>
  <c r="W15" i="6"/>
  <c r="V15" i="6"/>
  <c r="L15" i="6"/>
  <c r="K15" i="6"/>
  <c r="J15" i="6"/>
  <c r="AS14" i="6"/>
  <c r="AR14" i="6"/>
  <c r="AQ14" i="6"/>
  <c r="X14" i="6"/>
  <c r="W14" i="6"/>
  <c r="V14" i="6"/>
  <c r="L14" i="6"/>
  <c r="K14" i="6"/>
  <c r="J14" i="6"/>
  <c r="AS13" i="6"/>
  <c r="AR13" i="6"/>
  <c r="AQ13" i="6"/>
  <c r="X13" i="6"/>
  <c r="W13" i="6"/>
  <c r="V13" i="6"/>
  <c r="L13" i="6"/>
  <c r="K13" i="6"/>
  <c r="J13" i="6"/>
  <c r="AS12" i="6"/>
  <c r="AR12" i="6"/>
  <c r="AQ12" i="6"/>
  <c r="X12" i="6"/>
  <c r="W12" i="6"/>
  <c r="V12" i="6"/>
  <c r="L12" i="6"/>
  <c r="K12" i="6"/>
  <c r="J12" i="6"/>
  <c r="AS11" i="6"/>
  <c r="AR11" i="6"/>
  <c r="AQ11" i="6"/>
  <c r="X11" i="6"/>
  <c r="W11" i="6"/>
  <c r="V11" i="6"/>
  <c r="L11" i="6"/>
  <c r="K11" i="6"/>
  <c r="J11" i="6"/>
  <c r="AS10" i="6"/>
  <c r="AR10" i="6"/>
  <c r="AQ10" i="6"/>
  <c r="X10" i="6"/>
  <c r="W10" i="6"/>
  <c r="V10" i="6"/>
  <c r="L10" i="6"/>
  <c r="K10" i="6"/>
  <c r="J10" i="6"/>
  <c r="AS9" i="6"/>
  <c r="AR9" i="6"/>
  <c r="AQ9" i="6"/>
  <c r="X9" i="6"/>
  <c r="W9" i="6"/>
  <c r="V9" i="6"/>
  <c r="L9" i="6"/>
  <c r="K9" i="6"/>
  <c r="J9" i="6"/>
  <c r="AS8" i="6"/>
  <c r="AR8" i="6"/>
  <c r="AQ8" i="6"/>
  <c r="X8" i="6"/>
  <c r="W8" i="6"/>
  <c r="W61" i="6" s="1"/>
  <c r="W68" i="6" s="1"/>
  <c r="V8" i="6"/>
  <c r="L8" i="6"/>
  <c r="K8" i="6"/>
  <c r="J8" i="6"/>
  <c r="AS7" i="6"/>
  <c r="AR7" i="6"/>
  <c r="AQ7" i="6"/>
  <c r="X7" i="6"/>
  <c r="X63" i="6" s="1"/>
  <c r="X69" i="6" s="1"/>
  <c r="W7" i="6"/>
  <c r="V7" i="6"/>
  <c r="L7" i="6"/>
  <c r="K7" i="6"/>
  <c r="K63" i="6" s="1"/>
  <c r="K69" i="6" s="1"/>
  <c r="J7" i="6"/>
  <c r="AS6" i="6"/>
  <c r="AR6" i="6"/>
  <c r="AQ6" i="6"/>
  <c r="X6" i="6"/>
  <c r="W6" i="6"/>
  <c r="V6" i="6"/>
  <c r="V61" i="6" s="1"/>
  <c r="L6" i="6"/>
  <c r="L61" i="6" s="1"/>
  <c r="L68" i="6" s="1"/>
  <c r="K6" i="6"/>
  <c r="J6" i="6"/>
  <c r="J61" i="6" s="1"/>
  <c r="J68" i="6" s="1"/>
  <c r="AS70" i="5"/>
  <c r="AR70" i="5"/>
  <c r="AQ70" i="5"/>
  <c r="X70" i="5"/>
  <c r="W70" i="5"/>
  <c r="V70" i="5"/>
  <c r="L70" i="5"/>
  <c r="K70" i="5"/>
  <c r="AS67" i="5"/>
  <c r="AR67" i="5"/>
  <c r="AQ67" i="5"/>
  <c r="X67" i="5"/>
  <c r="W67" i="5"/>
  <c r="V67" i="5"/>
  <c r="L67" i="5"/>
  <c r="K67" i="5"/>
  <c r="J67" i="5"/>
  <c r="AS66" i="5"/>
  <c r="AR66" i="5"/>
  <c r="AQ66" i="5"/>
  <c r="X66" i="5"/>
  <c r="W66" i="5"/>
  <c r="V66" i="5"/>
  <c r="L66" i="5"/>
  <c r="K66" i="5"/>
  <c r="J66" i="5"/>
  <c r="AS65" i="5"/>
  <c r="AR65" i="5"/>
  <c r="AQ65" i="5"/>
  <c r="X65" i="5"/>
  <c r="W65" i="5"/>
  <c r="V65" i="5"/>
  <c r="L65" i="5"/>
  <c r="K65" i="5"/>
  <c r="J65" i="5"/>
  <c r="AS64" i="5"/>
  <c r="AR64" i="5"/>
  <c r="AQ64" i="5"/>
  <c r="X64" i="5"/>
  <c r="W64" i="5"/>
  <c r="V64" i="5"/>
  <c r="L64" i="5"/>
  <c r="K64" i="5"/>
  <c r="J64" i="5"/>
  <c r="AS63" i="5"/>
  <c r="AS62" i="5"/>
  <c r="AR62" i="5"/>
  <c r="W62" i="5"/>
  <c r="J62" i="5"/>
  <c r="AR61" i="5"/>
  <c r="AQ61" i="5"/>
  <c r="AS60" i="5"/>
  <c r="AR60" i="5"/>
  <c r="AQ60" i="5"/>
  <c r="X60" i="5"/>
  <c r="W60" i="5"/>
  <c r="V60" i="5"/>
  <c r="L60" i="5"/>
  <c r="K60" i="5"/>
  <c r="J60" i="5"/>
  <c r="AS59" i="5"/>
  <c r="AR59" i="5"/>
  <c r="AQ59" i="5"/>
  <c r="X59" i="5"/>
  <c r="X62" i="5" s="1"/>
  <c r="W59" i="5"/>
  <c r="V59" i="5"/>
  <c r="V62" i="5" s="1"/>
  <c r="L59" i="5"/>
  <c r="L62" i="5" s="1"/>
  <c r="K59" i="5"/>
  <c r="K62" i="5" s="1"/>
  <c r="J59" i="5"/>
  <c r="AS58" i="5"/>
  <c r="AR58" i="5"/>
  <c r="AQ58" i="5"/>
  <c r="X58" i="5"/>
  <c r="W58" i="5"/>
  <c r="V58" i="5"/>
  <c r="L58" i="5"/>
  <c r="K58" i="5"/>
  <c r="J58" i="5"/>
  <c r="AS57" i="5"/>
  <c r="AR57" i="5"/>
  <c r="AQ57" i="5"/>
  <c r="X57" i="5"/>
  <c r="W57" i="5"/>
  <c r="V57" i="5"/>
  <c r="L57" i="5"/>
  <c r="K57" i="5"/>
  <c r="J57" i="5"/>
  <c r="AS56" i="5"/>
  <c r="AR56" i="5"/>
  <c r="AQ56" i="5"/>
  <c r="X56" i="5"/>
  <c r="W56" i="5"/>
  <c r="V56" i="5"/>
  <c r="L56" i="5"/>
  <c r="K56" i="5"/>
  <c r="J56" i="5"/>
  <c r="AS55" i="5"/>
  <c r="AR55" i="5"/>
  <c r="AQ55" i="5"/>
  <c r="X55" i="5"/>
  <c r="W55" i="5"/>
  <c r="V55" i="5"/>
  <c r="L55" i="5"/>
  <c r="K55" i="5"/>
  <c r="J55" i="5"/>
  <c r="AS54" i="5"/>
  <c r="AR54" i="5"/>
  <c r="AQ54" i="5"/>
  <c r="X54" i="5"/>
  <c r="W54" i="5"/>
  <c r="V54" i="5"/>
  <c r="L54" i="5"/>
  <c r="K54" i="5"/>
  <c r="J54" i="5"/>
  <c r="AS53" i="5"/>
  <c r="AR53" i="5"/>
  <c r="AQ53" i="5"/>
  <c r="X53" i="5"/>
  <c r="W53" i="5"/>
  <c r="V53" i="5"/>
  <c r="L53" i="5"/>
  <c r="K53" i="5"/>
  <c r="J53" i="5"/>
  <c r="AS52" i="5"/>
  <c r="AR52" i="5"/>
  <c r="AQ52" i="5"/>
  <c r="X52" i="5"/>
  <c r="W52" i="5"/>
  <c r="V52" i="5"/>
  <c r="L52" i="5"/>
  <c r="K52" i="5"/>
  <c r="J52" i="5"/>
  <c r="AS51" i="5"/>
  <c r="AR51" i="5"/>
  <c r="AQ51" i="5"/>
  <c r="X51" i="5"/>
  <c r="W51" i="5"/>
  <c r="V51" i="5"/>
  <c r="L51" i="5"/>
  <c r="K51" i="5"/>
  <c r="J51" i="5"/>
  <c r="AS50" i="5"/>
  <c r="AR50" i="5"/>
  <c r="AQ50" i="5"/>
  <c r="X50" i="5"/>
  <c r="W50" i="5"/>
  <c r="V50" i="5"/>
  <c r="L50" i="5"/>
  <c r="K50" i="5"/>
  <c r="J50" i="5"/>
  <c r="AS49" i="5"/>
  <c r="AR49" i="5"/>
  <c r="AQ49" i="5"/>
  <c r="X49" i="5"/>
  <c r="W49" i="5"/>
  <c r="V49" i="5"/>
  <c r="L49" i="5"/>
  <c r="K49" i="5"/>
  <c r="J49" i="5"/>
  <c r="AS48" i="5"/>
  <c r="AR48" i="5"/>
  <c r="AQ48" i="5"/>
  <c r="X48" i="5"/>
  <c r="W48" i="5"/>
  <c r="V48" i="5"/>
  <c r="L48" i="5"/>
  <c r="K48" i="5"/>
  <c r="J48" i="5"/>
  <c r="AS47" i="5"/>
  <c r="AR47" i="5"/>
  <c r="AQ47" i="5"/>
  <c r="X47" i="5"/>
  <c r="W47" i="5"/>
  <c r="V47" i="5"/>
  <c r="L47" i="5"/>
  <c r="K47" i="5"/>
  <c r="J47" i="5"/>
  <c r="AS46" i="5"/>
  <c r="AR46" i="5"/>
  <c r="AQ46" i="5"/>
  <c r="X46" i="5"/>
  <c r="W46" i="5"/>
  <c r="V46" i="5"/>
  <c r="L46" i="5"/>
  <c r="K46" i="5"/>
  <c r="J46" i="5"/>
  <c r="AS45" i="5"/>
  <c r="AR45" i="5"/>
  <c r="AQ45" i="5"/>
  <c r="X45" i="5"/>
  <c r="W45" i="5"/>
  <c r="V45" i="5"/>
  <c r="L45" i="5"/>
  <c r="K45" i="5"/>
  <c r="J45" i="5"/>
  <c r="AS44" i="5"/>
  <c r="AR44" i="5"/>
  <c r="AQ44" i="5"/>
  <c r="X44" i="5"/>
  <c r="W44" i="5"/>
  <c r="V44" i="5"/>
  <c r="L44" i="5"/>
  <c r="K44" i="5"/>
  <c r="J44" i="5"/>
  <c r="AS43" i="5"/>
  <c r="AR43" i="5"/>
  <c r="AQ43" i="5"/>
  <c r="X43" i="5"/>
  <c r="W43" i="5"/>
  <c r="V43" i="5"/>
  <c r="L43" i="5"/>
  <c r="K43" i="5"/>
  <c r="J43" i="5"/>
  <c r="AS42" i="5"/>
  <c r="AR42" i="5"/>
  <c r="AQ42" i="5"/>
  <c r="X42" i="5"/>
  <c r="W42" i="5"/>
  <c r="V42" i="5"/>
  <c r="L42" i="5"/>
  <c r="K42" i="5"/>
  <c r="J42" i="5"/>
  <c r="AS41" i="5"/>
  <c r="AR41" i="5"/>
  <c r="AQ41" i="5"/>
  <c r="X41" i="5"/>
  <c r="W41" i="5"/>
  <c r="V41" i="5"/>
  <c r="L41" i="5"/>
  <c r="K41" i="5"/>
  <c r="J41" i="5"/>
  <c r="AS40" i="5"/>
  <c r="AR40" i="5"/>
  <c r="AQ40" i="5"/>
  <c r="X40" i="5"/>
  <c r="W40" i="5"/>
  <c r="V40" i="5"/>
  <c r="L40" i="5"/>
  <c r="K40" i="5"/>
  <c r="J40" i="5"/>
  <c r="AS39" i="5"/>
  <c r="AR39" i="5"/>
  <c r="AQ39" i="5"/>
  <c r="X39" i="5"/>
  <c r="W39" i="5"/>
  <c r="V39" i="5"/>
  <c r="L39" i="5"/>
  <c r="K39" i="5"/>
  <c r="J39" i="5"/>
  <c r="AS38" i="5"/>
  <c r="AR38" i="5"/>
  <c r="AQ38" i="5"/>
  <c r="X38" i="5"/>
  <c r="W38" i="5"/>
  <c r="V38" i="5"/>
  <c r="L38" i="5"/>
  <c r="K38" i="5"/>
  <c r="J38" i="5"/>
  <c r="AS37" i="5"/>
  <c r="AR37" i="5"/>
  <c r="AQ37" i="5"/>
  <c r="X37" i="5"/>
  <c r="W37" i="5"/>
  <c r="V37" i="5"/>
  <c r="L37" i="5"/>
  <c r="K37" i="5"/>
  <c r="J37" i="5"/>
  <c r="AS36" i="5"/>
  <c r="AR36" i="5"/>
  <c r="AQ36" i="5"/>
  <c r="X36" i="5"/>
  <c r="W36" i="5"/>
  <c r="V36" i="5"/>
  <c r="L36" i="5"/>
  <c r="K36" i="5"/>
  <c r="J36" i="5"/>
  <c r="AS35" i="5"/>
  <c r="AR35" i="5"/>
  <c r="AQ35" i="5"/>
  <c r="X35" i="5"/>
  <c r="W35" i="5"/>
  <c r="V35" i="5"/>
  <c r="L35" i="5"/>
  <c r="K35" i="5"/>
  <c r="J35" i="5"/>
  <c r="AS34" i="5"/>
  <c r="AR34" i="5"/>
  <c r="AQ34" i="5"/>
  <c r="X34" i="5"/>
  <c r="W34" i="5"/>
  <c r="V34" i="5"/>
  <c r="L34" i="5"/>
  <c r="K34" i="5"/>
  <c r="J34" i="5"/>
  <c r="AS33" i="5"/>
  <c r="AR33" i="5"/>
  <c r="AQ33" i="5"/>
  <c r="X33" i="5"/>
  <c r="W33" i="5"/>
  <c r="V33" i="5"/>
  <c r="L33" i="5"/>
  <c r="K33" i="5"/>
  <c r="J33" i="5"/>
  <c r="AS32" i="5"/>
  <c r="AR32" i="5"/>
  <c r="AQ32" i="5"/>
  <c r="X32" i="5"/>
  <c r="W32" i="5"/>
  <c r="V32" i="5"/>
  <c r="L32" i="5"/>
  <c r="K32" i="5"/>
  <c r="J32" i="5"/>
  <c r="AS31" i="5"/>
  <c r="AR31" i="5"/>
  <c r="AQ31" i="5"/>
  <c r="X31" i="5"/>
  <c r="W31" i="5"/>
  <c r="V31" i="5"/>
  <c r="L31" i="5"/>
  <c r="K31" i="5"/>
  <c r="J31" i="5"/>
  <c r="AS30" i="5"/>
  <c r="AR30" i="5"/>
  <c r="AQ30" i="5"/>
  <c r="X30" i="5"/>
  <c r="W30" i="5"/>
  <c r="V30" i="5"/>
  <c r="L30" i="5"/>
  <c r="K30" i="5"/>
  <c r="J30" i="5"/>
  <c r="AS29" i="5"/>
  <c r="AR29" i="5"/>
  <c r="AQ29" i="5"/>
  <c r="X29" i="5"/>
  <c r="W29" i="5"/>
  <c r="V29" i="5"/>
  <c r="L29" i="5"/>
  <c r="K29" i="5"/>
  <c r="J29" i="5"/>
  <c r="AS28" i="5"/>
  <c r="AR28" i="5"/>
  <c r="AQ28" i="5"/>
  <c r="X28" i="5"/>
  <c r="W28" i="5"/>
  <c r="V28" i="5"/>
  <c r="L28" i="5"/>
  <c r="K28" i="5"/>
  <c r="J28" i="5"/>
  <c r="AS27" i="5"/>
  <c r="AR27" i="5"/>
  <c r="AQ27" i="5"/>
  <c r="X27" i="5"/>
  <c r="W27" i="5"/>
  <c r="V27" i="5"/>
  <c r="L27" i="5"/>
  <c r="K27" i="5"/>
  <c r="J27" i="5"/>
  <c r="AS26" i="5"/>
  <c r="AR26" i="5"/>
  <c r="AQ26" i="5"/>
  <c r="X26" i="5"/>
  <c r="W26" i="5"/>
  <c r="V26" i="5"/>
  <c r="L26" i="5"/>
  <c r="K26" i="5"/>
  <c r="J26" i="5"/>
  <c r="AS25" i="5"/>
  <c r="AR25" i="5"/>
  <c r="AQ25" i="5"/>
  <c r="X25" i="5"/>
  <c r="W25" i="5"/>
  <c r="V25" i="5"/>
  <c r="L25" i="5"/>
  <c r="K25" i="5"/>
  <c r="J25" i="5"/>
  <c r="AS24" i="5"/>
  <c r="AR24" i="5"/>
  <c r="AQ24" i="5"/>
  <c r="X24" i="5"/>
  <c r="W24" i="5"/>
  <c r="V24" i="5"/>
  <c r="L24" i="5"/>
  <c r="K24" i="5"/>
  <c r="J24" i="5"/>
  <c r="AS23" i="5"/>
  <c r="AR23" i="5"/>
  <c r="AQ23" i="5"/>
  <c r="X23" i="5"/>
  <c r="W23" i="5"/>
  <c r="V23" i="5"/>
  <c r="L23" i="5"/>
  <c r="K23" i="5"/>
  <c r="J23" i="5"/>
  <c r="AS22" i="5"/>
  <c r="AR22" i="5"/>
  <c r="AQ22" i="5"/>
  <c r="X22" i="5"/>
  <c r="W22" i="5"/>
  <c r="V22" i="5"/>
  <c r="L22" i="5"/>
  <c r="K22" i="5"/>
  <c r="J22" i="5"/>
  <c r="AS21" i="5"/>
  <c r="AR21" i="5"/>
  <c r="AQ21" i="5"/>
  <c r="X21" i="5"/>
  <c r="W21" i="5"/>
  <c r="V21" i="5"/>
  <c r="L21" i="5"/>
  <c r="K21" i="5"/>
  <c r="J21" i="5"/>
  <c r="AS20" i="5"/>
  <c r="AR20" i="5"/>
  <c r="AQ20" i="5"/>
  <c r="X20" i="5"/>
  <c r="W20" i="5"/>
  <c r="V20" i="5"/>
  <c r="L20" i="5"/>
  <c r="K20" i="5"/>
  <c r="J20" i="5"/>
  <c r="AS19" i="5"/>
  <c r="AR19" i="5"/>
  <c r="AQ19" i="5"/>
  <c r="X19" i="5"/>
  <c r="W19" i="5"/>
  <c r="V19" i="5"/>
  <c r="L19" i="5"/>
  <c r="K19" i="5"/>
  <c r="J19" i="5"/>
  <c r="AS18" i="5"/>
  <c r="AR18" i="5"/>
  <c r="AQ18" i="5"/>
  <c r="X18" i="5"/>
  <c r="W18" i="5"/>
  <c r="V18" i="5"/>
  <c r="L18" i="5"/>
  <c r="K18" i="5"/>
  <c r="J18" i="5"/>
  <c r="AS17" i="5"/>
  <c r="AR17" i="5"/>
  <c r="AQ17" i="5"/>
  <c r="X17" i="5"/>
  <c r="W17" i="5"/>
  <c r="V17" i="5"/>
  <c r="L17" i="5"/>
  <c r="K17" i="5"/>
  <c r="J17" i="5"/>
  <c r="AS16" i="5"/>
  <c r="AR16" i="5"/>
  <c r="AQ16" i="5"/>
  <c r="X16" i="5"/>
  <c r="W16" i="5"/>
  <c r="V16" i="5"/>
  <c r="L16" i="5"/>
  <c r="K16" i="5"/>
  <c r="J16" i="5"/>
  <c r="AS15" i="5"/>
  <c r="AR15" i="5"/>
  <c r="AQ15" i="5"/>
  <c r="X15" i="5"/>
  <c r="W15" i="5"/>
  <c r="V15" i="5"/>
  <c r="L15" i="5"/>
  <c r="K15" i="5"/>
  <c r="J15" i="5"/>
  <c r="AS14" i="5"/>
  <c r="AR14" i="5"/>
  <c r="AQ14" i="5"/>
  <c r="X14" i="5"/>
  <c r="W14" i="5"/>
  <c r="V14" i="5"/>
  <c r="L14" i="5"/>
  <c r="K14" i="5"/>
  <c r="J14" i="5"/>
  <c r="AS13" i="5"/>
  <c r="AR13" i="5"/>
  <c r="AQ13" i="5"/>
  <c r="X13" i="5"/>
  <c r="W13" i="5"/>
  <c r="V13" i="5"/>
  <c r="L13" i="5"/>
  <c r="K13" i="5"/>
  <c r="J13" i="5"/>
  <c r="AS12" i="5"/>
  <c r="AR12" i="5"/>
  <c r="AQ12" i="5"/>
  <c r="X12" i="5"/>
  <c r="W12" i="5"/>
  <c r="V12" i="5"/>
  <c r="L12" i="5"/>
  <c r="K12" i="5"/>
  <c r="J12" i="5"/>
  <c r="AS11" i="5"/>
  <c r="AR11" i="5"/>
  <c r="AQ11" i="5"/>
  <c r="X11" i="5"/>
  <c r="W11" i="5"/>
  <c r="V11" i="5"/>
  <c r="L11" i="5"/>
  <c r="K11" i="5"/>
  <c r="J11" i="5"/>
  <c r="AS10" i="5"/>
  <c r="AR10" i="5"/>
  <c r="AQ10" i="5"/>
  <c r="X10" i="5"/>
  <c r="W10" i="5"/>
  <c r="V10" i="5"/>
  <c r="L10" i="5"/>
  <c r="K10" i="5"/>
  <c r="J10" i="5"/>
  <c r="AS9" i="5"/>
  <c r="AR9" i="5"/>
  <c r="AQ9" i="5"/>
  <c r="X9" i="5"/>
  <c r="W9" i="5"/>
  <c r="V9" i="5"/>
  <c r="L9" i="5"/>
  <c r="K9" i="5"/>
  <c r="J9" i="5"/>
  <c r="AS8" i="5"/>
  <c r="AR8" i="5"/>
  <c r="AQ8" i="5"/>
  <c r="X8" i="5"/>
  <c r="W8" i="5"/>
  <c r="V8" i="5"/>
  <c r="L8" i="5"/>
  <c r="K8" i="5"/>
  <c r="J8" i="5"/>
  <c r="AS7" i="5"/>
  <c r="AR7" i="5"/>
  <c r="AQ7" i="5"/>
  <c r="X7" i="5"/>
  <c r="W7" i="5"/>
  <c r="V7" i="5"/>
  <c r="L7" i="5"/>
  <c r="K7" i="5"/>
  <c r="J7" i="5"/>
  <c r="AS6" i="5"/>
  <c r="AR6" i="5"/>
  <c r="AQ6" i="5"/>
  <c r="X6" i="5"/>
  <c r="W6" i="5"/>
  <c r="V6" i="5"/>
  <c r="L6" i="5"/>
  <c r="K6" i="5"/>
  <c r="J6" i="5"/>
  <c r="J61" i="5" s="1"/>
  <c r="J68" i="5" s="1"/>
  <c r="AS70" i="4"/>
  <c r="AR70" i="4"/>
  <c r="AQ70" i="4"/>
  <c r="X70" i="4"/>
  <c r="W70" i="4"/>
  <c r="V70" i="4"/>
  <c r="L70" i="4"/>
  <c r="K70" i="4"/>
  <c r="AS67" i="4"/>
  <c r="AR67" i="4"/>
  <c r="AQ67" i="4"/>
  <c r="X67" i="4"/>
  <c r="W67" i="4"/>
  <c r="V67" i="4"/>
  <c r="L67" i="4"/>
  <c r="K67" i="4"/>
  <c r="J67" i="4"/>
  <c r="AS66" i="4"/>
  <c r="AR66" i="4"/>
  <c r="AQ66" i="4"/>
  <c r="X66" i="4"/>
  <c r="W66" i="4"/>
  <c r="V66" i="4"/>
  <c r="L66" i="4"/>
  <c r="K66" i="4"/>
  <c r="J66" i="4"/>
  <c r="AS65" i="4"/>
  <c r="AR65" i="4"/>
  <c r="AQ65" i="4"/>
  <c r="X65" i="4"/>
  <c r="W65" i="4"/>
  <c r="V65" i="4"/>
  <c r="L65" i="4"/>
  <c r="K65" i="4"/>
  <c r="J65" i="4"/>
  <c r="AS64" i="4"/>
  <c r="AR64" i="4"/>
  <c r="AQ64" i="4"/>
  <c r="X64" i="4"/>
  <c r="W64" i="4"/>
  <c r="V64" i="4"/>
  <c r="L64" i="4"/>
  <c r="K64" i="4"/>
  <c r="J64" i="4"/>
  <c r="AS63" i="4"/>
  <c r="AR63" i="4"/>
  <c r="AQ63" i="4"/>
  <c r="AS62" i="4"/>
  <c r="AR62" i="4"/>
  <c r="AQ62" i="4"/>
  <c r="X62" i="4"/>
  <c r="K62" i="4"/>
  <c r="AR61" i="4"/>
  <c r="AS60" i="4"/>
  <c r="AR60" i="4"/>
  <c r="AQ60" i="4"/>
  <c r="X60" i="4"/>
  <c r="W60" i="4"/>
  <c r="V60" i="4"/>
  <c r="L60" i="4"/>
  <c r="K60" i="4"/>
  <c r="J60" i="4"/>
  <c r="AS59" i="4"/>
  <c r="AR59" i="4"/>
  <c r="AQ59" i="4"/>
  <c r="X59" i="4"/>
  <c r="W59" i="4"/>
  <c r="W62" i="4" s="1"/>
  <c r="V59" i="4"/>
  <c r="V62" i="4" s="1"/>
  <c r="L59" i="4"/>
  <c r="L62" i="4" s="1"/>
  <c r="K59" i="4"/>
  <c r="J59" i="4"/>
  <c r="J62" i="4" s="1"/>
  <c r="AS58" i="4"/>
  <c r="AR58" i="4"/>
  <c r="AQ58" i="4"/>
  <c r="X58" i="4"/>
  <c r="W58" i="4"/>
  <c r="V58" i="4"/>
  <c r="L58" i="4"/>
  <c r="K58" i="4"/>
  <c r="J58" i="4"/>
  <c r="AS57" i="4"/>
  <c r="AR57" i="4"/>
  <c r="AQ57" i="4"/>
  <c r="X57" i="4"/>
  <c r="W57" i="4"/>
  <c r="V57" i="4"/>
  <c r="L57" i="4"/>
  <c r="K57" i="4"/>
  <c r="J57" i="4"/>
  <c r="AS56" i="4"/>
  <c r="AR56" i="4"/>
  <c r="AQ56" i="4"/>
  <c r="X56" i="4"/>
  <c r="W56" i="4"/>
  <c r="V56" i="4"/>
  <c r="L56" i="4"/>
  <c r="K56" i="4"/>
  <c r="J56" i="4"/>
  <c r="AS55" i="4"/>
  <c r="AR55" i="4"/>
  <c r="AQ55" i="4"/>
  <c r="X55" i="4"/>
  <c r="W55" i="4"/>
  <c r="V55" i="4"/>
  <c r="L55" i="4"/>
  <c r="K55" i="4"/>
  <c r="J55" i="4"/>
  <c r="AS54" i="4"/>
  <c r="AR54" i="4"/>
  <c r="AQ54" i="4"/>
  <c r="X54" i="4"/>
  <c r="W54" i="4"/>
  <c r="V54" i="4"/>
  <c r="L54" i="4"/>
  <c r="K54" i="4"/>
  <c r="J54" i="4"/>
  <c r="AS53" i="4"/>
  <c r="AR53" i="4"/>
  <c r="AQ53" i="4"/>
  <c r="X53" i="4"/>
  <c r="W53" i="4"/>
  <c r="V53" i="4"/>
  <c r="L53" i="4"/>
  <c r="K53" i="4"/>
  <c r="J53" i="4"/>
  <c r="AS52" i="4"/>
  <c r="AR52" i="4"/>
  <c r="AQ52" i="4"/>
  <c r="X52" i="4"/>
  <c r="W52" i="4"/>
  <c r="V52" i="4"/>
  <c r="L52" i="4"/>
  <c r="K52" i="4"/>
  <c r="J52" i="4"/>
  <c r="AS51" i="4"/>
  <c r="AR51" i="4"/>
  <c r="AQ51" i="4"/>
  <c r="X51" i="4"/>
  <c r="W51" i="4"/>
  <c r="V51" i="4"/>
  <c r="L51" i="4"/>
  <c r="K51" i="4"/>
  <c r="J51" i="4"/>
  <c r="AS50" i="4"/>
  <c r="AR50" i="4"/>
  <c r="AQ50" i="4"/>
  <c r="X50" i="4"/>
  <c r="W50" i="4"/>
  <c r="V50" i="4"/>
  <c r="L50" i="4"/>
  <c r="K50" i="4"/>
  <c r="J50" i="4"/>
  <c r="AS49" i="4"/>
  <c r="AR49" i="4"/>
  <c r="AQ49" i="4"/>
  <c r="X49" i="4"/>
  <c r="W49" i="4"/>
  <c r="V49" i="4"/>
  <c r="L49" i="4"/>
  <c r="K49" i="4"/>
  <c r="J49" i="4"/>
  <c r="AS48" i="4"/>
  <c r="AR48" i="4"/>
  <c r="AQ48" i="4"/>
  <c r="X48" i="4"/>
  <c r="W48" i="4"/>
  <c r="V48" i="4"/>
  <c r="L48" i="4"/>
  <c r="K48" i="4"/>
  <c r="J48" i="4"/>
  <c r="AS47" i="4"/>
  <c r="AR47" i="4"/>
  <c r="AQ47" i="4"/>
  <c r="X47" i="4"/>
  <c r="W47" i="4"/>
  <c r="V47" i="4"/>
  <c r="L47" i="4"/>
  <c r="K47" i="4"/>
  <c r="J47" i="4"/>
  <c r="AS46" i="4"/>
  <c r="AR46" i="4"/>
  <c r="AQ46" i="4"/>
  <c r="X46" i="4"/>
  <c r="W46" i="4"/>
  <c r="V46" i="4"/>
  <c r="L46" i="4"/>
  <c r="K46" i="4"/>
  <c r="J46" i="4"/>
  <c r="AS45" i="4"/>
  <c r="AR45" i="4"/>
  <c r="AQ45" i="4"/>
  <c r="X45" i="4"/>
  <c r="W45" i="4"/>
  <c r="V45" i="4"/>
  <c r="L45" i="4"/>
  <c r="K45" i="4"/>
  <c r="J45" i="4"/>
  <c r="AS44" i="4"/>
  <c r="AR44" i="4"/>
  <c r="AQ44" i="4"/>
  <c r="X44" i="4"/>
  <c r="W44" i="4"/>
  <c r="V44" i="4"/>
  <c r="L44" i="4"/>
  <c r="K44" i="4"/>
  <c r="J44" i="4"/>
  <c r="AS43" i="4"/>
  <c r="AR43" i="4"/>
  <c r="AQ43" i="4"/>
  <c r="X43" i="4"/>
  <c r="W43" i="4"/>
  <c r="V43" i="4"/>
  <c r="L43" i="4"/>
  <c r="K43" i="4"/>
  <c r="J43" i="4"/>
  <c r="AS42" i="4"/>
  <c r="AR42" i="4"/>
  <c r="AQ42" i="4"/>
  <c r="X42" i="4"/>
  <c r="W42" i="4"/>
  <c r="V42" i="4"/>
  <c r="L42" i="4"/>
  <c r="K42" i="4"/>
  <c r="J42" i="4"/>
  <c r="AS41" i="4"/>
  <c r="AR41" i="4"/>
  <c r="AQ41" i="4"/>
  <c r="X41" i="4"/>
  <c r="W41" i="4"/>
  <c r="V41" i="4"/>
  <c r="L41" i="4"/>
  <c r="K41" i="4"/>
  <c r="J41" i="4"/>
  <c r="AS40" i="4"/>
  <c r="AR40" i="4"/>
  <c r="AQ40" i="4"/>
  <c r="X40" i="4"/>
  <c r="W40" i="4"/>
  <c r="V40" i="4"/>
  <c r="L40" i="4"/>
  <c r="K40" i="4"/>
  <c r="J40" i="4"/>
  <c r="AS39" i="4"/>
  <c r="AR39" i="4"/>
  <c r="AQ39" i="4"/>
  <c r="X39" i="4"/>
  <c r="W39" i="4"/>
  <c r="V39" i="4"/>
  <c r="L39" i="4"/>
  <c r="K39" i="4"/>
  <c r="J39" i="4"/>
  <c r="AS38" i="4"/>
  <c r="AR38" i="4"/>
  <c r="AQ38" i="4"/>
  <c r="X38" i="4"/>
  <c r="W38" i="4"/>
  <c r="V38" i="4"/>
  <c r="L38" i="4"/>
  <c r="K38" i="4"/>
  <c r="J38" i="4"/>
  <c r="AS37" i="4"/>
  <c r="AR37" i="4"/>
  <c r="AQ37" i="4"/>
  <c r="X37" i="4"/>
  <c r="W37" i="4"/>
  <c r="V37" i="4"/>
  <c r="L37" i="4"/>
  <c r="K37" i="4"/>
  <c r="J37" i="4"/>
  <c r="AS36" i="4"/>
  <c r="AR36" i="4"/>
  <c r="AQ36" i="4"/>
  <c r="X36" i="4"/>
  <c r="W36" i="4"/>
  <c r="V36" i="4"/>
  <c r="L36" i="4"/>
  <c r="K36" i="4"/>
  <c r="J36" i="4"/>
  <c r="AS35" i="4"/>
  <c r="AR35" i="4"/>
  <c r="AQ35" i="4"/>
  <c r="X35" i="4"/>
  <c r="W35" i="4"/>
  <c r="V35" i="4"/>
  <c r="L35" i="4"/>
  <c r="K35" i="4"/>
  <c r="J35" i="4"/>
  <c r="AS34" i="4"/>
  <c r="AR34" i="4"/>
  <c r="AQ34" i="4"/>
  <c r="X34" i="4"/>
  <c r="W34" i="4"/>
  <c r="V34" i="4"/>
  <c r="L34" i="4"/>
  <c r="K34" i="4"/>
  <c r="J34" i="4"/>
  <c r="AS33" i="4"/>
  <c r="AR33" i="4"/>
  <c r="AQ33" i="4"/>
  <c r="X33" i="4"/>
  <c r="W33" i="4"/>
  <c r="V33" i="4"/>
  <c r="L33" i="4"/>
  <c r="K33" i="4"/>
  <c r="J33" i="4"/>
  <c r="AS32" i="4"/>
  <c r="AR32" i="4"/>
  <c r="AQ32" i="4"/>
  <c r="X32" i="4"/>
  <c r="W32" i="4"/>
  <c r="V32" i="4"/>
  <c r="L32" i="4"/>
  <c r="K32" i="4"/>
  <c r="J32" i="4"/>
  <c r="AS31" i="4"/>
  <c r="AR31" i="4"/>
  <c r="AQ31" i="4"/>
  <c r="X31" i="4"/>
  <c r="W31" i="4"/>
  <c r="V31" i="4"/>
  <c r="L31" i="4"/>
  <c r="K31" i="4"/>
  <c r="J31" i="4"/>
  <c r="AS30" i="4"/>
  <c r="AR30" i="4"/>
  <c r="AQ30" i="4"/>
  <c r="X30" i="4"/>
  <c r="W30" i="4"/>
  <c r="V30" i="4"/>
  <c r="L30" i="4"/>
  <c r="K30" i="4"/>
  <c r="J30" i="4"/>
  <c r="AS29" i="4"/>
  <c r="AR29" i="4"/>
  <c r="AQ29" i="4"/>
  <c r="X29" i="4"/>
  <c r="W29" i="4"/>
  <c r="V29" i="4"/>
  <c r="L29" i="4"/>
  <c r="K29" i="4"/>
  <c r="J29" i="4"/>
  <c r="AS28" i="4"/>
  <c r="AR28" i="4"/>
  <c r="AQ28" i="4"/>
  <c r="X28" i="4"/>
  <c r="W28" i="4"/>
  <c r="V28" i="4"/>
  <c r="L28" i="4"/>
  <c r="K28" i="4"/>
  <c r="J28" i="4"/>
  <c r="AS27" i="4"/>
  <c r="AR27" i="4"/>
  <c r="AQ27" i="4"/>
  <c r="X27" i="4"/>
  <c r="W27" i="4"/>
  <c r="V27" i="4"/>
  <c r="L27" i="4"/>
  <c r="K27" i="4"/>
  <c r="J27" i="4"/>
  <c r="AS26" i="4"/>
  <c r="AR26" i="4"/>
  <c r="AQ26" i="4"/>
  <c r="X26" i="4"/>
  <c r="W26" i="4"/>
  <c r="V26" i="4"/>
  <c r="L26" i="4"/>
  <c r="K26" i="4"/>
  <c r="J26" i="4"/>
  <c r="AS25" i="4"/>
  <c r="AR25" i="4"/>
  <c r="AQ25" i="4"/>
  <c r="X25" i="4"/>
  <c r="W25" i="4"/>
  <c r="V25" i="4"/>
  <c r="L25" i="4"/>
  <c r="K25" i="4"/>
  <c r="J25" i="4"/>
  <c r="AS24" i="4"/>
  <c r="AR24" i="4"/>
  <c r="AQ24" i="4"/>
  <c r="X24" i="4"/>
  <c r="W24" i="4"/>
  <c r="V24" i="4"/>
  <c r="L24" i="4"/>
  <c r="K24" i="4"/>
  <c r="J24" i="4"/>
  <c r="AS23" i="4"/>
  <c r="AR23" i="4"/>
  <c r="AQ23" i="4"/>
  <c r="X23" i="4"/>
  <c r="W23" i="4"/>
  <c r="V23" i="4"/>
  <c r="L23" i="4"/>
  <c r="K23" i="4"/>
  <c r="J23" i="4"/>
  <c r="AS22" i="4"/>
  <c r="AR22" i="4"/>
  <c r="AQ22" i="4"/>
  <c r="X22" i="4"/>
  <c r="W22" i="4"/>
  <c r="V22" i="4"/>
  <c r="L22" i="4"/>
  <c r="K22" i="4"/>
  <c r="J22" i="4"/>
  <c r="AS21" i="4"/>
  <c r="AR21" i="4"/>
  <c r="AQ21" i="4"/>
  <c r="X21" i="4"/>
  <c r="W21" i="4"/>
  <c r="V21" i="4"/>
  <c r="L21" i="4"/>
  <c r="K21" i="4"/>
  <c r="J21" i="4"/>
  <c r="AS20" i="4"/>
  <c r="AR20" i="4"/>
  <c r="AQ20" i="4"/>
  <c r="X20" i="4"/>
  <c r="W20" i="4"/>
  <c r="V20" i="4"/>
  <c r="L20" i="4"/>
  <c r="K20" i="4"/>
  <c r="J20" i="4"/>
  <c r="AS19" i="4"/>
  <c r="AR19" i="4"/>
  <c r="AQ19" i="4"/>
  <c r="X19" i="4"/>
  <c r="W19" i="4"/>
  <c r="V19" i="4"/>
  <c r="L19" i="4"/>
  <c r="K19" i="4"/>
  <c r="J19" i="4"/>
  <c r="AS18" i="4"/>
  <c r="AR18" i="4"/>
  <c r="AQ18" i="4"/>
  <c r="X18" i="4"/>
  <c r="W18" i="4"/>
  <c r="V18" i="4"/>
  <c r="L18" i="4"/>
  <c r="K18" i="4"/>
  <c r="J18" i="4"/>
  <c r="AS17" i="4"/>
  <c r="AR17" i="4"/>
  <c r="AQ17" i="4"/>
  <c r="X17" i="4"/>
  <c r="W17" i="4"/>
  <c r="V17" i="4"/>
  <c r="L17" i="4"/>
  <c r="K17" i="4"/>
  <c r="J17" i="4"/>
  <c r="AS16" i="4"/>
  <c r="AR16" i="4"/>
  <c r="AQ16" i="4"/>
  <c r="X16" i="4"/>
  <c r="W16" i="4"/>
  <c r="V16" i="4"/>
  <c r="L16" i="4"/>
  <c r="K16" i="4"/>
  <c r="J16" i="4"/>
  <c r="AS15" i="4"/>
  <c r="AR15" i="4"/>
  <c r="AQ15" i="4"/>
  <c r="X15" i="4"/>
  <c r="W15" i="4"/>
  <c r="V15" i="4"/>
  <c r="L15" i="4"/>
  <c r="K15" i="4"/>
  <c r="J15" i="4"/>
  <c r="AS14" i="4"/>
  <c r="AR14" i="4"/>
  <c r="AQ14" i="4"/>
  <c r="X14" i="4"/>
  <c r="W14" i="4"/>
  <c r="V14" i="4"/>
  <c r="L14" i="4"/>
  <c r="K14" i="4"/>
  <c r="J14" i="4"/>
  <c r="AS13" i="4"/>
  <c r="AR13" i="4"/>
  <c r="AQ13" i="4"/>
  <c r="X13" i="4"/>
  <c r="W13" i="4"/>
  <c r="V13" i="4"/>
  <c r="L13" i="4"/>
  <c r="K13" i="4"/>
  <c r="J13" i="4"/>
  <c r="AS12" i="4"/>
  <c r="AR12" i="4"/>
  <c r="AQ12" i="4"/>
  <c r="X12" i="4"/>
  <c r="W12" i="4"/>
  <c r="V12" i="4"/>
  <c r="L12" i="4"/>
  <c r="K12" i="4"/>
  <c r="J12" i="4"/>
  <c r="AS11" i="4"/>
  <c r="AR11" i="4"/>
  <c r="AQ11" i="4"/>
  <c r="X11" i="4"/>
  <c r="W11" i="4"/>
  <c r="V11" i="4"/>
  <c r="L11" i="4"/>
  <c r="K11" i="4"/>
  <c r="J11" i="4"/>
  <c r="AS10" i="4"/>
  <c r="AR10" i="4"/>
  <c r="AQ10" i="4"/>
  <c r="X10" i="4"/>
  <c r="W10" i="4"/>
  <c r="V10" i="4"/>
  <c r="L10" i="4"/>
  <c r="K10" i="4"/>
  <c r="J10" i="4"/>
  <c r="AS9" i="4"/>
  <c r="AR9" i="4"/>
  <c r="AQ9" i="4"/>
  <c r="X9" i="4"/>
  <c r="W9" i="4"/>
  <c r="V9" i="4"/>
  <c r="L9" i="4"/>
  <c r="K9" i="4"/>
  <c r="J9" i="4"/>
  <c r="AS8" i="4"/>
  <c r="AR8" i="4"/>
  <c r="AQ8" i="4"/>
  <c r="X8" i="4"/>
  <c r="W8" i="4"/>
  <c r="V8" i="4"/>
  <c r="L8" i="4"/>
  <c r="K8" i="4"/>
  <c r="J8" i="4"/>
  <c r="AS7" i="4"/>
  <c r="AR7" i="4"/>
  <c r="AQ7" i="4"/>
  <c r="X7" i="4"/>
  <c r="W7" i="4"/>
  <c r="W63" i="4" s="1"/>
  <c r="W69" i="4" s="1"/>
  <c r="V7" i="4"/>
  <c r="L7" i="4"/>
  <c r="K7" i="4"/>
  <c r="J7" i="4"/>
  <c r="AS6" i="4"/>
  <c r="AR6" i="4"/>
  <c r="AQ6" i="4"/>
  <c r="X6" i="4"/>
  <c r="X61" i="4" s="1"/>
  <c r="X68" i="4" s="1"/>
  <c r="W6" i="4"/>
  <c r="W61" i="4" s="1"/>
  <c r="W68" i="4" s="1"/>
  <c r="V6" i="4"/>
  <c r="L6" i="4"/>
  <c r="K6" i="4"/>
  <c r="J6" i="4"/>
  <c r="J61" i="4" s="1"/>
  <c r="J68" i="4" s="1"/>
  <c r="AS70" i="3"/>
  <c r="AR70" i="3"/>
  <c r="AQ70" i="3"/>
  <c r="X70" i="3"/>
  <c r="W70" i="3"/>
  <c r="V70" i="3"/>
  <c r="L70" i="3"/>
  <c r="K70" i="3"/>
  <c r="AS67" i="3"/>
  <c r="AR67" i="3"/>
  <c r="AQ67" i="3"/>
  <c r="X67" i="3"/>
  <c r="W67" i="3"/>
  <c r="V67" i="3"/>
  <c r="L67" i="3"/>
  <c r="K67" i="3"/>
  <c r="J67" i="3"/>
  <c r="AS66" i="3"/>
  <c r="AR66" i="3"/>
  <c r="AQ66" i="3"/>
  <c r="X66" i="3"/>
  <c r="W66" i="3"/>
  <c r="V66" i="3"/>
  <c r="L66" i="3"/>
  <c r="K66" i="3"/>
  <c r="J66" i="3"/>
  <c r="AS65" i="3"/>
  <c r="AR65" i="3"/>
  <c r="AQ65" i="3"/>
  <c r="X65" i="3"/>
  <c r="W65" i="3"/>
  <c r="V65" i="3"/>
  <c r="L65" i="3"/>
  <c r="K65" i="3"/>
  <c r="J65" i="3"/>
  <c r="AS64" i="3"/>
  <c r="AR64" i="3"/>
  <c r="AQ64" i="3"/>
  <c r="X64" i="3"/>
  <c r="W64" i="3"/>
  <c r="V64" i="3"/>
  <c r="L64" i="3"/>
  <c r="K64" i="3"/>
  <c r="J64" i="3"/>
  <c r="AS63" i="3"/>
  <c r="AS62" i="3"/>
  <c r="AR62" i="3"/>
  <c r="K62" i="3"/>
  <c r="AR61" i="3"/>
  <c r="AQ61" i="3"/>
  <c r="AS60" i="3"/>
  <c r="AR60" i="3"/>
  <c r="AQ60" i="3"/>
  <c r="X60" i="3"/>
  <c r="W60" i="3"/>
  <c r="V60" i="3"/>
  <c r="L60" i="3"/>
  <c r="K60" i="3"/>
  <c r="J60" i="3"/>
  <c r="AS59" i="3"/>
  <c r="AR59" i="3"/>
  <c r="AQ59" i="3"/>
  <c r="X59" i="3"/>
  <c r="X62" i="3" s="1"/>
  <c r="W59" i="3"/>
  <c r="W62" i="3" s="1"/>
  <c r="V59" i="3"/>
  <c r="V62" i="3" s="1"/>
  <c r="L59" i="3"/>
  <c r="L62" i="3" s="1"/>
  <c r="K59" i="3"/>
  <c r="J59" i="3"/>
  <c r="J62" i="3" s="1"/>
  <c r="AS58" i="3"/>
  <c r="AR58" i="3"/>
  <c r="AQ58" i="3"/>
  <c r="X58" i="3"/>
  <c r="W58" i="3"/>
  <c r="V58" i="3"/>
  <c r="L58" i="3"/>
  <c r="K58" i="3"/>
  <c r="J58" i="3"/>
  <c r="AS57" i="3"/>
  <c r="AR57" i="3"/>
  <c r="AQ57" i="3"/>
  <c r="X57" i="3"/>
  <c r="W57" i="3"/>
  <c r="V57" i="3"/>
  <c r="L57" i="3"/>
  <c r="K57" i="3"/>
  <c r="J57" i="3"/>
  <c r="AS56" i="3"/>
  <c r="AR56" i="3"/>
  <c r="AQ56" i="3"/>
  <c r="X56" i="3"/>
  <c r="W56" i="3"/>
  <c r="V56" i="3"/>
  <c r="L56" i="3"/>
  <c r="K56" i="3"/>
  <c r="J56" i="3"/>
  <c r="AS55" i="3"/>
  <c r="AR55" i="3"/>
  <c r="AQ55" i="3"/>
  <c r="X55" i="3"/>
  <c r="W55" i="3"/>
  <c r="V55" i="3"/>
  <c r="L55" i="3"/>
  <c r="K55" i="3"/>
  <c r="J55" i="3"/>
  <c r="AS54" i="3"/>
  <c r="AR54" i="3"/>
  <c r="AQ54" i="3"/>
  <c r="X54" i="3"/>
  <c r="W54" i="3"/>
  <c r="V54" i="3"/>
  <c r="L54" i="3"/>
  <c r="K54" i="3"/>
  <c r="J54" i="3"/>
  <c r="AS53" i="3"/>
  <c r="AR53" i="3"/>
  <c r="AQ53" i="3"/>
  <c r="X53" i="3"/>
  <c r="W53" i="3"/>
  <c r="V53" i="3"/>
  <c r="L53" i="3"/>
  <c r="K53" i="3"/>
  <c r="J53" i="3"/>
  <c r="AS52" i="3"/>
  <c r="AR52" i="3"/>
  <c r="AQ52" i="3"/>
  <c r="X52" i="3"/>
  <c r="W52" i="3"/>
  <c r="V52" i="3"/>
  <c r="L52" i="3"/>
  <c r="K52" i="3"/>
  <c r="J52" i="3"/>
  <c r="AS51" i="3"/>
  <c r="AR51" i="3"/>
  <c r="AQ51" i="3"/>
  <c r="X51" i="3"/>
  <c r="W51" i="3"/>
  <c r="V51" i="3"/>
  <c r="L51" i="3"/>
  <c r="K51" i="3"/>
  <c r="J51" i="3"/>
  <c r="AS50" i="3"/>
  <c r="AR50" i="3"/>
  <c r="AQ50" i="3"/>
  <c r="X50" i="3"/>
  <c r="W50" i="3"/>
  <c r="V50" i="3"/>
  <c r="L50" i="3"/>
  <c r="K50" i="3"/>
  <c r="J50" i="3"/>
  <c r="AS49" i="3"/>
  <c r="AR49" i="3"/>
  <c r="AQ49" i="3"/>
  <c r="X49" i="3"/>
  <c r="W49" i="3"/>
  <c r="V49" i="3"/>
  <c r="L49" i="3"/>
  <c r="K49" i="3"/>
  <c r="J49" i="3"/>
  <c r="AS48" i="3"/>
  <c r="AR48" i="3"/>
  <c r="AQ48" i="3"/>
  <c r="X48" i="3"/>
  <c r="W48" i="3"/>
  <c r="V48" i="3"/>
  <c r="L48" i="3"/>
  <c r="K48" i="3"/>
  <c r="J48" i="3"/>
  <c r="AS47" i="3"/>
  <c r="AR47" i="3"/>
  <c r="AQ47" i="3"/>
  <c r="X47" i="3"/>
  <c r="W47" i="3"/>
  <c r="V47" i="3"/>
  <c r="L47" i="3"/>
  <c r="K47" i="3"/>
  <c r="J47" i="3"/>
  <c r="AS46" i="3"/>
  <c r="AR46" i="3"/>
  <c r="AQ46" i="3"/>
  <c r="X46" i="3"/>
  <c r="W46" i="3"/>
  <c r="V46" i="3"/>
  <c r="L46" i="3"/>
  <c r="K46" i="3"/>
  <c r="J46" i="3"/>
  <c r="AS45" i="3"/>
  <c r="AR45" i="3"/>
  <c r="AQ45" i="3"/>
  <c r="X45" i="3"/>
  <c r="W45" i="3"/>
  <c r="V45" i="3"/>
  <c r="L45" i="3"/>
  <c r="K45" i="3"/>
  <c r="J45" i="3"/>
  <c r="AS44" i="3"/>
  <c r="AR44" i="3"/>
  <c r="AQ44" i="3"/>
  <c r="X44" i="3"/>
  <c r="W44" i="3"/>
  <c r="V44" i="3"/>
  <c r="L44" i="3"/>
  <c r="K44" i="3"/>
  <c r="J44" i="3"/>
  <c r="AS43" i="3"/>
  <c r="AR43" i="3"/>
  <c r="AQ43" i="3"/>
  <c r="X43" i="3"/>
  <c r="W43" i="3"/>
  <c r="V43" i="3"/>
  <c r="L43" i="3"/>
  <c r="K43" i="3"/>
  <c r="J43" i="3"/>
  <c r="AS42" i="3"/>
  <c r="AR42" i="3"/>
  <c r="AQ42" i="3"/>
  <c r="X42" i="3"/>
  <c r="W42" i="3"/>
  <c r="V42" i="3"/>
  <c r="L42" i="3"/>
  <c r="K42" i="3"/>
  <c r="J42" i="3"/>
  <c r="AS41" i="3"/>
  <c r="AR41" i="3"/>
  <c r="AQ41" i="3"/>
  <c r="X41" i="3"/>
  <c r="W41" i="3"/>
  <c r="V41" i="3"/>
  <c r="L41" i="3"/>
  <c r="K41" i="3"/>
  <c r="J41" i="3"/>
  <c r="AS40" i="3"/>
  <c r="AR40" i="3"/>
  <c r="AQ40" i="3"/>
  <c r="X40" i="3"/>
  <c r="W40" i="3"/>
  <c r="V40" i="3"/>
  <c r="L40" i="3"/>
  <c r="K40" i="3"/>
  <c r="J40" i="3"/>
  <c r="AS39" i="3"/>
  <c r="AR39" i="3"/>
  <c r="AQ39" i="3"/>
  <c r="X39" i="3"/>
  <c r="W39" i="3"/>
  <c r="V39" i="3"/>
  <c r="L39" i="3"/>
  <c r="K39" i="3"/>
  <c r="J39" i="3"/>
  <c r="AS38" i="3"/>
  <c r="AR38" i="3"/>
  <c r="AQ38" i="3"/>
  <c r="X38" i="3"/>
  <c r="W38" i="3"/>
  <c r="V38" i="3"/>
  <c r="L38" i="3"/>
  <c r="K38" i="3"/>
  <c r="J38" i="3"/>
  <c r="AS37" i="3"/>
  <c r="AR37" i="3"/>
  <c r="AQ37" i="3"/>
  <c r="X37" i="3"/>
  <c r="W37" i="3"/>
  <c r="V37" i="3"/>
  <c r="L37" i="3"/>
  <c r="K37" i="3"/>
  <c r="J37" i="3"/>
  <c r="AS36" i="3"/>
  <c r="AR36" i="3"/>
  <c r="AQ36" i="3"/>
  <c r="X36" i="3"/>
  <c r="W36" i="3"/>
  <c r="V36" i="3"/>
  <c r="L36" i="3"/>
  <c r="K36" i="3"/>
  <c r="J36" i="3"/>
  <c r="AS35" i="3"/>
  <c r="AR35" i="3"/>
  <c r="AQ35" i="3"/>
  <c r="X35" i="3"/>
  <c r="W35" i="3"/>
  <c r="V35" i="3"/>
  <c r="L35" i="3"/>
  <c r="K35" i="3"/>
  <c r="J35" i="3"/>
  <c r="AS34" i="3"/>
  <c r="AR34" i="3"/>
  <c r="AQ34" i="3"/>
  <c r="X34" i="3"/>
  <c r="W34" i="3"/>
  <c r="V34" i="3"/>
  <c r="L34" i="3"/>
  <c r="K34" i="3"/>
  <c r="J34" i="3"/>
  <c r="AS33" i="3"/>
  <c r="AR33" i="3"/>
  <c r="AQ33" i="3"/>
  <c r="X33" i="3"/>
  <c r="W33" i="3"/>
  <c r="V33" i="3"/>
  <c r="L33" i="3"/>
  <c r="K33" i="3"/>
  <c r="J33" i="3"/>
  <c r="AS32" i="3"/>
  <c r="AR32" i="3"/>
  <c r="AQ32" i="3"/>
  <c r="X32" i="3"/>
  <c r="W32" i="3"/>
  <c r="V32" i="3"/>
  <c r="L32" i="3"/>
  <c r="K32" i="3"/>
  <c r="J32" i="3"/>
  <c r="AS31" i="3"/>
  <c r="AR31" i="3"/>
  <c r="AQ31" i="3"/>
  <c r="X31" i="3"/>
  <c r="W31" i="3"/>
  <c r="V31" i="3"/>
  <c r="L31" i="3"/>
  <c r="K31" i="3"/>
  <c r="J31" i="3"/>
  <c r="AS30" i="3"/>
  <c r="AR30" i="3"/>
  <c r="AQ30" i="3"/>
  <c r="X30" i="3"/>
  <c r="W30" i="3"/>
  <c r="V30" i="3"/>
  <c r="L30" i="3"/>
  <c r="K30" i="3"/>
  <c r="J30" i="3"/>
  <c r="AS29" i="3"/>
  <c r="AR29" i="3"/>
  <c r="AQ29" i="3"/>
  <c r="X29" i="3"/>
  <c r="W29" i="3"/>
  <c r="V29" i="3"/>
  <c r="L29" i="3"/>
  <c r="K29" i="3"/>
  <c r="J29" i="3"/>
  <c r="AS28" i="3"/>
  <c r="AR28" i="3"/>
  <c r="AQ28" i="3"/>
  <c r="X28" i="3"/>
  <c r="W28" i="3"/>
  <c r="V28" i="3"/>
  <c r="L28" i="3"/>
  <c r="K28" i="3"/>
  <c r="J28" i="3"/>
  <c r="AS27" i="3"/>
  <c r="AR27" i="3"/>
  <c r="AQ27" i="3"/>
  <c r="X27" i="3"/>
  <c r="W27" i="3"/>
  <c r="V27" i="3"/>
  <c r="L27" i="3"/>
  <c r="K27" i="3"/>
  <c r="J27" i="3"/>
  <c r="AS26" i="3"/>
  <c r="AR26" i="3"/>
  <c r="AQ26" i="3"/>
  <c r="X26" i="3"/>
  <c r="W26" i="3"/>
  <c r="V26" i="3"/>
  <c r="L26" i="3"/>
  <c r="K26" i="3"/>
  <c r="J26" i="3"/>
  <c r="AS25" i="3"/>
  <c r="AR25" i="3"/>
  <c r="AQ25" i="3"/>
  <c r="X25" i="3"/>
  <c r="W25" i="3"/>
  <c r="V25" i="3"/>
  <c r="L25" i="3"/>
  <c r="K25" i="3"/>
  <c r="J25" i="3"/>
  <c r="AS24" i="3"/>
  <c r="AR24" i="3"/>
  <c r="AQ24" i="3"/>
  <c r="X24" i="3"/>
  <c r="W24" i="3"/>
  <c r="V24" i="3"/>
  <c r="L24" i="3"/>
  <c r="K24" i="3"/>
  <c r="J24" i="3"/>
  <c r="AS23" i="3"/>
  <c r="AR23" i="3"/>
  <c r="AQ23" i="3"/>
  <c r="X23" i="3"/>
  <c r="W23" i="3"/>
  <c r="V23" i="3"/>
  <c r="L23" i="3"/>
  <c r="K23" i="3"/>
  <c r="J23" i="3"/>
  <c r="AS22" i="3"/>
  <c r="AR22" i="3"/>
  <c r="AQ22" i="3"/>
  <c r="X22" i="3"/>
  <c r="W22" i="3"/>
  <c r="V22" i="3"/>
  <c r="L22" i="3"/>
  <c r="K22" i="3"/>
  <c r="J22" i="3"/>
  <c r="AS21" i="3"/>
  <c r="AR21" i="3"/>
  <c r="AQ21" i="3"/>
  <c r="X21" i="3"/>
  <c r="W21" i="3"/>
  <c r="V21" i="3"/>
  <c r="L21" i="3"/>
  <c r="K21" i="3"/>
  <c r="J21" i="3"/>
  <c r="AS20" i="3"/>
  <c r="AR20" i="3"/>
  <c r="AQ20" i="3"/>
  <c r="X20" i="3"/>
  <c r="W20" i="3"/>
  <c r="V20" i="3"/>
  <c r="L20" i="3"/>
  <c r="K20" i="3"/>
  <c r="J20" i="3"/>
  <c r="AS19" i="3"/>
  <c r="AR19" i="3"/>
  <c r="AQ19" i="3"/>
  <c r="X19" i="3"/>
  <c r="W19" i="3"/>
  <c r="V19" i="3"/>
  <c r="L19" i="3"/>
  <c r="K19" i="3"/>
  <c r="J19" i="3"/>
  <c r="AS18" i="3"/>
  <c r="AR18" i="3"/>
  <c r="AQ18" i="3"/>
  <c r="X18" i="3"/>
  <c r="W18" i="3"/>
  <c r="V18" i="3"/>
  <c r="L18" i="3"/>
  <c r="K18" i="3"/>
  <c r="J18" i="3"/>
  <c r="AS17" i="3"/>
  <c r="AR17" i="3"/>
  <c r="AQ17" i="3"/>
  <c r="X17" i="3"/>
  <c r="W17" i="3"/>
  <c r="V17" i="3"/>
  <c r="L17" i="3"/>
  <c r="K17" i="3"/>
  <c r="J17" i="3"/>
  <c r="AS16" i="3"/>
  <c r="AR16" i="3"/>
  <c r="AQ16" i="3"/>
  <c r="X16" i="3"/>
  <c r="W16" i="3"/>
  <c r="V16" i="3"/>
  <c r="L16" i="3"/>
  <c r="K16" i="3"/>
  <c r="J16" i="3"/>
  <c r="AS15" i="3"/>
  <c r="AR15" i="3"/>
  <c r="AQ15" i="3"/>
  <c r="X15" i="3"/>
  <c r="W15" i="3"/>
  <c r="V15" i="3"/>
  <c r="L15" i="3"/>
  <c r="K15" i="3"/>
  <c r="J15" i="3"/>
  <c r="AS14" i="3"/>
  <c r="AR14" i="3"/>
  <c r="AQ14" i="3"/>
  <c r="X14" i="3"/>
  <c r="W14" i="3"/>
  <c r="V14" i="3"/>
  <c r="L14" i="3"/>
  <c r="K14" i="3"/>
  <c r="J14" i="3"/>
  <c r="AS13" i="3"/>
  <c r="AR13" i="3"/>
  <c r="AQ13" i="3"/>
  <c r="X13" i="3"/>
  <c r="W13" i="3"/>
  <c r="V13" i="3"/>
  <c r="L13" i="3"/>
  <c r="K13" i="3"/>
  <c r="J13" i="3"/>
  <c r="AS12" i="3"/>
  <c r="AR12" i="3"/>
  <c r="AQ12" i="3"/>
  <c r="X12" i="3"/>
  <c r="W12" i="3"/>
  <c r="V12" i="3"/>
  <c r="L12" i="3"/>
  <c r="K12" i="3"/>
  <c r="J12" i="3"/>
  <c r="AS11" i="3"/>
  <c r="AR11" i="3"/>
  <c r="AQ11" i="3"/>
  <c r="X11" i="3"/>
  <c r="W11" i="3"/>
  <c r="V11" i="3"/>
  <c r="L11" i="3"/>
  <c r="K11" i="3"/>
  <c r="J11" i="3"/>
  <c r="AS10" i="3"/>
  <c r="AR10" i="3"/>
  <c r="AQ10" i="3"/>
  <c r="X10" i="3"/>
  <c r="W10" i="3"/>
  <c r="V10" i="3"/>
  <c r="L10" i="3"/>
  <c r="K10" i="3"/>
  <c r="J10" i="3"/>
  <c r="AS9" i="3"/>
  <c r="AR9" i="3"/>
  <c r="AQ9" i="3"/>
  <c r="X9" i="3"/>
  <c r="W9" i="3"/>
  <c r="V9" i="3"/>
  <c r="L9" i="3"/>
  <c r="K9" i="3"/>
  <c r="J9" i="3"/>
  <c r="AS8" i="3"/>
  <c r="AR8" i="3"/>
  <c r="AQ8" i="3"/>
  <c r="X8" i="3"/>
  <c r="W8" i="3"/>
  <c r="V8" i="3"/>
  <c r="L8" i="3"/>
  <c r="L61" i="3" s="1"/>
  <c r="L68" i="3" s="1"/>
  <c r="K8" i="3"/>
  <c r="J8" i="3"/>
  <c r="AS7" i="3"/>
  <c r="AR7" i="3"/>
  <c r="AQ7" i="3"/>
  <c r="X7" i="3"/>
  <c r="W7" i="3"/>
  <c r="V7" i="3"/>
  <c r="L7" i="3"/>
  <c r="K7" i="3"/>
  <c r="J7" i="3"/>
  <c r="AS6" i="3"/>
  <c r="AR6" i="3"/>
  <c r="AQ6" i="3"/>
  <c r="X6" i="3"/>
  <c r="W6" i="3"/>
  <c r="W61" i="3" s="1"/>
  <c r="W68" i="3" s="1"/>
  <c r="V6" i="3"/>
  <c r="L6" i="3"/>
  <c r="K6" i="3"/>
  <c r="J6" i="3"/>
  <c r="J61" i="3" s="1"/>
  <c r="J68" i="3" s="1"/>
  <c r="AS70" i="2"/>
  <c r="AR70" i="2"/>
  <c r="AQ70" i="2"/>
  <c r="X70" i="2"/>
  <c r="W70" i="2"/>
  <c r="V70" i="2"/>
  <c r="L70" i="2"/>
  <c r="K70" i="2"/>
  <c r="AS67" i="2"/>
  <c r="AR67" i="2"/>
  <c r="AQ67" i="2"/>
  <c r="X67" i="2"/>
  <c r="W67" i="2"/>
  <c r="V67" i="2"/>
  <c r="L67" i="2"/>
  <c r="K67" i="2"/>
  <c r="J67" i="2"/>
  <c r="AS66" i="2"/>
  <c r="AR66" i="2"/>
  <c r="AQ66" i="2"/>
  <c r="X66" i="2"/>
  <c r="W66" i="2"/>
  <c r="V66" i="2"/>
  <c r="L66" i="2"/>
  <c r="K66" i="2"/>
  <c r="J66" i="2"/>
  <c r="AS65" i="2"/>
  <c r="AR65" i="2"/>
  <c r="AQ65" i="2"/>
  <c r="X65" i="2"/>
  <c r="W65" i="2"/>
  <c r="V65" i="2"/>
  <c r="L65" i="2"/>
  <c r="K65" i="2"/>
  <c r="J65" i="2"/>
  <c r="AS64" i="2"/>
  <c r="AR64" i="2"/>
  <c r="AQ64" i="2"/>
  <c r="X64" i="2"/>
  <c r="W64" i="2"/>
  <c r="V64" i="2"/>
  <c r="L64" i="2"/>
  <c r="K64" i="2"/>
  <c r="J64" i="2"/>
  <c r="AS63" i="2"/>
  <c r="AS62" i="2"/>
  <c r="AR62" i="2"/>
  <c r="AR61" i="2"/>
  <c r="AQ61" i="2"/>
  <c r="AS60" i="2"/>
  <c r="AR60" i="2"/>
  <c r="AQ60" i="2"/>
  <c r="X60" i="2"/>
  <c r="W60" i="2"/>
  <c r="V60" i="2"/>
  <c r="L60" i="2"/>
  <c r="K60" i="2"/>
  <c r="J60" i="2"/>
  <c r="AS59" i="2"/>
  <c r="AR59" i="2"/>
  <c r="AQ59" i="2"/>
  <c r="X59" i="2"/>
  <c r="X62" i="2" s="1"/>
  <c r="W59" i="2"/>
  <c r="W62" i="2" s="1"/>
  <c r="V59" i="2"/>
  <c r="V62" i="2" s="1"/>
  <c r="L59" i="2"/>
  <c r="L62" i="2" s="1"/>
  <c r="K59" i="2"/>
  <c r="K62" i="2" s="1"/>
  <c r="J59" i="2"/>
  <c r="J62" i="2" s="1"/>
  <c r="AS58" i="2"/>
  <c r="AR58" i="2"/>
  <c r="AQ58" i="2"/>
  <c r="X58" i="2"/>
  <c r="W58" i="2"/>
  <c r="V58" i="2"/>
  <c r="L58" i="2"/>
  <c r="K58" i="2"/>
  <c r="J58" i="2"/>
  <c r="AS57" i="2"/>
  <c r="AR57" i="2"/>
  <c r="AQ57" i="2"/>
  <c r="X57" i="2"/>
  <c r="W57" i="2"/>
  <c r="V57" i="2"/>
  <c r="L57" i="2"/>
  <c r="K57" i="2"/>
  <c r="J57" i="2"/>
  <c r="AS56" i="2"/>
  <c r="AR56" i="2"/>
  <c r="AQ56" i="2"/>
  <c r="X56" i="2"/>
  <c r="W56" i="2"/>
  <c r="V56" i="2"/>
  <c r="L56" i="2"/>
  <c r="K56" i="2"/>
  <c r="J56" i="2"/>
  <c r="AS55" i="2"/>
  <c r="AR55" i="2"/>
  <c r="AQ55" i="2"/>
  <c r="X55" i="2"/>
  <c r="W55" i="2"/>
  <c r="V55" i="2"/>
  <c r="L55" i="2"/>
  <c r="K55" i="2"/>
  <c r="J55" i="2"/>
  <c r="AS54" i="2"/>
  <c r="AR54" i="2"/>
  <c r="AQ54" i="2"/>
  <c r="X54" i="2"/>
  <c r="W54" i="2"/>
  <c r="V54" i="2"/>
  <c r="L54" i="2"/>
  <c r="K54" i="2"/>
  <c r="J54" i="2"/>
  <c r="AS53" i="2"/>
  <c r="AR53" i="2"/>
  <c r="AQ53" i="2"/>
  <c r="X53" i="2"/>
  <c r="W53" i="2"/>
  <c r="V53" i="2"/>
  <c r="L53" i="2"/>
  <c r="K53" i="2"/>
  <c r="J53" i="2"/>
  <c r="AS52" i="2"/>
  <c r="AR52" i="2"/>
  <c r="AQ52" i="2"/>
  <c r="X52" i="2"/>
  <c r="W52" i="2"/>
  <c r="V52" i="2"/>
  <c r="L52" i="2"/>
  <c r="K52" i="2"/>
  <c r="J52" i="2"/>
  <c r="AS51" i="2"/>
  <c r="AR51" i="2"/>
  <c r="AQ51" i="2"/>
  <c r="X51" i="2"/>
  <c r="W51" i="2"/>
  <c r="V51" i="2"/>
  <c r="L51" i="2"/>
  <c r="K51" i="2"/>
  <c r="J51" i="2"/>
  <c r="AS50" i="2"/>
  <c r="AR50" i="2"/>
  <c r="AQ50" i="2"/>
  <c r="X50" i="2"/>
  <c r="W50" i="2"/>
  <c r="V50" i="2"/>
  <c r="L50" i="2"/>
  <c r="K50" i="2"/>
  <c r="J50" i="2"/>
  <c r="AS49" i="2"/>
  <c r="AR49" i="2"/>
  <c r="AQ49" i="2"/>
  <c r="X49" i="2"/>
  <c r="W49" i="2"/>
  <c r="V49" i="2"/>
  <c r="L49" i="2"/>
  <c r="K49" i="2"/>
  <c r="J49" i="2"/>
  <c r="AS48" i="2"/>
  <c r="AR48" i="2"/>
  <c r="AQ48" i="2"/>
  <c r="X48" i="2"/>
  <c r="W48" i="2"/>
  <c r="V48" i="2"/>
  <c r="L48" i="2"/>
  <c r="K48" i="2"/>
  <c r="J48" i="2"/>
  <c r="AS47" i="2"/>
  <c r="AR47" i="2"/>
  <c r="AQ47" i="2"/>
  <c r="X47" i="2"/>
  <c r="W47" i="2"/>
  <c r="V47" i="2"/>
  <c r="L47" i="2"/>
  <c r="K47" i="2"/>
  <c r="J47" i="2"/>
  <c r="AS46" i="2"/>
  <c r="AR46" i="2"/>
  <c r="AQ46" i="2"/>
  <c r="X46" i="2"/>
  <c r="W46" i="2"/>
  <c r="V46" i="2"/>
  <c r="L46" i="2"/>
  <c r="K46" i="2"/>
  <c r="J46" i="2"/>
  <c r="AS45" i="2"/>
  <c r="AR45" i="2"/>
  <c r="AQ45" i="2"/>
  <c r="X45" i="2"/>
  <c r="W45" i="2"/>
  <c r="V45" i="2"/>
  <c r="L45" i="2"/>
  <c r="K45" i="2"/>
  <c r="J45" i="2"/>
  <c r="AS44" i="2"/>
  <c r="AR44" i="2"/>
  <c r="AQ44" i="2"/>
  <c r="X44" i="2"/>
  <c r="W44" i="2"/>
  <c r="V44" i="2"/>
  <c r="L44" i="2"/>
  <c r="K44" i="2"/>
  <c r="J44" i="2"/>
  <c r="AS43" i="2"/>
  <c r="AR43" i="2"/>
  <c r="AQ43" i="2"/>
  <c r="X43" i="2"/>
  <c r="W43" i="2"/>
  <c r="V43" i="2"/>
  <c r="L43" i="2"/>
  <c r="K43" i="2"/>
  <c r="J43" i="2"/>
  <c r="AS42" i="2"/>
  <c r="AR42" i="2"/>
  <c r="AQ42" i="2"/>
  <c r="X42" i="2"/>
  <c r="W42" i="2"/>
  <c r="V42" i="2"/>
  <c r="L42" i="2"/>
  <c r="K42" i="2"/>
  <c r="J42" i="2"/>
  <c r="AS41" i="2"/>
  <c r="AR41" i="2"/>
  <c r="AQ41" i="2"/>
  <c r="X41" i="2"/>
  <c r="W41" i="2"/>
  <c r="V41" i="2"/>
  <c r="L41" i="2"/>
  <c r="K41" i="2"/>
  <c r="J41" i="2"/>
  <c r="AS40" i="2"/>
  <c r="AR40" i="2"/>
  <c r="AQ40" i="2"/>
  <c r="X40" i="2"/>
  <c r="W40" i="2"/>
  <c r="V40" i="2"/>
  <c r="L40" i="2"/>
  <c r="K40" i="2"/>
  <c r="J40" i="2"/>
  <c r="AS39" i="2"/>
  <c r="AR39" i="2"/>
  <c r="AQ39" i="2"/>
  <c r="X39" i="2"/>
  <c r="W39" i="2"/>
  <c r="V39" i="2"/>
  <c r="L39" i="2"/>
  <c r="K39" i="2"/>
  <c r="J39" i="2"/>
  <c r="AS38" i="2"/>
  <c r="AR38" i="2"/>
  <c r="AQ38" i="2"/>
  <c r="X38" i="2"/>
  <c r="W38" i="2"/>
  <c r="V38" i="2"/>
  <c r="L38" i="2"/>
  <c r="K38" i="2"/>
  <c r="J38" i="2"/>
  <c r="AS37" i="2"/>
  <c r="AR37" i="2"/>
  <c r="AQ37" i="2"/>
  <c r="X37" i="2"/>
  <c r="W37" i="2"/>
  <c r="V37" i="2"/>
  <c r="L37" i="2"/>
  <c r="K37" i="2"/>
  <c r="J37" i="2"/>
  <c r="AS36" i="2"/>
  <c r="AR36" i="2"/>
  <c r="AQ36" i="2"/>
  <c r="X36" i="2"/>
  <c r="W36" i="2"/>
  <c r="V36" i="2"/>
  <c r="L36" i="2"/>
  <c r="K36" i="2"/>
  <c r="J36" i="2"/>
  <c r="AS35" i="2"/>
  <c r="AR35" i="2"/>
  <c r="AQ35" i="2"/>
  <c r="X35" i="2"/>
  <c r="W35" i="2"/>
  <c r="V35" i="2"/>
  <c r="L35" i="2"/>
  <c r="K35" i="2"/>
  <c r="J35" i="2"/>
  <c r="AS34" i="2"/>
  <c r="AR34" i="2"/>
  <c r="AQ34" i="2"/>
  <c r="X34" i="2"/>
  <c r="W34" i="2"/>
  <c r="V34" i="2"/>
  <c r="L34" i="2"/>
  <c r="K34" i="2"/>
  <c r="J34" i="2"/>
  <c r="AS33" i="2"/>
  <c r="AR33" i="2"/>
  <c r="AQ33" i="2"/>
  <c r="X33" i="2"/>
  <c r="W33" i="2"/>
  <c r="V33" i="2"/>
  <c r="L33" i="2"/>
  <c r="K33" i="2"/>
  <c r="J33" i="2"/>
  <c r="AS32" i="2"/>
  <c r="AR32" i="2"/>
  <c r="AQ32" i="2"/>
  <c r="X32" i="2"/>
  <c r="W32" i="2"/>
  <c r="V32" i="2"/>
  <c r="L32" i="2"/>
  <c r="K32" i="2"/>
  <c r="J32" i="2"/>
  <c r="AS31" i="2"/>
  <c r="AR31" i="2"/>
  <c r="AQ31" i="2"/>
  <c r="X31" i="2"/>
  <c r="W31" i="2"/>
  <c r="V31" i="2"/>
  <c r="L31" i="2"/>
  <c r="K31" i="2"/>
  <c r="J31" i="2"/>
  <c r="AS30" i="2"/>
  <c r="AR30" i="2"/>
  <c r="AQ30" i="2"/>
  <c r="X30" i="2"/>
  <c r="W30" i="2"/>
  <c r="V30" i="2"/>
  <c r="L30" i="2"/>
  <c r="K30" i="2"/>
  <c r="J30" i="2"/>
  <c r="AS29" i="2"/>
  <c r="AR29" i="2"/>
  <c r="AQ29" i="2"/>
  <c r="X29" i="2"/>
  <c r="W29" i="2"/>
  <c r="V29" i="2"/>
  <c r="L29" i="2"/>
  <c r="K29" i="2"/>
  <c r="J29" i="2"/>
  <c r="AS28" i="2"/>
  <c r="AR28" i="2"/>
  <c r="AQ28" i="2"/>
  <c r="X28" i="2"/>
  <c r="W28" i="2"/>
  <c r="V28" i="2"/>
  <c r="L28" i="2"/>
  <c r="K28" i="2"/>
  <c r="J28" i="2"/>
  <c r="AS27" i="2"/>
  <c r="AR27" i="2"/>
  <c r="AQ27" i="2"/>
  <c r="X27" i="2"/>
  <c r="W27" i="2"/>
  <c r="V27" i="2"/>
  <c r="L27" i="2"/>
  <c r="K27" i="2"/>
  <c r="J27" i="2"/>
  <c r="AS26" i="2"/>
  <c r="AR26" i="2"/>
  <c r="AQ26" i="2"/>
  <c r="X26" i="2"/>
  <c r="W26" i="2"/>
  <c r="V26" i="2"/>
  <c r="L26" i="2"/>
  <c r="K26" i="2"/>
  <c r="J26" i="2"/>
  <c r="AS25" i="2"/>
  <c r="AR25" i="2"/>
  <c r="AQ25" i="2"/>
  <c r="X25" i="2"/>
  <c r="W25" i="2"/>
  <c r="V25" i="2"/>
  <c r="L25" i="2"/>
  <c r="K25" i="2"/>
  <c r="J25" i="2"/>
  <c r="AS24" i="2"/>
  <c r="AR24" i="2"/>
  <c r="AQ24" i="2"/>
  <c r="X24" i="2"/>
  <c r="W24" i="2"/>
  <c r="V24" i="2"/>
  <c r="L24" i="2"/>
  <c r="K24" i="2"/>
  <c r="J24" i="2"/>
  <c r="AS23" i="2"/>
  <c r="AR23" i="2"/>
  <c r="AQ23" i="2"/>
  <c r="X23" i="2"/>
  <c r="W23" i="2"/>
  <c r="V23" i="2"/>
  <c r="L23" i="2"/>
  <c r="K23" i="2"/>
  <c r="J23" i="2"/>
  <c r="AS22" i="2"/>
  <c r="AR22" i="2"/>
  <c r="AQ22" i="2"/>
  <c r="X22" i="2"/>
  <c r="W22" i="2"/>
  <c r="V22" i="2"/>
  <c r="L22" i="2"/>
  <c r="K22" i="2"/>
  <c r="J22" i="2"/>
  <c r="AS21" i="2"/>
  <c r="AR21" i="2"/>
  <c r="AQ21" i="2"/>
  <c r="X21" i="2"/>
  <c r="W21" i="2"/>
  <c r="V21" i="2"/>
  <c r="L21" i="2"/>
  <c r="K21" i="2"/>
  <c r="J21" i="2"/>
  <c r="AS20" i="2"/>
  <c r="AR20" i="2"/>
  <c r="AQ20" i="2"/>
  <c r="X20" i="2"/>
  <c r="W20" i="2"/>
  <c r="V20" i="2"/>
  <c r="L20" i="2"/>
  <c r="K20" i="2"/>
  <c r="J20" i="2"/>
  <c r="AS19" i="2"/>
  <c r="AR19" i="2"/>
  <c r="AQ19" i="2"/>
  <c r="X19" i="2"/>
  <c r="W19" i="2"/>
  <c r="V19" i="2"/>
  <c r="L19" i="2"/>
  <c r="K19" i="2"/>
  <c r="J19" i="2"/>
  <c r="AS18" i="2"/>
  <c r="AR18" i="2"/>
  <c r="AQ18" i="2"/>
  <c r="X18" i="2"/>
  <c r="W18" i="2"/>
  <c r="V18" i="2"/>
  <c r="L18" i="2"/>
  <c r="K18" i="2"/>
  <c r="J18" i="2"/>
  <c r="AS17" i="2"/>
  <c r="AR17" i="2"/>
  <c r="AQ17" i="2"/>
  <c r="X17" i="2"/>
  <c r="W17" i="2"/>
  <c r="V17" i="2"/>
  <c r="L17" i="2"/>
  <c r="K17" i="2"/>
  <c r="J17" i="2"/>
  <c r="AS16" i="2"/>
  <c r="AR16" i="2"/>
  <c r="AQ16" i="2"/>
  <c r="X16" i="2"/>
  <c r="W16" i="2"/>
  <c r="V16" i="2"/>
  <c r="L16" i="2"/>
  <c r="K16" i="2"/>
  <c r="J16" i="2"/>
  <c r="AS15" i="2"/>
  <c r="AR15" i="2"/>
  <c r="AQ15" i="2"/>
  <c r="X15" i="2"/>
  <c r="W15" i="2"/>
  <c r="V15" i="2"/>
  <c r="L15" i="2"/>
  <c r="K15" i="2"/>
  <c r="J15" i="2"/>
  <c r="AS14" i="2"/>
  <c r="AR14" i="2"/>
  <c r="AQ14" i="2"/>
  <c r="X14" i="2"/>
  <c r="W14" i="2"/>
  <c r="V14" i="2"/>
  <c r="L14" i="2"/>
  <c r="K14" i="2"/>
  <c r="J14" i="2"/>
  <c r="AS13" i="2"/>
  <c r="AR13" i="2"/>
  <c r="AQ13" i="2"/>
  <c r="X13" i="2"/>
  <c r="W13" i="2"/>
  <c r="V13" i="2"/>
  <c r="L13" i="2"/>
  <c r="K13" i="2"/>
  <c r="J13" i="2"/>
  <c r="AS12" i="2"/>
  <c r="AR12" i="2"/>
  <c r="AQ12" i="2"/>
  <c r="X12" i="2"/>
  <c r="W12" i="2"/>
  <c r="V12" i="2"/>
  <c r="L12" i="2"/>
  <c r="K12" i="2"/>
  <c r="J12" i="2"/>
  <c r="AS11" i="2"/>
  <c r="AR11" i="2"/>
  <c r="AQ11" i="2"/>
  <c r="X11" i="2"/>
  <c r="W11" i="2"/>
  <c r="V11" i="2"/>
  <c r="L11" i="2"/>
  <c r="K11" i="2"/>
  <c r="J11" i="2"/>
  <c r="AS10" i="2"/>
  <c r="AR10" i="2"/>
  <c r="AQ10" i="2"/>
  <c r="X10" i="2"/>
  <c r="W10" i="2"/>
  <c r="V10" i="2"/>
  <c r="L10" i="2"/>
  <c r="K10" i="2"/>
  <c r="J10" i="2"/>
  <c r="AS9" i="2"/>
  <c r="AR9" i="2"/>
  <c r="AQ9" i="2"/>
  <c r="X9" i="2"/>
  <c r="W9" i="2"/>
  <c r="V9" i="2"/>
  <c r="L9" i="2"/>
  <c r="K9" i="2"/>
  <c r="J9" i="2"/>
  <c r="AS8" i="2"/>
  <c r="AR8" i="2"/>
  <c r="AQ8" i="2"/>
  <c r="X8" i="2"/>
  <c r="W8" i="2"/>
  <c r="V8" i="2"/>
  <c r="L8" i="2"/>
  <c r="K8" i="2"/>
  <c r="J8" i="2"/>
  <c r="AS7" i="2"/>
  <c r="AR7" i="2"/>
  <c r="AQ7" i="2"/>
  <c r="X7" i="2"/>
  <c r="W7" i="2"/>
  <c r="V7" i="2"/>
  <c r="L7" i="2"/>
  <c r="K7" i="2"/>
  <c r="J7" i="2"/>
  <c r="AS6" i="2"/>
  <c r="AR6" i="2"/>
  <c r="AQ6" i="2"/>
  <c r="X6" i="2"/>
  <c r="W6" i="2"/>
  <c r="V6" i="2"/>
  <c r="L6" i="2"/>
  <c r="K6" i="2"/>
  <c r="J6" i="2"/>
  <c r="AS70" i="1"/>
  <c r="AR70" i="1"/>
  <c r="AQ70" i="1"/>
  <c r="X70" i="1"/>
  <c r="W70" i="1"/>
  <c r="V70" i="1"/>
  <c r="L70" i="1"/>
  <c r="K70" i="1"/>
  <c r="AS67" i="1"/>
  <c r="AR67" i="1"/>
  <c r="AQ67" i="1"/>
  <c r="X67" i="1"/>
  <c r="W67" i="1"/>
  <c r="V67" i="1"/>
  <c r="L67" i="1"/>
  <c r="K67" i="1"/>
  <c r="J67" i="1"/>
  <c r="AS66" i="1"/>
  <c r="AR66" i="1"/>
  <c r="AQ66" i="1"/>
  <c r="X66" i="1"/>
  <c r="W66" i="1"/>
  <c r="V66" i="1"/>
  <c r="L66" i="1"/>
  <c r="K66" i="1"/>
  <c r="J66" i="1"/>
  <c r="AS65" i="1"/>
  <c r="AR65" i="1"/>
  <c r="AQ65" i="1"/>
  <c r="X65" i="1"/>
  <c r="W65" i="1"/>
  <c r="V65" i="1"/>
  <c r="L65" i="1"/>
  <c r="K65" i="1"/>
  <c r="J65" i="1"/>
  <c r="AS64" i="1"/>
  <c r="AR64" i="1"/>
  <c r="AQ64" i="1"/>
  <c r="X64" i="1"/>
  <c r="W64" i="1"/>
  <c r="V64" i="1"/>
  <c r="L64" i="1"/>
  <c r="K64" i="1"/>
  <c r="J64" i="1"/>
  <c r="AR60" i="1"/>
  <c r="AQ60" i="1"/>
  <c r="X60" i="1"/>
  <c r="W60" i="1"/>
  <c r="V60" i="1"/>
  <c r="L60" i="1"/>
  <c r="K60" i="1"/>
  <c r="J60" i="1"/>
  <c r="AS59" i="1"/>
  <c r="AR59" i="1"/>
  <c r="AQ59" i="1"/>
  <c r="X59" i="1"/>
  <c r="X62" i="1" s="1"/>
  <c r="W59" i="1"/>
  <c r="W62" i="1" s="1"/>
  <c r="V59" i="1"/>
  <c r="V62" i="1" s="1"/>
  <c r="L59" i="1"/>
  <c r="L62" i="1" s="1"/>
  <c r="K59" i="1"/>
  <c r="K62" i="1" s="1"/>
  <c r="J59" i="1"/>
  <c r="J62" i="1" s="1"/>
  <c r="AS58" i="1"/>
  <c r="X58" i="1"/>
  <c r="W58" i="1"/>
  <c r="V58" i="1"/>
  <c r="L58" i="1"/>
  <c r="K58" i="1"/>
  <c r="J58" i="1"/>
  <c r="AS57" i="1"/>
  <c r="AR57" i="1"/>
  <c r="AQ57" i="1"/>
  <c r="X57" i="1"/>
  <c r="W57" i="1"/>
  <c r="V57" i="1"/>
  <c r="L57" i="1"/>
  <c r="K57" i="1"/>
  <c r="J57" i="1"/>
  <c r="AR56" i="1"/>
  <c r="AQ56" i="1"/>
  <c r="X56" i="1"/>
  <c r="W56" i="1"/>
  <c r="V56" i="1"/>
  <c r="L56" i="1"/>
  <c r="K56" i="1"/>
  <c r="J56" i="1"/>
  <c r="AS55" i="1"/>
  <c r="AR55" i="1"/>
  <c r="AQ55" i="1"/>
  <c r="X55" i="1"/>
  <c r="W55" i="1"/>
  <c r="V55" i="1"/>
  <c r="L55" i="1"/>
  <c r="K55" i="1"/>
  <c r="J55" i="1"/>
  <c r="AS54" i="1"/>
  <c r="X54" i="1"/>
  <c r="W54" i="1"/>
  <c r="V54" i="1"/>
  <c r="L54" i="1"/>
  <c r="K54" i="1"/>
  <c r="J54" i="1"/>
  <c r="AS53" i="1"/>
  <c r="AQ53" i="1"/>
  <c r="X53" i="1"/>
  <c r="W53" i="1"/>
  <c r="V53" i="1"/>
  <c r="L53" i="1"/>
  <c r="K53" i="1"/>
  <c r="J53" i="1"/>
  <c r="AR52" i="1"/>
  <c r="AQ52" i="1"/>
  <c r="X52" i="1"/>
  <c r="W52" i="1"/>
  <c r="V52" i="1"/>
  <c r="L52" i="1"/>
  <c r="K52" i="1"/>
  <c r="J52" i="1"/>
  <c r="AS51" i="1"/>
  <c r="AR51" i="1"/>
  <c r="AQ51" i="1"/>
  <c r="X51" i="1"/>
  <c r="W51" i="1"/>
  <c r="V51" i="1"/>
  <c r="L51" i="1"/>
  <c r="K51" i="1"/>
  <c r="J51" i="1"/>
  <c r="AS50" i="1"/>
  <c r="X50" i="1"/>
  <c r="W50" i="1"/>
  <c r="V50" i="1"/>
  <c r="L50" i="1"/>
  <c r="K50" i="1"/>
  <c r="J50" i="1"/>
  <c r="AS49" i="1"/>
  <c r="AR49" i="1"/>
  <c r="AQ49" i="1"/>
  <c r="X49" i="1"/>
  <c r="W49" i="1"/>
  <c r="L49" i="1"/>
  <c r="K49" i="1"/>
  <c r="J49" i="1"/>
  <c r="AR48" i="1"/>
  <c r="AQ48" i="1"/>
  <c r="X48" i="1"/>
  <c r="W48" i="1"/>
  <c r="V48" i="1"/>
  <c r="L48" i="1"/>
  <c r="K48" i="1"/>
  <c r="J48" i="1"/>
  <c r="AS47" i="1"/>
  <c r="AR47" i="1"/>
  <c r="X47" i="1"/>
  <c r="W47" i="1"/>
  <c r="V47" i="1"/>
  <c r="L47" i="1"/>
  <c r="K47" i="1"/>
  <c r="J47" i="1"/>
  <c r="AR46" i="1"/>
  <c r="AQ46" i="1"/>
  <c r="X46" i="1"/>
  <c r="W46" i="1"/>
  <c r="V46" i="1"/>
  <c r="L46" i="1"/>
  <c r="K46" i="1"/>
  <c r="J46" i="1"/>
  <c r="AQ45" i="1"/>
  <c r="X45" i="1"/>
  <c r="W45" i="1"/>
  <c r="V45" i="1"/>
  <c r="L45" i="1"/>
  <c r="K45" i="1"/>
  <c r="J45" i="1"/>
  <c r="AS44" i="1"/>
  <c r="AR44" i="1"/>
  <c r="X44" i="1"/>
  <c r="W44" i="1"/>
  <c r="V44" i="1"/>
  <c r="L44" i="1"/>
  <c r="K44" i="1"/>
  <c r="J44" i="1"/>
  <c r="AS43" i="1"/>
  <c r="AR43" i="1"/>
  <c r="X43" i="1"/>
  <c r="W43" i="1"/>
  <c r="V43" i="1"/>
  <c r="L43" i="1"/>
  <c r="K43" i="1"/>
  <c r="J43" i="1"/>
  <c r="AR42" i="1"/>
  <c r="AQ42" i="1"/>
  <c r="X42" i="1"/>
  <c r="W42" i="1"/>
  <c r="V42" i="1"/>
  <c r="L42" i="1"/>
  <c r="K42" i="1"/>
  <c r="J42" i="1"/>
  <c r="AQ41" i="1"/>
  <c r="X41" i="1"/>
  <c r="W41" i="1"/>
  <c r="V41" i="1"/>
  <c r="L41" i="1"/>
  <c r="K41" i="1"/>
  <c r="J41" i="1"/>
  <c r="AS40" i="1"/>
  <c r="AR40" i="1"/>
  <c r="X40" i="1"/>
  <c r="W40" i="1"/>
  <c r="V40" i="1"/>
  <c r="L40" i="1"/>
  <c r="K40" i="1"/>
  <c r="J40" i="1"/>
  <c r="AS39" i="1"/>
  <c r="AR39" i="1"/>
  <c r="X39" i="1"/>
  <c r="W39" i="1"/>
  <c r="V39" i="1"/>
  <c r="L39" i="1"/>
  <c r="K39" i="1"/>
  <c r="J39" i="1"/>
  <c r="AR38" i="1"/>
  <c r="AQ38" i="1"/>
  <c r="X38" i="1"/>
  <c r="W38" i="1"/>
  <c r="V38" i="1"/>
  <c r="L38" i="1"/>
  <c r="K38" i="1"/>
  <c r="J38" i="1"/>
  <c r="AQ37" i="1"/>
  <c r="X37" i="1"/>
  <c r="W37" i="1"/>
  <c r="V37" i="1"/>
  <c r="L37" i="1"/>
  <c r="K37" i="1"/>
  <c r="J37" i="1"/>
  <c r="AS36" i="1"/>
  <c r="AR36" i="1"/>
  <c r="X36" i="1"/>
  <c r="W36" i="1"/>
  <c r="V36" i="1"/>
  <c r="L36" i="1"/>
  <c r="K36" i="1"/>
  <c r="J36" i="1"/>
  <c r="AS35" i="1"/>
  <c r="AR35" i="1"/>
  <c r="X35" i="1"/>
  <c r="W35" i="1"/>
  <c r="V35" i="1"/>
  <c r="L35" i="1"/>
  <c r="K35" i="1"/>
  <c r="J35" i="1"/>
  <c r="AR34" i="1"/>
  <c r="AQ34" i="1"/>
  <c r="X34" i="1"/>
  <c r="W34" i="1"/>
  <c r="V34" i="1"/>
  <c r="L34" i="1"/>
  <c r="K34" i="1"/>
  <c r="J34" i="1"/>
  <c r="AS33" i="1"/>
  <c r="AR33" i="1"/>
  <c r="AQ33" i="1"/>
  <c r="X33" i="1"/>
  <c r="W33" i="1"/>
  <c r="V33" i="1"/>
  <c r="L33" i="1"/>
  <c r="K33" i="1"/>
  <c r="J33" i="1"/>
  <c r="AS32" i="1"/>
  <c r="AR32" i="1"/>
  <c r="AQ32" i="1"/>
  <c r="X32" i="1"/>
  <c r="W32" i="1"/>
  <c r="V32" i="1"/>
  <c r="L32" i="1"/>
  <c r="K32" i="1"/>
  <c r="J32" i="1"/>
  <c r="AS31" i="1"/>
  <c r="AR31" i="1"/>
  <c r="AQ31" i="1"/>
  <c r="X31" i="1"/>
  <c r="W31" i="1"/>
  <c r="V31" i="1"/>
  <c r="L31" i="1"/>
  <c r="K31" i="1"/>
  <c r="J31" i="1"/>
  <c r="AS30" i="1"/>
  <c r="AR30" i="1"/>
  <c r="AQ30" i="1"/>
  <c r="X30" i="1"/>
  <c r="W30" i="1"/>
  <c r="V30" i="1"/>
  <c r="L30" i="1"/>
  <c r="K30" i="1"/>
  <c r="J30" i="1"/>
  <c r="AS29" i="1"/>
  <c r="AR29" i="1"/>
  <c r="AQ29" i="1"/>
  <c r="X29" i="1"/>
  <c r="W29" i="1"/>
  <c r="V29" i="1"/>
  <c r="L29" i="1"/>
  <c r="K29" i="1"/>
  <c r="J29" i="1"/>
  <c r="AS28" i="1"/>
  <c r="AR28" i="1"/>
  <c r="AQ28" i="1"/>
  <c r="X28" i="1"/>
  <c r="W28" i="1"/>
  <c r="V28" i="1"/>
  <c r="L28" i="1"/>
  <c r="K28" i="1"/>
  <c r="J28" i="1"/>
  <c r="AS27" i="1"/>
  <c r="AR27" i="1"/>
  <c r="AQ27" i="1"/>
  <c r="X27" i="1"/>
  <c r="W27" i="1"/>
  <c r="V27" i="1"/>
  <c r="L27" i="1"/>
  <c r="K27" i="1"/>
  <c r="J27" i="1"/>
  <c r="AS26" i="1"/>
  <c r="AR26" i="1"/>
  <c r="AQ26" i="1"/>
  <c r="X26" i="1"/>
  <c r="W26" i="1"/>
  <c r="V26" i="1"/>
  <c r="L26" i="1"/>
  <c r="K26" i="1"/>
  <c r="J26" i="1"/>
  <c r="AS25" i="1"/>
  <c r="AR25" i="1"/>
  <c r="AQ25" i="1"/>
  <c r="X25" i="1"/>
  <c r="W25" i="1"/>
  <c r="V25" i="1"/>
  <c r="L25" i="1"/>
  <c r="K25" i="1"/>
  <c r="J25" i="1"/>
  <c r="AS24" i="1"/>
  <c r="AR24" i="1"/>
  <c r="AQ24" i="1"/>
  <c r="X24" i="1"/>
  <c r="W24" i="1"/>
  <c r="V24" i="1"/>
  <c r="L24" i="1"/>
  <c r="K24" i="1"/>
  <c r="J24" i="1"/>
  <c r="AS23" i="1"/>
  <c r="AR23" i="1"/>
  <c r="AQ23" i="1"/>
  <c r="X23" i="1"/>
  <c r="W23" i="1"/>
  <c r="V23" i="1"/>
  <c r="L23" i="1"/>
  <c r="K23" i="1"/>
  <c r="J23" i="1"/>
  <c r="AS22" i="1"/>
  <c r="AR22" i="1"/>
  <c r="AQ22" i="1"/>
  <c r="X22" i="1"/>
  <c r="W22" i="1"/>
  <c r="V22" i="1"/>
  <c r="L22" i="1"/>
  <c r="K22" i="1"/>
  <c r="J22" i="1"/>
  <c r="AS21" i="1"/>
  <c r="AR21" i="1"/>
  <c r="X21" i="1"/>
  <c r="W21" i="1"/>
  <c r="L21" i="1"/>
  <c r="K21" i="1"/>
  <c r="J21" i="1"/>
  <c r="AR20" i="1"/>
  <c r="AQ20" i="1"/>
  <c r="X20" i="1"/>
  <c r="W20" i="1"/>
  <c r="V20" i="1"/>
  <c r="L20" i="1"/>
  <c r="K20" i="1"/>
  <c r="J20" i="1"/>
  <c r="AQ19" i="1"/>
  <c r="V19" i="1"/>
  <c r="L19" i="1"/>
  <c r="K19" i="1"/>
  <c r="J19" i="1"/>
  <c r="AS18" i="1"/>
  <c r="AR18" i="1"/>
  <c r="X18" i="1"/>
  <c r="W18" i="1"/>
  <c r="V18" i="1"/>
  <c r="L18" i="1"/>
  <c r="K18" i="1"/>
  <c r="J18" i="1"/>
  <c r="AS17" i="1"/>
  <c r="AR17" i="1"/>
  <c r="X17" i="1"/>
  <c r="W17" i="1"/>
  <c r="L17" i="1"/>
  <c r="K17" i="1"/>
  <c r="J17" i="1"/>
  <c r="AR16" i="1"/>
  <c r="AQ16" i="1"/>
  <c r="X16" i="1"/>
  <c r="W16" i="1"/>
  <c r="V16" i="1"/>
  <c r="L16" i="1"/>
  <c r="K16" i="1"/>
  <c r="J16" i="1"/>
  <c r="AQ15" i="1"/>
  <c r="V15" i="1"/>
  <c r="L15" i="1"/>
  <c r="K15" i="1"/>
  <c r="J15" i="1"/>
  <c r="AS14" i="1"/>
  <c r="AR14" i="1"/>
  <c r="X14" i="1"/>
  <c r="W14" i="1"/>
  <c r="V14" i="1"/>
  <c r="L14" i="1"/>
  <c r="K14" i="1"/>
  <c r="J14" i="1"/>
  <c r="AS13" i="1"/>
  <c r="AR13" i="1"/>
  <c r="X13" i="1"/>
  <c r="W13" i="1"/>
  <c r="V13" i="1"/>
  <c r="L13" i="1"/>
  <c r="K13" i="1"/>
  <c r="J13" i="1"/>
  <c r="AS12" i="1"/>
  <c r="AR12" i="1"/>
  <c r="AQ12" i="1"/>
  <c r="W12" i="1"/>
  <c r="V12" i="1"/>
  <c r="L12" i="1"/>
  <c r="K12" i="1"/>
  <c r="J12" i="1"/>
  <c r="AQ11" i="1"/>
  <c r="V11" i="1"/>
  <c r="L11" i="1"/>
  <c r="K11" i="1"/>
  <c r="J11" i="1"/>
  <c r="AS10" i="1"/>
  <c r="AR10" i="1"/>
  <c r="AQ10" i="1"/>
  <c r="X10" i="1"/>
  <c r="L10" i="1"/>
  <c r="K10" i="1"/>
  <c r="J10" i="1"/>
  <c r="AS9" i="1"/>
  <c r="AR9" i="1"/>
  <c r="X9" i="1"/>
  <c r="W9" i="1"/>
  <c r="L9" i="1"/>
  <c r="K9" i="1"/>
  <c r="J9" i="1"/>
  <c r="AR8" i="1"/>
  <c r="AQ8" i="1"/>
  <c r="W8" i="1"/>
  <c r="V8" i="1"/>
  <c r="L8" i="1"/>
  <c r="K8" i="1"/>
  <c r="J8" i="1"/>
  <c r="AQ7" i="1"/>
  <c r="V7" i="1"/>
  <c r="L7" i="1"/>
  <c r="K7" i="1"/>
  <c r="J7" i="1"/>
  <c r="AS6" i="1"/>
  <c r="AR6" i="1"/>
  <c r="X6" i="1"/>
  <c r="L6" i="1"/>
  <c r="K6" i="1"/>
  <c r="J6" i="1"/>
  <c r="U71" i="13" l="1"/>
  <c r="W59" i="13"/>
  <c r="W62" i="13" s="1"/>
  <c r="U71" i="1"/>
  <c r="S71" i="1"/>
  <c r="W15" i="1"/>
  <c r="AS15" i="1"/>
  <c r="AQ17" i="1"/>
  <c r="W19" i="1"/>
  <c r="AS19" i="1"/>
  <c r="AQ21" i="1"/>
  <c r="V6" i="1"/>
  <c r="W7" i="1"/>
  <c r="X8" i="1"/>
  <c r="V10" i="1"/>
  <c r="V61" i="1" s="1"/>
  <c r="V68" i="1" s="1"/>
  <c r="W11" i="1"/>
  <c r="X12" i="1"/>
  <c r="X61" i="1" s="1"/>
  <c r="X68" i="1" s="1"/>
  <c r="W6" i="1"/>
  <c r="AS7" i="1"/>
  <c r="AQ9" i="1"/>
  <c r="W10" i="1"/>
  <c r="W61" i="1" s="1"/>
  <c r="W68" i="1" s="1"/>
  <c r="AS11" i="1"/>
  <c r="AQ13" i="1"/>
  <c r="AQ62" i="1"/>
  <c r="AR62" i="1"/>
  <c r="V63" i="1"/>
  <c r="V69" i="1" s="1"/>
  <c r="AR7" i="1"/>
  <c r="AR11" i="1"/>
  <c r="O71" i="1"/>
  <c r="AQ61" i="1"/>
  <c r="AS63" i="1"/>
  <c r="G71" i="1"/>
  <c r="J61" i="1"/>
  <c r="J68" i="1" s="1"/>
  <c r="L63" i="1"/>
  <c r="L69" i="1" s="1"/>
  <c r="AR69" i="13"/>
  <c r="AS65" i="13"/>
  <c r="AR61" i="13"/>
  <c r="AO71" i="12"/>
  <c r="AO71" i="11"/>
  <c r="AO71" i="10"/>
  <c r="T71" i="10"/>
  <c r="Y71" i="10"/>
  <c r="AB71" i="10"/>
  <c r="J61" i="10"/>
  <c r="J68" i="10" s="1"/>
  <c r="J71" i="10" s="1"/>
  <c r="V63" i="10"/>
  <c r="V69" i="10" s="1"/>
  <c r="AR61" i="10"/>
  <c r="O71" i="10"/>
  <c r="R71" i="10"/>
  <c r="U71" i="10"/>
  <c r="AE68" i="10"/>
  <c r="AE71" i="10" s="1"/>
  <c r="AJ68" i="10"/>
  <c r="AJ71" i="10" s="1"/>
  <c r="N71" i="10"/>
  <c r="AD71" i="10"/>
  <c r="AG68" i="10"/>
  <c r="AG71" i="10" s="1"/>
  <c r="AH68" i="10"/>
  <c r="AH71" i="10" s="1"/>
  <c r="AQ71" i="10" s="1"/>
  <c r="AM71" i="10"/>
  <c r="AO71" i="9"/>
  <c r="AO71" i="8"/>
  <c r="AN69" i="8"/>
  <c r="AN71" i="8" s="1"/>
  <c r="AN71" i="7"/>
  <c r="AO71" i="7"/>
  <c r="AQ62" i="7"/>
  <c r="AO71" i="6"/>
  <c r="AN71" i="5"/>
  <c r="AO71" i="5"/>
  <c r="AR69" i="4"/>
  <c r="AO71" i="3"/>
  <c r="AO71" i="2"/>
  <c r="AN71" i="1"/>
  <c r="AS71" i="13"/>
  <c r="AR71" i="13"/>
  <c r="AQ71" i="13"/>
  <c r="AL71" i="12"/>
  <c r="AL71" i="11"/>
  <c r="AL71" i="10"/>
  <c r="AR71" i="10" s="1"/>
  <c r="AM71" i="9"/>
  <c r="AR62" i="9"/>
  <c r="AS63" i="9"/>
  <c r="AM71" i="8"/>
  <c r="AQ61" i="8"/>
  <c r="AL71" i="7"/>
  <c r="AR63" i="6"/>
  <c r="AK71" i="5"/>
  <c r="AQ71" i="5" s="1"/>
  <c r="AL71" i="5"/>
  <c r="AS61" i="4"/>
  <c r="AL71" i="2"/>
  <c r="AM71" i="1"/>
  <c r="AJ71" i="12"/>
  <c r="AR61" i="12"/>
  <c r="AH71" i="11"/>
  <c r="AS63" i="11"/>
  <c r="AI71" i="10"/>
  <c r="AI71" i="9"/>
  <c r="AI71" i="8"/>
  <c r="AD71" i="7"/>
  <c r="AR69" i="6"/>
  <c r="AI71" i="5"/>
  <c r="AH71" i="4"/>
  <c r="AI71" i="3"/>
  <c r="AR71" i="3" s="1"/>
  <c r="AI71" i="2"/>
  <c r="AI71" i="1"/>
  <c r="AR63" i="1"/>
  <c r="AF71" i="12"/>
  <c r="AG71" i="11"/>
  <c r="AF71" i="10"/>
  <c r="AE71" i="9"/>
  <c r="AQ71" i="9" s="1"/>
  <c r="AF71" i="8"/>
  <c r="AQ68" i="8"/>
  <c r="AE71" i="8"/>
  <c r="AQ63" i="8"/>
  <c r="AQ62" i="8"/>
  <c r="AS61" i="8"/>
  <c r="AE71" i="7"/>
  <c r="AG71" i="7"/>
  <c r="AG69" i="7"/>
  <c r="AG69" i="6"/>
  <c r="AG71" i="6" s="1"/>
  <c r="AQ63" i="6"/>
  <c r="AE71" i="5"/>
  <c r="AQ68" i="5"/>
  <c r="AQ68" i="3"/>
  <c r="AE71" i="3"/>
  <c r="AF71" i="3"/>
  <c r="AQ62" i="3"/>
  <c r="AF71" i="2"/>
  <c r="AQ62" i="2"/>
  <c r="AR61" i="1"/>
  <c r="AS62" i="1"/>
  <c r="AG69" i="1"/>
  <c r="AG71" i="1" s="1"/>
  <c r="AE68" i="1"/>
  <c r="AE71" i="1" s="1"/>
  <c r="AB71" i="12"/>
  <c r="AR62" i="12"/>
  <c r="AS63" i="12"/>
  <c r="AQ61" i="12"/>
  <c r="AD71" i="11"/>
  <c r="AC71" i="10"/>
  <c r="AQ62" i="10"/>
  <c r="AQ68" i="7"/>
  <c r="AQ61" i="7"/>
  <c r="AS61" i="7"/>
  <c r="AB71" i="6"/>
  <c r="AQ68" i="6"/>
  <c r="AD71" i="6"/>
  <c r="AQ61" i="6"/>
  <c r="AS61" i="5"/>
  <c r="AQ62" i="5"/>
  <c r="AB71" i="4"/>
  <c r="AQ69" i="4"/>
  <c r="AS61" i="3"/>
  <c r="AR63" i="3"/>
  <c r="AQ63" i="3"/>
  <c r="AD71" i="2"/>
  <c r="AS71" i="2" s="1"/>
  <c r="AS61" i="2"/>
  <c r="AS61" i="1"/>
  <c r="Y71" i="12"/>
  <c r="AQ71" i="12" s="1"/>
  <c r="AQ68" i="12"/>
  <c r="AA69" i="12"/>
  <c r="AA71" i="12" s="1"/>
  <c r="AS71" i="12" s="1"/>
  <c r="AA71" i="11"/>
  <c r="AQ61" i="11"/>
  <c r="AA71" i="10"/>
  <c r="AQ62" i="9"/>
  <c r="AR69" i="8"/>
  <c r="AQ68" i="2"/>
  <c r="AR69" i="2"/>
  <c r="X63" i="11"/>
  <c r="X69" i="11" s="1"/>
  <c r="W61" i="11"/>
  <c r="W68" i="11" s="1"/>
  <c r="V61" i="11"/>
  <c r="X61" i="11"/>
  <c r="X68" i="11" s="1"/>
  <c r="X71" i="11" s="1"/>
  <c r="V69" i="9"/>
  <c r="V61" i="8"/>
  <c r="W61" i="8"/>
  <c r="W68" i="8" s="1"/>
  <c r="V63" i="8"/>
  <c r="V69" i="8" s="1"/>
  <c r="V61" i="7"/>
  <c r="V68" i="7" s="1"/>
  <c r="X61" i="7"/>
  <c r="X68" i="7" s="1"/>
  <c r="W61" i="7"/>
  <c r="W68" i="7" s="1"/>
  <c r="V63" i="7"/>
  <c r="V69" i="7" s="1"/>
  <c r="V71" i="7" s="1"/>
  <c r="W61" i="5"/>
  <c r="W68" i="5" s="1"/>
  <c r="V63" i="5"/>
  <c r="V69" i="5" s="1"/>
  <c r="V71" i="5" s="1"/>
  <c r="AR69" i="5"/>
  <c r="W63" i="5"/>
  <c r="W69" i="5" s="1"/>
  <c r="V63" i="4"/>
  <c r="V69" i="4" s="1"/>
  <c r="X54" i="13"/>
  <c r="V64" i="13"/>
  <c r="AQ24" i="13"/>
  <c r="AS42" i="13"/>
  <c r="V7" i="13"/>
  <c r="V11" i="13"/>
  <c r="X14" i="13"/>
  <c r="V28" i="13"/>
  <c r="X29" i="13"/>
  <c r="X34" i="13"/>
  <c r="V40" i="13"/>
  <c r="V61" i="13" s="1"/>
  <c r="V44" i="13"/>
  <c r="X45" i="13"/>
  <c r="V55" i="13"/>
  <c r="W64" i="13"/>
  <c r="AQ67" i="13"/>
  <c r="AS17" i="13"/>
  <c r="AS10" i="13"/>
  <c r="AR28" i="13"/>
  <c r="AS38" i="13"/>
  <c r="AQ19" i="13"/>
  <c r="AR24" i="13"/>
  <c r="AQ64" i="13"/>
  <c r="X6" i="13"/>
  <c r="X18" i="13"/>
  <c r="X58" i="13"/>
  <c r="AQ52" i="13"/>
  <c r="W63" i="13"/>
  <c r="X22" i="13"/>
  <c r="X26" i="13"/>
  <c r="W40" i="13"/>
  <c r="W61" i="13" s="1"/>
  <c r="W68" i="13" s="1"/>
  <c r="W44" i="13"/>
  <c r="W65" i="13"/>
  <c r="W63" i="12"/>
  <c r="W69" i="12" s="1"/>
  <c r="W71" i="12" s="1"/>
  <c r="V69" i="12"/>
  <c r="X63" i="12"/>
  <c r="X69" i="12" s="1"/>
  <c r="X71" i="12" s="1"/>
  <c r="AS61" i="11"/>
  <c r="V63" i="11"/>
  <c r="V69" i="11" s="1"/>
  <c r="AQ62" i="11"/>
  <c r="V68" i="11"/>
  <c r="W63" i="11"/>
  <c r="W69" i="11" s="1"/>
  <c r="W71" i="11" s="1"/>
  <c r="Q71" i="10"/>
  <c r="AR69" i="10"/>
  <c r="W63" i="10"/>
  <c r="W69" i="10" s="1"/>
  <c r="W71" i="10" s="1"/>
  <c r="X63" i="10"/>
  <c r="X69" i="10" s="1"/>
  <c r="X71" i="10" s="1"/>
  <c r="AR69" i="9"/>
  <c r="W63" i="9"/>
  <c r="W69" i="9" s="1"/>
  <c r="W71" i="9" s="1"/>
  <c r="X63" i="9"/>
  <c r="X69" i="9" s="1"/>
  <c r="X61" i="8"/>
  <c r="X68" i="8" s="1"/>
  <c r="X71" i="8" s="1"/>
  <c r="W63" i="8"/>
  <c r="W69" i="8" s="1"/>
  <c r="V68" i="8"/>
  <c r="W63" i="7"/>
  <c r="W69" i="7" s="1"/>
  <c r="W71" i="7" s="1"/>
  <c r="AR69" i="7"/>
  <c r="X63" i="7"/>
  <c r="X69" i="7" s="1"/>
  <c r="X71" i="7" s="1"/>
  <c r="V63" i="6"/>
  <c r="V69" i="6" s="1"/>
  <c r="V68" i="6"/>
  <c r="X61" i="6"/>
  <c r="X68" i="6" s="1"/>
  <c r="X71" i="6" s="1"/>
  <c r="W63" i="6"/>
  <c r="W69" i="6" s="1"/>
  <c r="W71" i="6" s="1"/>
  <c r="X63" i="5"/>
  <c r="X69" i="5" s="1"/>
  <c r="V61" i="5"/>
  <c r="V68" i="5" s="1"/>
  <c r="X61" i="5"/>
  <c r="X68" i="5" s="1"/>
  <c r="X63" i="4"/>
  <c r="X69" i="4" s="1"/>
  <c r="X71" i="4" s="1"/>
  <c r="V61" i="4"/>
  <c r="V68" i="4" s="1"/>
  <c r="V71" i="4" s="1"/>
  <c r="W61" i="2"/>
  <c r="W68" i="2" s="1"/>
  <c r="V63" i="2"/>
  <c r="V69" i="2" s="1"/>
  <c r="W63" i="2"/>
  <c r="W69" i="2" s="1"/>
  <c r="W71" i="2" s="1"/>
  <c r="V61" i="3"/>
  <c r="V68" i="3" s="1"/>
  <c r="V63" i="3"/>
  <c r="V69" i="3" s="1"/>
  <c r="AR69" i="3"/>
  <c r="X61" i="3"/>
  <c r="X68" i="3" s="1"/>
  <c r="W63" i="3"/>
  <c r="W69" i="3" s="1"/>
  <c r="W71" i="3" s="1"/>
  <c r="X63" i="3"/>
  <c r="X69" i="3" s="1"/>
  <c r="X63" i="2"/>
  <c r="X69" i="2" s="1"/>
  <c r="V61" i="2"/>
  <c r="V68" i="2" s="1"/>
  <c r="V71" i="2" s="1"/>
  <c r="X61" i="2"/>
  <c r="X68" i="2" s="1"/>
  <c r="W63" i="1"/>
  <c r="W69" i="1" s="1"/>
  <c r="X63" i="1"/>
  <c r="X69" i="1" s="1"/>
  <c r="AQ68" i="13"/>
  <c r="N71" i="12"/>
  <c r="M71" i="11"/>
  <c r="O71" i="11"/>
  <c r="AS71" i="11" s="1"/>
  <c r="O69" i="11"/>
  <c r="M71" i="9"/>
  <c r="O71" i="9"/>
  <c r="AS71" i="9" s="1"/>
  <c r="O69" i="9"/>
  <c r="AQ61" i="9"/>
  <c r="AR63" i="8"/>
  <c r="M69" i="8"/>
  <c r="O68" i="8"/>
  <c r="O71" i="8" s="1"/>
  <c r="M71" i="7"/>
  <c r="AQ71" i="7" s="1"/>
  <c r="AQ69" i="7"/>
  <c r="N71" i="7"/>
  <c r="O68" i="7"/>
  <c r="O71" i="7" s="1"/>
  <c r="AQ63" i="7"/>
  <c r="AS69" i="7"/>
  <c r="AR63" i="7"/>
  <c r="M69" i="6"/>
  <c r="M71" i="6" s="1"/>
  <c r="AS61" i="6"/>
  <c r="N71" i="5"/>
  <c r="O68" i="5"/>
  <c r="O71" i="5" s="1"/>
  <c r="AQ63" i="5"/>
  <c r="AR63" i="5"/>
  <c r="AR68" i="5"/>
  <c r="M71" i="4"/>
  <c r="AQ68" i="4"/>
  <c r="AQ61" i="4"/>
  <c r="O68" i="4"/>
  <c r="O71" i="4" s="1"/>
  <c r="AS71" i="4" s="1"/>
  <c r="M69" i="3"/>
  <c r="N71" i="2"/>
  <c r="AQ63" i="2"/>
  <c r="O68" i="2"/>
  <c r="O71" i="2" s="1"/>
  <c r="AR63" i="2"/>
  <c r="AS69" i="2"/>
  <c r="M71" i="1"/>
  <c r="AQ69" i="1"/>
  <c r="N68" i="1"/>
  <c r="N71" i="1" s="1"/>
  <c r="AR71" i="1" s="1"/>
  <c r="AR69" i="1"/>
  <c r="AQ63" i="1"/>
  <c r="K65" i="13"/>
  <c r="J11" i="13"/>
  <c r="J27" i="13"/>
  <c r="J43" i="13"/>
  <c r="J59" i="13"/>
  <c r="J62" i="13" s="1"/>
  <c r="J64" i="13"/>
  <c r="L66" i="13"/>
  <c r="K8" i="13"/>
  <c r="AS21" i="13"/>
  <c r="K24" i="13"/>
  <c r="AS37" i="13"/>
  <c r="K40" i="13"/>
  <c r="AS53" i="13"/>
  <c r="K56" i="13"/>
  <c r="L65" i="13"/>
  <c r="AQ63" i="13"/>
  <c r="H71" i="12"/>
  <c r="AS61" i="12"/>
  <c r="AQ62" i="12"/>
  <c r="AR69" i="12"/>
  <c r="AS69" i="12"/>
  <c r="J61" i="12"/>
  <c r="J68" i="12" s="1"/>
  <c r="H71" i="11"/>
  <c r="AS69" i="11"/>
  <c r="J61" i="11"/>
  <c r="J68" i="11" s="1"/>
  <c r="J71" i="11" s="1"/>
  <c r="L61" i="11"/>
  <c r="L68" i="11" s="1"/>
  <c r="AQ68" i="10"/>
  <c r="G71" i="10"/>
  <c r="J63" i="10"/>
  <c r="J69" i="10" s="1"/>
  <c r="I69" i="10"/>
  <c r="I71" i="10" s="1"/>
  <c r="L61" i="10"/>
  <c r="L68" i="10" s="1"/>
  <c r="L71" i="10" s="1"/>
  <c r="K63" i="10"/>
  <c r="AQ61" i="10"/>
  <c r="G71" i="9"/>
  <c r="AQ68" i="9"/>
  <c r="J63" i="9"/>
  <c r="J69" i="9" s="1"/>
  <c r="AS69" i="9"/>
  <c r="J61" i="8"/>
  <c r="J68" i="8" s="1"/>
  <c r="J71" i="8" s="1"/>
  <c r="L63" i="5"/>
  <c r="L69" i="5" s="1"/>
  <c r="K61" i="5"/>
  <c r="K68" i="5" s="1"/>
  <c r="AS69" i="5"/>
  <c r="H71" i="5"/>
  <c r="K61" i="4"/>
  <c r="K68" i="4" s="1"/>
  <c r="J63" i="4"/>
  <c r="J69" i="4" s="1"/>
  <c r="J71" i="4" s="1"/>
  <c r="L61" i="4"/>
  <c r="L68" i="4" s="1"/>
  <c r="L71" i="4" s="1"/>
  <c r="K63" i="4"/>
  <c r="K69" i="4" s="1"/>
  <c r="K61" i="3"/>
  <c r="K68" i="3" s="1"/>
  <c r="J63" i="3"/>
  <c r="J69" i="3" s="1"/>
  <c r="J71" i="3" s="1"/>
  <c r="J61" i="2"/>
  <c r="J68" i="2" s="1"/>
  <c r="J71" i="2" s="1"/>
  <c r="L61" i="1"/>
  <c r="L68" i="1" s="1"/>
  <c r="AS69" i="13"/>
  <c r="L6" i="13"/>
  <c r="K63" i="13"/>
  <c r="K69" i="13" s="1"/>
  <c r="J8" i="13"/>
  <c r="AR9" i="13"/>
  <c r="L10" i="13"/>
  <c r="J16" i="13"/>
  <c r="J24" i="13"/>
  <c r="AR25" i="13"/>
  <c r="L26" i="13"/>
  <c r="J32" i="13"/>
  <c r="AR33" i="13"/>
  <c r="L34" i="13"/>
  <c r="J48" i="13"/>
  <c r="AR49" i="13"/>
  <c r="L50" i="13"/>
  <c r="J52" i="13"/>
  <c r="AR53" i="13"/>
  <c r="L54" i="13"/>
  <c r="J56" i="13"/>
  <c r="AR57" i="13"/>
  <c r="AS70" i="13"/>
  <c r="L63" i="13"/>
  <c r="J12" i="13"/>
  <c r="AR13" i="13"/>
  <c r="L14" i="13"/>
  <c r="AR17" i="13"/>
  <c r="L18" i="13"/>
  <c r="J20" i="13"/>
  <c r="AR21" i="13"/>
  <c r="L22" i="13"/>
  <c r="J28" i="13"/>
  <c r="AR29" i="13"/>
  <c r="L30" i="13"/>
  <c r="J36" i="13"/>
  <c r="AR37" i="13"/>
  <c r="L38" i="13"/>
  <c r="J40" i="13"/>
  <c r="AR41" i="13"/>
  <c r="L42" i="13"/>
  <c r="J44" i="13"/>
  <c r="AR45" i="13"/>
  <c r="L46" i="13"/>
  <c r="L58" i="13"/>
  <c r="J60" i="13"/>
  <c r="AQ69" i="13"/>
  <c r="J69" i="12"/>
  <c r="F68" i="12"/>
  <c r="F71" i="12" s="1"/>
  <c r="L61" i="12"/>
  <c r="L68" i="12" s="1"/>
  <c r="K63" i="12"/>
  <c r="K69" i="12" s="1"/>
  <c r="AQ63" i="12"/>
  <c r="L63" i="12"/>
  <c r="L69" i="12" s="1"/>
  <c r="K61" i="12"/>
  <c r="K68" i="12" s="1"/>
  <c r="K71" i="12" s="1"/>
  <c r="AR63" i="12"/>
  <c r="AQ69" i="12"/>
  <c r="AR71" i="12"/>
  <c r="E71" i="11"/>
  <c r="F68" i="11"/>
  <c r="F71" i="11" s="1"/>
  <c r="L63" i="11"/>
  <c r="L69" i="11" s="1"/>
  <c r="K61" i="11"/>
  <c r="K68" i="11" s="1"/>
  <c r="AR68" i="11"/>
  <c r="AQ71" i="11"/>
  <c r="AQ63" i="11"/>
  <c r="AQ68" i="11"/>
  <c r="AQ69" i="11"/>
  <c r="J63" i="11"/>
  <c r="J69" i="11" s="1"/>
  <c r="AR63" i="11"/>
  <c r="AR69" i="11"/>
  <c r="K63" i="11"/>
  <c r="K69" i="11" s="1"/>
  <c r="K69" i="10"/>
  <c r="AQ63" i="10"/>
  <c r="AR68" i="10"/>
  <c r="L63" i="10"/>
  <c r="L69" i="10" s="1"/>
  <c r="K61" i="10"/>
  <c r="K68" i="10" s="1"/>
  <c r="K71" i="10" s="1"/>
  <c r="AS61" i="10"/>
  <c r="AR63" i="10"/>
  <c r="AQ69" i="10"/>
  <c r="L68" i="9"/>
  <c r="AQ63" i="9"/>
  <c r="AR68" i="9"/>
  <c r="L63" i="9"/>
  <c r="L69" i="9" s="1"/>
  <c r="K61" i="9"/>
  <c r="K68" i="9" s="1"/>
  <c r="AS61" i="9"/>
  <c r="AR63" i="9"/>
  <c r="K69" i="9"/>
  <c r="AQ69" i="9"/>
  <c r="L63" i="8"/>
  <c r="L69" i="8" s="1"/>
  <c r="L71" i="8" s="1"/>
  <c r="AR71" i="8"/>
  <c r="J63" i="7"/>
  <c r="J69" i="7" s="1"/>
  <c r="AR71" i="7"/>
  <c r="L61" i="7"/>
  <c r="L68" i="7" s="1"/>
  <c r="L71" i="7" s="1"/>
  <c r="K63" i="7"/>
  <c r="K69" i="7" s="1"/>
  <c r="K71" i="7" s="1"/>
  <c r="K61" i="6"/>
  <c r="K68" i="6" s="1"/>
  <c r="J63" i="6"/>
  <c r="J69" i="6" s="1"/>
  <c r="J71" i="6" s="1"/>
  <c r="L63" i="6"/>
  <c r="L69" i="6" s="1"/>
  <c r="L71" i="6" s="1"/>
  <c r="AR71" i="6"/>
  <c r="J63" i="5"/>
  <c r="J69" i="5" s="1"/>
  <c r="L61" i="5"/>
  <c r="L68" i="5" s="1"/>
  <c r="L71" i="5" s="1"/>
  <c r="K63" i="5"/>
  <c r="K69" i="5" s="1"/>
  <c r="K71" i="5" s="1"/>
  <c r="AQ69" i="5"/>
  <c r="L63" i="4"/>
  <c r="L69" i="4" s="1"/>
  <c r="AR71" i="4"/>
  <c r="K63" i="3"/>
  <c r="K69" i="3" s="1"/>
  <c r="L63" i="3"/>
  <c r="L69" i="3" s="1"/>
  <c r="L71" i="3" s="1"/>
  <c r="J63" i="2"/>
  <c r="J69" i="2" s="1"/>
  <c r="L61" i="2"/>
  <c r="L68" i="2" s="1"/>
  <c r="AQ71" i="2"/>
  <c r="AQ69" i="2"/>
  <c r="K63" i="2"/>
  <c r="K69" i="2" s="1"/>
  <c r="L63" i="2"/>
  <c r="L69" i="2" s="1"/>
  <c r="K61" i="2"/>
  <c r="K68" i="2" s="1"/>
  <c r="AR71" i="2"/>
  <c r="K61" i="1"/>
  <c r="K68" i="1" s="1"/>
  <c r="J63" i="1"/>
  <c r="J69" i="1" s="1"/>
  <c r="K63" i="1"/>
  <c r="K69" i="1" s="1"/>
  <c r="AQ68" i="1"/>
  <c r="AS68" i="13"/>
  <c r="V71" i="12"/>
  <c r="J71" i="12"/>
  <c r="AR68" i="12"/>
  <c r="AS68" i="12"/>
  <c r="V71" i="11"/>
  <c r="AS68" i="11"/>
  <c r="AR71" i="11"/>
  <c r="V71" i="10"/>
  <c r="V71" i="9"/>
  <c r="K71" i="9"/>
  <c r="X71" i="9"/>
  <c r="J71" i="9"/>
  <c r="AR71" i="9"/>
  <c r="AS68" i="9"/>
  <c r="AS71" i="8"/>
  <c r="K71" i="8"/>
  <c r="W71" i="8"/>
  <c r="AR68" i="8"/>
  <c r="AS69" i="8"/>
  <c r="AS68" i="8"/>
  <c r="J71" i="7"/>
  <c r="AR68" i="7"/>
  <c r="K71" i="6"/>
  <c r="AR68" i="6"/>
  <c r="AS69" i="6"/>
  <c r="AQ71" i="6"/>
  <c r="AS68" i="6"/>
  <c r="X71" i="5"/>
  <c r="J71" i="5"/>
  <c r="AS71" i="5"/>
  <c r="K71" i="4"/>
  <c r="W71" i="4"/>
  <c r="AR68" i="4"/>
  <c r="AS69" i="4"/>
  <c r="AQ71" i="4"/>
  <c r="AS68" i="4"/>
  <c r="AS71" i="3"/>
  <c r="K71" i="3"/>
  <c r="AR68" i="3"/>
  <c r="AS69" i="3"/>
  <c r="AS68" i="3"/>
  <c r="AR68" i="2"/>
  <c r="AS68" i="1"/>
  <c r="V68" i="13" l="1"/>
  <c r="X61" i="13"/>
  <c r="X68" i="13" s="1"/>
  <c r="X63" i="13"/>
  <c r="X69" i="13" s="1"/>
  <c r="AQ71" i="1"/>
  <c r="V71" i="1"/>
  <c r="W71" i="1"/>
  <c r="X71" i="1"/>
  <c r="AR68" i="1"/>
  <c r="J71" i="1"/>
  <c r="L71" i="1"/>
  <c r="K71" i="1"/>
  <c r="AS68" i="10"/>
  <c r="AS71" i="10"/>
  <c r="AR68" i="13"/>
  <c r="AS71" i="1"/>
  <c r="AS71" i="7"/>
  <c r="AS71" i="6"/>
  <c r="AS69" i="1"/>
  <c r="W69" i="13"/>
  <c r="W71" i="13" s="1"/>
  <c r="V71" i="8"/>
  <c r="W71" i="5"/>
  <c r="V71" i="3"/>
  <c r="V63" i="13"/>
  <c r="V69" i="13" s="1"/>
  <c r="V71" i="6"/>
  <c r="X71" i="3"/>
  <c r="X71" i="2"/>
  <c r="AQ69" i="8"/>
  <c r="M71" i="8"/>
  <c r="AQ71" i="8" s="1"/>
  <c r="AS68" i="7"/>
  <c r="AQ69" i="6"/>
  <c r="AR71" i="5"/>
  <c r="AS68" i="5"/>
  <c r="AQ69" i="3"/>
  <c r="M71" i="3"/>
  <c r="AQ71" i="3" s="1"/>
  <c r="AS68" i="2"/>
  <c r="J63" i="13"/>
  <c r="J69" i="13" s="1"/>
  <c r="K61" i="13"/>
  <c r="K68" i="13" s="1"/>
  <c r="L69" i="13"/>
  <c r="L71" i="12"/>
  <c r="AS69" i="10"/>
  <c r="K71" i="13"/>
  <c r="J61" i="13"/>
  <c r="J68" i="13" s="1"/>
  <c r="J71" i="13" s="1"/>
  <c r="L61" i="13"/>
  <c r="L68" i="13" s="1"/>
  <c r="L71" i="13" s="1"/>
  <c r="K71" i="11"/>
  <c r="L71" i="11"/>
  <c r="L71" i="9"/>
  <c r="L71" i="2"/>
  <c r="K71" i="2"/>
  <c r="X71" i="13" l="1"/>
  <c r="V71" i="13"/>
</calcChain>
</file>

<file path=xl/sharedStrings.xml><?xml version="1.0" encoding="utf-8"?>
<sst xmlns="http://schemas.openxmlformats.org/spreadsheetml/2006/main" count="4745" uniqueCount="137">
  <si>
    <t>１０．漁業種別・月別・魚市場別水揚高</t>
    <rPh sb="3" eb="5">
      <t>ギョギョウ</t>
    </rPh>
    <rPh sb="8" eb="10">
      <t>ツキベツ</t>
    </rPh>
    <phoneticPr fontId="4"/>
  </si>
  <si>
    <t>１月</t>
    <rPh sb="1" eb="2">
      <t>ガツ</t>
    </rPh>
    <phoneticPr fontId="4"/>
  </si>
  <si>
    <t>１月</t>
    <phoneticPr fontId="4"/>
  </si>
  <si>
    <t>（株）塩釜</t>
    <rPh sb="1" eb="2">
      <t>カブ</t>
    </rPh>
    <rPh sb="3" eb="5">
      <t>シオガマ</t>
    </rPh>
    <phoneticPr fontId="4"/>
  </si>
  <si>
    <t>機船漁協</t>
    <rPh sb="0" eb="2">
      <t>キセン</t>
    </rPh>
    <rPh sb="2" eb="3">
      <t>ギョギョウ</t>
    </rPh>
    <rPh sb="3" eb="4">
      <t>キョウ</t>
    </rPh>
    <phoneticPr fontId="4"/>
  </si>
  <si>
    <t>塩釜合計</t>
    <rPh sb="0" eb="2">
      <t>シオガマ</t>
    </rPh>
    <rPh sb="2" eb="4">
      <t>ゴウケイ</t>
    </rPh>
    <phoneticPr fontId="4"/>
  </si>
  <si>
    <t>気仙沼漁業協同組合</t>
    <phoneticPr fontId="4"/>
  </si>
  <si>
    <t>石巻第一</t>
    <rPh sb="0" eb="2">
      <t>イシノマキ</t>
    </rPh>
    <rPh sb="2" eb="4">
      <t>ダイイチ</t>
    </rPh>
    <phoneticPr fontId="4"/>
  </si>
  <si>
    <t>石巻第二</t>
    <rPh sb="0" eb="2">
      <t>イシノマキ</t>
    </rPh>
    <rPh sb="2" eb="4">
      <t>ダイニ</t>
    </rPh>
    <phoneticPr fontId="4"/>
  </si>
  <si>
    <t>石巻合計</t>
    <rPh sb="0" eb="2">
      <t>イシノマキ</t>
    </rPh>
    <rPh sb="2" eb="4">
      <t>ゴウケイ</t>
    </rPh>
    <phoneticPr fontId="4"/>
  </si>
  <si>
    <t>女川</t>
    <rPh sb="0" eb="2">
      <t>オナガワ</t>
    </rPh>
    <phoneticPr fontId="4"/>
  </si>
  <si>
    <t>南三陸</t>
    <rPh sb="0" eb="3">
      <t>ミナミサンリク</t>
    </rPh>
    <phoneticPr fontId="4"/>
  </si>
  <si>
    <t>閑上</t>
    <rPh sb="0" eb="1">
      <t>ユウカン</t>
    </rPh>
    <rPh sb="1" eb="2">
      <t>ウエ</t>
    </rPh>
    <phoneticPr fontId="4"/>
  </si>
  <si>
    <t>亘理</t>
    <rPh sb="0" eb="2">
      <t>ワタリ</t>
    </rPh>
    <phoneticPr fontId="4"/>
  </si>
  <si>
    <t>牡鹿</t>
    <rPh sb="0" eb="2">
      <t>オシカ</t>
    </rPh>
    <phoneticPr fontId="4"/>
  </si>
  <si>
    <t>七ヶ浜</t>
    <rPh sb="0" eb="3">
      <t>シチガハマ</t>
    </rPh>
    <phoneticPr fontId="4"/>
  </si>
  <si>
    <t xml:space="preserve">     合              計</t>
  </si>
  <si>
    <t>操  業</t>
  </si>
  <si>
    <t>漁  獲</t>
  </si>
  <si>
    <t>漁　   獲</t>
  </si>
  <si>
    <t>隻  数</t>
  </si>
  <si>
    <t>数  量</t>
  </si>
  <si>
    <t>金　   額</t>
  </si>
  <si>
    <t>旋</t>
  </si>
  <si>
    <t>鰹鮪旋網</t>
  </si>
  <si>
    <t>県 内</t>
  </si>
  <si>
    <t>県 外</t>
  </si>
  <si>
    <t>網</t>
  </si>
  <si>
    <t>鰯鯖旋網</t>
  </si>
  <si>
    <t>類</t>
  </si>
  <si>
    <t>その他の旋網</t>
  </si>
  <si>
    <t>遠洋底曳網</t>
  </si>
  <si>
    <t>曳</t>
  </si>
  <si>
    <t>沖合底曳網</t>
  </si>
  <si>
    <t>小型機船底曳網</t>
  </si>
  <si>
    <t>その他の底曳網</t>
  </si>
  <si>
    <t>敷</t>
  </si>
  <si>
    <t>さんま棒受網</t>
  </si>
  <si>
    <t>その他の敷網</t>
  </si>
  <si>
    <t>大目流刺網</t>
  </si>
  <si>
    <t>刺</t>
  </si>
  <si>
    <t>いか流網</t>
  </si>
  <si>
    <t>にしん刺網</t>
  </si>
  <si>
    <t>その他の刺網</t>
  </si>
  <si>
    <t>定</t>
  </si>
  <si>
    <t>大型定置網</t>
  </si>
  <si>
    <t>置</t>
  </si>
  <si>
    <t>小型定置網</t>
  </si>
  <si>
    <t>他</t>
  </si>
  <si>
    <t>ｲﾜｼ･ｲｶﾅｺﾞ抄網</t>
  </si>
  <si>
    <t>その他の網</t>
  </si>
  <si>
    <t>　</t>
  </si>
  <si>
    <t>遠洋鮪延縄</t>
  </si>
  <si>
    <t>延</t>
  </si>
  <si>
    <t>近海鮪延縄</t>
  </si>
  <si>
    <t>縄</t>
  </si>
  <si>
    <t>たら延縄</t>
  </si>
  <si>
    <t>その他の延縄</t>
  </si>
  <si>
    <t>いか釣</t>
  </si>
  <si>
    <t>釣</t>
  </si>
  <si>
    <t>遠洋鰹鮪一本釣</t>
  </si>
  <si>
    <t>近海鰹鮪一本釣</t>
  </si>
  <si>
    <t>その他の釣</t>
  </si>
  <si>
    <t>突　ん　棒</t>
    <phoneticPr fontId="4"/>
  </si>
  <si>
    <t>突　ん　棒</t>
  </si>
  <si>
    <t>突　ん　棒</t>
    <phoneticPr fontId="4"/>
  </si>
  <si>
    <t/>
  </si>
  <si>
    <t>その他の海面漁業</t>
  </si>
  <si>
    <t>の り</t>
  </si>
  <si>
    <t>漁 船 水 揚 計</t>
    <phoneticPr fontId="4"/>
  </si>
  <si>
    <t>漁 船 水 揚 計</t>
  </si>
  <si>
    <t>搬</t>
  </si>
  <si>
    <t>　陸　　送</t>
  </si>
  <si>
    <t>入</t>
  </si>
  <si>
    <t>　海　　送</t>
  </si>
  <si>
    <t>漁船・搬入計</t>
    <phoneticPr fontId="4"/>
  </si>
  <si>
    <t>輸  入  魚</t>
    <phoneticPr fontId="4"/>
  </si>
  <si>
    <t>輸  入  魚</t>
  </si>
  <si>
    <t>総   合   計</t>
    <phoneticPr fontId="4"/>
  </si>
  <si>
    <t>総   合   計</t>
  </si>
  <si>
    <t>（単位：トン，千円　但し干のり＝千枚）</t>
    <phoneticPr fontId="4"/>
  </si>
  <si>
    <t>１月</t>
    <phoneticPr fontId="4"/>
  </si>
  <si>
    <t>気仙沼漁業協同組合</t>
    <phoneticPr fontId="4"/>
  </si>
  <si>
    <t>突　ん　棒</t>
    <phoneticPr fontId="4"/>
  </si>
  <si>
    <t>漁 船 水 揚 計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</si>
  <si>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</si>
  <si>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</si>
  <si>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</si>
  <si>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</si>
  <si>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（単位：トン，千円　但し干のり＝千枚）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</si>
  <si>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</si>
  <si>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</si>
  <si>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</si>
  <si>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</si>
  <si>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（単位：トン，千円　但し干のり＝千枚）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</si>
  <si>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</si>
  <si>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</si>
  <si>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</si>
  <si>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</si>
  <si>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（単位：トン，千円　但し干のり＝千枚）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</si>
  <si>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</si>
  <si>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</si>
  <si>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</si>
  <si>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</si>
  <si>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（単位：トン，千円　但し干のり＝千枚）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</si>
  <si>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</si>
  <si>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</si>
  <si>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</si>
  <si>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</si>
  <si>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（単位：トン，千円　但し干のり＝千枚）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</si>
  <si>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</si>
  <si>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</si>
  <si>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</si>
  <si>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</si>
  <si>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（単位：トン，千円　但し干のり＝千枚）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</si>
  <si>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</si>
  <si>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</si>
  <si>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</si>
  <si>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</si>
  <si>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（単位：トン，千円　但し干のり＝千枚）</t>
    <phoneticPr fontId="4"/>
  </si>
  <si>
    <t>漁 船 水 揚 計</t>
    <phoneticPr fontId="4"/>
  </si>
  <si>
    <t>漁船・搬入計</t>
    <phoneticPr fontId="4"/>
  </si>
  <si>
    <t>輸  入  魚</t>
    <phoneticPr fontId="4"/>
  </si>
  <si>
    <t>総   合   計</t>
    <phoneticPr fontId="4"/>
  </si>
  <si>
    <t>（単位：トン，千円　但し干のり＝千枚）</t>
    <phoneticPr fontId="4"/>
  </si>
  <si>
    <t>1月～12月</t>
    <rPh sb="1" eb="2">
      <t>ガツ</t>
    </rPh>
    <rPh sb="5" eb="6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</si>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</sst>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00;[Red]\-#,##0.000"/>
    <numFmt numFmtId="177" formatCode="#,##0_);\(#,##0\)"/>
    <numFmt numFmtId="178" formatCode="#,##0_);[Red]\(#,##0\)"/>
    <numFmt numFmtId="179" formatCode="_ * #,##0_ ;_ * \-#,##0_ ;_ * &quot;-&quot;??_ ;_ @_ 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color indexed="8"/>
      <name val="明朝"/>
      <family val="1"/>
      <charset val="128"/>
    </font>
    <font>
      <sz val="22"/>
      <color indexed="8"/>
      <name val="明朝"/>
      <family val="1"/>
      <charset val="128"/>
    </font>
    <font>
      <sz val="20"/>
      <color indexed="8"/>
      <name val="明朝"/>
      <family val="1"/>
      <charset val="128"/>
    </font>
    <font>
      <sz val="1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41" fontId="2" fillId="0" borderId="0" xfId="1" applyNumberFormat="1" applyFont="1" applyAlignment="1" applyProtection="1">
      <alignment horizontal="center"/>
    </xf>
    <xf numFmtId="41" fontId="5" fillId="0" borderId="0" xfId="1" applyNumberFormat="1" applyFont="1" applyAlignment="1" applyProtection="1"/>
    <xf numFmtId="176" fontId="5" fillId="0" borderId="0" xfId="1" applyNumberFormat="1" applyFont="1" applyAlignment="1" applyProtection="1"/>
    <xf numFmtId="38" fontId="5" fillId="0" borderId="0" xfId="1" applyFont="1" applyAlignment="1" applyProtection="1"/>
    <xf numFmtId="176" fontId="5" fillId="0" borderId="1" xfId="1" applyNumberFormat="1" applyFont="1" applyBorder="1" applyAlignment="1" applyProtection="1"/>
    <xf numFmtId="41" fontId="5" fillId="0" borderId="1" xfId="1" applyNumberFormat="1" applyFont="1" applyBorder="1" applyAlignment="1" applyProtection="1"/>
    <xf numFmtId="176" fontId="5" fillId="0" borderId="0" xfId="1" applyNumberFormat="1" applyFont="1" applyBorder="1" applyAlignment="1" applyProtection="1"/>
    <xf numFmtId="176" fontId="5" fillId="0" borderId="2" xfId="1" applyNumberFormat="1" applyFont="1" applyBorder="1" applyAlignment="1" applyProtection="1"/>
    <xf numFmtId="41" fontId="5" fillId="0" borderId="3" xfId="1" applyNumberFormat="1" applyFont="1" applyBorder="1" applyAlignment="1" applyProtection="1">
      <alignment horizontal="centerContinuous"/>
    </xf>
    <xf numFmtId="41" fontId="5" fillId="0" borderId="4" xfId="1" applyNumberFormat="1" applyFont="1" applyBorder="1" applyAlignment="1" applyProtection="1">
      <alignment horizontal="centerContinuous"/>
    </xf>
    <xf numFmtId="41" fontId="5" fillId="0" borderId="3" xfId="1" applyNumberFormat="1" applyFont="1" applyFill="1" applyBorder="1" applyAlignment="1" applyProtection="1">
      <alignment horizontal="centerContinuous"/>
    </xf>
    <xf numFmtId="41" fontId="5" fillId="0" borderId="4" xfId="1" applyNumberFormat="1" applyFont="1" applyFill="1" applyBorder="1" applyAlignment="1" applyProtection="1">
      <alignment horizontal="centerContinuous"/>
    </xf>
    <xf numFmtId="41" fontId="5" fillId="0" borderId="5" xfId="1" applyNumberFormat="1" applyFont="1" applyFill="1" applyBorder="1" applyAlignment="1" applyProtection="1">
      <alignment horizontal="center"/>
    </xf>
    <xf numFmtId="41" fontId="5" fillId="0" borderId="6" xfId="1" applyNumberFormat="1" applyFont="1" applyFill="1" applyBorder="1" applyAlignment="1" applyProtection="1">
      <alignment horizontal="center"/>
    </xf>
    <xf numFmtId="41" fontId="5" fillId="0" borderId="7" xfId="1" applyNumberFormat="1" applyFont="1" applyFill="1" applyBorder="1" applyAlignment="1" applyProtection="1">
      <alignment horizontal="center"/>
    </xf>
    <xf numFmtId="41" fontId="5" fillId="0" borderId="8" xfId="1" applyNumberFormat="1" applyFont="1" applyFill="1" applyBorder="1" applyAlignment="1" applyProtection="1">
      <alignment horizontal="centerContinuous"/>
    </xf>
    <xf numFmtId="41" fontId="5" fillId="0" borderId="5" xfId="1" applyNumberFormat="1" applyFont="1" applyFill="1" applyBorder="1" applyAlignment="1" applyProtection="1">
      <alignment horizontal="centerContinuous"/>
    </xf>
    <xf numFmtId="41" fontId="5" fillId="0" borderId="5" xfId="1" applyNumberFormat="1" applyFont="1" applyBorder="1" applyAlignment="1" applyProtection="1">
      <alignment horizontal="center"/>
    </xf>
    <xf numFmtId="41" fontId="5" fillId="0" borderId="6" xfId="1" applyNumberFormat="1" applyFont="1" applyBorder="1" applyAlignment="1" applyProtection="1">
      <alignment horizontal="center"/>
    </xf>
    <xf numFmtId="41" fontId="5" fillId="0" borderId="8" xfId="1" applyNumberFormat="1" applyFont="1" applyBorder="1" applyAlignment="1" applyProtection="1">
      <alignment horizontal="center"/>
    </xf>
    <xf numFmtId="176" fontId="5" fillId="0" borderId="9" xfId="1" applyNumberFormat="1" applyFont="1" applyBorder="1" applyAlignment="1" applyProtection="1"/>
    <xf numFmtId="176" fontId="5" fillId="0" borderId="10" xfId="1" applyNumberFormat="1" applyFont="1" applyBorder="1" applyAlignment="1" applyProtection="1"/>
    <xf numFmtId="176" fontId="5" fillId="0" borderId="11" xfId="1" applyNumberFormat="1" applyFont="1" applyBorder="1" applyAlignment="1" applyProtection="1"/>
    <xf numFmtId="38" fontId="5" fillId="0" borderId="2" xfId="1" applyFont="1" applyBorder="1" applyAlignment="1" applyProtection="1"/>
    <xf numFmtId="41" fontId="5" fillId="0" borderId="12" xfId="1" applyNumberFormat="1" applyFont="1" applyBorder="1" applyAlignment="1" applyProtection="1">
      <alignment horizontal="center"/>
    </xf>
    <xf numFmtId="41" fontId="5" fillId="0" borderId="12" xfId="1" applyNumberFormat="1" applyFont="1" applyFill="1" applyBorder="1" applyAlignment="1" applyProtection="1">
      <alignment horizontal="center"/>
    </xf>
    <xf numFmtId="41" fontId="5" fillId="0" borderId="13" xfId="1" applyNumberFormat="1" applyFont="1" applyFill="1" applyBorder="1" applyAlignment="1" applyProtection="1">
      <alignment horizontal="center"/>
    </xf>
    <xf numFmtId="41" fontId="5" fillId="0" borderId="0" xfId="1" applyNumberFormat="1" applyFont="1" applyFill="1" applyBorder="1" applyAlignment="1" applyProtection="1">
      <alignment horizontal="center"/>
    </xf>
    <xf numFmtId="41" fontId="5" fillId="0" borderId="14" xfId="1" applyNumberFormat="1" applyFont="1" applyFill="1" applyBorder="1" applyAlignment="1" applyProtection="1">
      <alignment horizontal="center"/>
    </xf>
    <xf numFmtId="176" fontId="5" fillId="0" borderId="12" xfId="1" applyNumberFormat="1" applyFont="1" applyBorder="1" applyAlignment="1" applyProtection="1"/>
    <xf numFmtId="176" fontId="5" fillId="0" borderId="15" xfId="1" applyNumberFormat="1" applyFont="1" applyBorder="1" applyAlignment="1" applyProtection="1"/>
    <xf numFmtId="176" fontId="5" fillId="0" borderId="16" xfId="1" applyNumberFormat="1" applyFont="1" applyBorder="1" applyAlignment="1" applyProtection="1"/>
    <xf numFmtId="176" fontId="5" fillId="0" borderId="4" xfId="1" applyNumberFormat="1" applyFont="1" applyBorder="1" applyAlignment="1" applyProtection="1"/>
    <xf numFmtId="41" fontId="5" fillId="0" borderId="3" xfId="1" applyNumberFormat="1" applyFont="1" applyBorder="1" applyAlignment="1" applyProtection="1">
      <alignment horizontal="center"/>
    </xf>
    <xf numFmtId="41" fontId="5" fillId="0" borderId="3" xfId="1" applyNumberFormat="1" applyFont="1" applyFill="1" applyBorder="1" applyAlignment="1" applyProtection="1">
      <alignment horizontal="center"/>
    </xf>
    <xf numFmtId="41" fontId="5" fillId="0" borderId="17" xfId="1" applyNumberFormat="1" applyFont="1" applyFill="1" applyBorder="1" applyAlignment="1" applyProtection="1">
      <alignment horizontal="center"/>
    </xf>
    <xf numFmtId="41" fontId="5" fillId="0" borderId="4" xfId="1" applyNumberFormat="1" applyFont="1" applyFill="1" applyBorder="1" applyAlignment="1" applyProtection="1">
      <alignment horizontal="center"/>
    </xf>
    <xf numFmtId="41" fontId="5" fillId="0" borderId="18" xfId="1" applyNumberFormat="1" applyFont="1" applyFill="1" applyBorder="1" applyAlignment="1" applyProtection="1">
      <alignment horizontal="center"/>
    </xf>
    <xf numFmtId="176" fontId="5" fillId="0" borderId="3" xfId="1" applyNumberFormat="1" applyFont="1" applyBorder="1" applyAlignment="1" applyProtection="1"/>
    <xf numFmtId="176" fontId="5" fillId="0" borderId="19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176" fontId="5" fillId="0" borderId="20" xfId="1" applyNumberFormat="1" applyFont="1" applyBorder="1" applyAlignment="1" applyProtection="1">
      <alignment horizontal="center" vertical="center"/>
    </xf>
    <xf numFmtId="176" fontId="5" fillId="0" borderId="21" xfId="1" applyNumberFormat="1" applyFont="1" applyBorder="1" applyAlignment="1" applyProtection="1">
      <alignment horizontal="center"/>
    </xf>
    <xf numFmtId="41" fontId="6" fillId="0" borderId="22" xfId="0" applyNumberFormat="1" applyFont="1" applyBorder="1" applyAlignment="1" applyProtection="1"/>
    <xf numFmtId="41" fontId="6" fillId="0" borderId="23" xfId="0" applyNumberFormat="1" applyFont="1" applyBorder="1" applyAlignment="1" applyProtection="1"/>
    <xf numFmtId="41" fontId="5" fillId="0" borderId="24" xfId="1" applyNumberFormat="1" applyFont="1" applyFill="1" applyBorder="1" applyAlignment="1" applyProtection="1"/>
    <xf numFmtId="41" fontId="5" fillId="0" borderId="25" xfId="1" applyNumberFormat="1" applyFont="1" applyFill="1" applyBorder="1" applyAlignment="1" applyProtection="1"/>
    <xf numFmtId="41" fontId="5" fillId="0" borderId="22" xfId="0" applyNumberFormat="1" applyFont="1" applyFill="1" applyBorder="1" applyAlignment="1" applyProtection="1"/>
    <xf numFmtId="41" fontId="5" fillId="0" borderId="23" xfId="0" applyNumberFormat="1" applyFont="1" applyFill="1" applyBorder="1" applyAlignment="1" applyProtection="1"/>
    <xf numFmtId="41" fontId="5" fillId="0" borderId="25" xfId="0" applyNumberFormat="1" applyFont="1" applyFill="1" applyBorder="1" applyAlignment="1" applyProtection="1"/>
    <xf numFmtId="41" fontId="5" fillId="0" borderId="27" xfId="1" applyNumberFormat="1" applyFont="1" applyFill="1" applyBorder="1" applyAlignment="1" applyProtection="1"/>
    <xf numFmtId="41" fontId="5" fillId="0" borderId="26" xfId="1" applyNumberFormat="1" applyFont="1" applyFill="1" applyBorder="1" applyAlignment="1" applyProtection="1"/>
    <xf numFmtId="41" fontId="5" fillId="0" borderId="21" xfId="1" applyNumberFormat="1" applyFont="1" applyFill="1" applyBorder="1" applyAlignment="1" applyProtection="1"/>
    <xf numFmtId="41" fontId="5" fillId="0" borderId="26" xfId="1" applyNumberFormat="1" applyFont="1" applyBorder="1" applyAlignment="1" applyProtection="1"/>
    <xf numFmtId="176" fontId="5" fillId="0" borderId="12" xfId="1" applyNumberFormat="1" applyFont="1" applyBorder="1" applyAlignment="1" applyProtection="1">
      <alignment horizontal="center"/>
    </xf>
    <xf numFmtId="176" fontId="5" fillId="0" borderId="15" xfId="1" applyNumberFormat="1" applyFont="1" applyBorder="1" applyAlignment="1" applyProtection="1">
      <alignment horizontal="center"/>
    </xf>
    <xf numFmtId="176" fontId="5" fillId="0" borderId="18" xfId="1" applyNumberFormat="1" applyFont="1" applyBorder="1" applyAlignment="1" applyProtection="1">
      <alignment horizontal="center" vertical="center"/>
    </xf>
    <xf numFmtId="176" fontId="5" fillId="0" borderId="17" xfId="1" applyNumberFormat="1" applyFont="1" applyBorder="1" applyAlignment="1" applyProtection="1">
      <alignment horizontal="center"/>
    </xf>
    <xf numFmtId="41" fontId="6" fillId="0" borderId="28" xfId="0" applyNumberFormat="1" applyFont="1" applyBorder="1" applyAlignment="1" applyProtection="1"/>
    <xf numFmtId="41" fontId="6" fillId="0" borderId="29" xfId="0" applyNumberFormat="1" applyFont="1" applyBorder="1" applyAlignment="1" applyProtection="1"/>
    <xf numFmtId="41" fontId="5" fillId="0" borderId="3" xfId="1" applyNumberFormat="1" applyFont="1" applyFill="1" applyBorder="1" applyAlignment="1" applyProtection="1"/>
    <xf numFmtId="41" fontId="5" fillId="0" borderId="18" xfId="1" applyNumberFormat="1" applyFont="1" applyFill="1" applyBorder="1" applyAlignment="1" applyProtection="1"/>
    <xf numFmtId="41" fontId="5" fillId="0" borderId="28" xfId="0" applyNumberFormat="1" applyFont="1" applyFill="1" applyBorder="1" applyAlignment="1" applyProtection="1"/>
    <xf numFmtId="41" fontId="5" fillId="0" borderId="29" xfId="0" applyNumberFormat="1" applyFont="1" applyFill="1" applyBorder="1" applyAlignment="1" applyProtection="1"/>
    <xf numFmtId="41" fontId="5" fillId="0" borderId="29" xfId="1" applyNumberFormat="1" applyFont="1" applyFill="1" applyBorder="1" applyAlignment="1" applyProtection="1"/>
    <xf numFmtId="41" fontId="5" fillId="0" borderId="4" xfId="1" applyNumberFormat="1" applyFont="1" applyFill="1" applyBorder="1" applyAlignment="1" applyProtection="1"/>
    <xf numFmtId="41" fontId="5" fillId="0" borderId="17" xfId="1" applyNumberFormat="1" applyFont="1" applyFill="1" applyBorder="1" applyAlignment="1" applyProtection="1"/>
    <xf numFmtId="41" fontId="5" fillId="0" borderId="3" xfId="1" applyNumberFormat="1" applyFont="1" applyBorder="1" applyAlignment="1" applyProtection="1"/>
    <xf numFmtId="176" fontId="5" fillId="0" borderId="31" xfId="1" applyNumberFormat="1" applyFont="1" applyBorder="1" applyAlignment="1" applyProtection="1">
      <alignment horizontal="center"/>
    </xf>
    <xf numFmtId="176" fontId="5" fillId="0" borderId="32" xfId="1" applyNumberFormat="1" applyFont="1" applyBorder="1" applyAlignment="1" applyProtection="1">
      <alignment horizontal="center"/>
    </xf>
    <xf numFmtId="41" fontId="5" fillId="0" borderId="23" xfId="1" applyNumberFormat="1" applyFont="1" applyFill="1" applyBorder="1" applyAlignment="1" applyProtection="1"/>
    <xf numFmtId="41" fontId="5" fillId="0" borderId="32" xfId="1" applyNumberFormat="1" applyFont="1" applyFill="1" applyBorder="1" applyAlignment="1" applyProtection="1"/>
    <xf numFmtId="176" fontId="5" fillId="0" borderId="16" xfId="1" applyNumberFormat="1" applyFont="1" applyBorder="1" applyAlignment="1" applyProtection="1">
      <alignment horizontal="center"/>
    </xf>
    <xf numFmtId="176" fontId="5" fillId="0" borderId="3" xfId="1" applyNumberFormat="1" applyFont="1" applyBorder="1" applyAlignment="1" applyProtection="1">
      <alignment horizontal="center"/>
    </xf>
    <xf numFmtId="176" fontId="5" fillId="0" borderId="19" xfId="1" applyNumberFormat="1" applyFont="1" applyBorder="1" applyAlignment="1" applyProtection="1">
      <alignment horizontal="center"/>
    </xf>
    <xf numFmtId="41" fontId="5" fillId="0" borderId="33" xfId="1" applyNumberFormat="1" applyFont="1" applyFill="1" applyBorder="1" applyAlignment="1" applyProtection="1"/>
    <xf numFmtId="176" fontId="5" fillId="0" borderId="34" xfId="1" applyNumberFormat="1" applyFont="1" applyBorder="1" applyAlignment="1" applyProtection="1">
      <alignment horizontal="center"/>
    </xf>
    <xf numFmtId="176" fontId="5" fillId="0" borderId="35" xfId="1" applyNumberFormat="1" applyFont="1" applyBorder="1" applyAlignment="1" applyProtection="1">
      <alignment horizontal="center"/>
    </xf>
    <xf numFmtId="176" fontId="5" fillId="0" borderId="36" xfId="1" applyNumberFormat="1" applyFont="1" applyBorder="1" applyAlignment="1" applyProtection="1">
      <alignment horizontal="center"/>
    </xf>
    <xf numFmtId="176" fontId="5" fillId="0" borderId="37" xfId="1" applyNumberFormat="1" applyFont="1" applyBorder="1" applyAlignment="1" applyProtection="1">
      <alignment horizontal="center"/>
    </xf>
    <xf numFmtId="176" fontId="5" fillId="0" borderId="38" xfId="1" applyNumberFormat="1" applyFont="1" applyBorder="1" applyAlignment="1" applyProtection="1">
      <alignment horizontal="center" vertical="center"/>
    </xf>
    <xf numFmtId="176" fontId="5" fillId="0" borderId="39" xfId="1" applyNumberFormat="1" applyFont="1" applyBorder="1" applyAlignment="1" applyProtection="1">
      <alignment horizontal="center" vertical="center"/>
    </xf>
    <xf numFmtId="176" fontId="5" fillId="0" borderId="40" xfId="1" applyNumberFormat="1" applyFont="1" applyBorder="1" applyAlignment="1" applyProtection="1">
      <alignment horizontal="center"/>
    </xf>
    <xf numFmtId="176" fontId="5" fillId="0" borderId="41" xfId="1" applyNumberFormat="1" applyFont="1" applyBorder="1" applyAlignment="1" applyProtection="1">
      <alignment horizontal="center" vertical="center"/>
    </xf>
    <xf numFmtId="176" fontId="5" fillId="0" borderId="42" xfId="1" applyNumberFormat="1" applyFont="1" applyBorder="1" applyAlignment="1" applyProtection="1">
      <alignment horizontal="center" vertical="center"/>
    </xf>
    <xf numFmtId="176" fontId="5" fillId="0" borderId="16" xfId="1" applyNumberFormat="1" applyFont="1" applyBorder="1" applyAlignment="1" applyProtection="1">
      <alignment horizontal="center" vertical="center"/>
    </xf>
    <xf numFmtId="176" fontId="5" fillId="0" borderId="43" xfId="1" applyNumberFormat="1" applyFont="1" applyBorder="1" applyAlignment="1" applyProtection="1">
      <alignment horizontal="center" vertical="center"/>
    </xf>
    <xf numFmtId="176" fontId="5" fillId="0" borderId="44" xfId="1" applyNumberFormat="1" applyFont="1" applyBorder="1" applyAlignment="1" applyProtection="1">
      <alignment horizontal="center" vertical="center"/>
    </xf>
    <xf numFmtId="176" fontId="5" fillId="0" borderId="19" xfId="1" applyNumberFormat="1" applyFont="1" applyBorder="1" applyAlignment="1" applyProtection="1">
      <alignment horizontal="center" vertical="center"/>
    </xf>
    <xf numFmtId="176" fontId="5" fillId="0" borderId="13" xfId="1" applyNumberFormat="1" applyFont="1" applyBorder="1" applyAlignment="1" applyProtection="1">
      <alignment horizontal="center"/>
    </xf>
    <xf numFmtId="41" fontId="6" fillId="0" borderId="45" xfId="0" applyNumberFormat="1" applyFont="1" applyBorder="1" applyAlignment="1" applyProtection="1"/>
    <xf numFmtId="41" fontId="6" fillId="0" borderId="14" xfId="0" applyNumberFormat="1" applyFont="1" applyBorder="1" applyAlignment="1" applyProtection="1"/>
    <xf numFmtId="41" fontId="6" fillId="0" borderId="40" xfId="0" applyNumberFormat="1" applyFont="1" applyBorder="1" applyAlignment="1" applyProtection="1"/>
    <xf numFmtId="41" fontId="5" fillId="0" borderId="12" xfId="1" applyNumberFormat="1" applyFont="1" applyFill="1" applyBorder="1" applyAlignment="1" applyProtection="1"/>
    <xf numFmtId="41" fontId="5" fillId="0" borderId="14" xfId="1" applyNumberFormat="1" applyFont="1" applyFill="1" applyBorder="1" applyAlignment="1" applyProtection="1"/>
    <xf numFmtId="41" fontId="5" fillId="0" borderId="45" xfId="0" applyNumberFormat="1" applyFont="1" applyFill="1" applyBorder="1" applyAlignment="1" applyProtection="1"/>
    <xf numFmtId="41" fontId="5" fillId="0" borderId="14" xfId="0" applyNumberFormat="1" applyFont="1" applyFill="1" applyBorder="1" applyAlignment="1" applyProtection="1"/>
    <xf numFmtId="41" fontId="5" fillId="0" borderId="0" xfId="1" applyNumberFormat="1" applyFont="1" applyFill="1" applyBorder="1" applyAlignment="1" applyProtection="1"/>
    <xf numFmtId="41" fontId="5" fillId="0" borderId="40" xfId="1" applyNumberFormat="1" applyFont="1" applyFill="1" applyBorder="1" applyAlignment="1" applyProtection="1"/>
    <xf numFmtId="41" fontId="5" fillId="0" borderId="12" xfId="1" applyNumberFormat="1" applyFont="1" applyBorder="1" applyAlignment="1" applyProtection="1"/>
    <xf numFmtId="176" fontId="5" fillId="0" borderId="46" xfId="1" applyNumberFormat="1" applyFont="1" applyBorder="1" applyAlignment="1" applyProtection="1"/>
    <xf numFmtId="176" fontId="5" fillId="0" borderId="2" xfId="1" applyNumberFormat="1" applyFont="1" applyBorder="1" applyAlignment="1" applyProtection="1">
      <alignment horizontal="center"/>
    </xf>
    <xf numFmtId="176" fontId="5" fillId="0" borderId="45" xfId="1" applyNumberFormat="1" applyFont="1" applyBorder="1" applyAlignment="1" applyProtection="1">
      <alignment horizontal="center"/>
    </xf>
    <xf numFmtId="41" fontId="6" fillId="0" borderId="32" xfId="0" applyNumberFormat="1" applyFont="1" applyBorder="1" applyAlignment="1" applyProtection="1"/>
    <xf numFmtId="41" fontId="5" fillId="0" borderId="47" xfId="1" applyNumberFormat="1" applyFont="1" applyFill="1" applyBorder="1" applyAlignment="1" applyProtection="1"/>
    <xf numFmtId="41" fontId="5" fillId="0" borderId="48" xfId="1" applyNumberFormat="1" applyFont="1" applyFill="1" applyBorder="1" applyAlignment="1" applyProtection="1"/>
    <xf numFmtId="177" fontId="5" fillId="0" borderId="26" xfId="1" applyNumberFormat="1" applyFont="1" applyFill="1" applyBorder="1" applyAlignment="1" applyProtection="1"/>
    <xf numFmtId="41" fontId="5" fillId="0" borderId="47" xfId="1" applyNumberFormat="1" applyFont="1" applyBorder="1" applyAlignment="1" applyProtection="1"/>
    <xf numFmtId="176" fontId="5" fillId="0" borderId="49" xfId="1" applyNumberFormat="1" applyFont="1" applyBorder="1" applyAlignment="1" applyProtection="1">
      <alignment horizontal="center"/>
    </xf>
    <xf numFmtId="176" fontId="5" fillId="0" borderId="15" xfId="1" applyNumberFormat="1" applyFont="1" applyBorder="1" applyAlignment="1" applyProtection="1">
      <alignment horizontal="center"/>
    </xf>
    <xf numFmtId="41" fontId="6" fillId="0" borderId="33" xfId="0" applyNumberFormat="1" applyFont="1" applyBorder="1" applyAlignment="1" applyProtection="1"/>
    <xf numFmtId="41" fontId="6" fillId="0" borderId="13" xfId="0" applyNumberFormat="1" applyFont="1" applyBorder="1" applyAlignment="1" applyProtection="1"/>
    <xf numFmtId="41" fontId="5" fillId="0" borderId="50" xfId="0" applyNumberFormat="1" applyFont="1" applyFill="1" applyBorder="1" applyAlignment="1" applyProtection="1"/>
    <xf numFmtId="176" fontId="5" fillId="0" borderId="41" xfId="1" applyNumberFormat="1" applyFont="1" applyBorder="1" applyAlignment="1" applyProtection="1"/>
    <xf numFmtId="176" fontId="7" fillId="0" borderId="2" xfId="1" applyNumberFormat="1" applyFont="1" applyBorder="1" applyAlignment="1" applyProtection="1">
      <alignment horizontal="center"/>
    </xf>
    <xf numFmtId="176" fontId="7" fillId="0" borderId="45" xfId="1" applyNumberFormat="1" applyFont="1" applyBorder="1" applyAlignment="1" applyProtection="1">
      <alignment horizontal="center"/>
    </xf>
    <xf numFmtId="41" fontId="5" fillId="0" borderId="51" xfId="0" applyNumberFormat="1" applyFont="1" applyFill="1" applyBorder="1" applyAlignment="1" applyProtection="1"/>
    <xf numFmtId="41" fontId="5" fillId="0" borderId="52" xfId="0" applyNumberFormat="1" applyFont="1" applyFill="1" applyBorder="1" applyAlignment="1" applyProtection="1"/>
    <xf numFmtId="176" fontId="5" fillId="0" borderId="44" xfId="1" applyNumberFormat="1" applyFont="1" applyBorder="1" applyAlignment="1" applyProtection="1"/>
    <xf numFmtId="176" fontId="5" fillId="0" borderId="53" xfId="1" applyNumberFormat="1" applyFont="1" applyBorder="1" applyAlignment="1" applyProtection="1">
      <alignment horizontal="center"/>
    </xf>
    <xf numFmtId="176" fontId="7" fillId="0" borderId="38" xfId="1" applyNumberFormat="1" applyFont="1" applyBorder="1" applyAlignment="1" applyProtection="1">
      <alignment horizontal="center" vertical="center"/>
    </xf>
    <xf numFmtId="176" fontId="7" fillId="0" borderId="39" xfId="1" applyNumberFormat="1" applyFont="1" applyBorder="1" applyAlignment="1" applyProtection="1">
      <alignment horizontal="center" vertical="center"/>
    </xf>
    <xf numFmtId="178" fontId="5" fillId="0" borderId="26" xfId="1" applyNumberFormat="1" applyFont="1" applyFill="1" applyBorder="1" applyAlignment="1" applyProtection="1"/>
    <xf numFmtId="176" fontId="7" fillId="0" borderId="46" xfId="1" applyNumberFormat="1" applyFont="1" applyBorder="1" applyAlignment="1" applyProtection="1">
      <alignment horizontal="center" vertical="center"/>
    </xf>
    <xf numFmtId="176" fontId="7" fillId="0" borderId="42" xfId="1" applyNumberFormat="1" applyFont="1" applyBorder="1" applyAlignment="1" applyProtection="1">
      <alignment horizontal="center" vertical="center"/>
    </xf>
    <xf numFmtId="176" fontId="7" fillId="0" borderId="16" xfId="1" applyNumberFormat="1" applyFont="1" applyBorder="1" applyAlignment="1" applyProtection="1">
      <alignment horizontal="center" vertical="center"/>
    </xf>
    <xf numFmtId="176" fontId="7" fillId="0" borderId="43" xfId="1" applyNumberFormat="1" applyFont="1" applyBorder="1" applyAlignment="1" applyProtection="1">
      <alignment horizontal="center" vertical="center"/>
    </xf>
    <xf numFmtId="178" fontId="5" fillId="0" borderId="3" xfId="1" applyNumberFormat="1" applyFont="1" applyFill="1" applyBorder="1" applyAlignment="1" applyProtection="1"/>
    <xf numFmtId="178" fontId="5" fillId="0" borderId="17" xfId="1" applyNumberFormat="1" applyFont="1" applyFill="1" applyBorder="1" applyAlignment="1" applyProtection="1"/>
    <xf numFmtId="176" fontId="7" fillId="0" borderId="4" xfId="1" applyNumberFormat="1" applyFont="1" applyBorder="1" applyAlignment="1" applyProtection="1">
      <alignment horizontal="center" vertical="center"/>
    </xf>
    <xf numFmtId="176" fontId="7" fillId="0" borderId="19" xfId="1" applyNumberFormat="1" applyFont="1" applyBorder="1" applyAlignment="1" applyProtection="1">
      <alignment horizontal="center" vertical="center"/>
    </xf>
    <xf numFmtId="176" fontId="5" fillId="0" borderId="54" xfId="1" applyNumberFormat="1" applyFont="1" applyBorder="1" applyAlignment="1" applyProtection="1">
      <alignment horizontal="center"/>
    </xf>
    <xf numFmtId="176" fontId="5" fillId="0" borderId="55" xfId="1" applyNumberFormat="1" applyFont="1" applyBorder="1" applyAlignment="1" applyProtection="1">
      <alignment horizontal="center"/>
    </xf>
    <xf numFmtId="176" fontId="5" fillId="0" borderId="56" xfId="1" applyNumberFormat="1" applyFont="1" applyBorder="1" applyAlignment="1" applyProtection="1">
      <alignment horizontal="center"/>
    </xf>
    <xf numFmtId="178" fontId="5" fillId="0" borderId="57" xfId="1" applyNumberFormat="1" applyFont="1" applyFill="1" applyBorder="1" applyAlignment="1" applyProtection="1"/>
    <xf numFmtId="178" fontId="5" fillId="0" borderId="58" xfId="1" applyNumberFormat="1" applyFont="1" applyFill="1" applyBorder="1" applyAlignment="1" applyProtection="1"/>
    <xf numFmtId="41" fontId="5" fillId="0" borderId="57" xfId="1" applyNumberFormat="1" applyFont="1" applyFill="1" applyBorder="1" applyAlignment="1" applyProtection="1"/>
    <xf numFmtId="41" fontId="5" fillId="0" borderId="59" xfId="1" applyNumberFormat="1" applyFont="1" applyFill="1" applyBorder="1" applyAlignment="1" applyProtection="1"/>
    <xf numFmtId="41" fontId="5" fillId="0" borderId="1" xfId="1" applyNumberFormat="1" applyFont="1" applyFill="1" applyBorder="1" applyAlignment="1" applyProtection="1"/>
    <xf numFmtId="176" fontId="5" fillId="0" borderId="60" xfId="1" applyNumberFormat="1" applyFont="1" applyBorder="1" applyAlignment="1" applyProtection="1">
      <alignment horizontal="center"/>
    </xf>
    <xf numFmtId="176" fontId="5" fillId="0" borderId="61" xfId="1" applyNumberFormat="1" applyFont="1" applyBorder="1" applyAlignment="1" applyProtection="1">
      <alignment horizontal="center"/>
    </xf>
    <xf numFmtId="176" fontId="7" fillId="0" borderId="62" xfId="1" applyNumberFormat="1" applyFont="1" applyBorder="1" applyAlignment="1" applyProtection="1">
      <alignment horizontal="center"/>
    </xf>
    <xf numFmtId="176" fontId="7" fillId="0" borderId="63" xfId="1" applyNumberFormat="1" applyFont="1" applyBorder="1" applyAlignment="1" applyProtection="1">
      <alignment horizontal="center"/>
    </xf>
    <xf numFmtId="176" fontId="7" fillId="0" borderId="64" xfId="1" applyNumberFormat="1" applyFont="1" applyBorder="1" applyAlignment="1" applyProtection="1">
      <alignment horizontal="center"/>
    </xf>
    <xf numFmtId="41" fontId="5" fillId="0" borderId="65" xfId="1" applyNumberFormat="1" applyFont="1" applyFill="1" applyBorder="1" applyAlignment="1" applyProtection="1"/>
    <xf numFmtId="41" fontId="5" fillId="0" borderId="66" xfId="1" applyNumberFormat="1" applyFont="1" applyFill="1" applyBorder="1" applyAlignment="1" applyProtection="1"/>
    <xf numFmtId="41" fontId="5" fillId="0" borderId="63" xfId="0" applyNumberFormat="1" applyFont="1" applyFill="1" applyBorder="1" applyAlignment="1" applyProtection="1"/>
    <xf numFmtId="41" fontId="5" fillId="0" borderId="66" xfId="0" applyNumberFormat="1" applyFont="1" applyFill="1" applyBorder="1" applyAlignment="1" applyProtection="1"/>
    <xf numFmtId="41" fontId="5" fillId="0" borderId="67" xfId="0" applyNumberFormat="1" applyFont="1" applyFill="1" applyBorder="1" applyAlignment="1" applyProtection="1"/>
    <xf numFmtId="41" fontId="5" fillId="0" borderId="68" xfId="0" applyNumberFormat="1" applyFont="1" applyFill="1" applyBorder="1" applyAlignment="1" applyProtection="1"/>
    <xf numFmtId="41" fontId="5" fillId="0" borderId="65" xfId="1" applyNumberFormat="1" applyFont="1" applyBorder="1" applyAlignment="1" applyProtection="1"/>
    <xf numFmtId="176" fontId="7" fillId="0" borderId="65" xfId="1" applyNumberFormat="1" applyFont="1" applyBorder="1" applyAlignment="1" applyProtection="1">
      <alignment horizontal="center"/>
    </xf>
    <xf numFmtId="176" fontId="7" fillId="0" borderId="69" xfId="1" applyNumberFormat="1" applyFont="1" applyBorder="1" applyAlignment="1" applyProtection="1">
      <alignment horizontal="center"/>
    </xf>
    <xf numFmtId="41" fontId="5" fillId="0" borderId="0" xfId="1" applyNumberFormat="1" applyFont="1" applyAlignment="1" applyProtection="1">
      <alignment horizontal="right"/>
    </xf>
    <xf numFmtId="41" fontId="5" fillId="0" borderId="0" xfId="1" applyNumberFormat="1" applyFont="1" applyBorder="1" applyAlignment="1" applyProtection="1"/>
    <xf numFmtId="41" fontId="8" fillId="0" borderId="22" xfId="0" applyNumberFormat="1" applyFont="1" applyBorder="1" applyAlignment="1" applyProtection="1">
      <alignment shrinkToFit="1"/>
    </xf>
    <xf numFmtId="41" fontId="8" fillId="0" borderId="23" xfId="0" applyNumberFormat="1" applyFont="1" applyBorder="1" applyAlignment="1" applyProtection="1">
      <alignment shrinkToFit="1"/>
    </xf>
    <xf numFmtId="41" fontId="8" fillId="0" borderId="52" xfId="0" applyNumberFormat="1" applyFont="1" applyBorder="1" applyAlignment="1" applyProtection="1">
      <alignment shrinkToFit="1"/>
    </xf>
    <xf numFmtId="41" fontId="8" fillId="0" borderId="29" xfId="0" applyNumberFormat="1" applyFont="1" applyBorder="1" applyAlignment="1" applyProtection="1">
      <alignment shrinkToFit="1"/>
    </xf>
    <xf numFmtId="179" fontId="5" fillId="0" borderId="29" xfId="0" applyNumberFormat="1" applyFont="1" applyBorder="1" applyAlignment="1">
      <alignment shrinkToFit="1"/>
    </xf>
    <xf numFmtId="41" fontId="8" fillId="0" borderId="28" xfId="0" applyNumberFormat="1" applyFont="1" applyBorder="1" applyAlignment="1" applyProtection="1">
      <alignment shrinkToFit="1"/>
    </xf>
    <xf numFmtId="41" fontId="8" fillId="0" borderId="33" xfId="0" applyNumberFormat="1" applyFont="1" applyBorder="1" applyAlignment="1" applyProtection="1">
      <alignment shrinkToFit="1"/>
    </xf>
    <xf numFmtId="179" fontId="5" fillId="0" borderId="13" xfId="0" applyNumberFormat="1" applyFont="1" applyBorder="1" applyAlignment="1"/>
    <xf numFmtId="179" fontId="5" fillId="0" borderId="13" xfId="0" applyNumberFormat="1" applyFont="1" applyBorder="1" applyAlignment="1">
      <alignment shrinkToFit="1"/>
    </xf>
    <xf numFmtId="41" fontId="8" fillId="0" borderId="32" xfId="0" applyNumberFormat="1" applyFont="1" applyBorder="1" applyAlignment="1" applyProtection="1">
      <alignment shrinkToFit="1"/>
    </xf>
    <xf numFmtId="41" fontId="8" fillId="0" borderId="45" xfId="0" applyNumberFormat="1" applyFont="1" applyBorder="1" applyAlignment="1" applyProtection="1">
      <alignment shrinkToFit="1"/>
    </xf>
    <xf numFmtId="41" fontId="8" fillId="0" borderId="14" xfId="0" applyNumberFormat="1" applyFont="1" applyBorder="1" applyAlignment="1" applyProtection="1">
      <alignment shrinkToFit="1"/>
    </xf>
    <xf numFmtId="41" fontId="5" fillId="0" borderId="58" xfId="1" applyNumberFormat="1" applyFont="1" applyFill="1" applyBorder="1" applyAlignment="1" applyProtection="1"/>
    <xf numFmtId="41" fontId="5" fillId="0" borderId="70" xfId="1" applyNumberFormat="1" applyFont="1" applyFill="1" applyBorder="1" applyAlignment="1" applyProtection="1"/>
    <xf numFmtId="41" fontId="8" fillId="0" borderId="22" xfId="0" applyNumberFormat="1" applyFont="1" applyBorder="1" applyAlignment="1" applyProtection="1"/>
    <xf numFmtId="41" fontId="8" fillId="0" borderId="23" xfId="0" applyNumberFormat="1" applyFont="1" applyBorder="1" applyAlignment="1" applyProtection="1"/>
    <xf numFmtId="41" fontId="8" fillId="0" borderId="28" xfId="0" applyNumberFormat="1" applyFont="1" applyBorder="1" applyAlignment="1" applyProtection="1"/>
    <xf numFmtId="41" fontId="8" fillId="0" borderId="29" xfId="0" applyNumberFormat="1" applyFont="1" applyBorder="1" applyAlignment="1" applyProtection="1"/>
    <xf numFmtId="179" fontId="5" fillId="0" borderId="29" xfId="0" applyNumberFormat="1" applyFont="1" applyBorder="1" applyAlignment="1"/>
    <xf numFmtId="41" fontId="8" fillId="0" borderId="45" xfId="0" applyNumberFormat="1" applyFont="1" applyBorder="1" applyAlignment="1" applyProtection="1"/>
    <xf numFmtId="41" fontId="8" fillId="0" borderId="14" xfId="0" applyNumberFormat="1" applyFont="1" applyBorder="1" applyAlignment="1" applyProtection="1"/>
    <xf numFmtId="41" fontId="5" fillId="0" borderId="29" xfId="0" applyNumberFormat="1" applyFont="1" applyBorder="1" applyAlignment="1"/>
    <xf numFmtId="41" fontId="5" fillId="0" borderId="71" xfId="1" applyNumberFormat="1" applyFont="1" applyFill="1" applyBorder="1" applyAlignment="1" applyProtection="1"/>
    <xf numFmtId="41" fontId="5" fillId="0" borderId="72" xfId="1" applyNumberFormat="1" applyFont="1" applyFill="1" applyBorder="1" applyAlignment="1" applyProtection="1"/>
    <xf numFmtId="41" fontId="8" fillId="0" borderId="22" xfId="0" applyNumberFormat="1" applyFont="1" applyFill="1" applyBorder="1" applyAlignment="1" applyProtection="1"/>
    <xf numFmtId="41" fontId="8" fillId="0" borderId="23" xfId="0" applyNumberFormat="1" applyFont="1" applyFill="1" applyBorder="1" applyAlignment="1" applyProtection="1"/>
    <xf numFmtId="41" fontId="8" fillId="0" borderId="28" xfId="0" applyNumberFormat="1" applyFont="1" applyFill="1" applyBorder="1" applyAlignment="1" applyProtection="1"/>
    <xf numFmtId="41" fontId="8" fillId="0" borderId="29" xfId="0" applyNumberFormat="1" applyFont="1" applyFill="1" applyBorder="1" applyAlignment="1" applyProtection="1"/>
    <xf numFmtId="41" fontId="8" fillId="0" borderId="45" xfId="0" applyNumberFormat="1" applyFont="1" applyFill="1" applyBorder="1" applyAlignment="1" applyProtection="1"/>
    <xf numFmtId="41" fontId="8" fillId="0" borderId="14" xfId="0" applyNumberFormat="1" applyFont="1" applyFill="1" applyBorder="1" applyAlignment="1" applyProtection="1"/>
    <xf numFmtId="41" fontId="8" fillId="0" borderId="40" xfId="0" applyNumberFormat="1" applyFont="1" applyFill="1" applyBorder="1" applyAlignment="1" applyProtection="1"/>
    <xf numFmtId="41" fontId="8" fillId="0" borderId="32" xfId="0" applyNumberFormat="1" applyFont="1" applyFill="1" applyBorder="1" applyAlignment="1" applyProtection="1"/>
    <xf numFmtId="41" fontId="8" fillId="0" borderId="33" xfId="0" applyNumberFormat="1" applyFont="1" applyFill="1" applyBorder="1" applyAlignment="1" applyProtection="1"/>
    <xf numFmtId="178" fontId="8" fillId="0" borderId="23" xfId="0" applyNumberFormat="1" applyFont="1" applyBorder="1" applyAlignment="1" applyProtection="1"/>
    <xf numFmtId="178" fontId="8" fillId="0" borderId="29" xfId="0" applyNumberFormat="1" applyFont="1" applyBorder="1" applyAlignment="1" applyProtection="1"/>
    <xf numFmtId="178" fontId="8" fillId="0" borderId="20" xfId="0" applyNumberFormat="1" applyFont="1" applyBorder="1" applyAlignment="1" applyProtection="1"/>
    <xf numFmtId="41" fontId="9" fillId="0" borderId="23" xfId="0" applyNumberFormat="1" applyFont="1" applyBorder="1" applyAlignment="1" applyProtection="1"/>
    <xf numFmtId="41" fontId="9" fillId="0" borderId="29" xfId="0" applyNumberFormat="1" applyFont="1" applyBorder="1" applyAlignment="1" applyProtection="1"/>
    <xf numFmtId="41" fontId="5" fillId="0" borderId="73" xfId="1" applyNumberFormat="1" applyFont="1" applyBorder="1" applyAlignment="1" applyProtection="1"/>
    <xf numFmtId="41" fontId="5" fillId="0" borderId="74" xfId="1" applyNumberFormat="1" applyFont="1" applyBorder="1" applyAlignment="1" applyProtection="1"/>
    <xf numFmtId="41" fontId="5" fillId="0" borderId="75" xfId="1" applyNumberFormat="1" applyFont="1" applyBorder="1" applyAlignment="1" applyProtection="1"/>
    <xf numFmtId="41" fontId="5" fillId="0" borderId="76" xfId="1" applyNumberFormat="1" applyFont="1" applyBorder="1" applyAlignment="1" applyProtection="1"/>
    <xf numFmtId="41" fontId="5" fillId="0" borderId="79" xfId="1" applyNumberFormat="1" applyFont="1" applyBorder="1" applyAlignment="1" applyProtection="1"/>
    <xf numFmtId="41" fontId="10" fillId="0" borderId="23" xfId="0" applyNumberFormat="1" applyFont="1" applyBorder="1" applyAlignment="1" applyProtection="1"/>
    <xf numFmtId="41" fontId="10" fillId="0" borderId="26" xfId="1" applyNumberFormat="1" applyFont="1" applyBorder="1" applyAlignment="1" applyProtection="1"/>
    <xf numFmtId="41" fontId="10" fillId="0" borderId="29" xfId="0" applyNumberFormat="1" applyFont="1" applyBorder="1" applyAlignment="1" applyProtection="1"/>
    <xf numFmtId="41" fontId="10" fillId="0" borderId="30" xfId="1" applyNumberFormat="1" applyFont="1" applyBorder="1" applyAlignment="1" applyProtection="1"/>
    <xf numFmtId="41" fontId="5" fillId="0" borderId="80" xfId="1" applyNumberFormat="1" applyFont="1" applyBorder="1" applyAlignment="1" applyProtection="1"/>
    <xf numFmtId="41" fontId="5" fillId="0" borderId="81" xfId="1" applyNumberFormat="1" applyFont="1" applyBorder="1" applyAlignment="1" applyProtection="1"/>
    <xf numFmtId="41" fontId="10" fillId="0" borderId="77" xfId="0" applyNumberFormat="1" applyFont="1" applyBorder="1" applyAlignment="1" applyProtection="1"/>
    <xf numFmtId="41" fontId="10" fillId="0" borderId="82" xfId="1" applyNumberFormat="1" applyFont="1" applyBorder="1" applyAlignment="1" applyProtection="1"/>
    <xf numFmtId="41" fontId="5" fillId="0" borderId="32" xfId="1" applyNumberFormat="1" applyFont="1" applyBorder="1" applyAlignment="1" applyProtection="1"/>
    <xf numFmtId="41" fontId="5" fillId="0" borderId="27" xfId="1" applyNumberFormat="1" applyFont="1" applyBorder="1" applyAlignment="1" applyProtection="1"/>
    <xf numFmtId="41" fontId="5" fillId="0" borderId="4" xfId="1" applyNumberFormat="1" applyFont="1" applyBorder="1" applyAlignment="1" applyProtection="1"/>
    <xf numFmtId="177" fontId="5" fillId="0" borderId="26" xfId="1" applyNumberFormat="1" applyFont="1" applyBorder="1" applyAlignment="1" applyProtection="1"/>
    <xf numFmtId="41" fontId="11" fillId="0" borderId="29" xfId="0" applyNumberFormat="1" applyFont="1" applyBorder="1" applyAlignment="1" applyProtection="1"/>
    <xf numFmtId="41" fontId="11" fillId="0" borderId="30" xfId="1" applyNumberFormat="1" applyFont="1" applyBorder="1" applyAlignment="1" applyProtection="1"/>
    <xf numFmtId="41" fontId="5" fillId="0" borderId="22" xfId="0" applyNumberFormat="1" applyFont="1" applyFill="1" applyBorder="1" applyAlignment="1" applyProtection="1">
      <alignment shrinkToFit="1"/>
    </xf>
    <xf numFmtId="41" fontId="5" fillId="0" borderId="23" xfId="0" applyNumberFormat="1" applyFont="1" applyFill="1" applyBorder="1" applyAlignment="1" applyProtection="1">
      <alignment shrinkToFit="1"/>
    </xf>
    <xf numFmtId="41" fontId="5" fillId="0" borderId="32" xfId="0" applyNumberFormat="1" applyFont="1" applyFill="1" applyBorder="1" applyAlignment="1" applyProtection="1">
      <alignment shrinkToFit="1"/>
    </xf>
    <xf numFmtId="41" fontId="5" fillId="0" borderId="28" xfId="0" applyNumberFormat="1" applyFont="1" applyFill="1" applyBorder="1" applyAlignment="1" applyProtection="1">
      <alignment shrinkToFit="1"/>
    </xf>
    <xf numFmtId="41" fontId="5" fillId="0" borderId="29" xfId="0" applyNumberFormat="1" applyFont="1" applyFill="1" applyBorder="1" applyAlignment="1" applyProtection="1">
      <alignment shrinkToFit="1"/>
    </xf>
    <xf numFmtId="41" fontId="5" fillId="0" borderId="21" xfId="1" applyNumberFormat="1" applyFont="1" applyBorder="1" applyAlignment="1" applyProtection="1"/>
    <xf numFmtId="41" fontId="5" fillId="0" borderId="17" xfId="1" applyNumberFormat="1" applyFont="1" applyBorder="1" applyAlignment="1" applyProtection="1"/>
    <xf numFmtId="41" fontId="5" fillId="0" borderId="33" xfId="1" applyNumberFormat="1" applyFont="1" applyBorder="1" applyAlignment="1" applyProtection="1"/>
    <xf numFmtId="41" fontId="5" fillId="0" borderId="13" xfId="1" applyNumberFormat="1" applyFont="1" applyBorder="1" applyAlignment="1" applyProtection="1"/>
    <xf numFmtId="41" fontId="8" fillId="0" borderId="24" xfId="1" applyNumberFormat="1" applyFont="1" applyBorder="1" applyAlignment="1" applyProtection="1">
      <alignment shrinkToFit="1"/>
    </xf>
    <xf numFmtId="41" fontId="8" fillId="0" borderId="30" xfId="1" applyNumberFormat="1" applyFont="1" applyBorder="1" applyAlignment="1" applyProtection="1">
      <alignment shrinkToFit="1"/>
    </xf>
    <xf numFmtId="41" fontId="8" fillId="0" borderId="26" xfId="1" applyNumberFormat="1" applyFont="1" applyBorder="1" applyAlignment="1" applyProtection="1">
      <alignment shrinkToFit="1"/>
    </xf>
    <xf numFmtId="41" fontId="8" fillId="0" borderId="21" xfId="1" applyNumberFormat="1" applyFont="1" applyBorder="1" applyAlignment="1" applyProtection="1">
      <alignment shrinkToFit="1"/>
    </xf>
    <xf numFmtId="41" fontId="8" fillId="0" borderId="33" xfId="1" applyNumberFormat="1" applyFont="1" applyBorder="1" applyAlignment="1" applyProtection="1">
      <alignment shrinkToFit="1"/>
    </xf>
    <xf numFmtId="41" fontId="8" fillId="0" borderId="24" xfId="0" applyNumberFormat="1" applyFont="1" applyBorder="1" applyAlignment="1" applyProtection="1">
      <alignment shrinkToFit="1"/>
    </xf>
    <xf numFmtId="41" fontId="8" fillId="0" borderId="13" xfId="1" applyNumberFormat="1" applyFont="1" applyBorder="1" applyAlignment="1" applyProtection="1">
      <alignment shrinkToFit="1"/>
    </xf>
    <xf numFmtId="41" fontId="8" fillId="0" borderId="32" xfId="1" applyNumberFormat="1" applyFont="1" applyBorder="1" applyAlignment="1" applyProtection="1">
      <alignment shrinkToFit="1"/>
    </xf>
    <xf numFmtId="41" fontId="8" fillId="0" borderId="40" xfId="1" applyNumberFormat="1" applyFont="1" applyBorder="1" applyAlignment="1" applyProtection="1">
      <alignment shrinkToFit="1"/>
    </xf>
    <xf numFmtId="41" fontId="8" fillId="0" borderId="26" xfId="1" applyNumberFormat="1" applyFont="1" applyFill="1" applyBorder="1" applyAlignment="1" applyProtection="1"/>
    <xf numFmtId="41" fontId="8" fillId="0" borderId="30" xfId="1" applyNumberFormat="1" applyFont="1" applyFill="1" applyBorder="1" applyAlignment="1" applyProtection="1"/>
    <xf numFmtId="41" fontId="8" fillId="0" borderId="12" xfId="1" applyNumberFormat="1" applyFont="1" applyFill="1" applyBorder="1" applyAlignment="1" applyProtection="1"/>
    <xf numFmtId="41" fontId="8" fillId="0" borderId="12" xfId="0" applyNumberFormat="1" applyFont="1" applyFill="1" applyBorder="1" applyAlignment="1" applyProtection="1"/>
    <xf numFmtId="41" fontId="8" fillId="0" borderId="26" xfId="0" applyNumberFormat="1" applyFont="1" applyFill="1" applyBorder="1" applyAlignment="1" applyProtection="1"/>
    <xf numFmtId="41" fontId="8" fillId="0" borderId="30" xfId="0" applyNumberFormat="1" applyFont="1" applyFill="1" applyBorder="1" applyAlignment="1" applyProtection="1"/>
    <xf numFmtId="41" fontId="8" fillId="0" borderId="77" xfId="0" applyNumberFormat="1" applyFont="1" applyBorder="1" applyAlignment="1" applyProtection="1">
      <alignment shrinkToFit="1"/>
    </xf>
    <xf numFmtId="41" fontId="8" fillId="0" borderId="78" xfId="1" applyNumberFormat="1" applyFont="1" applyBorder="1" applyAlignment="1" applyProtection="1">
      <alignment shrinkToFit="1"/>
    </xf>
    <xf numFmtId="41" fontId="8" fillId="0" borderId="83" xfId="0" applyNumberFormat="1" applyFont="1" applyBorder="1" applyAlignment="1" applyProtection="1">
      <alignment shrinkToFit="1"/>
    </xf>
    <xf numFmtId="41" fontId="8" fillId="0" borderId="35" xfId="0" applyNumberFormat="1" applyFont="1" applyBorder="1" applyAlignment="1" applyProtection="1">
      <alignment shrinkToFit="1"/>
    </xf>
    <xf numFmtId="41" fontId="8" fillId="0" borderId="84" xfId="1" applyNumberFormat="1" applyFont="1" applyBorder="1" applyAlignment="1" applyProtection="1">
      <alignment shrinkToFit="1"/>
    </xf>
    <xf numFmtId="41" fontId="8" fillId="0" borderId="51" xfId="0" applyNumberFormat="1" applyFont="1" applyBorder="1" applyAlignment="1" applyProtection="1">
      <alignment shrinkToFit="1"/>
    </xf>
    <xf numFmtId="41" fontId="8" fillId="0" borderId="85" xfId="0" applyNumberFormat="1" applyFont="1" applyBorder="1" applyAlignment="1" applyProtection="1">
      <alignment shrinkToFit="1"/>
    </xf>
    <xf numFmtId="41" fontId="8" fillId="0" borderId="86" xfId="0" applyNumberFormat="1" applyFont="1" applyBorder="1" applyAlignment="1" applyProtection="1">
      <alignment shrinkToFit="1"/>
    </xf>
    <xf numFmtId="41" fontId="8" fillId="0" borderId="87" xfId="0" applyNumberFormat="1" applyFont="1" applyBorder="1" applyAlignment="1" applyProtection="1">
      <alignment shrinkToFit="1"/>
    </xf>
    <xf numFmtId="41" fontId="8" fillId="0" borderId="88" xfId="1" applyNumberFormat="1" applyFont="1" applyBorder="1" applyAlignment="1" applyProtection="1">
      <alignment shrinkToFit="1"/>
    </xf>
    <xf numFmtId="41" fontId="8" fillId="0" borderId="26" xfId="1" applyNumberFormat="1" applyFont="1" applyBorder="1" applyAlignment="1" applyProtection="1"/>
    <xf numFmtId="41" fontId="8" fillId="0" borderId="30" xfId="1" applyNumberFormat="1" applyFont="1" applyBorder="1" applyAlignment="1" applyProtection="1"/>
    <xf numFmtId="41" fontId="8" fillId="0" borderId="40" xfId="1" applyNumberFormat="1" applyFont="1" applyBorder="1" applyAlignment="1" applyProtection="1"/>
    <xf numFmtId="41" fontId="8" fillId="0" borderId="32" xfId="1" applyNumberFormat="1" applyFont="1" applyBorder="1" applyAlignment="1" applyProtection="1"/>
    <xf numFmtId="41" fontId="8" fillId="0" borderId="33" xfId="1" applyNumberFormat="1" applyFont="1" applyBorder="1" applyAlignment="1" applyProtection="1"/>
    <xf numFmtId="41" fontId="8" fillId="0" borderId="13" xfId="1" applyNumberFormat="1" applyFont="1" applyBorder="1" applyAlignment="1" applyProtection="1"/>
    <xf numFmtId="41" fontId="8" fillId="0" borderId="12" xfId="1" applyNumberFormat="1" applyFont="1" applyBorder="1" applyAlignment="1" applyProtection="1"/>
    <xf numFmtId="41" fontId="8" fillId="0" borderId="40" xfId="1" applyNumberFormat="1" applyFont="1" applyFill="1" applyBorder="1" applyAlignment="1" applyProtection="1"/>
    <xf numFmtId="41" fontId="8" fillId="0" borderId="32" xfId="1" applyNumberFormat="1" applyFont="1" applyFill="1" applyBorder="1" applyAlignment="1" applyProtection="1"/>
    <xf numFmtId="41" fontId="8" fillId="0" borderId="33" xfId="1" applyNumberFormat="1" applyFont="1" applyFill="1" applyBorder="1" applyAlignment="1" applyProtection="1"/>
    <xf numFmtId="41" fontId="8" fillId="0" borderId="13" xfId="1" applyNumberFormat="1" applyFont="1" applyFill="1" applyBorder="1" applyAlignment="1" applyProtection="1"/>
    <xf numFmtId="41" fontId="8" fillId="0" borderId="21" xfId="1" applyNumberFormat="1" applyFont="1" applyBorder="1" applyAlignment="1" applyProtection="1"/>
    <xf numFmtId="41" fontId="9" fillId="0" borderId="26" xfId="0" applyNumberFormat="1" applyFont="1" applyBorder="1" applyAlignment="1" applyProtection="1"/>
    <xf numFmtId="41" fontId="9" fillId="0" borderId="30" xfId="0" applyNumberFormat="1" applyFont="1" applyBorder="1" applyAlignment="1" applyProtection="1"/>
    <xf numFmtId="41" fontId="9" fillId="0" borderId="14" xfId="0" applyNumberFormat="1" applyFont="1" applyBorder="1" applyAlignment="1" applyProtection="1"/>
    <xf numFmtId="41" fontId="9" fillId="0" borderId="12" xfId="0" applyNumberFormat="1" applyFont="1" applyBorder="1" applyAlignment="1" applyProtection="1"/>
    <xf numFmtId="41" fontId="5" fillId="0" borderId="57" xfId="1" applyNumberFormat="1" applyFont="1" applyBorder="1" applyAlignment="1" applyProtection="1"/>
    <xf numFmtId="41" fontId="5" fillId="0" borderId="24" xfId="1" applyNumberFormat="1" applyFont="1" applyBorder="1" applyAlignment="1" applyProtection="1"/>
    <xf numFmtId="41" fontId="5" fillId="0" borderId="25" xfId="1" applyNumberFormat="1" applyFont="1" applyBorder="1" applyAlignment="1" applyProtection="1"/>
    <xf numFmtId="41" fontId="5" fillId="0" borderId="13" xfId="1" applyNumberFormat="1" applyFont="1" applyFill="1" applyBorder="1" applyAlignment="1" applyProtection="1"/>
    <xf numFmtId="41" fontId="5" fillId="0" borderId="89" xfId="1" applyNumberFormat="1" applyFont="1" applyBorder="1" applyAlignment="1" applyProtection="1"/>
    <xf numFmtId="41" fontId="5" fillId="0" borderId="87" xfId="1" applyNumberFormat="1" applyFont="1" applyBorder="1" applyAlignment="1" applyProtection="1"/>
    <xf numFmtId="41" fontId="8" fillId="0" borderId="90" xfId="0" applyNumberFormat="1" applyFont="1" applyBorder="1" applyAlignment="1" applyProtection="1">
      <alignment shrinkToFit="1"/>
    </xf>
    <xf numFmtId="41" fontId="8" fillId="0" borderId="91" xfId="0" applyNumberFormat="1" applyFont="1" applyBorder="1" applyAlignment="1" applyProtection="1">
      <alignment shrinkToFit="1"/>
    </xf>
    <xf numFmtId="41" fontId="5" fillId="0" borderId="92" xfId="1" applyNumberFormat="1" applyFont="1" applyBorder="1" applyAlignment="1" applyProtection="1"/>
    <xf numFmtId="41" fontId="8" fillId="0" borderId="93" xfId="0" applyNumberFormat="1" applyFont="1" applyBorder="1" applyAlignment="1" applyProtection="1">
      <alignment shrinkToFit="1"/>
    </xf>
    <xf numFmtId="41" fontId="8" fillId="0" borderId="94" xfId="0" applyNumberFormat="1" applyFont="1" applyBorder="1" applyAlignment="1" applyProtection="1">
      <alignment shrinkToFit="1"/>
    </xf>
    <xf numFmtId="41" fontId="8" fillId="0" borderId="95" xfId="0" applyNumberFormat="1" applyFont="1" applyBorder="1" applyAlignment="1" applyProtection="1">
      <alignment shrinkToFit="1"/>
    </xf>
    <xf numFmtId="41" fontId="5" fillId="0" borderId="88" xfId="1" applyNumberFormat="1" applyFont="1" applyBorder="1" applyAlignment="1" applyProtection="1"/>
    <xf numFmtId="41" fontId="5" fillId="0" borderId="96" xfId="1" applyNumberFormat="1" applyFont="1" applyBorder="1" applyAlignment="1" applyProtection="1"/>
    <xf numFmtId="41" fontId="5" fillId="0" borderId="97" xfId="1" applyNumberFormat="1" applyFont="1" applyBorder="1" applyAlignment="1" applyProtection="1"/>
    <xf numFmtId="41" fontId="5" fillId="0" borderId="98" xfId="1" applyNumberFormat="1" applyFont="1" applyBorder="1" applyAlignment="1" applyProtection="1"/>
    <xf numFmtId="41" fontId="8" fillId="0" borderId="50" xfId="0" applyNumberFormat="1" applyFont="1" applyBorder="1" applyAlignment="1" applyProtection="1">
      <alignment shrinkToFit="1"/>
    </xf>
    <xf numFmtId="41" fontId="5" fillId="0" borderId="100" xfId="1" applyNumberFormat="1" applyFont="1" applyBorder="1" applyAlignment="1" applyProtection="1"/>
    <xf numFmtId="41" fontId="5" fillId="0" borderId="99" xfId="1" applyNumberFormat="1" applyFont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Q4" zoomScale="50" zoomScaleNormal="50" workbookViewId="0">
      <selection activeCell="AC11" sqref="AC11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23.1" customHeight="1" thickBot="1">
      <c r="A2" s="5"/>
      <c r="B2" s="5" t="s">
        <v>1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2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 ht="23.1" customHeight="1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6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 ht="23.1" customHeight="1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 ht="23.1" customHeight="1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3.1" customHeight="1">
      <c r="A6" s="41" t="s">
        <v>23</v>
      </c>
      <c r="B6" s="42" t="s">
        <v>24</v>
      </c>
      <c r="C6" s="43" t="s">
        <v>25</v>
      </c>
      <c r="D6" s="156"/>
      <c r="E6" s="157">
        <v>0</v>
      </c>
      <c r="F6" s="157">
        <v>0</v>
      </c>
      <c r="G6" s="156">
        <v>0</v>
      </c>
      <c r="H6" s="156">
        <v>0</v>
      </c>
      <c r="I6" s="156">
        <v>0</v>
      </c>
      <c r="J6" s="46">
        <f>D6+G6</f>
        <v>0</v>
      </c>
      <c r="K6" s="46">
        <f>E6+H6</f>
        <v>0</v>
      </c>
      <c r="L6" s="47">
        <f>F6+I6</f>
        <v>0</v>
      </c>
      <c r="M6" s="46">
        <f>G6+J6</f>
        <v>0</v>
      </c>
      <c r="N6" s="46">
        <f>H6+K6</f>
        <v>0</v>
      </c>
      <c r="O6" s="47">
        <f>I6+L6</f>
        <v>0</v>
      </c>
      <c r="P6" s="46">
        <f>J6+M6</f>
        <v>0</v>
      </c>
      <c r="Q6" s="46">
        <f>K6+N6</f>
        <v>0</v>
      </c>
      <c r="R6" s="47">
        <f>L6+O6</f>
        <v>0</v>
      </c>
      <c r="S6" s="47">
        <f>M6+P6</f>
        <v>0</v>
      </c>
      <c r="T6" s="46">
        <f>N6+Q6</f>
        <v>0</v>
      </c>
      <c r="U6" s="47">
        <f>O6+R6</f>
        <v>0</v>
      </c>
      <c r="V6" s="47">
        <f>P6+S6</f>
        <v>0</v>
      </c>
      <c r="W6" s="46">
        <f>Q6+T6</f>
        <v>0</v>
      </c>
      <c r="X6" s="47">
        <f>R6+U6</f>
        <v>0</v>
      </c>
      <c r="Y6" s="156">
        <v>0</v>
      </c>
      <c r="Z6" s="157">
        <v>0</v>
      </c>
      <c r="AA6" s="157">
        <v>0</v>
      </c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>
        <f>AN6+AK6+AH6+AE6+AB6+Y6+S6+P6+M6+G6+D6</f>
        <v>0</v>
      </c>
      <c r="AR6" s="54">
        <f>AO6+AL6+AI6+AF6+AC6+Z6+T6+Q6+N6+H6+E6</f>
        <v>0</v>
      </c>
      <c r="AS6" s="54">
        <f>AP6+AM6+AJ6+AG6+AD6+AA6+U6+R6+O6+I6+F6</f>
        <v>0</v>
      </c>
      <c r="AT6" s="55" t="s">
        <v>25</v>
      </c>
      <c r="AU6" s="42" t="s">
        <v>24</v>
      </c>
      <c r="AV6" s="56" t="s">
        <v>23</v>
      </c>
      <c r="AW6" s="24"/>
    </row>
    <row r="7" spans="1:49" ht="23.1" customHeight="1">
      <c r="A7" s="41"/>
      <c r="B7" s="57"/>
      <c r="C7" s="58" t="s">
        <v>26</v>
      </c>
      <c r="D7" s="158">
        <v>0</v>
      </c>
      <c r="E7" s="159">
        <v>0</v>
      </c>
      <c r="F7" s="160">
        <v>0</v>
      </c>
      <c r="G7" s="245">
        <v>0</v>
      </c>
      <c r="H7" s="269">
        <v>0</v>
      </c>
      <c r="I7" s="269">
        <v>0</v>
      </c>
      <c r="J7" s="61">
        <f t="shared" ref="J7:L32" si="0">D7+G7</f>
        <v>0</v>
      </c>
      <c r="K7" s="61">
        <f t="shared" si="0"/>
        <v>0</v>
      </c>
      <c r="L7" s="62">
        <f t="shared" si="0"/>
        <v>0</v>
      </c>
      <c r="M7" s="61">
        <f t="shared" ref="M7:M19" si="1">G7+J7</f>
        <v>0</v>
      </c>
      <c r="N7" s="61">
        <f t="shared" ref="N7:N19" si="2">H7+K7</f>
        <v>0</v>
      </c>
      <c r="O7" s="62">
        <f t="shared" ref="O7:O19" si="3">I7+L7</f>
        <v>0</v>
      </c>
      <c r="P7" s="61">
        <f t="shared" ref="P7:P13" si="4">J7+M7</f>
        <v>0</v>
      </c>
      <c r="Q7" s="61">
        <f t="shared" ref="Q7:Q13" si="5">K7+N7</f>
        <v>0</v>
      </c>
      <c r="R7" s="62">
        <f t="shared" ref="R7:R13" si="6">L7+O7</f>
        <v>0</v>
      </c>
      <c r="S7" s="62">
        <f t="shared" ref="S7:S13" si="7">M7+P7</f>
        <v>0</v>
      </c>
      <c r="T7" s="61">
        <f t="shared" ref="T7:T13" si="8">N7+Q7</f>
        <v>0</v>
      </c>
      <c r="U7" s="62">
        <f t="shared" ref="U7:U13" si="9">O7+R7</f>
        <v>0</v>
      </c>
      <c r="V7" s="62">
        <f t="shared" ref="V7:X60" si="10">P7+S7</f>
        <v>0</v>
      </c>
      <c r="W7" s="61">
        <f t="shared" si="10"/>
        <v>0</v>
      </c>
      <c r="X7" s="62">
        <f t="shared" si="10"/>
        <v>0</v>
      </c>
      <c r="Y7" s="161">
        <v>0</v>
      </c>
      <c r="Z7" s="159">
        <v>0</v>
      </c>
      <c r="AA7" s="159">
        <v>0</v>
      </c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>
        <f t="shared" ref="AQ7:AS68" si="11">AN7+AK7+AH7+AE7+AB7+Y7+S7+P7+M7+G7+D7</f>
        <v>0</v>
      </c>
      <c r="AR7" s="68">
        <f t="shared" si="11"/>
        <v>0</v>
      </c>
      <c r="AS7" s="68">
        <f t="shared" si="11"/>
        <v>0</v>
      </c>
      <c r="AT7" s="69" t="s">
        <v>26</v>
      </c>
      <c r="AU7" s="57"/>
      <c r="AV7" s="56"/>
      <c r="AW7" s="24"/>
    </row>
    <row r="8" spans="1:49" ht="23.1" customHeight="1">
      <c r="A8" s="41" t="s">
        <v>27</v>
      </c>
      <c r="B8" s="42" t="s">
        <v>28</v>
      </c>
      <c r="C8" s="70" t="s">
        <v>25</v>
      </c>
      <c r="D8" s="156">
        <v>0</v>
      </c>
      <c r="E8" s="157">
        <v>0</v>
      </c>
      <c r="F8" s="157">
        <v>0</v>
      </c>
      <c r="G8" s="156">
        <v>0</v>
      </c>
      <c r="H8" s="156">
        <v>0</v>
      </c>
      <c r="I8" s="156">
        <v>0</v>
      </c>
      <c r="J8" s="52">
        <f t="shared" si="0"/>
        <v>0</v>
      </c>
      <c r="K8" s="52">
        <f t="shared" si="0"/>
        <v>0</v>
      </c>
      <c r="L8" s="71">
        <f t="shared" si="0"/>
        <v>0</v>
      </c>
      <c r="M8" s="52">
        <f t="shared" si="1"/>
        <v>0</v>
      </c>
      <c r="N8" s="52">
        <f t="shared" si="2"/>
        <v>0</v>
      </c>
      <c r="O8" s="71">
        <f t="shared" si="3"/>
        <v>0</v>
      </c>
      <c r="P8" s="52">
        <f t="shared" si="4"/>
        <v>0</v>
      </c>
      <c r="Q8" s="52">
        <f t="shared" si="5"/>
        <v>0</v>
      </c>
      <c r="R8" s="71">
        <f t="shared" si="6"/>
        <v>0</v>
      </c>
      <c r="S8" s="71">
        <f t="shared" si="7"/>
        <v>0</v>
      </c>
      <c r="T8" s="52">
        <f t="shared" si="8"/>
        <v>0</v>
      </c>
      <c r="U8" s="71">
        <f t="shared" si="9"/>
        <v>0</v>
      </c>
      <c r="V8" s="71">
        <f t="shared" si="10"/>
        <v>0</v>
      </c>
      <c r="W8" s="52">
        <f t="shared" si="10"/>
        <v>0</v>
      </c>
      <c r="X8" s="71">
        <f t="shared" si="10"/>
        <v>0</v>
      </c>
      <c r="Y8" s="156">
        <v>0</v>
      </c>
      <c r="Z8" s="157">
        <v>0</v>
      </c>
      <c r="AA8" s="157">
        <v>0</v>
      </c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>
        <f t="shared" si="11"/>
        <v>0</v>
      </c>
      <c r="AR8" s="54">
        <f t="shared" si="11"/>
        <v>0</v>
      </c>
      <c r="AS8" s="54">
        <f t="shared" si="11"/>
        <v>0</v>
      </c>
      <c r="AT8" s="55" t="s">
        <v>25</v>
      </c>
      <c r="AU8" s="42" t="s">
        <v>28</v>
      </c>
      <c r="AV8" s="56" t="s">
        <v>27</v>
      </c>
      <c r="AW8" s="24"/>
    </row>
    <row r="9" spans="1:49" ht="23.1" customHeight="1">
      <c r="A9" s="41"/>
      <c r="B9" s="57"/>
      <c r="C9" s="58" t="s">
        <v>26</v>
      </c>
      <c r="D9" s="161">
        <v>0</v>
      </c>
      <c r="E9" s="159">
        <v>0</v>
      </c>
      <c r="F9" s="159">
        <v>0</v>
      </c>
      <c r="G9" s="245">
        <v>0</v>
      </c>
      <c r="H9" s="269">
        <v>0</v>
      </c>
      <c r="I9" s="269">
        <v>0</v>
      </c>
      <c r="J9" s="61">
        <f t="shared" si="0"/>
        <v>0</v>
      </c>
      <c r="K9" s="61">
        <f t="shared" si="0"/>
        <v>0</v>
      </c>
      <c r="L9" s="62">
        <f t="shared" si="0"/>
        <v>0</v>
      </c>
      <c r="M9" s="61">
        <f t="shared" si="1"/>
        <v>0</v>
      </c>
      <c r="N9" s="61">
        <f t="shared" si="2"/>
        <v>0</v>
      </c>
      <c r="O9" s="62">
        <f t="shared" si="3"/>
        <v>0</v>
      </c>
      <c r="P9" s="61">
        <f t="shared" si="4"/>
        <v>0</v>
      </c>
      <c r="Q9" s="61">
        <f t="shared" si="5"/>
        <v>0</v>
      </c>
      <c r="R9" s="62">
        <f t="shared" si="6"/>
        <v>0</v>
      </c>
      <c r="S9" s="62">
        <f t="shared" si="7"/>
        <v>0</v>
      </c>
      <c r="T9" s="61">
        <f t="shared" si="8"/>
        <v>0</v>
      </c>
      <c r="U9" s="62">
        <f t="shared" si="9"/>
        <v>0</v>
      </c>
      <c r="V9" s="62">
        <f t="shared" si="10"/>
        <v>0</v>
      </c>
      <c r="W9" s="61">
        <f t="shared" si="10"/>
        <v>0</v>
      </c>
      <c r="X9" s="62">
        <f t="shared" si="10"/>
        <v>0</v>
      </c>
      <c r="Y9" s="161">
        <v>0</v>
      </c>
      <c r="Z9" s="159">
        <v>0</v>
      </c>
      <c r="AA9" s="159">
        <v>0</v>
      </c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>
        <f t="shared" si="11"/>
        <v>0</v>
      </c>
      <c r="AR9" s="68">
        <f t="shared" si="11"/>
        <v>0</v>
      </c>
      <c r="AS9" s="68">
        <f t="shared" si="11"/>
        <v>0</v>
      </c>
      <c r="AT9" s="69" t="s">
        <v>26</v>
      </c>
      <c r="AU9" s="57"/>
      <c r="AV9" s="56"/>
      <c r="AW9" s="24"/>
    </row>
    <row r="10" spans="1:49" ht="23.1" customHeight="1">
      <c r="A10" s="41" t="s">
        <v>29</v>
      </c>
      <c r="B10" s="42" t="s">
        <v>30</v>
      </c>
      <c r="C10" s="70" t="s">
        <v>25</v>
      </c>
      <c r="D10" s="156">
        <v>0</v>
      </c>
      <c r="E10" s="157">
        <v>0</v>
      </c>
      <c r="F10" s="157">
        <v>0</v>
      </c>
      <c r="G10" s="156">
        <v>0</v>
      </c>
      <c r="H10" s="156">
        <v>0</v>
      </c>
      <c r="I10" s="156">
        <v>0</v>
      </c>
      <c r="J10" s="52">
        <f t="shared" si="0"/>
        <v>0</v>
      </c>
      <c r="K10" s="52">
        <f t="shared" si="0"/>
        <v>0</v>
      </c>
      <c r="L10" s="71">
        <f t="shared" si="0"/>
        <v>0</v>
      </c>
      <c r="M10" s="52">
        <f t="shared" si="1"/>
        <v>0</v>
      </c>
      <c r="N10" s="52">
        <f t="shared" si="2"/>
        <v>0</v>
      </c>
      <c r="O10" s="71">
        <f t="shared" si="3"/>
        <v>0</v>
      </c>
      <c r="P10" s="52">
        <f t="shared" si="4"/>
        <v>0</v>
      </c>
      <c r="Q10" s="52">
        <f t="shared" si="5"/>
        <v>0</v>
      </c>
      <c r="R10" s="71">
        <f t="shared" si="6"/>
        <v>0</v>
      </c>
      <c r="S10" s="71">
        <f t="shared" si="7"/>
        <v>0</v>
      </c>
      <c r="T10" s="52">
        <f t="shared" si="8"/>
        <v>0</v>
      </c>
      <c r="U10" s="71">
        <f t="shared" si="9"/>
        <v>0</v>
      </c>
      <c r="V10" s="71">
        <f t="shared" si="10"/>
        <v>0</v>
      </c>
      <c r="W10" s="52">
        <f t="shared" si="10"/>
        <v>0</v>
      </c>
      <c r="X10" s="71">
        <f t="shared" si="10"/>
        <v>0</v>
      </c>
      <c r="Y10" s="156">
        <v>0</v>
      </c>
      <c r="Z10" s="157">
        <v>0</v>
      </c>
      <c r="AA10" s="157">
        <v>0</v>
      </c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>
        <f t="shared" si="11"/>
        <v>0</v>
      </c>
      <c r="AR10" s="54">
        <f t="shared" si="11"/>
        <v>0</v>
      </c>
      <c r="AS10" s="54">
        <f t="shared" si="11"/>
        <v>0</v>
      </c>
      <c r="AT10" s="55" t="s">
        <v>25</v>
      </c>
      <c r="AU10" s="42" t="s">
        <v>30</v>
      </c>
      <c r="AV10" s="56" t="s">
        <v>29</v>
      </c>
      <c r="AW10" s="24"/>
    </row>
    <row r="11" spans="1:49" ht="23.1" customHeight="1">
      <c r="A11" s="73"/>
      <c r="B11" s="57"/>
      <c r="C11" s="58" t="s">
        <v>26</v>
      </c>
      <c r="D11" s="161">
        <v>0</v>
      </c>
      <c r="E11" s="159">
        <v>0</v>
      </c>
      <c r="F11" s="159">
        <v>0</v>
      </c>
      <c r="G11" s="245">
        <v>0</v>
      </c>
      <c r="H11" s="269">
        <v>0</v>
      </c>
      <c r="I11" s="269">
        <v>0</v>
      </c>
      <c r="J11" s="61">
        <f t="shared" si="0"/>
        <v>0</v>
      </c>
      <c r="K11" s="61">
        <f t="shared" si="0"/>
        <v>0</v>
      </c>
      <c r="L11" s="62">
        <f t="shared" si="0"/>
        <v>0</v>
      </c>
      <c r="M11" s="61">
        <f t="shared" si="1"/>
        <v>0</v>
      </c>
      <c r="N11" s="61">
        <f t="shared" si="2"/>
        <v>0</v>
      </c>
      <c r="O11" s="62">
        <f t="shared" si="3"/>
        <v>0</v>
      </c>
      <c r="P11" s="61">
        <f t="shared" si="4"/>
        <v>0</v>
      </c>
      <c r="Q11" s="61">
        <f t="shared" si="5"/>
        <v>0</v>
      </c>
      <c r="R11" s="62">
        <f t="shared" si="6"/>
        <v>0</v>
      </c>
      <c r="S11" s="62">
        <f t="shared" si="7"/>
        <v>0</v>
      </c>
      <c r="T11" s="61">
        <f t="shared" si="8"/>
        <v>0</v>
      </c>
      <c r="U11" s="62">
        <f t="shared" si="9"/>
        <v>0</v>
      </c>
      <c r="V11" s="62">
        <f t="shared" si="10"/>
        <v>0</v>
      </c>
      <c r="W11" s="61">
        <f t="shared" si="10"/>
        <v>0</v>
      </c>
      <c r="X11" s="62">
        <f t="shared" si="10"/>
        <v>0</v>
      </c>
      <c r="Y11" s="161">
        <v>0</v>
      </c>
      <c r="Z11" s="159">
        <v>0</v>
      </c>
      <c r="AA11" s="159">
        <v>0</v>
      </c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>
        <f t="shared" si="11"/>
        <v>0</v>
      </c>
      <c r="AR11" s="68">
        <f t="shared" si="11"/>
        <v>0</v>
      </c>
      <c r="AS11" s="68">
        <f t="shared" si="11"/>
        <v>0</v>
      </c>
      <c r="AT11" s="74" t="s">
        <v>26</v>
      </c>
      <c r="AU11" s="57"/>
      <c r="AV11" s="75"/>
      <c r="AW11" s="24"/>
    </row>
    <row r="12" spans="1:49" ht="23.1" customHeight="1">
      <c r="A12" s="41"/>
      <c r="B12" s="42" t="s">
        <v>31</v>
      </c>
      <c r="C12" s="70" t="s">
        <v>25</v>
      </c>
      <c r="D12" s="156">
        <v>0</v>
      </c>
      <c r="E12" s="157">
        <v>0</v>
      </c>
      <c r="F12" s="157">
        <v>0</v>
      </c>
      <c r="G12" s="156">
        <v>0</v>
      </c>
      <c r="H12" s="156">
        <v>0</v>
      </c>
      <c r="I12" s="156">
        <v>0</v>
      </c>
      <c r="J12" s="52">
        <f t="shared" si="0"/>
        <v>0</v>
      </c>
      <c r="K12" s="52">
        <f t="shared" si="0"/>
        <v>0</v>
      </c>
      <c r="L12" s="71">
        <f t="shared" si="0"/>
        <v>0</v>
      </c>
      <c r="M12" s="52">
        <f t="shared" si="1"/>
        <v>0</v>
      </c>
      <c r="N12" s="52">
        <f t="shared" si="2"/>
        <v>0</v>
      </c>
      <c r="O12" s="71">
        <f t="shared" si="3"/>
        <v>0</v>
      </c>
      <c r="P12" s="52">
        <f t="shared" si="4"/>
        <v>0</v>
      </c>
      <c r="Q12" s="52">
        <f t="shared" si="5"/>
        <v>0</v>
      </c>
      <c r="R12" s="71">
        <f t="shared" si="6"/>
        <v>0</v>
      </c>
      <c r="S12" s="71">
        <f t="shared" si="7"/>
        <v>0</v>
      </c>
      <c r="T12" s="52">
        <f t="shared" si="8"/>
        <v>0</v>
      </c>
      <c r="U12" s="71">
        <f t="shared" si="9"/>
        <v>0</v>
      </c>
      <c r="V12" s="71">
        <f t="shared" si="10"/>
        <v>0</v>
      </c>
      <c r="W12" s="52">
        <f t="shared" si="10"/>
        <v>0</v>
      </c>
      <c r="X12" s="71">
        <f t="shared" si="10"/>
        <v>0</v>
      </c>
      <c r="Y12" s="156">
        <v>0</v>
      </c>
      <c r="Z12" s="157">
        <v>0</v>
      </c>
      <c r="AA12" s="157">
        <v>0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>
        <f t="shared" si="11"/>
        <v>0</v>
      </c>
      <c r="AR12" s="54">
        <f t="shared" si="11"/>
        <v>0</v>
      </c>
      <c r="AS12" s="54">
        <f t="shared" si="11"/>
        <v>0</v>
      </c>
      <c r="AT12" s="55" t="s">
        <v>25</v>
      </c>
      <c r="AU12" s="42" t="s">
        <v>31</v>
      </c>
      <c r="AV12" s="56"/>
      <c r="AW12" s="24"/>
    </row>
    <row r="13" spans="1:49" ht="23.1" customHeight="1">
      <c r="A13" s="41" t="s">
        <v>32</v>
      </c>
      <c r="B13" s="57"/>
      <c r="C13" s="58" t="s">
        <v>26</v>
      </c>
      <c r="D13" s="161">
        <v>0</v>
      </c>
      <c r="E13" s="159">
        <v>0</v>
      </c>
      <c r="F13" s="159">
        <v>0</v>
      </c>
      <c r="G13" s="245">
        <v>0</v>
      </c>
      <c r="H13" s="269">
        <v>0</v>
      </c>
      <c r="I13" s="269">
        <v>0</v>
      </c>
      <c r="J13" s="61">
        <f t="shared" si="0"/>
        <v>0</v>
      </c>
      <c r="K13" s="61">
        <f t="shared" si="0"/>
        <v>0</v>
      </c>
      <c r="L13" s="62">
        <f t="shared" si="0"/>
        <v>0</v>
      </c>
      <c r="M13" s="61">
        <f t="shared" si="1"/>
        <v>0</v>
      </c>
      <c r="N13" s="61">
        <f t="shared" si="2"/>
        <v>0</v>
      </c>
      <c r="O13" s="62">
        <f t="shared" si="3"/>
        <v>0</v>
      </c>
      <c r="P13" s="61">
        <f t="shared" si="4"/>
        <v>0</v>
      </c>
      <c r="Q13" s="61">
        <f t="shared" si="5"/>
        <v>0</v>
      </c>
      <c r="R13" s="62">
        <f t="shared" si="6"/>
        <v>0</v>
      </c>
      <c r="S13" s="62">
        <f t="shared" si="7"/>
        <v>0</v>
      </c>
      <c r="T13" s="61">
        <f t="shared" si="8"/>
        <v>0</v>
      </c>
      <c r="U13" s="62">
        <f t="shared" si="9"/>
        <v>0</v>
      </c>
      <c r="V13" s="62">
        <f t="shared" si="10"/>
        <v>0</v>
      </c>
      <c r="W13" s="61">
        <f t="shared" si="10"/>
        <v>0</v>
      </c>
      <c r="X13" s="62">
        <f t="shared" si="10"/>
        <v>0</v>
      </c>
      <c r="Y13" s="161">
        <v>0</v>
      </c>
      <c r="Z13" s="159">
        <v>0</v>
      </c>
      <c r="AA13" s="159">
        <v>0</v>
      </c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>
        <f t="shared" si="11"/>
        <v>0</v>
      </c>
      <c r="AR13" s="68">
        <f t="shared" si="11"/>
        <v>0</v>
      </c>
      <c r="AS13" s="68">
        <f t="shared" si="11"/>
        <v>0</v>
      </c>
      <c r="AT13" s="69" t="s">
        <v>26</v>
      </c>
      <c r="AU13" s="57"/>
      <c r="AV13" s="56" t="s">
        <v>32</v>
      </c>
      <c r="AW13" s="24"/>
    </row>
    <row r="14" spans="1:49" ht="23.1" customHeight="1">
      <c r="A14" s="41"/>
      <c r="B14" s="42" t="s">
        <v>33</v>
      </c>
      <c r="C14" s="70" t="s">
        <v>25</v>
      </c>
      <c r="D14" s="156">
        <v>0</v>
      </c>
      <c r="E14" s="157">
        <v>0</v>
      </c>
      <c r="F14" s="157">
        <v>0</v>
      </c>
      <c r="G14" s="156">
        <v>0</v>
      </c>
      <c r="H14" s="156">
        <v>0</v>
      </c>
      <c r="I14" s="156">
        <v>0</v>
      </c>
      <c r="J14" s="52">
        <f t="shared" si="0"/>
        <v>0</v>
      </c>
      <c r="K14" s="52">
        <f t="shared" si="0"/>
        <v>0</v>
      </c>
      <c r="L14" s="71">
        <f t="shared" si="0"/>
        <v>0</v>
      </c>
      <c r="M14" s="52">
        <f t="shared" si="1"/>
        <v>0</v>
      </c>
      <c r="N14" s="52">
        <f t="shared" si="2"/>
        <v>0</v>
      </c>
      <c r="O14" s="71">
        <f t="shared" si="3"/>
        <v>0</v>
      </c>
      <c r="P14" s="54">
        <v>162</v>
      </c>
      <c r="Q14" s="54">
        <v>1117.1148000000001</v>
      </c>
      <c r="R14" s="54">
        <v>175828.10399999999</v>
      </c>
      <c r="S14" s="156">
        <v>0</v>
      </c>
      <c r="T14" s="157">
        <v>0</v>
      </c>
      <c r="U14" s="157">
        <v>0</v>
      </c>
      <c r="V14" s="71">
        <f t="shared" si="10"/>
        <v>162</v>
      </c>
      <c r="W14" s="52">
        <f t="shared" si="10"/>
        <v>1117.1148000000001</v>
      </c>
      <c r="X14" s="71">
        <f t="shared" si="10"/>
        <v>175828.10399999999</v>
      </c>
      <c r="Y14" s="54">
        <v>35</v>
      </c>
      <c r="Z14" s="54">
        <v>215.9803</v>
      </c>
      <c r="AA14" s="54">
        <v>18232.43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>
        <f t="shared" si="11"/>
        <v>197</v>
      </c>
      <c r="AR14" s="54">
        <f t="shared" si="11"/>
        <v>1333.0951</v>
      </c>
      <c r="AS14" s="54">
        <f t="shared" si="11"/>
        <v>194060.53399999999</v>
      </c>
      <c r="AT14" s="55" t="s">
        <v>25</v>
      </c>
      <c r="AU14" s="42" t="s">
        <v>33</v>
      </c>
      <c r="AV14" s="56"/>
      <c r="AW14" s="24"/>
    </row>
    <row r="15" spans="1:49" ht="23.1" customHeight="1">
      <c r="A15" s="41" t="s">
        <v>27</v>
      </c>
      <c r="B15" s="57"/>
      <c r="C15" s="58" t="s">
        <v>26</v>
      </c>
      <c r="D15" s="161">
        <v>0</v>
      </c>
      <c r="E15" s="159">
        <v>0</v>
      </c>
      <c r="F15" s="159">
        <v>0</v>
      </c>
      <c r="G15" s="245">
        <v>0</v>
      </c>
      <c r="H15" s="269">
        <v>0</v>
      </c>
      <c r="I15" s="269">
        <v>0</v>
      </c>
      <c r="J15" s="61">
        <f t="shared" si="0"/>
        <v>0</v>
      </c>
      <c r="K15" s="61">
        <f t="shared" si="0"/>
        <v>0</v>
      </c>
      <c r="L15" s="62">
        <f t="shared" si="0"/>
        <v>0</v>
      </c>
      <c r="M15" s="61">
        <f t="shared" si="1"/>
        <v>0</v>
      </c>
      <c r="N15" s="61">
        <f t="shared" si="2"/>
        <v>0</v>
      </c>
      <c r="O15" s="62">
        <f t="shared" si="3"/>
        <v>0</v>
      </c>
      <c r="P15" s="245">
        <v>0</v>
      </c>
      <c r="Q15" s="269">
        <v>0</v>
      </c>
      <c r="R15" s="269">
        <v>0</v>
      </c>
      <c r="S15" s="161">
        <v>0</v>
      </c>
      <c r="T15" s="159">
        <v>0</v>
      </c>
      <c r="U15" s="159">
        <v>0</v>
      </c>
      <c r="V15" s="62">
        <f t="shared" si="10"/>
        <v>0</v>
      </c>
      <c r="W15" s="61">
        <f t="shared" si="10"/>
        <v>0</v>
      </c>
      <c r="X15" s="62">
        <f t="shared" si="10"/>
        <v>0</v>
      </c>
      <c r="Y15" s="267"/>
      <c r="Z15" s="267"/>
      <c r="AA15" s="2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>
        <f t="shared" si="11"/>
        <v>0</v>
      </c>
      <c r="AR15" s="68">
        <f t="shared" si="11"/>
        <v>0</v>
      </c>
      <c r="AS15" s="68">
        <f t="shared" si="11"/>
        <v>0</v>
      </c>
      <c r="AT15" s="69" t="s">
        <v>26</v>
      </c>
      <c r="AU15" s="57"/>
      <c r="AV15" s="56" t="s">
        <v>27</v>
      </c>
      <c r="AW15" s="24"/>
    </row>
    <row r="16" spans="1:49" ht="23.1" customHeight="1">
      <c r="A16" s="41"/>
      <c r="B16" s="42" t="s">
        <v>34</v>
      </c>
      <c r="C16" s="70" t="s">
        <v>25</v>
      </c>
      <c r="D16" s="156">
        <v>0</v>
      </c>
      <c r="E16" s="157">
        <v>0</v>
      </c>
      <c r="F16" s="157">
        <v>0</v>
      </c>
      <c r="G16" s="156">
        <v>0</v>
      </c>
      <c r="H16" s="156">
        <v>0</v>
      </c>
      <c r="I16" s="156">
        <v>0</v>
      </c>
      <c r="J16" s="52">
        <f t="shared" si="0"/>
        <v>0</v>
      </c>
      <c r="K16" s="52">
        <f t="shared" si="0"/>
        <v>0</v>
      </c>
      <c r="L16" s="71">
        <f t="shared" si="0"/>
        <v>0</v>
      </c>
      <c r="M16" s="52">
        <f t="shared" si="1"/>
        <v>0</v>
      </c>
      <c r="N16" s="52">
        <f t="shared" si="2"/>
        <v>0</v>
      </c>
      <c r="O16" s="71">
        <f t="shared" si="3"/>
        <v>0</v>
      </c>
      <c r="P16" s="54">
        <v>187</v>
      </c>
      <c r="Q16" s="54">
        <v>447.59949999999998</v>
      </c>
      <c r="R16" s="54">
        <v>102498.57399999999</v>
      </c>
      <c r="S16" s="156">
        <v>0</v>
      </c>
      <c r="T16" s="157">
        <v>0</v>
      </c>
      <c r="U16" s="157">
        <v>0</v>
      </c>
      <c r="V16" s="71">
        <f t="shared" si="10"/>
        <v>187</v>
      </c>
      <c r="W16" s="52">
        <f t="shared" si="10"/>
        <v>447.59949999999998</v>
      </c>
      <c r="X16" s="71">
        <f t="shared" si="10"/>
        <v>102498.57399999999</v>
      </c>
      <c r="Y16" s="156">
        <v>0</v>
      </c>
      <c r="Z16" s="157">
        <v>0</v>
      </c>
      <c r="AA16" s="157">
        <v>0</v>
      </c>
      <c r="AB16" s="54"/>
      <c r="AC16" s="54"/>
      <c r="AD16" s="54"/>
      <c r="AE16" s="54"/>
      <c r="AF16" s="54"/>
      <c r="AG16" s="54"/>
      <c r="AH16" s="54">
        <v>26</v>
      </c>
      <c r="AI16" s="54">
        <v>18.7865</v>
      </c>
      <c r="AJ16" s="54">
        <v>7818.4650000000001</v>
      </c>
      <c r="AK16" s="54"/>
      <c r="AL16" s="54"/>
      <c r="AM16" s="54"/>
      <c r="AN16" s="54"/>
      <c r="AO16" s="54"/>
      <c r="AP16" s="54"/>
      <c r="AQ16" s="54">
        <f t="shared" si="11"/>
        <v>213</v>
      </c>
      <c r="AR16" s="54">
        <f t="shared" si="11"/>
        <v>466.38599999999997</v>
      </c>
      <c r="AS16" s="54">
        <f t="shared" si="11"/>
        <v>110317.03899999999</v>
      </c>
      <c r="AT16" s="55" t="s">
        <v>25</v>
      </c>
      <c r="AU16" s="42" t="s">
        <v>34</v>
      </c>
      <c r="AV16" s="56"/>
      <c r="AW16" s="24"/>
    </row>
    <row r="17" spans="1:49" ht="23.1" customHeight="1">
      <c r="A17" s="41" t="s">
        <v>29</v>
      </c>
      <c r="B17" s="57"/>
      <c r="C17" s="58" t="s">
        <v>26</v>
      </c>
      <c r="D17" s="161">
        <v>0</v>
      </c>
      <c r="E17" s="159">
        <v>0</v>
      </c>
      <c r="F17" s="159">
        <v>0</v>
      </c>
      <c r="G17" s="245">
        <v>0</v>
      </c>
      <c r="H17" s="269">
        <v>0</v>
      </c>
      <c r="I17" s="269">
        <v>0</v>
      </c>
      <c r="J17" s="61">
        <f t="shared" si="0"/>
        <v>0</v>
      </c>
      <c r="K17" s="61">
        <f t="shared" si="0"/>
        <v>0</v>
      </c>
      <c r="L17" s="62">
        <f t="shared" si="0"/>
        <v>0</v>
      </c>
      <c r="M17" s="61">
        <f t="shared" si="1"/>
        <v>0</v>
      </c>
      <c r="N17" s="61">
        <f t="shared" si="2"/>
        <v>0</v>
      </c>
      <c r="O17" s="62">
        <f t="shared" si="3"/>
        <v>0</v>
      </c>
      <c r="P17" s="245">
        <v>0</v>
      </c>
      <c r="Q17" s="269">
        <v>0</v>
      </c>
      <c r="R17" s="269">
        <v>0</v>
      </c>
      <c r="S17" s="273">
        <v>0</v>
      </c>
      <c r="T17" s="159">
        <v>0</v>
      </c>
      <c r="U17" s="159">
        <v>0</v>
      </c>
      <c r="V17" s="62">
        <f t="shared" si="10"/>
        <v>0</v>
      </c>
      <c r="W17" s="61">
        <f t="shared" si="10"/>
        <v>0</v>
      </c>
      <c r="X17" s="62">
        <f t="shared" si="10"/>
        <v>0</v>
      </c>
      <c r="Y17" s="161">
        <v>0</v>
      </c>
      <c r="Z17" s="159">
        <v>0</v>
      </c>
      <c r="AA17" s="159">
        <v>0</v>
      </c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>
        <f t="shared" si="11"/>
        <v>0</v>
      </c>
      <c r="AR17" s="68">
        <f t="shared" si="11"/>
        <v>0</v>
      </c>
      <c r="AS17" s="68">
        <f t="shared" si="11"/>
        <v>0</v>
      </c>
      <c r="AT17" s="69" t="s">
        <v>26</v>
      </c>
      <c r="AU17" s="57"/>
      <c r="AV17" s="56" t="s">
        <v>29</v>
      </c>
      <c r="AW17" s="24"/>
    </row>
    <row r="18" spans="1:49" ht="23.1" customHeight="1">
      <c r="A18" s="41"/>
      <c r="B18" s="42" t="s">
        <v>35</v>
      </c>
      <c r="C18" s="70" t="s">
        <v>25</v>
      </c>
      <c r="D18" s="156">
        <v>0</v>
      </c>
      <c r="E18" s="157">
        <v>0</v>
      </c>
      <c r="F18" s="157">
        <v>0</v>
      </c>
      <c r="G18" s="156">
        <v>4</v>
      </c>
      <c r="H18" s="156">
        <v>2.915</v>
      </c>
      <c r="I18" s="156">
        <v>677.803</v>
      </c>
      <c r="J18" s="52">
        <f t="shared" si="0"/>
        <v>4</v>
      </c>
      <c r="K18" s="52">
        <f t="shared" si="0"/>
        <v>2.915</v>
      </c>
      <c r="L18" s="71">
        <f t="shared" si="0"/>
        <v>677.803</v>
      </c>
      <c r="M18" s="156">
        <v>0</v>
      </c>
      <c r="N18" s="157">
        <v>0</v>
      </c>
      <c r="O18" s="157">
        <v>0</v>
      </c>
      <c r="P18" s="54">
        <v>56</v>
      </c>
      <c r="Q18" s="54">
        <v>117.0596</v>
      </c>
      <c r="R18" s="54">
        <v>26710.486000000001</v>
      </c>
      <c r="S18" s="274">
        <v>0</v>
      </c>
      <c r="T18" s="157">
        <v>0</v>
      </c>
      <c r="U18" s="157">
        <v>0</v>
      </c>
      <c r="V18" s="71">
        <f t="shared" si="10"/>
        <v>56</v>
      </c>
      <c r="W18" s="52">
        <f t="shared" si="10"/>
        <v>117.0596</v>
      </c>
      <c r="X18" s="71">
        <f t="shared" si="10"/>
        <v>26710.486000000001</v>
      </c>
      <c r="Y18" s="156">
        <v>0</v>
      </c>
      <c r="Z18" s="157">
        <v>0</v>
      </c>
      <c r="AA18" s="157">
        <v>0</v>
      </c>
      <c r="AB18" s="54"/>
      <c r="AC18" s="54"/>
      <c r="AD18" s="54"/>
      <c r="AE18" s="54">
        <v>18</v>
      </c>
      <c r="AF18" s="54">
        <v>4.2542</v>
      </c>
      <c r="AG18" s="54">
        <v>4005.4119999999998</v>
      </c>
      <c r="AH18" s="54">
        <v>6</v>
      </c>
      <c r="AI18" s="54">
        <v>0.39900000000000002</v>
      </c>
      <c r="AJ18" s="54">
        <v>177.47200000000001</v>
      </c>
      <c r="AK18" s="54"/>
      <c r="AL18" s="54"/>
      <c r="AM18" s="54"/>
      <c r="AN18" s="54"/>
      <c r="AO18" s="54"/>
      <c r="AP18" s="54"/>
      <c r="AQ18" s="54">
        <f t="shared" si="11"/>
        <v>84</v>
      </c>
      <c r="AR18" s="54">
        <f t="shared" si="11"/>
        <v>124.62780000000001</v>
      </c>
      <c r="AS18" s="54">
        <f t="shared" si="11"/>
        <v>31571.173000000003</v>
      </c>
      <c r="AT18" s="55" t="s">
        <v>25</v>
      </c>
      <c r="AU18" s="42" t="s">
        <v>35</v>
      </c>
      <c r="AV18" s="56"/>
      <c r="AW18" s="24"/>
    </row>
    <row r="19" spans="1:49" ht="23.1" customHeight="1">
      <c r="A19" s="73"/>
      <c r="B19" s="57"/>
      <c r="C19" s="58" t="s">
        <v>26</v>
      </c>
      <c r="D19" s="161">
        <v>0</v>
      </c>
      <c r="E19" s="159">
        <v>0</v>
      </c>
      <c r="F19" s="159">
        <v>0</v>
      </c>
      <c r="G19" s="161">
        <v>0</v>
      </c>
      <c r="H19" s="159">
        <v>0</v>
      </c>
      <c r="I19" s="159">
        <v>0</v>
      </c>
      <c r="J19" s="61">
        <f t="shared" si="0"/>
        <v>0</v>
      </c>
      <c r="K19" s="61">
        <f t="shared" si="0"/>
        <v>0</v>
      </c>
      <c r="L19" s="62">
        <f t="shared" si="0"/>
        <v>0</v>
      </c>
      <c r="M19" s="161">
        <v>0</v>
      </c>
      <c r="N19" s="159">
        <v>0</v>
      </c>
      <c r="O19" s="159">
        <v>0</v>
      </c>
      <c r="P19" s="161">
        <v>0</v>
      </c>
      <c r="Q19" s="159">
        <v>0</v>
      </c>
      <c r="R19" s="159">
        <v>0</v>
      </c>
      <c r="S19" s="158">
        <v>0</v>
      </c>
      <c r="T19" s="159">
        <v>0</v>
      </c>
      <c r="U19" s="162">
        <v>0</v>
      </c>
      <c r="V19" s="62">
        <f t="shared" si="10"/>
        <v>0</v>
      </c>
      <c r="W19" s="61">
        <f t="shared" si="10"/>
        <v>0</v>
      </c>
      <c r="X19" s="62">
        <f t="shared" si="10"/>
        <v>0</v>
      </c>
      <c r="Y19" s="161">
        <v>0</v>
      </c>
      <c r="Z19" s="159">
        <v>0</v>
      </c>
      <c r="AA19" s="159">
        <v>0</v>
      </c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>
        <f t="shared" si="11"/>
        <v>0</v>
      </c>
      <c r="AR19" s="68">
        <f t="shared" si="11"/>
        <v>0</v>
      </c>
      <c r="AS19" s="68">
        <f t="shared" si="11"/>
        <v>0</v>
      </c>
      <c r="AT19" s="74" t="s">
        <v>26</v>
      </c>
      <c r="AU19" s="57"/>
      <c r="AV19" s="75"/>
      <c r="AW19" s="24"/>
    </row>
    <row r="20" spans="1:49" ht="23.1" customHeight="1">
      <c r="A20" s="41" t="s">
        <v>36</v>
      </c>
      <c r="B20" s="42" t="s">
        <v>37</v>
      </c>
      <c r="C20" s="70" t="s">
        <v>25</v>
      </c>
      <c r="D20" s="156">
        <v>0</v>
      </c>
      <c r="E20" s="157">
        <v>0</v>
      </c>
      <c r="F20" s="157">
        <v>0</v>
      </c>
      <c r="G20" s="156">
        <v>0</v>
      </c>
      <c r="H20" s="157">
        <v>0</v>
      </c>
      <c r="I20" s="157">
        <v>0</v>
      </c>
      <c r="J20" s="52">
        <f t="shared" si="0"/>
        <v>0</v>
      </c>
      <c r="K20" s="52">
        <f t="shared" si="0"/>
        <v>0</v>
      </c>
      <c r="L20" s="71">
        <f t="shared" si="0"/>
        <v>0</v>
      </c>
      <c r="M20" s="156">
        <v>0</v>
      </c>
      <c r="N20" s="157">
        <v>0</v>
      </c>
      <c r="O20" s="157">
        <v>0</v>
      </c>
      <c r="P20" s="156">
        <v>0</v>
      </c>
      <c r="Q20" s="157">
        <v>0</v>
      </c>
      <c r="R20" s="157">
        <v>0</v>
      </c>
      <c r="S20" s="156">
        <v>0</v>
      </c>
      <c r="T20" s="157">
        <v>0</v>
      </c>
      <c r="U20" s="157">
        <v>0</v>
      </c>
      <c r="V20" s="71">
        <f t="shared" si="10"/>
        <v>0</v>
      </c>
      <c r="W20" s="52">
        <f t="shared" si="10"/>
        <v>0</v>
      </c>
      <c r="X20" s="71">
        <f t="shared" si="10"/>
        <v>0</v>
      </c>
      <c r="Y20" s="156">
        <v>0</v>
      </c>
      <c r="Z20" s="157">
        <v>0</v>
      </c>
      <c r="AA20" s="157">
        <v>0</v>
      </c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>
        <f t="shared" si="11"/>
        <v>0</v>
      </c>
      <c r="AR20" s="54">
        <f t="shared" si="11"/>
        <v>0</v>
      </c>
      <c r="AS20" s="54">
        <f t="shared" si="11"/>
        <v>0</v>
      </c>
      <c r="AT20" s="55" t="s">
        <v>25</v>
      </c>
      <c r="AU20" s="42" t="s">
        <v>37</v>
      </c>
      <c r="AV20" s="56" t="s">
        <v>36</v>
      </c>
      <c r="AW20" s="24"/>
    </row>
    <row r="21" spans="1:49" ht="23.1" customHeight="1">
      <c r="A21" s="41" t="s">
        <v>27</v>
      </c>
      <c r="B21" s="57"/>
      <c r="C21" s="58" t="s">
        <v>26</v>
      </c>
      <c r="D21" s="161">
        <v>0</v>
      </c>
      <c r="E21" s="159">
        <v>0</v>
      </c>
      <c r="F21" s="159">
        <v>0</v>
      </c>
      <c r="G21" s="161">
        <v>0</v>
      </c>
      <c r="H21" s="159">
        <v>0</v>
      </c>
      <c r="I21" s="159">
        <v>0</v>
      </c>
      <c r="J21" s="61">
        <f t="shared" si="0"/>
        <v>0</v>
      </c>
      <c r="K21" s="61">
        <f t="shared" si="0"/>
        <v>0</v>
      </c>
      <c r="L21" s="62">
        <f t="shared" si="0"/>
        <v>0</v>
      </c>
      <c r="M21" s="161">
        <v>0</v>
      </c>
      <c r="N21" s="159">
        <v>0</v>
      </c>
      <c r="O21" s="159">
        <v>0</v>
      </c>
      <c r="P21" s="161">
        <v>0</v>
      </c>
      <c r="Q21" s="159">
        <v>0</v>
      </c>
      <c r="R21" s="159">
        <v>0</v>
      </c>
      <c r="S21" s="161">
        <v>0</v>
      </c>
      <c r="T21" s="159">
        <v>0</v>
      </c>
      <c r="U21" s="162">
        <v>0</v>
      </c>
      <c r="V21" s="62">
        <f t="shared" si="10"/>
        <v>0</v>
      </c>
      <c r="W21" s="61">
        <f t="shared" si="10"/>
        <v>0</v>
      </c>
      <c r="X21" s="62">
        <f t="shared" si="10"/>
        <v>0</v>
      </c>
      <c r="Y21" s="161">
        <v>0</v>
      </c>
      <c r="Z21" s="159">
        <v>0</v>
      </c>
      <c r="AA21" s="159">
        <v>0</v>
      </c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>
        <f t="shared" si="11"/>
        <v>0</v>
      </c>
      <c r="AR21" s="68">
        <f t="shared" si="11"/>
        <v>0</v>
      </c>
      <c r="AS21" s="68">
        <f t="shared" si="11"/>
        <v>0</v>
      </c>
      <c r="AT21" s="69" t="s">
        <v>26</v>
      </c>
      <c r="AU21" s="57"/>
      <c r="AV21" s="56" t="s">
        <v>27</v>
      </c>
      <c r="AW21" s="24"/>
    </row>
    <row r="22" spans="1:49" ht="23.1" customHeight="1">
      <c r="A22" s="41" t="s">
        <v>29</v>
      </c>
      <c r="B22" s="42" t="s">
        <v>38</v>
      </c>
      <c r="C22" s="70" t="s">
        <v>25</v>
      </c>
      <c r="D22" s="156">
        <v>0</v>
      </c>
      <c r="E22" s="157">
        <v>0</v>
      </c>
      <c r="F22" s="157">
        <v>0</v>
      </c>
      <c r="G22" s="156">
        <v>0</v>
      </c>
      <c r="H22" s="157">
        <v>0</v>
      </c>
      <c r="I22" s="157">
        <v>0</v>
      </c>
      <c r="J22" s="52">
        <f t="shared" si="0"/>
        <v>0</v>
      </c>
      <c r="K22" s="52">
        <f t="shared" si="0"/>
        <v>0</v>
      </c>
      <c r="L22" s="71">
        <f t="shared" si="0"/>
        <v>0</v>
      </c>
      <c r="M22" s="156">
        <v>0</v>
      </c>
      <c r="N22" s="157">
        <v>0</v>
      </c>
      <c r="O22" s="157">
        <v>0</v>
      </c>
      <c r="P22" s="156">
        <v>0</v>
      </c>
      <c r="Q22" s="157">
        <v>0</v>
      </c>
      <c r="R22" s="157">
        <v>0</v>
      </c>
      <c r="S22" s="156">
        <v>0</v>
      </c>
      <c r="T22" s="157">
        <v>0</v>
      </c>
      <c r="U22" s="157">
        <v>0</v>
      </c>
      <c r="V22" s="71">
        <f t="shared" si="10"/>
        <v>0</v>
      </c>
      <c r="W22" s="52">
        <f t="shared" si="10"/>
        <v>0</v>
      </c>
      <c r="X22" s="71">
        <f t="shared" si="10"/>
        <v>0</v>
      </c>
      <c r="Y22" s="156">
        <v>0</v>
      </c>
      <c r="Z22" s="157">
        <v>0</v>
      </c>
      <c r="AA22" s="157">
        <v>0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>
        <f t="shared" si="11"/>
        <v>0</v>
      </c>
      <c r="AR22" s="54">
        <f t="shared" si="11"/>
        <v>0</v>
      </c>
      <c r="AS22" s="54">
        <f t="shared" si="11"/>
        <v>0</v>
      </c>
      <c r="AT22" s="55" t="s">
        <v>25</v>
      </c>
      <c r="AU22" s="42" t="s">
        <v>38</v>
      </c>
      <c r="AV22" s="56" t="s">
        <v>29</v>
      </c>
      <c r="AW22" s="24"/>
    </row>
    <row r="23" spans="1:49" ht="23.1" customHeight="1">
      <c r="A23" s="73"/>
      <c r="B23" s="57"/>
      <c r="C23" s="58" t="s">
        <v>26</v>
      </c>
      <c r="D23" s="161">
        <v>0</v>
      </c>
      <c r="E23" s="159">
        <v>0</v>
      </c>
      <c r="F23" s="159">
        <v>0</v>
      </c>
      <c r="G23" s="161">
        <v>0</v>
      </c>
      <c r="H23" s="159">
        <v>0</v>
      </c>
      <c r="I23" s="159">
        <v>0</v>
      </c>
      <c r="J23" s="61">
        <f t="shared" si="0"/>
        <v>0</v>
      </c>
      <c r="K23" s="61">
        <f t="shared" si="0"/>
        <v>0</v>
      </c>
      <c r="L23" s="62">
        <f t="shared" si="0"/>
        <v>0</v>
      </c>
      <c r="M23" s="161">
        <v>0</v>
      </c>
      <c r="N23" s="159">
        <v>0</v>
      </c>
      <c r="O23" s="159">
        <v>0</v>
      </c>
      <c r="P23" s="273">
        <v>0</v>
      </c>
      <c r="Q23" s="159">
        <v>0</v>
      </c>
      <c r="R23" s="159">
        <v>0</v>
      </c>
      <c r="S23" s="161">
        <v>0</v>
      </c>
      <c r="T23" s="159">
        <v>0</v>
      </c>
      <c r="U23" s="162">
        <v>0</v>
      </c>
      <c r="V23" s="62">
        <f t="shared" si="10"/>
        <v>0</v>
      </c>
      <c r="W23" s="61">
        <f t="shared" si="10"/>
        <v>0</v>
      </c>
      <c r="X23" s="62">
        <f t="shared" si="10"/>
        <v>0</v>
      </c>
      <c r="Y23" s="161">
        <v>0</v>
      </c>
      <c r="Z23" s="159">
        <v>0</v>
      </c>
      <c r="AA23" s="159">
        <v>0</v>
      </c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>
        <f t="shared" si="11"/>
        <v>0</v>
      </c>
      <c r="AR23" s="68">
        <f t="shared" si="11"/>
        <v>0</v>
      </c>
      <c r="AS23" s="68">
        <f t="shared" si="11"/>
        <v>0</v>
      </c>
      <c r="AT23" s="74" t="s">
        <v>26</v>
      </c>
      <c r="AU23" s="57"/>
      <c r="AV23" s="75"/>
      <c r="AW23" s="24"/>
    </row>
    <row r="24" spans="1:49" ht="23.1" customHeight="1">
      <c r="A24" s="41"/>
      <c r="B24" s="42" t="s">
        <v>39</v>
      </c>
      <c r="C24" s="70" t="s">
        <v>25</v>
      </c>
      <c r="D24" s="156">
        <v>0</v>
      </c>
      <c r="E24" s="157">
        <v>0</v>
      </c>
      <c r="F24" s="157">
        <v>0</v>
      </c>
      <c r="G24" s="156">
        <v>0</v>
      </c>
      <c r="H24" s="157">
        <v>0</v>
      </c>
      <c r="I24" s="157">
        <v>0</v>
      </c>
      <c r="J24" s="52">
        <f t="shared" si="0"/>
        <v>0</v>
      </c>
      <c r="K24" s="52">
        <f t="shared" si="0"/>
        <v>0</v>
      </c>
      <c r="L24" s="71">
        <f t="shared" si="0"/>
        <v>0</v>
      </c>
      <c r="M24" s="54">
        <v>19</v>
      </c>
      <c r="N24" s="54">
        <v>61.710599999999999</v>
      </c>
      <c r="O24" s="54">
        <v>12842.224</v>
      </c>
      <c r="P24" s="274">
        <v>0</v>
      </c>
      <c r="Q24" s="157">
        <v>0</v>
      </c>
      <c r="R24" s="157">
        <v>0</v>
      </c>
      <c r="S24" s="156">
        <v>0</v>
      </c>
      <c r="T24" s="157">
        <v>0</v>
      </c>
      <c r="U24" s="157">
        <v>0</v>
      </c>
      <c r="V24" s="71">
        <f t="shared" si="10"/>
        <v>0</v>
      </c>
      <c r="W24" s="52">
        <f t="shared" si="10"/>
        <v>0</v>
      </c>
      <c r="X24" s="71">
        <f t="shared" si="10"/>
        <v>0</v>
      </c>
      <c r="Y24" s="156">
        <v>0</v>
      </c>
      <c r="Z24" s="157">
        <v>0</v>
      </c>
      <c r="AA24" s="157">
        <v>0</v>
      </c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>
        <f t="shared" si="11"/>
        <v>19</v>
      </c>
      <c r="AR24" s="54">
        <f t="shared" si="11"/>
        <v>61.710599999999999</v>
      </c>
      <c r="AS24" s="54">
        <f t="shared" si="11"/>
        <v>12842.224</v>
      </c>
      <c r="AT24" s="55" t="s">
        <v>25</v>
      </c>
      <c r="AU24" s="42" t="s">
        <v>39</v>
      </c>
      <c r="AV24" s="56"/>
      <c r="AW24" s="24"/>
    </row>
    <row r="25" spans="1:49" ht="23.1" customHeight="1">
      <c r="A25" s="41" t="s">
        <v>40</v>
      </c>
      <c r="B25" s="57"/>
      <c r="C25" s="58" t="s">
        <v>26</v>
      </c>
      <c r="D25" s="161">
        <v>0</v>
      </c>
      <c r="E25" s="159">
        <v>0</v>
      </c>
      <c r="F25" s="159">
        <v>0</v>
      </c>
      <c r="G25" s="161">
        <v>0</v>
      </c>
      <c r="H25" s="159">
        <v>0</v>
      </c>
      <c r="I25" s="159">
        <v>0</v>
      </c>
      <c r="J25" s="61">
        <f t="shared" si="0"/>
        <v>0</v>
      </c>
      <c r="K25" s="61">
        <f t="shared" si="0"/>
        <v>0</v>
      </c>
      <c r="L25" s="62">
        <f t="shared" si="0"/>
        <v>0</v>
      </c>
      <c r="M25" s="267">
        <v>17</v>
      </c>
      <c r="N25" s="267">
        <v>76.183199999999999</v>
      </c>
      <c r="O25" s="275">
        <v>19365.974999999999</v>
      </c>
      <c r="P25" s="158">
        <v>0</v>
      </c>
      <c r="Q25" s="159">
        <v>0</v>
      </c>
      <c r="R25" s="162">
        <v>0</v>
      </c>
      <c r="S25" s="161">
        <v>0</v>
      </c>
      <c r="T25" s="159">
        <v>0</v>
      </c>
      <c r="U25" s="162">
        <v>0</v>
      </c>
      <c r="V25" s="62">
        <f t="shared" si="10"/>
        <v>0</v>
      </c>
      <c r="W25" s="61">
        <f t="shared" si="10"/>
        <v>0</v>
      </c>
      <c r="X25" s="62">
        <f t="shared" si="10"/>
        <v>0</v>
      </c>
      <c r="Y25" s="161">
        <v>0</v>
      </c>
      <c r="Z25" s="159">
        <v>0</v>
      </c>
      <c r="AA25" s="159">
        <v>0</v>
      </c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>
        <f t="shared" si="11"/>
        <v>17</v>
      </c>
      <c r="AR25" s="68">
        <f t="shared" si="11"/>
        <v>76.183199999999999</v>
      </c>
      <c r="AS25" s="68">
        <f t="shared" si="11"/>
        <v>19365.974999999999</v>
      </c>
      <c r="AT25" s="69" t="s">
        <v>26</v>
      </c>
      <c r="AU25" s="57"/>
      <c r="AV25" s="56" t="s">
        <v>40</v>
      </c>
      <c r="AW25" s="24"/>
    </row>
    <row r="26" spans="1:49" ht="23.1" customHeight="1">
      <c r="A26" s="41"/>
      <c r="B26" s="42" t="s">
        <v>41</v>
      </c>
      <c r="C26" s="70" t="s">
        <v>25</v>
      </c>
      <c r="D26" s="156">
        <v>0</v>
      </c>
      <c r="E26" s="157">
        <v>0</v>
      </c>
      <c r="F26" s="157">
        <v>0</v>
      </c>
      <c r="G26" s="156">
        <v>0</v>
      </c>
      <c r="H26" s="157">
        <v>0</v>
      </c>
      <c r="I26" s="157">
        <v>0</v>
      </c>
      <c r="J26" s="52">
        <f t="shared" si="0"/>
        <v>0</v>
      </c>
      <c r="K26" s="52">
        <f t="shared" si="0"/>
        <v>0</v>
      </c>
      <c r="L26" s="71">
        <f t="shared" si="0"/>
        <v>0</v>
      </c>
      <c r="M26" s="156">
        <v>0</v>
      </c>
      <c r="N26" s="157">
        <v>0</v>
      </c>
      <c r="O26" s="157">
        <v>0</v>
      </c>
      <c r="P26" s="156">
        <v>0</v>
      </c>
      <c r="Q26" s="157">
        <v>0</v>
      </c>
      <c r="R26" s="157">
        <v>0</v>
      </c>
      <c r="S26" s="156">
        <v>0</v>
      </c>
      <c r="T26" s="157">
        <v>0</v>
      </c>
      <c r="U26" s="157">
        <v>0</v>
      </c>
      <c r="V26" s="71">
        <f t="shared" si="10"/>
        <v>0</v>
      </c>
      <c r="W26" s="52">
        <f t="shared" si="10"/>
        <v>0</v>
      </c>
      <c r="X26" s="71">
        <f t="shared" si="10"/>
        <v>0</v>
      </c>
      <c r="Y26" s="156">
        <v>0</v>
      </c>
      <c r="Z26" s="157">
        <v>0</v>
      </c>
      <c r="AA26" s="157">
        <v>0</v>
      </c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>
        <f t="shared" si="11"/>
        <v>0</v>
      </c>
      <c r="AR26" s="54">
        <f t="shared" si="11"/>
        <v>0</v>
      </c>
      <c r="AS26" s="54">
        <f t="shared" si="11"/>
        <v>0</v>
      </c>
      <c r="AT26" s="55" t="s">
        <v>25</v>
      </c>
      <c r="AU26" s="42" t="s">
        <v>41</v>
      </c>
      <c r="AV26" s="56"/>
      <c r="AW26" s="24"/>
    </row>
    <row r="27" spans="1:49" ht="23.1" customHeight="1">
      <c r="A27" s="41" t="s">
        <v>27</v>
      </c>
      <c r="B27" s="57"/>
      <c r="C27" s="58" t="s">
        <v>26</v>
      </c>
      <c r="D27" s="161">
        <v>0</v>
      </c>
      <c r="E27" s="159">
        <v>0</v>
      </c>
      <c r="F27" s="159">
        <v>0</v>
      </c>
      <c r="G27" s="161">
        <v>0</v>
      </c>
      <c r="H27" s="159">
        <v>0</v>
      </c>
      <c r="I27" s="159">
        <v>0</v>
      </c>
      <c r="J27" s="61">
        <f t="shared" si="0"/>
        <v>0</v>
      </c>
      <c r="K27" s="61">
        <f t="shared" si="0"/>
        <v>0</v>
      </c>
      <c r="L27" s="62">
        <f t="shared" si="0"/>
        <v>0</v>
      </c>
      <c r="M27" s="161">
        <v>0</v>
      </c>
      <c r="N27" s="159">
        <v>0</v>
      </c>
      <c r="O27" s="159">
        <v>0</v>
      </c>
      <c r="P27" s="161">
        <v>0</v>
      </c>
      <c r="Q27" s="159">
        <v>0</v>
      </c>
      <c r="R27" s="162">
        <v>0</v>
      </c>
      <c r="S27" s="161">
        <v>0</v>
      </c>
      <c r="T27" s="159">
        <v>0</v>
      </c>
      <c r="U27" s="159">
        <v>0</v>
      </c>
      <c r="V27" s="62">
        <f t="shared" si="10"/>
        <v>0</v>
      </c>
      <c r="W27" s="61">
        <f t="shared" si="10"/>
        <v>0</v>
      </c>
      <c r="X27" s="62">
        <f t="shared" si="10"/>
        <v>0</v>
      </c>
      <c r="Y27" s="161">
        <v>0</v>
      </c>
      <c r="Z27" s="159">
        <v>0</v>
      </c>
      <c r="AA27" s="159">
        <v>0</v>
      </c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>
        <f t="shared" si="11"/>
        <v>0</v>
      </c>
      <c r="AR27" s="68">
        <f t="shared" si="11"/>
        <v>0</v>
      </c>
      <c r="AS27" s="68">
        <f t="shared" si="11"/>
        <v>0</v>
      </c>
      <c r="AT27" s="69" t="s">
        <v>26</v>
      </c>
      <c r="AU27" s="57"/>
      <c r="AV27" s="56" t="s">
        <v>27</v>
      </c>
      <c r="AW27" s="24"/>
    </row>
    <row r="28" spans="1:49" ht="23.1" customHeight="1">
      <c r="A28" s="41"/>
      <c r="B28" s="42" t="s">
        <v>42</v>
      </c>
      <c r="C28" s="70" t="s">
        <v>25</v>
      </c>
      <c r="D28" s="156">
        <v>0</v>
      </c>
      <c r="E28" s="157">
        <v>0</v>
      </c>
      <c r="F28" s="157">
        <v>0</v>
      </c>
      <c r="G28" s="156">
        <v>0</v>
      </c>
      <c r="H28" s="157">
        <v>0</v>
      </c>
      <c r="I28" s="157">
        <v>0</v>
      </c>
      <c r="J28" s="52">
        <f t="shared" si="0"/>
        <v>0</v>
      </c>
      <c r="K28" s="52">
        <f t="shared" si="0"/>
        <v>0</v>
      </c>
      <c r="L28" s="71">
        <f t="shared" si="0"/>
        <v>0</v>
      </c>
      <c r="M28" s="156">
        <v>0</v>
      </c>
      <c r="N28" s="157">
        <v>0</v>
      </c>
      <c r="O28" s="157">
        <v>0</v>
      </c>
      <c r="P28" s="156">
        <v>0</v>
      </c>
      <c r="Q28" s="157">
        <v>0</v>
      </c>
      <c r="R28" s="157">
        <v>0</v>
      </c>
      <c r="S28" s="156">
        <v>0</v>
      </c>
      <c r="T28" s="157">
        <v>0</v>
      </c>
      <c r="U28" s="157">
        <v>0</v>
      </c>
      <c r="V28" s="71">
        <f t="shared" si="10"/>
        <v>0</v>
      </c>
      <c r="W28" s="52">
        <f t="shared" si="10"/>
        <v>0</v>
      </c>
      <c r="X28" s="71">
        <f t="shared" si="10"/>
        <v>0</v>
      </c>
      <c r="Y28" s="156">
        <v>0</v>
      </c>
      <c r="Z28" s="157">
        <v>0</v>
      </c>
      <c r="AA28" s="157">
        <v>0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>
        <f t="shared" si="11"/>
        <v>0</v>
      </c>
      <c r="AR28" s="54">
        <f t="shared" si="11"/>
        <v>0</v>
      </c>
      <c r="AS28" s="54">
        <f t="shared" si="11"/>
        <v>0</v>
      </c>
      <c r="AT28" s="55" t="s">
        <v>25</v>
      </c>
      <c r="AU28" s="42" t="s">
        <v>42</v>
      </c>
      <c r="AV28" s="56"/>
      <c r="AW28" s="24"/>
    </row>
    <row r="29" spans="1:49" ht="23.1" customHeight="1">
      <c r="A29" s="41" t="s">
        <v>29</v>
      </c>
      <c r="B29" s="57"/>
      <c r="C29" s="58" t="s">
        <v>26</v>
      </c>
      <c r="D29" s="161">
        <v>0</v>
      </c>
      <c r="E29" s="159">
        <v>0</v>
      </c>
      <c r="F29" s="162">
        <v>0</v>
      </c>
      <c r="G29" s="161">
        <v>0</v>
      </c>
      <c r="H29" s="159">
        <v>0</v>
      </c>
      <c r="I29" s="162">
        <v>0</v>
      </c>
      <c r="J29" s="61">
        <f t="shared" si="0"/>
        <v>0</v>
      </c>
      <c r="K29" s="61">
        <f t="shared" si="0"/>
        <v>0</v>
      </c>
      <c r="L29" s="62">
        <f t="shared" si="0"/>
        <v>0</v>
      </c>
      <c r="M29" s="161">
        <v>0</v>
      </c>
      <c r="N29" s="159">
        <v>0</v>
      </c>
      <c r="O29" s="159">
        <v>0</v>
      </c>
      <c r="P29" s="161">
        <v>0</v>
      </c>
      <c r="Q29" s="159">
        <v>0</v>
      </c>
      <c r="R29" s="162">
        <v>0</v>
      </c>
      <c r="S29" s="273">
        <v>0</v>
      </c>
      <c r="T29" s="159">
        <v>0</v>
      </c>
      <c r="U29" s="159">
        <v>0</v>
      </c>
      <c r="V29" s="62">
        <f t="shared" si="10"/>
        <v>0</v>
      </c>
      <c r="W29" s="61">
        <f t="shared" si="10"/>
        <v>0</v>
      </c>
      <c r="X29" s="62">
        <f t="shared" si="10"/>
        <v>0</v>
      </c>
      <c r="Y29" s="161">
        <v>0</v>
      </c>
      <c r="Z29" s="159">
        <v>0</v>
      </c>
      <c r="AA29" s="159">
        <v>0</v>
      </c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>
        <f t="shared" si="11"/>
        <v>0</v>
      </c>
      <c r="AR29" s="68">
        <f t="shared" si="11"/>
        <v>0</v>
      </c>
      <c r="AS29" s="68">
        <f t="shared" si="11"/>
        <v>0</v>
      </c>
      <c r="AT29" s="69" t="s">
        <v>26</v>
      </c>
      <c r="AU29" s="57"/>
      <c r="AV29" s="56" t="s">
        <v>29</v>
      </c>
      <c r="AW29" s="24"/>
    </row>
    <row r="30" spans="1:49" ht="23.1" customHeight="1">
      <c r="A30" s="41"/>
      <c r="B30" s="42" t="s">
        <v>43</v>
      </c>
      <c r="C30" s="70" t="s">
        <v>25</v>
      </c>
      <c r="D30" s="156">
        <v>14</v>
      </c>
      <c r="E30" s="157">
        <v>7.0162000000000004</v>
      </c>
      <c r="F30" s="163">
        <v>1367.1737894339822</v>
      </c>
      <c r="G30" s="156">
        <v>42</v>
      </c>
      <c r="H30" s="156">
        <v>24.6966</v>
      </c>
      <c r="I30" s="156">
        <v>5661.5990000000002</v>
      </c>
      <c r="J30" s="52">
        <f t="shared" si="0"/>
        <v>56</v>
      </c>
      <c r="K30" s="52">
        <f t="shared" si="0"/>
        <v>31.712800000000001</v>
      </c>
      <c r="L30" s="71">
        <f t="shared" si="0"/>
        <v>7028.7727894339823</v>
      </c>
      <c r="M30" s="156">
        <v>0</v>
      </c>
      <c r="N30" s="157">
        <v>0</v>
      </c>
      <c r="O30" s="157">
        <v>0</v>
      </c>
      <c r="P30" s="156">
        <v>0</v>
      </c>
      <c r="Q30" s="157">
        <v>0</v>
      </c>
      <c r="R30" s="157">
        <v>0</v>
      </c>
      <c r="S30" s="274">
        <v>0</v>
      </c>
      <c r="T30" s="157">
        <v>0</v>
      </c>
      <c r="U30" s="157">
        <v>0</v>
      </c>
      <c r="V30" s="71">
        <f t="shared" si="10"/>
        <v>0</v>
      </c>
      <c r="W30" s="52">
        <f t="shared" si="10"/>
        <v>0</v>
      </c>
      <c r="X30" s="71">
        <f t="shared" si="10"/>
        <v>0</v>
      </c>
      <c r="Y30" s="54">
        <v>146</v>
      </c>
      <c r="Z30" s="54">
        <v>22.618300000000001</v>
      </c>
      <c r="AA30" s="54">
        <v>5441.0420000000004</v>
      </c>
      <c r="AB30" s="54">
        <v>864</v>
      </c>
      <c r="AC30" s="54">
        <v>138.03935999999999</v>
      </c>
      <c r="AD30" s="54">
        <v>51248.851999999999</v>
      </c>
      <c r="AE30" s="54"/>
      <c r="AF30" s="54"/>
      <c r="AG30" s="54"/>
      <c r="AH30" s="54">
        <v>19</v>
      </c>
      <c r="AI30" s="54">
        <v>2.2351000000000001</v>
      </c>
      <c r="AJ30" s="54">
        <v>935.79200000000003</v>
      </c>
      <c r="AK30" s="54"/>
      <c r="AL30" s="54"/>
      <c r="AM30" s="54"/>
      <c r="AN30" s="52">
        <v>22</v>
      </c>
      <c r="AO30" s="52">
        <v>4.5305999999999997</v>
      </c>
      <c r="AP30" s="52">
        <v>1398.7539999999999</v>
      </c>
      <c r="AQ30" s="54">
        <f t="shared" si="11"/>
        <v>1107</v>
      </c>
      <c r="AR30" s="54">
        <f t="shared" si="11"/>
        <v>199.13615999999999</v>
      </c>
      <c r="AS30" s="54">
        <f t="shared" si="11"/>
        <v>66053.212789433979</v>
      </c>
      <c r="AT30" s="55" t="s">
        <v>25</v>
      </c>
      <c r="AU30" s="42" t="s">
        <v>43</v>
      </c>
      <c r="AV30" s="77"/>
      <c r="AW30" s="24"/>
    </row>
    <row r="31" spans="1:49" ht="23.1" customHeight="1">
      <c r="A31" s="73"/>
      <c r="B31" s="57"/>
      <c r="C31" s="58" t="s">
        <v>26</v>
      </c>
      <c r="D31" s="161">
        <v>0</v>
      </c>
      <c r="E31" s="159">
        <v>0</v>
      </c>
      <c r="F31" s="162">
        <v>0</v>
      </c>
      <c r="G31" s="162">
        <v>0</v>
      </c>
      <c r="H31" s="162">
        <v>0</v>
      </c>
      <c r="I31" s="162">
        <v>0</v>
      </c>
      <c r="J31" s="61">
        <f t="shared" si="0"/>
        <v>0</v>
      </c>
      <c r="K31" s="61">
        <f t="shared" si="0"/>
        <v>0</v>
      </c>
      <c r="L31" s="62">
        <f t="shared" si="0"/>
        <v>0</v>
      </c>
      <c r="M31" s="161">
        <v>0</v>
      </c>
      <c r="N31" s="159">
        <v>0</v>
      </c>
      <c r="O31" s="159">
        <v>0</v>
      </c>
      <c r="P31" s="161">
        <v>0</v>
      </c>
      <c r="Q31" s="159">
        <v>0</v>
      </c>
      <c r="R31" s="162">
        <v>0</v>
      </c>
      <c r="S31" s="158">
        <v>0</v>
      </c>
      <c r="T31" s="159">
        <v>0</v>
      </c>
      <c r="U31" s="162">
        <v>0</v>
      </c>
      <c r="V31" s="62">
        <f t="shared" si="10"/>
        <v>0</v>
      </c>
      <c r="W31" s="61">
        <f t="shared" si="10"/>
        <v>0</v>
      </c>
      <c r="X31" s="62">
        <f t="shared" si="10"/>
        <v>0</v>
      </c>
      <c r="Y31" s="158">
        <v>0</v>
      </c>
      <c r="Z31" s="159">
        <v>0</v>
      </c>
      <c r="AA31" s="162">
        <v>0</v>
      </c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>
        <f t="shared" si="11"/>
        <v>0</v>
      </c>
      <c r="AR31" s="68">
        <f t="shared" si="11"/>
        <v>0</v>
      </c>
      <c r="AS31" s="68">
        <f t="shared" si="11"/>
        <v>0</v>
      </c>
      <c r="AT31" s="74" t="s">
        <v>26</v>
      </c>
      <c r="AU31" s="57"/>
      <c r="AV31" s="75"/>
      <c r="AW31" s="24"/>
    </row>
    <row r="32" spans="1:49" ht="23.1" customHeight="1">
      <c r="A32" s="41" t="s">
        <v>44</v>
      </c>
      <c r="B32" s="42" t="s">
        <v>45</v>
      </c>
      <c r="C32" s="70" t="s">
        <v>25</v>
      </c>
      <c r="D32" s="156">
        <v>0</v>
      </c>
      <c r="E32" s="157">
        <v>0</v>
      </c>
      <c r="F32" s="157">
        <v>0</v>
      </c>
      <c r="G32" s="156">
        <v>0</v>
      </c>
      <c r="H32" s="157">
        <v>0</v>
      </c>
      <c r="I32" s="157">
        <v>0</v>
      </c>
      <c r="J32" s="52">
        <f t="shared" si="0"/>
        <v>0</v>
      </c>
      <c r="K32" s="52">
        <f t="shared" si="0"/>
        <v>0</v>
      </c>
      <c r="L32" s="71">
        <f t="shared" si="0"/>
        <v>0</v>
      </c>
      <c r="M32" s="54">
        <v>27</v>
      </c>
      <c r="N32" s="54">
        <v>11.385899999999999</v>
      </c>
      <c r="O32" s="54">
        <v>4384.7860000000001</v>
      </c>
      <c r="P32" s="54">
        <v>44</v>
      </c>
      <c r="Q32" s="54">
        <v>624.9239</v>
      </c>
      <c r="R32" s="54">
        <v>35325.296000000002</v>
      </c>
      <c r="S32" s="156">
        <v>0</v>
      </c>
      <c r="T32" s="157">
        <v>0</v>
      </c>
      <c r="U32" s="157">
        <v>0</v>
      </c>
      <c r="V32" s="71">
        <f t="shared" si="10"/>
        <v>44</v>
      </c>
      <c r="W32" s="52">
        <f t="shared" si="10"/>
        <v>624.9239</v>
      </c>
      <c r="X32" s="71">
        <f t="shared" si="10"/>
        <v>35325.296000000002</v>
      </c>
      <c r="Y32" s="54">
        <v>30</v>
      </c>
      <c r="Z32" s="54">
        <v>1113.4242999999999</v>
      </c>
      <c r="AA32" s="54">
        <v>59455.222000000002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>
        <f t="shared" si="11"/>
        <v>101</v>
      </c>
      <c r="AR32" s="54">
        <f t="shared" si="11"/>
        <v>1749.7340999999999</v>
      </c>
      <c r="AS32" s="54">
        <f t="shared" si="11"/>
        <v>99165.304000000004</v>
      </c>
      <c r="AT32" s="55" t="s">
        <v>25</v>
      </c>
      <c r="AU32" s="42" t="s">
        <v>45</v>
      </c>
      <c r="AV32" s="56" t="s">
        <v>44</v>
      </c>
      <c r="AW32" s="24"/>
    </row>
    <row r="33" spans="1:49" ht="23.1" customHeight="1">
      <c r="A33" s="41" t="s">
        <v>46</v>
      </c>
      <c r="B33" s="57"/>
      <c r="C33" s="58" t="s">
        <v>26</v>
      </c>
      <c r="D33" s="161">
        <v>0</v>
      </c>
      <c r="E33" s="159">
        <v>0</v>
      </c>
      <c r="F33" s="162">
        <v>0</v>
      </c>
      <c r="G33" s="161">
        <v>0</v>
      </c>
      <c r="H33" s="159">
        <v>0</v>
      </c>
      <c r="I33" s="162">
        <v>0</v>
      </c>
      <c r="J33" s="61">
        <f t="shared" ref="J33:L60" si="12">D33+G33</f>
        <v>0</v>
      </c>
      <c r="K33" s="61">
        <f t="shared" si="12"/>
        <v>0</v>
      </c>
      <c r="L33" s="62">
        <f t="shared" si="12"/>
        <v>0</v>
      </c>
      <c r="M33" s="267">
        <v>1</v>
      </c>
      <c r="N33" s="267">
        <v>1.0722</v>
      </c>
      <c r="O33" s="267">
        <v>40.79</v>
      </c>
      <c r="P33" s="158">
        <v>0</v>
      </c>
      <c r="Q33" s="159">
        <v>0</v>
      </c>
      <c r="R33" s="162">
        <v>0</v>
      </c>
      <c r="S33" s="161">
        <v>0</v>
      </c>
      <c r="T33" s="159">
        <v>0</v>
      </c>
      <c r="U33" s="162">
        <v>0</v>
      </c>
      <c r="V33" s="62">
        <f t="shared" si="10"/>
        <v>0</v>
      </c>
      <c r="W33" s="61">
        <f t="shared" si="10"/>
        <v>0</v>
      </c>
      <c r="X33" s="62">
        <f t="shared" si="10"/>
        <v>0</v>
      </c>
      <c r="Y33" s="158">
        <v>0</v>
      </c>
      <c r="Z33" s="159">
        <v>0</v>
      </c>
      <c r="AA33" s="162">
        <v>0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>
        <f t="shared" si="11"/>
        <v>1</v>
      </c>
      <c r="AR33" s="68">
        <f t="shared" si="11"/>
        <v>1.0722</v>
      </c>
      <c r="AS33" s="68">
        <f t="shared" si="11"/>
        <v>40.79</v>
      </c>
      <c r="AT33" s="69" t="s">
        <v>26</v>
      </c>
      <c r="AU33" s="57"/>
      <c r="AV33" s="56" t="s">
        <v>46</v>
      </c>
      <c r="AW33" s="24"/>
    </row>
    <row r="34" spans="1:49" ht="23.1" customHeight="1">
      <c r="A34" s="41" t="s">
        <v>27</v>
      </c>
      <c r="B34" s="42" t="s">
        <v>47</v>
      </c>
      <c r="C34" s="70" t="s">
        <v>25</v>
      </c>
      <c r="D34" s="156">
        <v>0</v>
      </c>
      <c r="E34" s="157">
        <v>0</v>
      </c>
      <c r="F34" s="164">
        <v>0</v>
      </c>
      <c r="G34" s="156">
        <v>0</v>
      </c>
      <c r="H34" s="157">
        <v>0</v>
      </c>
      <c r="I34" s="157">
        <v>0</v>
      </c>
      <c r="J34" s="52">
        <f t="shared" si="12"/>
        <v>0</v>
      </c>
      <c r="K34" s="52">
        <f t="shared" si="12"/>
        <v>0</v>
      </c>
      <c r="L34" s="71">
        <f t="shared" si="12"/>
        <v>0</v>
      </c>
      <c r="M34" s="156">
        <v>0</v>
      </c>
      <c r="N34" s="157">
        <v>0</v>
      </c>
      <c r="O34" s="157">
        <v>0</v>
      </c>
      <c r="P34" s="156">
        <v>0</v>
      </c>
      <c r="Q34" s="157">
        <v>0</v>
      </c>
      <c r="R34" s="157">
        <v>0</v>
      </c>
      <c r="S34" s="156">
        <v>0</v>
      </c>
      <c r="T34" s="157">
        <v>0</v>
      </c>
      <c r="U34" s="157">
        <v>0</v>
      </c>
      <c r="V34" s="71">
        <f t="shared" si="10"/>
        <v>0</v>
      </c>
      <c r="W34" s="52">
        <f t="shared" si="10"/>
        <v>0</v>
      </c>
      <c r="X34" s="71">
        <f t="shared" si="10"/>
        <v>0</v>
      </c>
      <c r="Y34" s="71">
        <f t="shared" ref="Y34:Y61" si="13">S34+V34</f>
        <v>0</v>
      </c>
      <c r="Z34" s="52">
        <f t="shared" ref="Z34:Z61" si="14">T34+W34</f>
        <v>0</v>
      </c>
      <c r="AA34" s="71">
        <f t="shared" ref="AA34:AA61" si="15">U34+X34</f>
        <v>0</v>
      </c>
      <c r="AB34" s="54">
        <v>21</v>
      </c>
      <c r="AC34" s="54">
        <v>4.6230000000000002</v>
      </c>
      <c r="AD34" s="54">
        <v>1067.473</v>
      </c>
      <c r="AE34" s="54"/>
      <c r="AF34" s="54"/>
      <c r="AG34" s="54"/>
      <c r="AH34" s="54">
        <v>2</v>
      </c>
      <c r="AI34" s="54">
        <v>0.114</v>
      </c>
      <c r="AJ34" s="54">
        <v>62.122999999999998</v>
      </c>
      <c r="AK34" s="54"/>
      <c r="AL34" s="54"/>
      <c r="AM34" s="54"/>
      <c r="AN34" s="52"/>
      <c r="AO34" s="52"/>
      <c r="AP34" s="52"/>
      <c r="AQ34" s="54">
        <f t="shared" si="11"/>
        <v>23</v>
      </c>
      <c r="AR34" s="54">
        <f t="shared" si="11"/>
        <v>4.7370000000000001</v>
      </c>
      <c r="AS34" s="54">
        <f t="shared" si="11"/>
        <v>1129.596</v>
      </c>
      <c r="AT34" s="55" t="s">
        <v>25</v>
      </c>
      <c r="AU34" s="42" t="s">
        <v>47</v>
      </c>
      <c r="AV34" s="56" t="s">
        <v>27</v>
      </c>
      <c r="AW34" s="24"/>
    </row>
    <row r="35" spans="1:49" ht="23.1" customHeight="1">
      <c r="A35" s="73" t="s">
        <v>29</v>
      </c>
      <c r="B35" s="57"/>
      <c r="C35" s="58" t="s">
        <v>26</v>
      </c>
      <c r="D35" s="161">
        <v>0</v>
      </c>
      <c r="E35" s="159">
        <v>0</v>
      </c>
      <c r="F35" s="162">
        <v>0</v>
      </c>
      <c r="G35" s="161">
        <v>0</v>
      </c>
      <c r="H35" s="159">
        <v>0</v>
      </c>
      <c r="I35" s="162">
        <v>0</v>
      </c>
      <c r="J35" s="61">
        <f t="shared" si="12"/>
        <v>0</v>
      </c>
      <c r="K35" s="61">
        <f t="shared" si="12"/>
        <v>0</v>
      </c>
      <c r="L35" s="62">
        <f t="shared" si="12"/>
        <v>0</v>
      </c>
      <c r="M35" s="161">
        <v>0</v>
      </c>
      <c r="N35" s="159">
        <v>0</v>
      </c>
      <c r="O35" s="162">
        <v>0</v>
      </c>
      <c r="P35" s="161">
        <v>0</v>
      </c>
      <c r="Q35" s="159">
        <v>0</v>
      </c>
      <c r="R35" s="162">
        <v>0</v>
      </c>
      <c r="S35" s="161">
        <v>0</v>
      </c>
      <c r="T35" s="159">
        <v>0</v>
      </c>
      <c r="U35" s="162">
        <v>0</v>
      </c>
      <c r="V35" s="62">
        <f t="shared" si="10"/>
        <v>0</v>
      </c>
      <c r="W35" s="61">
        <f t="shared" si="10"/>
        <v>0</v>
      </c>
      <c r="X35" s="62">
        <f t="shared" si="10"/>
        <v>0</v>
      </c>
      <c r="Y35" s="62">
        <f t="shared" si="13"/>
        <v>0</v>
      </c>
      <c r="Z35" s="61">
        <f t="shared" si="14"/>
        <v>0</v>
      </c>
      <c r="AA35" s="62">
        <f t="shared" si="15"/>
        <v>0</v>
      </c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>
        <f t="shared" si="11"/>
        <v>0</v>
      </c>
      <c r="AR35" s="68">
        <f t="shared" si="11"/>
        <v>0</v>
      </c>
      <c r="AS35" s="68">
        <f t="shared" si="11"/>
        <v>0</v>
      </c>
      <c r="AT35" s="74" t="s">
        <v>26</v>
      </c>
      <c r="AU35" s="57"/>
      <c r="AV35" s="75" t="s">
        <v>29</v>
      </c>
      <c r="AW35" s="24"/>
    </row>
    <row r="36" spans="1:49" ht="23.1" customHeight="1">
      <c r="A36" s="41" t="s">
        <v>48</v>
      </c>
      <c r="B36" s="42" t="s">
        <v>49</v>
      </c>
      <c r="C36" s="70" t="s">
        <v>25</v>
      </c>
      <c r="D36" s="156">
        <v>0</v>
      </c>
      <c r="E36" s="157">
        <v>0</v>
      </c>
      <c r="F36" s="165">
        <v>0</v>
      </c>
      <c r="G36" s="156">
        <v>0</v>
      </c>
      <c r="H36" s="157">
        <v>0</v>
      </c>
      <c r="I36" s="157">
        <v>0</v>
      </c>
      <c r="J36" s="52">
        <f t="shared" si="12"/>
        <v>0</v>
      </c>
      <c r="K36" s="52">
        <f t="shared" si="12"/>
        <v>0</v>
      </c>
      <c r="L36" s="71">
        <f t="shared" si="12"/>
        <v>0</v>
      </c>
      <c r="M36" s="156">
        <v>0</v>
      </c>
      <c r="N36" s="157">
        <v>0</v>
      </c>
      <c r="O36" s="157">
        <v>0</v>
      </c>
      <c r="P36" s="156">
        <v>0</v>
      </c>
      <c r="Q36" s="157">
        <v>0</v>
      </c>
      <c r="R36" s="157">
        <v>0</v>
      </c>
      <c r="S36" s="156">
        <v>0</v>
      </c>
      <c r="T36" s="157">
        <v>0</v>
      </c>
      <c r="U36" s="157">
        <v>0</v>
      </c>
      <c r="V36" s="71">
        <f t="shared" si="10"/>
        <v>0</v>
      </c>
      <c r="W36" s="52">
        <f t="shared" si="10"/>
        <v>0</v>
      </c>
      <c r="X36" s="71">
        <f t="shared" si="10"/>
        <v>0</v>
      </c>
      <c r="Y36" s="71">
        <f t="shared" si="13"/>
        <v>0</v>
      </c>
      <c r="Z36" s="52">
        <f t="shared" si="14"/>
        <v>0</v>
      </c>
      <c r="AA36" s="71">
        <f t="shared" si="15"/>
        <v>0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>
        <f t="shared" si="11"/>
        <v>0</v>
      </c>
      <c r="AR36" s="54">
        <f t="shared" si="11"/>
        <v>0</v>
      </c>
      <c r="AS36" s="54">
        <f t="shared" si="11"/>
        <v>0</v>
      </c>
      <c r="AT36" s="55" t="s">
        <v>25</v>
      </c>
      <c r="AU36" s="42" t="s">
        <v>49</v>
      </c>
      <c r="AV36" s="56" t="s">
        <v>48</v>
      </c>
      <c r="AW36" s="24"/>
    </row>
    <row r="37" spans="1:49" ht="23.1" customHeight="1">
      <c r="A37" s="41" t="s">
        <v>27</v>
      </c>
      <c r="B37" s="57"/>
      <c r="C37" s="58" t="s">
        <v>26</v>
      </c>
      <c r="D37" s="161">
        <v>0</v>
      </c>
      <c r="E37" s="159">
        <v>0</v>
      </c>
      <c r="F37" s="162">
        <v>0</v>
      </c>
      <c r="G37" s="161">
        <v>0</v>
      </c>
      <c r="H37" s="159">
        <v>0</v>
      </c>
      <c r="I37" s="162">
        <v>0</v>
      </c>
      <c r="J37" s="61">
        <f t="shared" si="12"/>
        <v>0</v>
      </c>
      <c r="K37" s="61">
        <f t="shared" si="12"/>
        <v>0</v>
      </c>
      <c r="L37" s="62">
        <f t="shared" si="12"/>
        <v>0</v>
      </c>
      <c r="M37" s="161">
        <v>0</v>
      </c>
      <c r="N37" s="159">
        <v>0</v>
      </c>
      <c r="O37" s="162">
        <v>0</v>
      </c>
      <c r="P37" s="161">
        <v>0</v>
      </c>
      <c r="Q37" s="159">
        <v>0</v>
      </c>
      <c r="R37" s="162">
        <v>0</v>
      </c>
      <c r="S37" s="161">
        <v>0</v>
      </c>
      <c r="T37" s="159">
        <v>0</v>
      </c>
      <c r="U37" s="162">
        <v>0</v>
      </c>
      <c r="V37" s="62">
        <f t="shared" si="10"/>
        <v>0</v>
      </c>
      <c r="W37" s="61">
        <f t="shared" si="10"/>
        <v>0</v>
      </c>
      <c r="X37" s="62">
        <f t="shared" si="10"/>
        <v>0</v>
      </c>
      <c r="Y37" s="62">
        <f t="shared" si="13"/>
        <v>0</v>
      </c>
      <c r="Z37" s="61">
        <f t="shared" si="14"/>
        <v>0</v>
      </c>
      <c r="AA37" s="62">
        <f t="shared" si="15"/>
        <v>0</v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>
        <f t="shared" si="11"/>
        <v>0</v>
      </c>
      <c r="AR37" s="68">
        <f t="shared" si="11"/>
        <v>0</v>
      </c>
      <c r="AS37" s="68">
        <f t="shared" si="11"/>
        <v>0</v>
      </c>
      <c r="AT37" s="69" t="s">
        <v>26</v>
      </c>
      <c r="AU37" s="57"/>
      <c r="AV37" s="56" t="s">
        <v>27</v>
      </c>
      <c r="AW37" s="24"/>
    </row>
    <row r="38" spans="1:49" ht="23.1" customHeight="1">
      <c r="A38" s="41" t="s">
        <v>29</v>
      </c>
      <c r="B38" s="42" t="s">
        <v>50</v>
      </c>
      <c r="C38" s="70" t="s">
        <v>25</v>
      </c>
      <c r="D38" s="156">
        <v>34</v>
      </c>
      <c r="E38" s="157">
        <v>6.1943000000000001</v>
      </c>
      <c r="F38" s="164">
        <v>2564.9636430089777</v>
      </c>
      <c r="G38" s="156">
        <v>0</v>
      </c>
      <c r="H38" s="157">
        <v>0</v>
      </c>
      <c r="I38" s="157">
        <v>0</v>
      </c>
      <c r="J38" s="52">
        <f t="shared" si="12"/>
        <v>34</v>
      </c>
      <c r="K38" s="52">
        <f t="shared" si="12"/>
        <v>6.1943000000000001</v>
      </c>
      <c r="L38" s="71">
        <f t="shared" si="12"/>
        <v>2564.9636430089777</v>
      </c>
      <c r="M38" s="156">
        <v>0</v>
      </c>
      <c r="N38" s="157">
        <v>0</v>
      </c>
      <c r="O38" s="157">
        <v>0</v>
      </c>
      <c r="P38" s="156">
        <v>0</v>
      </c>
      <c r="Q38" s="157">
        <v>0</v>
      </c>
      <c r="R38" s="157">
        <v>0</v>
      </c>
      <c r="S38" s="156">
        <v>0</v>
      </c>
      <c r="T38" s="157">
        <v>0</v>
      </c>
      <c r="U38" s="157">
        <v>0</v>
      </c>
      <c r="V38" s="71">
        <f t="shared" si="10"/>
        <v>0</v>
      </c>
      <c r="W38" s="52">
        <f t="shared" si="10"/>
        <v>0</v>
      </c>
      <c r="X38" s="71">
        <f t="shared" si="10"/>
        <v>0</v>
      </c>
      <c r="Y38" s="71">
        <f t="shared" si="13"/>
        <v>0</v>
      </c>
      <c r="Z38" s="52">
        <f t="shared" si="14"/>
        <v>0</v>
      </c>
      <c r="AA38" s="71">
        <f t="shared" si="15"/>
        <v>0</v>
      </c>
      <c r="AB38" s="54">
        <v>3</v>
      </c>
      <c r="AC38" s="54">
        <v>3.8199999999999998E-2</v>
      </c>
      <c r="AD38" s="54">
        <v>9.8610000000000007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>
        <f t="shared" si="11"/>
        <v>37</v>
      </c>
      <c r="AR38" s="54">
        <f t="shared" si="11"/>
        <v>6.2324999999999999</v>
      </c>
      <c r="AS38" s="54">
        <f t="shared" si="11"/>
        <v>2574.8246430089775</v>
      </c>
      <c r="AT38" s="55" t="s">
        <v>25</v>
      </c>
      <c r="AU38" s="42" t="s">
        <v>50</v>
      </c>
      <c r="AV38" s="56" t="s">
        <v>29</v>
      </c>
      <c r="AW38" s="24"/>
    </row>
    <row r="39" spans="1:49" ht="23.1" customHeight="1">
      <c r="A39" s="73" t="s">
        <v>51</v>
      </c>
      <c r="B39" s="57"/>
      <c r="C39" s="58" t="s">
        <v>26</v>
      </c>
      <c r="D39" s="161">
        <v>0</v>
      </c>
      <c r="E39" s="159">
        <v>0</v>
      </c>
      <c r="F39" s="162">
        <v>0</v>
      </c>
      <c r="G39" s="161">
        <v>0</v>
      </c>
      <c r="H39" s="159">
        <v>0</v>
      </c>
      <c r="I39" s="162">
        <v>0</v>
      </c>
      <c r="J39" s="61">
        <f t="shared" si="12"/>
        <v>0</v>
      </c>
      <c r="K39" s="61">
        <f t="shared" si="12"/>
        <v>0</v>
      </c>
      <c r="L39" s="62">
        <f t="shared" si="12"/>
        <v>0</v>
      </c>
      <c r="M39" s="161">
        <v>0</v>
      </c>
      <c r="N39" s="159">
        <v>0</v>
      </c>
      <c r="O39" s="162">
        <v>0</v>
      </c>
      <c r="P39" s="161">
        <v>0</v>
      </c>
      <c r="Q39" s="159">
        <v>0</v>
      </c>
      <c r="R39" s="162">
        <v>0</v>
      </c>
      <c r="S39" s="161">
        <v>0</v>
      </c>
      <c r="T39" s="159">
        <v>0</v>
      </c>
      <c r="U39" s="159">
        <v>0</v>
      </c>
      <c r="V39" s="62">
        <f t="shared" si="10"/>
        <v>0</v>
      </c>
      <c r="W39" s="61">
        <f t="shared" si="10"/>
        <v>0</v>
      </c>
      <c r="X39" s="62">
        <f t="shared" si="10"/>
        <v>0</v>
      </c>
      <c r="Y39" s="62">
        <f t="shared" si="13"/>
        <v>0</v>
      </c>
      <c r="Z39" s="61">
        <f t="shared" si="14"/>
        <v>0</v>
      </c>
      <c r="AA39" s="62">
        <f t="shared" si="15"/>
        <v>0</v>
      </c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>
        <f t="shared" si="11"/>
        <v>0</v>
      </c>
      <c r="AR39" s="68">
        <f t="shared" si="11"/>
        <v>0</v>
      </c>
      <c r="AS39" s="68">
        <f t="shared" si="11"/>
        <v>0</v>
      </c>
      <c r="AT39" s="74" t="s">
        <v>26</v>
      </c>
      <c r="AU39" s="57"/>
      <c r="AV39" s="75" t="s">
        <v>51</v>
      </c>
      <c r="AW39" s="24"/>
    </row>
    <row r="40" spans="1:49" ht="23.1" customHeight="1">
      <c r="A40" s="41"/>
      <c r="B40" s="42" t="s">
        <v>52</v>
      </c>
      <c r="C40" s="70" t="s">
        <v>25</v>
      </c>
      <c r="D40" s="156">
        <v>0</v>
      </c>
      <c r="E40" s="157">
        <v>0</v>
      </c>
      <c r="F40" s="157">
        <v>0</v>
      </c>
      <c r="G40" s="156">
        <v>0</v>
      </c>
      <c r="H40" s="157">
        <v>0</v>
      </c>
      <c r="I40" s="157">
        <v>0</v>
      </c>
      <c r="J40" s="52">
        <f t="shared" si="12"/>
        <v>0</v>
      </c>
      <c r="K40" s="52">
        <f t="shared" si="12"/>
        <v>0</v>
      </c>
      <c r="L40" s="71">
        <f t="shared" si="12"/>
        <v>0</v>
      </c>
      <c r="M40" s="156">
        <v>0</v>
      </c>
      <c r="N40" s="157">
        <v>0</v>
      </c>
      <c r="O40" s="157">
        <v>0</v>
      </c>
      <c r="P40" s="156">
        <v>0</v>
      </c>
      <c r="Q40" s="157">
        <v>0</v>
      </c>
      <c r="R40" s="157">
        <v>0</v>
      </c>
      <c r="S40" s="156">
        <v>0</v>
      </c>
      <c r="T40" s="157">
        <v>0</v>
      </c>
      <c r="U40" s="157">
        <v>0</v>
      </c>
      <c r="V40" s="71">
        <f t="shared" si="10"/>
        <v>0</v>
      </c>
      <c r="W40" s="52">
        <f t="shared" si="10"/>
        <v>0</v>
      </c>
      <c r="X40" s="71">
        <f t="shared" si="10"/>
        <v>0</v>
      </c>
      <c r="Y40" s="71">
        <f t="shared" si="13"/>
        <v>0</v>
      </c>
      <c r="Z40" s="52">
        <f t="shared" si="14"/>
        <v>0</v>
      </c>
      <c r="AA40" s="71">
        <f t="shared" si="15"/>
        <v>0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>
        <f t="shared" si="11"/>
        <v>0</v>
      </c>
      <c r="AR40" s="54">
        <f t="shared" si="11"/>
        <v>0</v>
      </c>
      <c r="AS40" s="54">
        <f t="shared" si="11"/>
        <v>0</v>
      </c>
      <c r="AT40" s="55" t="s">
        <v>25</v>
      </c>
      <c r="AU40" s="42" t="s">
        <v>52</v>
      </c>
      <c r="AV40" s="56"/>
      <c r="AW40" s="24"/>
    </row>
    <row r="41" spans="1:49" ht="23.1" customHeight="1">
      <c r="A41" s="41" t="s">
        <v>53</v>
      </c>
      <c r="B41" s="57"/>
      <c r="C41" s="58" t="s">
        <v>26</v>
      </c>
      <c r="D41" s="161">
        <v>0</v>
      </c>
      <c r="E41" s="159">
        <v>0</v>
      </c>
      <c r="F41" s="159">
        <v>0</v>
      </c>
      <c r="G41" s="161">
        <v>0</v>
      </c>
      <c r="H41" s="159">
        <v>0</v>
      </c>
      <c r="I41" s="159">
        <v>0</v>
      </c>
      <c r="J41" s="61">
        <f t="shared" si="12"/>
        <v>0</v>
      </c>
      <c r="K41" s="61">
        <f t="shared" si="12"/>
        <v>0</v>
      </c>
      <c r="L41" s="62">
        <f t="shared" si="12"/>
        <v>0</v>
      </c>
      <c r="M41" s="161">
        <v>0</v>
      </c>
      <c r="N41" s="159">
        <v>0</v>
      </c>
      <c r="O41" s="162">
        <v>0</v>
      </c>
      <c r="P41" s="161">
        <v>0</v>
      </c>
      <c r="Q41" s="159">
        <v>0</v>
      </c>
      <c r="R41" s="162">
        <v>0</v>
      </c>
      <c r="S41" s="273">
        <v>0</v>
      </c>
      <c r="T41" s="159">
        <v>0</v>
      </c>
      <c r="U41" s="159">
        <v>0</v>
      </c>
      <c r="V41" s="62">
        <f t="shared" si="10"/>
        <v>0</v>
      </c>
      <c r="W41" s="61">
        <f t="shared" si="10"/>
        <v>0</v>
      </c>
      <c r="X41" s="62">
        <f t="shared" si="10"/>
        <v>0</v>
      </c>
      <c r="Y41" s="62">
        <f t="shared" si="13"/>
        <v>0</v>
      </c>
      <c r="Z41" s="61">
        <f t="shared" si="14"/>
        <v>0</v>
      </c>
      <c r="AA41" s="62">
        <f t="shared" si="15"/>
        <v>0</v>
      </c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>
        <f t="shared" si="11"/>
        <v>0</v>
      </c>
      <c r="AR41" s="68">
        <f t="shared" si="11"/>
        <v>0</v>
      </c>
      <c r="AS41" s="68">
        <f t="shared" si="11"/>
        <v>0</v>
      </c>
      <c r="AT41" s="69" t="s">
        <v>26</v>
      </c>
      <c r="AU41" s="57"/>
      <c r="AV41" s="56" t="s">
        <v>53</v>
      </c>
      <c r="AW41" s="24"/>
    </row>
    <row r="42" spans="1:49" ht="23.1" customHeight="1">
      <c r="A42" s="41"/>
      <c r="B42" s="42" t="s">
        <v>54</v>
      </c>
      <c r="C42" s="70" t="s">
        <v>25</v>
      </c>
      <c r="D42" s="156">
        <v>0</v>
      </c>
      <c r="E42" s="157">
        <v>0</v>
      </c>
      <c r="F42" s="157">
        <v>0</v>
      </c>
      <c r="G42" s="156">
        <v>0</v>
      </c>
      <c r="H42" s="157">
        <v>0</v>
      </c>
      <c r="I42" s="157">
        <v>0</v>
      </c>
      <c r="J42" s="52">
        <f t="shared" si="12"/>
        <v>0</v>
      </c>
      <c r="K42" s="52">
        <f t="shared" si="12"/>
        <v>0</v>
      </c>
      <c r="L42" s="71">
        <f t="shared" si="12"/>
        <v>0</v>
      </c>
      <c r="M42" s="54">
        <v>18</v>
      </c>
      <c r="N42" s="54">
        <v>532.68539999999996</v>
      </c>
      <c r="O42" s="54">
        <v>254243.83100000001</v>
      </c>
      <c r="P42" s="272">
        <v>0</v>
      </c>
      <c r="Q42" s="157">
        <v>0</v>
      </c>
      <c r="R42" s="157">
        <v>0</v>
      </c>
      <c r="S42" s="274">
        <v>0</v>
      </c>
      <c r="T42" s="157">
        <v>0</v>
      </c>
      <c r="U42" s="157">
        <v>0</v>
      </c>
      <c r="V42" s="71">
        <f t="shared" si="10"/>
        <v>0</v>
      </c>
      <c r="W42" s="52">
        <f t="shared" si="10"/>
        <v>0</v>
      </c>
      <c r="X42" s="71">
        <f t="shared" si="10"/>
        <v>0</v>
      </c>
      <c r="Y42" s="71">
        <f t="shared" si="13"/>
        <v>0</v>
      </c>
      <c r="Z42" s="52">
        <f t="shared" si="14"/>
        <v>0</v>
      </c>
      <c r="AA42" s="71">
        <f t="shared" si="15"/>
        <v>0</v>
      </c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>
        <f t="shared" si="11"/>
        <v>18</v>
      </c>
      <c r="AR42" s="54">
        <f t="shared" si="11"/>
        <v>532.68539999999996</v>
      </c>
      <c r="AS42" s="54">
        <f t="shared" si="11"/>
        <v>254243.83100000001</v>
      </c>
      <c r="AT42" s="55" t="s">
        <v>25</v>
      </c>
      <c r="AU42" s="42" t="s">
        <v>54</v>
      </c>
      <c r="AV42" s="56"/>
      <c r="AW42" s="24"/>
    </row>
    <row r="43" spans="1:49" ht="23.1" customHeight="1">
      <c r="A43" s="41" t="s">
        <v>55</v>
      </c>
      <c r="B43" s="57"/>
      <c r="C43" s="58" t="s">
        <v>26</v>
      </c>
      <c r="D43" s="161">
        <v>16</v>
      </c>
      <c r="E43" s="159">
        <v>307.92700000000002</v>
      </c>
      <c r="F43" s="160">
        <v>152389.54366123321</v>
      </c>
      <c r="G43" s="245">
        <v>14</v>
      </c>
      <c r="H43" s="269">
        <v>374.8184</v>
      </c>
      <c r="I43" s="269">
        <v>167750.02499999999</v>
      </c>
      <c r="J43" s="61">
        <f t="shared" si="12"/>
        <v>30</v>
      </c>
      <c r="K43" s="61">
        <f t="shared" si="12"/>
        <v>682.74540000000002</v>
      </c>
      <c r="L43" s="62">
        <f t="shared" si="12"/>
        <v>320139.56866123318</v>
      </c>
      <c r="M43" s="267">
        <v>7</v>
      </c>
      <c r="N43" s="267">
        <v>134.035</v>
      </c>
      <c r="O43" s="268">
        <v>62239.052000000003</v>
      </c>
      <c r="P43" s="161">
        <v>0</v>
      </c>
      <c r="Q43" s="159">
        <v>0</v>
      </c>
      <c r="R43" s="162">
        <v>0</v>
      </c>
      <c r="S43" s="158">
        <v>0</v>
      </c>
      <c r="T43" s="159">
        <v>0</v>
      </c>
      <c r="U43" s="162">
        <v>0</v>
      </c>
      <c r="V43" s="62">
        <f t="shared" si="10"/>
        <v>0</v>
      </c>
      <c r="W43" s="61">
        <f t="shared" si="10"/>
        <v>0</v>
      </c>
      <c r="X43" s="62">
        <f t="shared" si="10"/>
        <v>0</v>
      </c>
      <c r="Y43" s="62">
        <f t="shared" si="13"/>
        <v>0</v>
      </c>
      <c r="Z43" s="61">
        <f t="shared" si="14"/>
        <v>0</v>
      </c>
      <c r="AA43" s="62">
        <f t="shared" si="15"/>
        <v>0</v>
      </c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>
        <f t="shared" si="11"/>
        <v>37</v>
      </c>
      <c r="AR43" s="68">
        <f t="shared" si="11"/>
        <v>816.78039999999999</v>
      </c>
      <c r="AS43" s="68">
        <f t="shared" si="11"/>
        <v>382378.6206612332</v>
      </c>
      <c r="AT43" s="55" t="s">
        <v>26</v>
      </c>
      <c r="AU43" s="57"/>
      <c r="AV43" s="56" t="s">
        <v>55</v>
      </c>
      <c r="AW43" s="24"/>
    </row>
    <row r="44" spans="1:49" ht="23.1" customHeight="1">
      <c r="A44" s="41"/>
      <c r="B44" s="42" t="s">
        <v>56</v>
      </c>
      <c r="C44" s="70" t="s">
        <v>25</v>
      </c>
      <c r="D44" s="156">
        <v>0</v>
      </c>
      <c r="E44" s="157">
        <v>0</v>
      </c>
      <c r="F44" s="157">
        <v>0</v>
      </c>
      <c r="G44" s="156">
        <v>0</v>
      </c>
      <c r="H44" s="157">
        <v>0</v>
      </c>
      <c r="I44" s="157">
        <v>0</v>
      </c>
      <c r="J44" s="52">
        <f t="shared" si="12"/>
        <v>0</v>
      </c>
      <c r="K44" s="52">
        <f t="shared" si="12"/>
        <v>0</v>
      </c>
      <c r="L44" s="71">
        <f t="shared" si="12"/>
        <v>0</v>
      </c>
      <c r="M44" s="54">
        <v>61</v>
      </c>
      <c r="N44" s="54">
        <v>7.1195000000000004</v>
      </c>
      <c r="O44" s="54">
        <v>2900.942</v>
      </c>
      <c r="P44" s="272">
        <v>0</v>
      </c>
      <c r="Q44" s="157">
        <v>0</v>
      </c>
      <c r="R44" s="157">
        <v>0</v>
      </c>
      <c r="S44" s="156">
        <v>0</v>
      </c>
      <c r="T44" s="157">
        <v>0</v>
      </c>
      <c r="U44" s="157">
        <v>0</v>
      </c>
      <c r="V44" s="71">
        <f t="shared" si="10"/>
        <v>0</v>
      </c>
      <c r="W44" s="52">
        <f t="shared" si="10"/>
        <v>0</v>
      </c>
      <c r="X44" s="71">
        <f t="shared" si="10"/>
        <v>0</v>
      </c>
      <c r="Y44" s="71">
        <f t="shared" si="13"/>
        <v>0</v>
      </c>
      <c r="Z44" s="52">
        <f t="shared" si="14"/>
        <v>0</v>
      </c>
      <c r="AA44" s="71">
        <f t="shared" si="15"/>
        <v>0</v>
      </c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>
        <f t="shared" si="11"/>
        <v>61</v>
      </c>
      <c r="AR44" s="54">
        <f t="shared" si="11"/>
        <v>7.1195000000000004</v>
      </c>
      <c r="AS44" s="54">
        <f t="shared" si="11"/>
        <v>2900.942</v>
      </c>
      <c r="AT44" s="78" t="s">
        <v>25</v>
      </c>
      <c r="AU44" s="42" t="s">
        <v>56</v>
      </c>
      <c r="AV44" s="56"/>
      <c r="AW44" s="24"/>
    </row>
    <row r="45" spans="1:49" ht="23.1" customHeight="1">
      <c r="A45" s="41" t="s">
        <v>29</v>
      </c>
      <c r="B45" s="57"/>
      <c r="C45" s="58" t="s">
        <v>26</v>
      </c>
      <c r="D45" s="161">
        <v>0</v>
      </c>
      <c r="E45" s="159">
        <v>0</v>
      </c>
      <c r="F45" s="159">
        <v>0</v>
      </c>
      <c r="G45" s="161">
        <v>0</v>
      </c>
      <c r="H45" s="159">
        <v>0</v>
      </c>
      <c r="I45" s="159">
        <v>0</v>
      </c>
      <c r="J45" s="61">
        <f t="shared" si="12"/>
        <v>0</v>
      </c>
      <c r="K45" s="61">
        <f t="shared" si="12"/>
        <v>0</v>
      </c>
      <c r="L45" s="62">
        <f t="shared" si="12"/>
        <v>0</v>
      </c>
      <c r="M45" s="267">
        <v>3</v>
      </c>
      <c r="N45" s="267">
        <v>2.1337999999999999</v>
      </c>
      <c r="O45" s="268">
        <v>631.01800000000003</v>
      </c>
      <c r="P45" s="161">
        <v>0</v>
      </c>
      <c r="Q45" s="159">
        <v>0</v>
      </c>
      <c r="R45" s="162">
        <v>0</v>
      </c>
      <c r="S45" s="161">
        <v>0</v>
      </c>
      <c r="T45" s="159">
        <v>0</v>
      </c>
      <c r="U45" s="162">
        <v>0</v>
      </c>
      <c r="V45" s="62">
        <f t="shared" si="10"/>
        <v>0</v>
      </c>
      <c r="W45" s="61">
        <f t="shared" si="10"/>
        <v>0</v>
      </c>
      <c r="X45" s="62">
        <f t="shared" si="10"/>
        <v>0</v>
      </c>
      <c r="Y45" s="62">
        <f t="shared" si="13"/>
        <v>0</v>
      </c>
      <c r="Z45" s="61">
        <f t="shared" si="14"/>
        <v>0</v>
      </c>
      <c r="AA45" s="62">
        <f t="shared" si="15"/>
        <v>0</v>
      </c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>
        <f t="shared" si="11"/>
        <v>3</v>
      </c>
      <c r="AR45" s="68">
        <f t="shared" si="11"/>
        <v>2.1337999999999999</v>
      </c>
      <c r="AS45" s="68">
        <f t="shared" si="11"/>
        <v>631.01800000000003</v>
      </c>
      <c r="AT45" s="69" t="s">
        <v>26</v>
      </c>
      <c r="AU45" s="57"/>
      <c r="AV45" s="79" t="s">
        <v>29</v>
      </c>
      <c r="AW45" s="24"/>
    </row>
    <row r="46" spans="1:49" ht="23.1" customHeight="1">
      <c r="A46" s="41"/>
      <c r="B46" s="42" t="s">
        <v>57</v>
      </c>
      <c r="C46" s="70" t="s">
        <v>25</v>
      </c>
      <c r="D46" s="156">
        <v>0</v>
      </c>
      <c r="E46" s="157">
        <v>0</v>
      </c>
      <c r="F46" s="157">
        <v>0</v>
      </c>
      <c r="G46" s="156">
        <v>0</v>
      </c>
      <c r="H46" s="157">
        <v>0</v>
      </c>
      <c r="I46" s="157">
        <v>0</v>
      </c>
      <c r="J46" s="52">
        <f t="shared" si="12"/>
        <v>0</v>
      </c>
      <c r="K46" s="52">
        <f t="shared" si="12"/>
        <v>0</v>
      </c>
      <c r="L46" s="71">
        <f t="shared" si="12"/>
        <v>0</v>
      </c>
      <c r="M46" s="156">
        <v>0</v>
      </c>
      <c r="N46" s="157">
        <v>0</v>
      </c>
      <c r="O46" s="157">
        <v>0</v>
      </c>
      <c r="P46" s="156">
        <v>0</v>
      </c>
      <c r="Q46" s="157">
        <v>0</v>
      </c>
      <c r="R46" s="157">
        <v>0</v>
      </c>
      <c r="S46" s="156">
        <v>0</v>
      </c>
      <c r="T46" s="157">
        <v>0</v>
      </c>
      <c r="U46" s="157">
        <v>0</v>
      </c>
      <c r="V46" s="71">
        <f t="shared" si="10"/>
        <v>0</v>
      </c>
      <c r="W46" s="52">
        <f t="shared" si="10"/>
        <v>0</v>
      </c>
      <c r="X46" s="71">
        <f t="shared" si="10"/>
        <v>0</v>
      </c>
      <c r="Y46" s="71">
        <f t="shared" si="13"/>
        <v>0</v>
      </c>
      <c r="Z46" s="52">
        <f t="shared" si="14"/>
        <v>0</v>
      </c>
      <c r="AA46" s="71">
        <f t="shared" si="15"/>
        <v>0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>
        <f t="shared" si="11"/>
        <v>0</v>
      </c>
      <c r="AR46" s="54">
        <f t="shared" si="11"/>
        <v>0</v>
      </c>
      <c r="AS46" s="54">
        <f t="shared" si="11"/>
        <v>0</v>
      </c>
      <c r="AT46" s="55" t="s">
        <v>25</v>
      </c>
      <c r="AU46" s="42" t="s">
        <v>57</v>
      </c>
      <c r="AV46" s="79"/>
      <c r="AW46" s="24"/>
    </row>
    <row r="47" spans="1:49" ht="23.1" customHeight="1">
      <c r="A47" s="73"/>
      <c r="B47" s="57"/>
      <c r="C47" s="58" t="s">
        <v>26</v>
      </c>
      <c r="D47" s="161">
        <v>0</v>
      </c>
      <c r="E47" s="159">
        <v>0</v>
      </c>
      <c r="F47" s="159">
        <v>0</v>
      </c>
      <c r="G47" s="161">
        <v>0</v>
      </c>
      <c r="H47" s="159">
        <v>0</v>
      </c>
      <c r="I47" s="159">
        <v>0</v>
      </c>
      <c r="J47" s="61">
        <f t="shared" si="12"/>
        <v>0</v>
      </c>
      <c r="K47" s="61">
        <f t="shared" si="12"/>
        <v>0</v>
      </c>
      <c r="L47" s="62">
        <f t="shared" si="12"/>
        <v>0</v>
      </c>
      <c r="M47" s="161">
        <v>0</v>
      </c>
      <c r="N47" s="159">
        <v>0</v>
      </c>
      <c r="O47" s="159">
        <v>0</v>
      </c>
      <c r="P47" s="161">
        <v>0</v>
      </c>
      <c r="Q47" s="159">
        <v>0</v>
      </c>
      <c r="R47" s="162">
        <v>0</v>
      </c>
      <c r="S47" s="161">
        <v>0</v>
      </c>
      <c r="T47" s="159">
        <v>0</v>
      </c>
      <c r="U47" s="162">
        <v>0</v>
      </c>
      <c r="V47" s="62">
        <f t="shared" si="10"/>
        <v>0</v>
      </c>
      <c r="W47" s="61">
        <f t="shared" si="10"/>
        <v>0</v>
      </c>
      <c r="X47" s="62">
        <f t="shared" si="10"/>
        <v>0</v>
      </c>
      <c r="Y47" s="62">
        <f t="shared" si="13"/>
        <v>0</v>
      </c>
      <c r="Z47" s="61">
        <f t="shared" si="14"/>
        <v>0</v>
      </c>
      <c r="AA47" s="62">
        <f t="shared" si="15"/>
        <v>0</v>
      </c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>
        <f t="shared" si="11"/>
        <v>0</v>
      </c>
      <c r="AR47" s="68">
        <f t="shared" si="11"/>
        <v>0</v>
      </c>
      <c r="AS47" s="68">
        <f t="shared" si="11"/>
        <v>0</v>
      </c>
      <c r="AT47" s="74" t="s">
        <v>26</v>
      </c>
      <c r="AU47" s="57"/>
      <c r="AV47" s="80"/>
      <c r="AW47" s="24"/>
    </row>
    <row r="48" spans="1:49" ht="23.1" customHeight="1">
      <c r="A48" s="41"/>
      <c r="B48" s="42" t="s">
        <v>58</v>
      </c>
      <c r="C48" s="70" t="s">
        <v>25</v>
      </c>
      <c r="D48" s="156">
        <v>0</v>
      </c>
      <c r="E48" s="157">
        <v>0</v>
      </c>
      <c r="F48" s="157">
        <v>0</v>
      </c>
      <c r="G48" s="156">
        <v>0</v>
      </c>
      <c r="H48" s="157">
        <v>0</v>
      </c>
      <c r="I48" s="157">
        <v>0</v>
      </c>
      <c r="J48" s="52">
        <f t="shared" si="12"/>
        <v>0</v>
      </c>
      <c r="K48" s="52">
        <f t="shared" si="12"/>
        <v>0</v>
      </c>
      <c r="L48" s="71">
        <f t="shared" si="12"/>
        <v>0</v>
      </c>
      <c r="M48" s="54">
        <v>4</v>
      </c>
      <c r="N48" s="54">
        <v>0.16</v>
      </c>
      <c r="O48" s="54">
        <v>97.433999999999997</v>
      </c>
      <c r="P48" s="54">
        <v>7</v>
      </c>
      <c r="Q48" s="54">
        <v>0.28000000000000003</v>
      </c>
      <c r="R48" s="54">
        <v>227.64</v>
      </c>
      <c r="S48" s="272">
        <v>0</v>
      </c>
      <c r="T48" s="157">
        <v>0</v>
      </c>
      <c r="U48" s="157">
        <v>0</v>
      </c>
      <c r="V48" s="71">
        <f t="shared" si="10"/>
        <v>7</v>
      </c>
      <c r="W48" s="52">
        <f t="shared" si="10"/>
        <v>0.28000000000000003</v>
      </c>
      <c r="X48" s="71">
        <f t="shared" si="10"/>
        <v>227.64</v>
      </c>
      <c r="Y48" s="54">
        <v>0</v>
      </c>
      <c r="Z48" s="54">
        <v>0</v>
      </c>
      <c r="AA48" s="54">
        <v>0</v>
      </c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>
        <f t="shared" si="11"/>
        <v>11</v>
      </c>
      <c r="AR48" s="54">
        <f t="shared" si="11"/>
        <v>0.44000000000000006</v>
      </c>
      <c r="AS48" s="54">
        <f t="shared" si="11"/>
        <v>325.07399999999996</v>
      </c>
      <c r="AT48" s="55" t="s">
        <v>25</v>
      </c>
      <c r="AU48" s="42" t="s">
        <v>58</v>
      </c>
      <c r="AV48" s="79"/>
      <c r="AW48" s="24"/>
    </row>
    <row r="49" spans="1:49" ht="23.1" customHeight="1">
      <c r="A49" s="41" t="s">
        <v>59</v>
      </c>
      <c r="B49" s="57"/>
      <c r="C49" s="58" t="s">
        <v>26</v>
      </c>
      <c r="D49" s="161">
        <v>0</v>
      </c>
      <c r="E49" s="159">
        <v>0</v>
      </c>
      <c r="F49" s="159">
        <v>0</v>
      </c>
      <c r="G49" s="161">
        <v>0</v>
      </c>
      <c r="H49" s="159">
        <v>0</v>
      </c>
      <c r="I49" s="159">
        <v>0</v>
      </c>
      <c r="J49" s="61">
        <f t="shared" si="12"/>
        <v>0</v>
      </c>
      <c r="K49" s="61">
        <f t="shared" si="12"/>
        <v>0</v>
      </c>
      <c r="L49" s="62">
        <f t="shared" si="12"/>
        <v>0</v>
      </c>
      <c r="M49" s="61">
        <f t="shared" ref="M49" si="16">G49+J49</f>
        <v>0</v>
      </c>
      <c r="N49" s="61">
        <f t="shared" ref="N49" si="17">H49+K49</f>
        <v>0</v>
      </c>
      <c r="O49" s="62">
        <f t="shared" ref="O49" si="18">I49+L49</f>
        <v>0</v>
      </c>
      <c r="P49" s="61">
        <f t="shared" ref="P49" si="19">J49+M49</f>
        <v>0</v>
      </c>
      <c r="Q49" s="61">
        <f t="shared" ref="Q49" si="20">K49+N49</f>
        <v>0</v>
      </c>
      <c r="R49" s="62">
        <f t="shared" ref="R49" si="21">L49+O49</f>
        <v>0</v>
      </c>
      <c r="S49" s="161">
        <v>0</v>
      </c>
      <c r="T49" s="159">
        <v>0</v>
      </c>
      <c r="U49" s="162">
        <v>0</v>
      </c>
      <c r="V49" s="62">
        <f t="shared" si="10"/>
        <v>0</v>
      </c>
      <c r="W49" s="61">
        <f t="shared" si="10"/>
        <v>0</v>
      </c>
      <c r="X49" s="62">
        <f t="shared" si="10"/>
        <v>0</v>
      </c>
      <c r="Y49" s="267">
        <v>0</v>
      </c>
      <c r="Z49" s="267">
        <v>0</v>
      </c>
      <c r="AA49" s="268">
        <v>0</v>
      </c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>
        <f t="shared" si="11"/>
        <v>0</v>
      </c>
      <c r="AR49" s="68">
        <f t="shared" si="11"/>
        <v>0</v>
      </c>
      <c r="AS49" s="68">
        <f t="shared" si="11"/>
        <v>0</v>
      </c>
      <c r="AT49" s="69" t="s">
        <v>26</v>
      </c>
      <c r="AU49" s="57"/>
      <c r="AV49" s="79" t="s">
        <v>59</v>
      </c>
      <c r="AW49" s="24"/>
    </row>
    <row r="50" spans="1:49" ht="23.1" customHeight="1">
      <c r="A50" s="41"/>
      <c r="B50" s="42" t="s">
        <v>60</v>
      </c>
      <c r="C50" s="70" t="s">
        <v>25</v>
      </c>
      <c r="D50" s="156">
        <v>0</v>
      </c>
      <c r="E50" s="157">
        <v>0</v>
      </c>
      <c r="F50" s="157">
        <v>0</v>
      </c>
      <c r="G50" s="156">
        <v>0</v>
      </c>
      <c r="H50" s="157">
        <v>0</v>
      </c>
      <c r="I50" s="157">
        <v>0</v>
      </c>
      <c r="J50" s="52">
        <f t="shared" si="12"/>
        <v>0</v>
      </c>
      <c r="K50" s="52">
        <f t="shared" si="12"/>
        <v>0</v>
      </c>
      <c r="L50" s="71">
        <f t="shared" si="12"/>
        <v>0</v>
      </c>
      <c r="M50" s="156">
        <v>0</v>
      </c>
      <c r="N50" s="157">
        <v>0</v>
      </c>
      <c r="O50" s="157">
        <v>0</v>
      </c>
      <c r="P50" s="156">
        <v>0</v>
      </c>
      <c r="Q50" s="157">
        <v>0</v>
      </c>
      <c r="R50" s="157">
        <v>0</v>
      </c>
      <c r="S50" s="272">
        <v>0</v>
      </c>
      <c r="T50" s="157">
        <v>0</v>
      </c>
      <c r="U50" s="157">
        <v>0</v>
      </c>
      <c r="V50" s="71">
        <f t="shared" si="10"/>
        <v>0</v>
      </c>
      <c r="W50" s="52">
        <f t="shared" si="10"/>
        <v>0</v>
      </c>
      <c r="X50" s="71">
        <f t="shared" si="10"/>
        <v>0</v>
      </c>
      <c r="Y50" s="54">
        <v>0</v>
      </c>
      <c r="Z50" s="54">
        <v>0</v>
      </c>
      <c r="AA50" s="54">
        <v>0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>
        <f t="shared" si="11"/>
        <v>0</v>
      </c>
      <c r="AR50" s="54">
        <f t="shared" si="11"/>
        <v>0</v>
      </c>
      <c r="AS50" s="54">
        <f t="shared" si="11"/>
        <v>0</v>
      </c>
      <c r="AT50" s="55" t="s">
        <v>25</v>
      </c>
      <c r="AU50" s="42" t="s">
        <v>60</v>
      </c>
      <c r="AV50" s="77"/>
      <c r="AW50" s="24"/>
    </row>
    <row r="51" spans="1:49" ht="23.1" customHeight="1">
      <c r="A51" s="41"/>
      <c r="B51" s="57"/>
      <c r="C51" s="58" t="s">
        <v>26</v>
      </c>
      <c r="D51" s="161">
        <v>0</v>
      </c>
      <c r="E51" s="159">
        <v>0</v>
      </c>
      <c r="F51" s="159">
        <v>0</v>
      </c>
      <c r="G51" s="161">
        <v>0</v>
      </c>
      <c r="H51" s="159">
        <v>0</v>
      </c>
      <c r="I51" s="159">
        <v>0</v>
      </c>
      <c r="J51" s="61">
        <f t="shared" si="12"/>
        <v>0</v>
      </c>
      <c r="K51" s="61">
        <f t="shared" si="12"/>
        <v>0</v>
      </c>
      <c r="L51" s="62">
        <f t="shared" si="12"/>
        <v>0</v>
      </c>
      <c r="M51" s="161">
        <v>0</v>
      </c>
      <c r="N51" s="159">
        <v>0</v>
      </c>
      <c r="O51" s="159">
        <v>0</v>
      </c>
      <c r="P51" s="161">
        <v>0</v>
      </c>
      <c r="Q51" s="159">
        <v>0</v>
      </c>
      <c r="R51" s="159">
        <v>0</v>
      </c>
      <c r="S51" s="161">
        <v>0</v>
      </c>
      <c r="T51" s="159">
        <v>0</v>
      </c>
      <c r="U51" s="162">
        <v>0</v>
      </c>
      <c r="V51" s="62">
        <f t="shared" si="10"/>
        <v>0</v>
      </c>
      <c r="W51" s="61">
        <f t="shared" si="10"/>
        <v>0</v>
      </c>
      <c r="X51" s="62">
        <f t="shared" si="10"/>
        <v>0</v>
      </c>
      <c r="Y51" s="267">
        <v>0</v>
      </c>
      <c r="Z51" s="267">
        <v>0</v>
      </c>
      <c r="AA51" s="268">
        <v>0</v>
      </c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>
        <f t="shared" si="11"/>
        <v>0</v>
      </c>
      <c r="AR51" s="68">
        <f t="shared" si="11"/>
        <v>0</v>
      </c>
      <c r="AS51" s="68">
        <f t="shared" si="11"/>
        <v>0</v>
      </c>
      <c r="AT51" s="69" t="s">
        <v>26</v>
      </c>
      <c r="AU51" s="57"/>
      <c r="AV51" s="79"/>
      <c r="AW51" s="24"/>
    </row>
    <row r="52" spans="1:49" ht="23.1" customHeight="1">
      <c r="A52" s="41"/>
      <c r="B52" s="42" t="s">
        <v>61</v>
      </c>
      <c r="C52" s="70" t="s">
        <v>25</v>
      </c>
      <c r="D52" s="156">
        <v>0</v>
      </c>
      <c r="E52" s="157">
        <v>0</v>
      </c>
      <c r="F52" s="157">
        <v>0</v>
      </c>
      <c r="G52" s="156">
        <v>0</v>
      </c>
      <c r="H52" s="157">
        <v>0</v>
      </c>
      <c r="I52" s="157">
        <v>0</v>
      </c>
      <c r="J52" s="52">
        <f t="shared" si="12"/>
        <v>0</v>
      </c>
      <c r="K52" s="52">
        <f t="shared" si="12"/>
        <v>0</v>
      </c>
      <c r="L52" s="71">
        <f t="shared" si="12"/>
        <v>0</v>
      </c>
      <c r="M52" s="156">
        <v>0</v>
      </c>
      <c r="N52" s="157">
        <v>0</v>
      </c>
      <c r="O52" s="157">
        <v>0</v>
      </c>
      <c r="P52" s="156">
        <v>0</v>
      </c>
      <c r="Q52" s="157">
        <v>0</v>
      </c>
      <c r="R52" s="157">
        <v>0</v>
      </c>
      <c r="S52" s="272">
        <v>0</v>
      </c>
      <c r="T52" s="157">
        <v>0</v>
      </c>
      <c r="U52" s="157">
        <v>0</v>
      </c>
      <c r="V52" s="71">
        <f t="shared" si="10"/>
        <v>0</v>
      </c>
      <c r="W52" s="52">
        <f t="shared" si="10"/>
        <v>0</v>
      </c>
      <c r="X52" s="71">
        <f t="shared" si="10"/>
        <v>0</v>
      </c>
      <c r="Y52" s="54">
        <v>0</v>
      </c>
      <c r="Z52" s="54">
        <v>0</v>
      </c>
      <c r="AA52" s="54">
        <v>0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>
        <f t="shared" si="11"/>
        <v>0</v>
      </c>
      <c r="AR52" s="54">
        <f t="shared" si="11"/>
        <v>0</v>
      </c>
      <c r="AS52" s="54">
        <f t="shared" si="11"/>
        <v>0</v>
      </c>
      <c r="AT52" s="55" t="s">
        <v>25</v>
      </c>
      <c r="AU52" s="42" t="s">
        <v>61</v>
      </c>
      <c r="AV52" s="79"/>
      <c r="AW52" s="24"/>
    </row>
    <row r="53" spans="1:49" ht="23.1" customHeight="1">
      <c r="A53" s="41" t="s">
        <v>29</v>
      </c>
      <c r="B53" s="57"/>
      <c r="C53" s="58" t="s">
        <v>26</v>
      </c>
      <c r="D53" s="161">
        <v>0</v>
      </c>
      <c r="E53" s="159">
        <v>0</v>
      </c>
      <c r="F53" s="160">
        <v>0</v>
      </c>
      <c r="G53" s="161">
        <v>0</v>
      </c>
      <c r="H53" s="159">
        <v>0</v>
      </c>
      <c r="I53" s="160">
        <v>0</v>
      </c>
      <c r="J53" s="61">
        <f t="shared" si="12"/>
        <v>0</v>
      </c>
      <c r="K53" s="61">
        <f t="shared" si="12"/>
        <v>0</v>
      </c>
      <c r="L53" s="62">
        <f t="shared" si="12"/>
        <v>0</v>
      </c>
      <c r="M53" s="161">
        <v>0</v>
      </c>
      <c r="N53" s="159">
        <v>0</v>
      </c>
      <c r="O53" s="159">
        <v>0</v>
      </c>
      <c r="P53" s="161">
        <v>0</v>
      </c>
      <c r="Q53" s="159">
        <v>0</v>
      </c>
      <c r="R53" s="159">
        <v>0</v>
      </c>
      <c r="S53" s="161">
        <v>0</v>
      </c>
      <c r="T53" s="159">
        <v>0</v>
      </c>
      <c r="U53" s="162">
        <v>0</v>
      </c>
      <c r="V53" s="62">
        <f t="shared" si="10"/>
        <v>0</v>
      </c>
      <c r="W53" s="61">
        <f t="shared" si="10"/>
        <v>0</v>
      </c>
      <c r="X53" s="62">
        <f t="shared" si="10"/>
        <v>0</v>
      </c>
      <c r="Y53" s="267">
        <v>0</v>
      </c>
      <c r="Z53" s="267">
        <v>0</v>
      </c>
      <c r="AA53" s="268">
        <v>0</v>
      </c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>
        <f t="shared" si="11"/>
        <v>0</v>
      </c>
      <c r="AR53" s="68">
        <f t="shared" si="11"/>
        <v>0</v>
      </c>
      <c r="AS53" s="68">
        <f t="shared" si="11"/>
        <v>0</v>
      </c>
      <c r="AT53" s="69" t="s">
        <v>26</v>
      </c>
      <c r="AU53" s="57"/>
      <c r="AV53" s="79" t="s">
        <v>29</v>
      </c>
      <c r="AW53" s="24"/>
    </row>
    <row r="54" spans="1:49" ht="23.1" customHeight="1">
      <c r="A54" s="41"/>
      <c r="B54" s="42" t="s">
        <v>62</v>
      </c>
      <c r="C54" s="70" t="s">
        <v>25</v>
      </c>
      <c r="D54" s="156">
        <v>0</v>
      </c>
      <c r="E54" s="157">
        <v>0</v>
      </c>
      <c r="F54" s="157">
        <v>0</v>
      </c>
      <c r="G54" s="156">
        <v>0</v>
      </c>
      <c r="H54" s="157">
        <v>0</v>
      </c>
      <c r="I54" s="157">
        <v>0</v>
      </c>
      <c r="J54" s="52">
        <f t="shared" si="12"/>
        <v>0</v>
      </c>
      <c r="K54" s="52">
        <f t="shared" si="12"/>
        <v>0</v>
      </c>
      <c r="L54" s="71">
        <f t="shared" si="12"/>
        <v>0</v>
      </c>
      <c r="M54" s="156">
        <v>0</v>
      </c>
      <c r="N54" s="157">
        <v>0</v>
      </c>
      <c r="O54" s="157">
        <v>0</v>
      </c>
      <c r="P54" s="156">
        <v>0</v>
      </c>
      <c r="Q54" s="157">
        <v>0</v>
      </c>
      <c r="R54" s="157">
        <v>0</v>
      </c>
      <c r="S54" s="272">
        <v>0</v>
      </c>
      <c r="T54" s="157">
        <v>0</v>
      </c>
      <c r="U54" s="157">
        <v>0</v>
      </c>
      <c r="V54" s="71">
        <f t="shared" si="10"/>
        <v>0</v>
      </c>
      <c r="W54" s="52">
        <f t="shared" si="10"/>
        <v>0</v>
      </c>
      <c r="X54" s="71">
        <f t="shared" si="10"/>
        <v>0</v>
      </c>
      <c r="Y54" s="54">
        <v>0</v>
      </c>
      <c r="Z54" s="54">
        <v>0</v>
      </c>
      <c r="AA54" s="54">
        <v>0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2">
        <v>1</v>
      </c>
      <c r="AO54" s="52">
        <v>4.8899999999999999E-2</v>
      </c>
      <c r="AP54" s="52">
        <v>70.433999999999997</v>
      </c>
      <c r="AQ54" s="54">
        <f t="shared" si="11"/>
        <v>1</v>
      </c>
      <c r="AR54" s="54">
        <f t="shared" si="11"/>
        <v>4.8899999999999999E-2</v>
      </c>
      <c r="AS54" s="54">
        <f t="shared" si="11"/>
        <v>70.433999999999997</v>
      </c>
      <c r="AT54" s="55" t="s">
        <v>25</v>
      </c>
      <c r="AU54" s="42" t="s">
        <v>62</v>
      </c>
      <c r="AV54" s="56"/>
      <c r="AW54" s="24"/>
    </row>
    <row r="55" spans="1:49" ht="23.1" customHeight="1">
      <c r="A55" s="73"/>
      <c r="B55" s="57"/>
      <c r="C55" s="58" t="s">
        <v>26</v>
      </c>
      <c r="D55" s="161">
        <v>0</v>
      </c>
      <c r="E55" s="159">
        <v>0</v>
      </c>
      <c r="F55" s="159">
        <v>0</v>
      </c>
      <c r="G55" s="161">
        <v>0</v>
      </c>
      <c r="H55" s="159">
        <v>0</v>
      </c>
      <c r="I55" s="159">
        <v>0</v>
      </c>
      <c r="J55" s="61">
        <f t="shared" si="12"/>
        <v>0</v>
      </c>
      <c r="K55" s="61">
        <f t="shared" si="12"/>
        <v>0</v>
      </c>
      <c r="L55" s="62">
        <f t="shared" si="12"/>
        <v>0</v>
      </c>
      <c r="M55" s="161">
        <v>0</v>
      </c>
      <c r="N55" s="159">
        <v>0</v>
      </c>
      <c r="O55" s="159">
        <v>0</v>
      </c>
      <c r="P55" s="161">
        <v>0</v>
      </c>
      <c r="Q55" s="159">
        <v>0</v>
      </c>
      <c r="R55" s="159">
        <v>0</v>
      </c>
      <c r="S55" s="161">
        <v>0</v>
      </c>
      <c r="T55" s="159">
        <v>0</v>
      </c>
      <c r="U55" s="162">
        <v>0</v>
      </c>
      <c r="V55" s="62">
        <f t="shared" si="10"/>
        <v>0</v>
      </c>
      <c r="W55" s="61">
        <f t="shared" si="10"/>
        <v>0</v>
      </c>
      <c r="X55" s="62">
        <f t="shared" si="10"/>
        <v>0</v>
      </c>
      <c r="Y55" s="267">
        <v>0</v>
      </c>
      <c r="Z55" s="267">
        <v>0</v>
      </c>
      <c r="AA55" s="268">
        <v>0</v>
      </c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1"/>
      <c r="AO55" s="61"/>
      <c r="AP55" s="61"/>
      <c r="AQ55" s="68">
        <f t="shared" si="11"/>
        <v>0</v>
      </c>
      <c r="AR55" s="68">
        <f t="shared" si="11"/>
        <v>0</v>
      </c>
      <c r="AS55" s="68">
        <f t="shared" si="11"/>
        <v>0</v>
      </c>
      <c r="AT55" s="74" t="s">
        <v>26</v>
      </c>
      <c r="AU55" s="57"/>
      <c r="AV55" s="75"/>
      <c r="AW55" s="24"/>
    </row>
    <row r="56" spans="1:49" ht="23.1" customHeight="1">
      <c r="A56" s="81" t="s">
        <v>63</v>
      </c>
      <c r="B56" s="82" t="s">
        <v>64</v>
      </c>
      <c r="C56" s="70" t="s">
        <v>25</v>
      </c>
      <c r="D56" s="156">
        <v>0</v>
      </c>
      <c r="E56" s="157">
        <v>0</v>
      </c>
      <c r="F56" s="157">
        <v>0</v>
      </c>
      <c r="G56" s="156">
        <v>0</v>
      </c>
      <c r="H56" s="157">
        <v>0</v>
      </c>
      <c r="I56" s="157">
        <v>0</v>
      </c>
      <c r="J56" s="52">
        <f t="shared" si="12"/>
        <v>0</v>
      </c>
      <c r="K56" s="52">
        <f t="shared" si="12"/>
        <v>0</v>
      </c>
      <c r="L56" s="71">
        <f t="shared" si="12"/>
        <v>0</v>
      </c>
      <c r="M56" s="156">
        <v>0</v>
      </c>
      <c r="N56" s="157">
        <v>0</v>
      </c>
      <c r="O56" s="157">
        <v>0</v>
      </c>
      <c r="P56" s="156">
        <v>0</v>
      </c>
      <c r="Q56" s="157">
        <v>0</v>
      </c>
      <c r="R56" s="157">
        <v>0</v>
      </c>
      <c r="S56" s="272">
        <v>0</v>
      </c>
      <c r="T56" s="157">
        <v>0</v>
      </c>
      <c r="U56" s="157">
        <v>0</v>
      </c>
      <c r="V56" s="71">
        <f t="shared" si="10"/>
        <v>0</v>
      </c>
      <c r="W56" s="52">
        <f t="shared" si="10"/>
        <v>0</v>
      </c>
      <c r="X56" s="71">
        <f t="shared" si="10"/>
        <v>0</v>
      </c>
      <c r="Y56" s="54">
        <v>0</v>
      </c>
      <c r="Z56" s="54">
        <v>0</v>
      </c>
      <c r="AA56" s="54">
        <v>0</v>
      </c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2"/>
      <c r="AO56" s="52"/>
      <c r="AP56" s="52"/>
      <c r="AQ56" s="54">
        <f t="shared" si="11"/>
        <v>0</v>
      </c>
      <c r="AR56" s="54">
        <f t="shared" si="11"/>
        <v>0</v>
      </c>
      <c r="AS56" s="54">
        <f t="shared" si="11"/>
        <v>0</v>
      </c>
      <c r="AT56" s="83" t="s">
        <v>25</v>
      </c>
      <c r="AU56" s="84" t="s">
        <v>65</v>
      </c>
      <c r="AV56" s="85" t="s">
        <v>66</v>
      </c>
      <c r="AW56" s="24"/>
    </row>
    <row r="57" spans="1:49" ht="23.1" customHeight="1">
      <c r="A57" s="86"/>
      <c r="B57" s="87"/>
      <c r="C57" s="58" t="s">
        <v>26</v>
      </c>
      <c r="D57" s="161">
        <v>0</v>
      </c>
      <c r="E57" s="159">
        <v>0</v>
      </c>
      <c r="F57" s="159">
        <v>0</v>
      </c>
      <c r="G57" s="161">
        <v>0</v>
      </c>
      <c r="H57" s="159">
        <v>0</v>
      </c>
      <c r="I57" s="159">
        <v>0</v>
      </c>
      <c r="J57" s="61">
        <f t="shared" si="12"/>
        <v>0</v>
      </c>
      <c r="K57" s="61">
        <f t="shared" si="12"/>
        <v>0</v>
      </c>
      <c r="L57" s="62">
        <f t="shared" si="12"/>
        <v>0</v>
      </c>
      <c r="M57" s="161">
        <v>0</v>
      </c>
      <c r="N57" s="159">
        <v>0</v>
      </c>
      <c r="O57" s="159">
        <v>0</v>
      </c>
      <c r="P57" s="161">
        <v>0</v>
      </c>
      <c r="Q57" s="159">
        <v>0</v>
      </c>
      <c r="R57" s="159">
        <v>0</v>
      </c>
      <c r="S57" s="161">
        <v>0</v>
      </c>
      <c r="T57" s="159">
        <v>0</v>
      </c>
      <c r="U57" s="162">
        <v>0</v>
      </c>
      <c r="V57" s="62">
        <f t="shared" si="10"/>
        <v>0</v>
      </c>
      <c r="W57" s="61">
        <f t="shared" si="10"/>
        <v>0</v>
      </c>
      <c r="X57" s="62">
        <f t="shared" si="10"/>
        <v>0</v>
      </c>
      <c r="Y57" s="267">
        <v>0</v>
      </c>
      <c r="Z57" s="267">
        <v>0</v>
      </c>
      <c r="AA57" s="268">
        <v>0</v>
      </c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1"/>
      <c r="AO57" s="61"/>
      <c r="AP57" s="61"/>
      <c r="AQ57" s="68">
        <f t="shared" si="11"/>
        <v>0</v>
      </c>
      <c r="AR57" s="68">
        <f t="shared" si="11"/>
        <v>0</v>
      </c>
      <c r="AS57" s="68">
        <f t="shared" si="11"/>
        <v>0</v>
      </c>
      <c r="AT57" s="58" t="s">
        <v>26</v>
      </c>
      <c r="AU57" s="88"/>
      <c r="AV57" s="89"/>
      <c r="AW57" s="24"/>
    </row>
    <row r="58" spans="1:49" ht="23.1" customHeight="1">
      <c r="A58" s="8" t="s">
        <v>66</v>
      </c>
      <c r="C58" s="90" t="s">
        <v>25</v>
      </c>
      <c r="D58" s="166">
        <v>0</v>
      </c>
      <c r="E58" s="167">
        <v>0</v>
      </c>
      <c r="F58" s="167">
        <v>0</v>
      </c>
      <c r="G58" s="166">
        <v>0</v>
      </c>
      <c r="H58" s="167">
        <v>0</v>
      </c>
      <c r="I58" s="167">
        <v>0</v>
      </c>
      <c r="J58" s="94">
        <f t="shared" si="12"/>
        <v>0</v>
      </c>
      <c r="K58" s="94">
        <f t="shared" si="12"/>
        <v>0</v>
      </c>
      <c r="L58" s="95">
        <f t="shared" si="12"/>
        <v>0</v>
      </c>
      <c r="M58" s="194">
        <v>1074</v>
      </c>
      <c r="N58" s="195">
        <v>33.988799999999998</v>
      </c>
      <c r="O58" s="195">
        <v>16963.506000000001</v>
      </c>
      <c r="P58" s="54">
        <v>4</v>
      </c>
      <c r="Q58" s="54">
        <v>1.262</v>
      </c>
      <c r="R58" s="54">
        <v>301.02499999999998</v>
      </c>
      <c r="S58" s="279">
        <v>0</v>
      </c>
      <c r="T58" s="167">
        <v>0</v>
      </c>
      <c r="U58" s="167">
        <v>0</v>
      </c>
      <c r="V58" s="95">
        <f t="shared" si="10"/>
        <v>4</v>
      </c>
      <c r="W58" s="94">
        <f t="shared" si="10"/>
        <v>1.262</v>
      </c>
      <c r="X58" s="95">
        <f t="shared" si="10"/>
        <v>301.02499999999998</v>
      </c>
      <c r="Y58" s="54">
        <v>76</v>
      </c>
      <c r="Z58" s="54">
        <v>4.6717000000000004</v>
      </c>
      <c r="AA58" s="54">
        <v>2083.873</v>
      </c>
      <c r="AB58" s="100">
        <v>465</v>
      </c>
      <c r="AC58" s="100">
        <v>24.663499999999999</v>
      </c>
      <c r="AD58" s="100">
        <v>8353.75</v>
      </c>
      <c r="AE58" s="100"/>
      <c r="AF58" s="100"/>
      <c r="AG58" s="100"/>
      <c r="AH58" s="54"/>
      <c r="AI58" s="210"/>
      <c r="AJ58" s="54"/>
      <c r="AK58" s="100"/>
      <c r="AL58" s="100"/>
      <c r="AM58" s="100"/>
      <c r="AN58" s="94">
        <v>5</v>
      </c>
      <c r="AO58" s="94">
        <v>6.4799999999999996E-2</v>
      </c>
      <c r="AP58" s="94">
        <v>479.13600000000002</v>
      </c>
      <c r="AQ58" s="100">
        <f t="shared" si="11"/>
        <v>1624</v>
      </c>
      <c r="AR58" s="100">
        <f t="shared" si="11"/>
        <v>64.650800000000004</v>
      </c>
      <c r="AS58" s="100">
        <f t="shared" si="11"/>
        <v>28181.29</v>
      </c>
      <c r="AT58" s="90" t="s">
        <v>25</v>
      </c>
      <c r="AU58" s="101"/>
      <c r="AV58" s="56" t="s">
        <v>66</v>
      </c>
      <c r="AW58" s="24"/>
    </row>
    <row r="59" spans="1:49" ht="23.1" customHeight="1">
      <c r="A59" s="102" t="s">
        <v>67</v>
      </c>
      <c r="B59" s="103"/>
      <c r="C59" s="70" t="s">
        <v>68</v>
      </c>
      <c r="D59" s="156">
        <v>0</v>
      </c>
      <c r="E59" s="157">
        <v>0</v>
      </c>
      <c r="F59" s="157">
        <v>0</v>
      </c>
      <c r="G59" s="156">
        <v>0</v>
      </c>
      <c r="H59" s="157">
        <v>0</v>
      </c>
      <c r="I59" s="157">
        <v>0</v>
      </c>
      <c r="J59" s="105">
        <f t="shared" si="12"/>
        <v>0</v>
      </c>
      <c r="K59" s="105">
        <f t="shared" si="12"/>
        <v>0</v>
      </c>
      <c r="L59" s="106">
        <f t="shared" si="12"/>
        <v>0</v>
      </c>
      <c r="M59" s="156">
        <v>0</v>
      </c>
      <c r="N59" s="157">
        <v>0</v>
      </c>
      <c r="O59" s="157">
        <v>0</v>
      </c>
      <c r="P59" s="156">
        <v>0</v>
      </c>
      <c r="Q59" s="157">
        <v>0</v>
      </c>
      <c r="R59" s="157">
        <v>0</v>
      </c>
      <c r="S59" s="156">
        <v>0</v>
      </c>
      <c r="T59" s="157">
        <v>0</v>
      </c>
      <c r="U59" s="157">
        <v>0</v>
      </c>
      <c r="V59" s="106">
        <f t="shared" si="10"/>
        <v>0</v>
      </c>
      <c r="W59" s="105">
        <f t="shared" si="10"/>
        <v>0</v>
      </c>
      <c r="X59" s="106">
        <f t="shared" si="10"/>
        <v>0</v>
      </c>
      <c r="Y59" s="54"/>
      <c r="Z59" s="54"/>
      <c r="AA59" s="54"/>
      <c r="AB59" s="54"/>
      <c r="AC59" s="210"/>
      <c r="AD59" s="54"/>
      <c r="AE59" s="54"/>
      <c r="AF59" s="210"/>
      <c r="AG59" s="54"/>
      <c r="AH59" s="54"/>
      <c r="AI59" s="210"/>
      <c r="AJ59" s="54"/>
      <c r="AK59" s="54"/>
      <c r="AL59" s="210"/>
      <c r="AM59" s="54"/>
      <c r="AN59" s="52"/>
      <c r="AO59" s="94"/>
      <c r="AP59" s="94"/>
      <c r="AQ59" s="108">
        <f t="shared" si="11"/>
        <v>0</v>
      </c>
      <c r="AR59" s="108">
        <f t="shared" si="11"/>
        <v>0</v>
      </c>
      <c r="AS59" s="108">
        <f t="shared" si="11"/>
        <v>0</v>
      </c>
      <c r="AT59" s="90" t="s">
        <v>68</v>
      </c>
      <c r="AU59" s="109" t="s">
        <v>67</v>
      </c>
      <c r="AV59" s="110"/>
      <c r="AW59" s="24"/>
    </row>
    <row r="60" spans="1:49" ht="23.1" customHeight="1">
      <c r="A60" s="32"/>
      <c r="B60" s="33"/>
      <c r="C60" s="58" t="s">
        <v>26</v>
      </c>
      <c r="D60" s="161">
        <v>0</v>
      </c>
      <c r="E60" s="159">
        <v>0</v>
      </c>
      <c r="F60" s="159">
        <v>0</v>
      </c>
      <c r="G60" s="161">
        <v>0</v>
      </c>
      <c r="H60" s="159">
        <v>0</v>
      </c>
      <c r="I60" s="159">
        <v>0</v>
      </c>
      <c r="J60" s="61">
        <f t="shared" si="12"/>
        <v>0</v>
      </c>
      <c r="K60" s="61">
        <f t="shared" si="12"/>
        <v>0</v>
      </c>
      <c r="L60" s="62">
        <f t="shared" si="12"/>
        <v>0</v>
      </c>
      <c r="M60" s="196">
        <v>73</v>
      </c>
      <c r="N60" s="197">
        <v>3.7702</v>
      </c>
      <c r="O60" s="197">
        <v>1274.268</v>
      </c>
      <c r="P60" s="158">
        <v>0</v>
      </c>
      <c r="Q60" s="159">
        <v>0</v>
      </c>
      <c r="R60" s="159">
        <v>0</v>
      </c>
      <c r="S60" s="161">
        <v>0</v>
      </c>
      <c r="T60" s="159">
        <v>0</v>
      </c>
      <c r="U60" s="159">
        <v>0</v>
      </c>
      <c r="V60" s="62">
        <f t="shared" si="10"/>
        <v>0</v>
      </c>
      <c r="W60" s="61">
        <f t="shared" si="10"/>
        <v>0</v>
      </c>
      <c r="X60" s="62">
        <f t="shared" si="10"/>
        <v>0</v>
      </c>
      <c r="Y60" s="267"/>
      <c r="Z60" s="267"/>
      <c r="AA60" s="2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>
        <f t="shared" si="11"/>
        <v>73</v>
      </c>
      <c r="AR60" s="68">
        <f t="shared" si="11"/>
        <v>3.7702</v>
      </c>
      <c r="AS60" s="68">
        <f t="shared" si="11"/>
        <v>1274.268</v>
      </c>
      <c r="AT60" s="58" t="s">
        <v>26</v>
      </c>
      <c r="AU60" s="33"/>
      <c r="AV60" s="75"/>
      <c r="AW60" s="24"/>
    </row>
    <row r="61" spans="1:49" ht="23.1" customHeight="1">
      <c r="A61" s="8" t="s">
        <v>66</v>
      </c>
      <c r="C61" s="90" t="s">
        <v>25</v>
      </c>
      <c r="D61" s="166">
        <v>48</v>
      </c>
      <c r="E61" s="167">
        <v>13.2105</v>
      </c>
      <c r="F61" s="167">
        <v>3932.1374324429598</v>
      </c>
      <c r="G61" s="156">
        <v>46</v>
      </c>
      <c r="H61" s="156">
        <v>27.611599999999999</v>
      </c>
      <c r="I61" s="156">
        <v>6339.402</v>
      </c>
      <c r="J61" s="94">
        <f>+J6+J8+J10+J12+J14+J16+J18+J20+J22+J24+J26+J28+J30+J32+J34+J36+J38+J40+J42+J44+J46+J48+J50+J52+J54+J56+J58</f>
        <v>94</v>
      </c>
      <c r="K61" s="94">
        <f>+K6+K8+K10+K12+K14+K16+K18+K20+K22+K24+K26+K28+K30+K32+K34+K36+K38+K40+K42+K44+K46+K48+K50+K52+K54+K56+K58</f>
        <v>40.822099999999999</v>
      </c>
      <c r="L61" s="95">
        <f>+L6+L8+L10+L12+L14+L16+L18+L20+L22+L24+L26+L28+L30+L32+L34+L36+L38+L40+L42+L44+L46+L48+L50+L52+L54+L56+L58</f>
        <v>10271.53943244296</v>
      </c>
      <c r="M61" s="194">
        <f t="shared" ref="M61:O61" si="22">+M6+M8+M10+M12+M14+M16+M18+M20+M22+M24+M26+M28+M30+M32+M34+M36+M38+M40+M42+M44+M46+M48+M50+M52+M54+M56+M58</f>
        <v>1203</v>
      </c>
      <c r="N61" s="195">
        <f t="shared" si="22"/>
        <v>647.0501999999999</v>
      </c>
      <c r="O61" s="195">
        <f t="shared" si="22"/>
        <v>291432.723</v>
      </c>
      <c r="P61" s="54">
        <v>460</v>
      </c>
      <c r="Q61" s="54">
        <v>2308.2398000000003</v>
      </c>
      <c r="R61" s="54">
        <v>340891.125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460</v>
      </c>
      <c r="W61" s="94">
        <f>+W6+W8+W10+W12+W14+W16+W18+W20+W22+W24+W26+W28+W30+W32+W34+W36+W38+W40+W42+W44+W46+W48+W50+W52+W54+W56+W58</f>
        <v>2308.2398000000003</v>
      </c>
      <c r="X61" s="99">
        <f>+X6+X8+X10+X12+X14+X16+X18+X20+X22+X24+X26+X28+X30+X32+X34+X36+X38+X40+X42+X44+X46+X48+X50+X52+X54+X56+X58</f>
        <v>340891.125</v>
      </c>
      <c r="Y61" s="54">
        <v>287</v>
      </c>
      <c r="Z61" s="54">
        <v>1356.6946</v>
      </c>
      <c r="AA61" s="54">
        <v>85212.56700000001</v>
      </c>
      <c r="AB61" s="100">
        <f>+AB6+AB8+AB10+AB12+AB14+AB16+AB18+AB20+AB22+AB24+AB26+AB28+AB30+AB32+AB34+AB36+AB38+AB40+AB42+AB44+AB46+AB48+AB50+AB52+AB54+AB56+AB58</f>
        <v>1353</v>
      </c>
      <c r="AC61" s="100">
        <f>+AC6+AC8+AC10+AC12+AC14+AC16+AC18+AC20+AC22+AC24+AC26+AC28+AC30+AC32+AC34+AC36+AC38+AC40+AC42+AC44+AC46+AC48+AC50+AC52+AC54+AC56+AC58</f>
        <v>167.36405999999997</v>
      </c>
      <c r="AD61" s="100">
        <f>+AD6+AD8+AD10+AD12+AD14+AD16+AD18+AD20+AD22+AD24+AD26+AD28+AD30+AD32+AD34+AD36+AD38+AD40+AD42+AD44+AD46+AD48+AD50+AD52+AD54+AD56+AD58</f>
        <v>60679.935999999994</v>
      </c>
      <c r="AE61" s="100">
        <f t="shared" ref="AE61:AP61" si="23">+AE6+AE8+AE10+AE12+AE14+AE16+AE18+AE20+AE22+AE24+AE26+AE28+AE30+AE32+AE34+AE36+AE38+AE40+AE42+AE44+AE46+AE48+AE50+AE52+AE54+AE56+AE58</f>
        <v>18</v>
      </c>
      <c r="AF61" s="100">
        <f t="shared" si="23"/>
        <v>4.2542</v>
      </c>
      <c r="AG61" s="100">
        <f t="shared" si="23"/>
        <v>4005.4119999999998</v>
      </c>
      <c r="AH61" s="100">
        <f t="shared" si="23"/>
        <v>53</v>
      </c>
      <c r="AI61" s="100">
        <f t="shared" si="23"/>
        <v>21.534600000000001</v>
      </c>
      <c r="AJ61" s="100">
        <f t="shared" si="23"/>
        <v>8993.851999999999</v>
      </c>
      <c r="AK61" s="100">
        <f t="shared" si="23"/>
        <v>0</v>
      </c>
      <c r="AL61" s="100">
        <f t="shared" si="23"/>
        <v>0</v>
      </c>
      <c r="AM61" s="100">
        <f t="shared" si="23"/>
        <v>0</v>
      </c>
      <c r="AN61" s="100">
        <f t="shared" si="23"/>
        <v>28</v>
      </c>
      <c r="AO61" s="100">
        <f t="shared" si="23"/>
        <v>4.6442999999999994</v>
      </c>
      <c r="AP61" s="100">
        <f t="shared" si="23"/>
        <v>1948.3239999999998</v>
      </c>
      <c r="AQ61" s="100">
        <f t="shared" si="11"/>
        <v>3496</v>
      </c>
      <c r="AR61" s="100">
        <f t="shared" si="11"/>
        <v>4550.6038600000002</v>
      </c>
      <c r="AS61" s="100">
        <f t="shared" si="11"/>
        <v>803435.47843244299</v>
      </c>
      <c r="AT61" s="90" t="s">
        <v>25</v>
      </c>
      <c r="AU61" s="114"/>
      <c r="AV61" s="56" t="s">
        <v>66</v>
      </c>
      <c r="AW61" s="24"/>
    </row>
    <row r="62" spans="1:49" ht="23.1" customHeight="1">
      <c r="A62" s="115" t="s">
        <v>69</v>
      </c>
      <c r="B62" s="116" t="s">
        <v>70</v>
      </c>
      <c r="C62" s="70" t="s">
        <v>68</v>
      </c>
      <c r="D62" s="156">
        <v>0</v>
      </c>
      <c r="E62" s="157">
        <v>0</v>
      </c>
      <c r="F62" s="157">
        <v>0</v>
      </c>
      <c r="G62" s="156">
        <v>0</v>
      </c>
      <c r="H62" s="156">
        <v>0</v>
      </c>
      <c r="I62" s="156">
        <v>0</v>
      </c>
      <c r="J62" s="52">
        <f>J59</f>
        <v>0</v>
      </c>
      <c r="K62" s="52">
        <f>K59</f>
        <v>0</v>
      </c>
      <c r="L62" s="71">
        <f>L59</f>
        <v>0</v>
      </c>
      <c r="M62" s="198">
        <f t="shared" ref="M62:O62" si="24">M59</f>
        <v>0</v>
      </c>
      <c r="N62" s="54">
        <f t="shared" si="24"/>
        <v>0</v>
      </c>
      <c r="O62" s="54">
        <f t="shared" si="24"/>
        <v>0</v>
      </c>
      <c r="P62" s="54">
        <v>0</v>
      </c>
      <c r="Q62" s="54">
        <v>0</v>
      </c>
      <c r="R62" s="54"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v>0</v>
      </c>
      <c r="Z62" s="54">
        <v>0</v>
      </c>
      <c r="AA62" s="54">
        <v>0</v>
      </c>
      <c r="AB62" s="54">
        <f>AB59</f>
        <v>0</v>
      </c>
      <c r="AC62" s="54">
        <f>AC59</f>
        <v>0</v>
      </c>
      <c r="AD62" s="54">
        <f>AD59</f>
        <v>0</v>
      </c>
      <c r="AE62" s="54">
        <f>AE59</f>
        <v>0</v>
      </c>
      <c r="AF62" s="54">
        <f>+AF59</f>
        <v>0</v>
      </c>
      <c r="AG62" s="54">
        <f>AG59</f>
        <v>0</v>
      </c>
      <c r="AH62" s="54">
        <f>AH59</f>
        <v>0</v>
      </c>
      <c r="AI62" s="54">
        <f t="shared" ref="AI62:AM62" si="25">AI59</f>
        <v>0</v>
      </c>
      <c r="AJ62" s="54">
        <f t="shared" si="25"/>
        <v>0</v>
      </c>
      <c r="AK62" s="54">
        <f t="shared" si="25"/>
        <v>0</v>
      </c>
      <c r="AL62" s="54">
        <f t="shared" si="25"/>
        <v>0</v>
      </c>
      <c r="AM62" s="54">
        <f t="shared" si="25"/>
        <v>0</v>
      </c>
      <c r="AN62" s="54">
        <f>AN59</f>
        <v>0</v>
      </c>
      <c r="AO62" s="54">
        <f>AO59</f>
        <v>0</v>
      </c>
      <c r="AP62" s="54">
        <f>AP59</f>
        <v>0</v>
      </c>
      <c r="AQ62" s="54">
        <f t="shared" si="11"/>
        <v>0</v>
      </c>
      <c r="AR62" s="54">
        <f t="shared" si="11"/>
        <v>0</v>
      </c>
      <c r="AS62" s="54">
        <f t="shared" si="11"/>
        <v>0</v>
      </c>
      <c r="AT62" s="90" t="s">
        <v>68</v>
      </c>
      <c r="AU62" s="109" t="s">
        <v>69</v>
      </c>
      <c r="AV62" s="110"/>
      <c r="AW62" s="24"/>
    </row>
    <row r="63" spans="1:49" ht="23.1" customHeight="1">
      <c r="A63" s="32"/>
      <c r="B63" s="33"/>
      <c r="C63" s="58" t="s">
        <v>26</v>
      </c>
      <c r="D63" s="161">
        <v>16</v>
      </c>
      <c r="E63" s="159">
        <v>307.92700000000002</v>
      </c>
      <c r="F63" s="159">
        <v>152389.54366123321</v>
      </c>
      <c r="G63" s="245">
        <v>14</v>
      </c>
      <c r="H63" s="269">
        <v>374.8184</v>
      </c>
      <c r="I63" s="269">
        <v>167750.02499999999</v>
      </c>
      <c r="J63" s="61">
        <f>+J7+J9+J11+J13+J15+J17+J19+J21+J23+J25+J27+J29+J31+J33+J35+J37+J39+J41+J43+J45+J47+J49+J51+J53+J55+J57+J60</f>
        <v>30</v>
      </c>
      <c r="K63" s="61">
        <f>+K7+K9+K11+K13+K15+K17+K19+K21+K23+K25+K27+K29+K31+K33+K35+K37+K39+K41+K43+K45+K47+K49+K51+K53+K55+K57+K60</f>
        <v>682.74540000000002</v>
      </c>
      <c r="L63" s="62">
        <f>+L7+L9+L11+L13+L15+L17+L19+L21+L23+L25+L27+L29+L31+L33+L35+L37+L39+L41+L43+L45+L47+L49+L51+L53+L55+L57+L60</f>
        <v>320139.56866123318</v>
      </c>
      <c r="M63" s="271">
        <f t="shared" ref="M63:O63" si="26">+M7+M9+M11+M13+M15+M17+M19+M21+M23+M25+M27+M29+M31+M33+M35+M37+M39+M41+M43+M45+M47+M49+M51+M53+M55+M57+M60</f>
        <v>101</v>
      </c>
      <c r="N63" s="267">
        <f t="shared" si="26"/>
        <v>217.19439999999997</v>
      </c>
      <c r="O63" s="267">
        <f t="shared" si="26"/>
        <v>83551.103000000003</v>
      </c>
      <c r="P63" s="267">
        <v>0</v>
      </c>
      <c r="Q63" s="267">
        <v>0</v>
      </c>
      <c r="R63" s="268">
        <v>0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0</v>
      </c>
      <c r="W63" s="61">
        <f>+W7+W9+W11+W13+W15+W17+W19+W21+W23+W25+W27+W29+W31+W33+W35+W37+W39+W41+W43+W45+W47+W49+W51+W53+W55+W57+W60</f>
        <v>0</v>
      </c>
      <c r="X63" s="67">
        <f>+X7+X9+X11+X13+X15+X17+X19+X21+X23+X25+X27+X29+X31+X33+X35+X37+X39+X41+X43+X45+X47+X49+X51+X53+X55+X57+X60</f>
        <v>0</v>
      </c>
      <c r="Y63" s="267">
        <v>0</v>
      </c>
      <c r="Z63" s="267">
        <v>0</v>
      </c>
      <c r="AA63" s="268">
        <v>0</v>
      </c>
      <c r="AB63" s="68">
        <f>+AB7+AB9+AB11+AB13+AB15+AB17+AB19+AB21+AB23+AB25+AB27+AB29+AB31+AB33+AB35+AB37+AB39+AB41+AB43+AB45+AB47+AB49+AB51+AB53+AB55+AB57+AB60</f>
        <v>0</v>
      </c>
      <c r="AC63" s="68">
        <f>+AC7+AC9+AC11+AC13+AC15+AC17+AC19+AC21+AC23+AC25+AC27+AC29+AC31+AC33+AC35+AC37+AC39+AC41+AC43+AC45+AC47+AC49+AC51+AC53+AC55+AC57+AC60</f>
        <v>0</v>
      </c>
      <c r="AD63" s="68">
        <f>+AD7+AD9+AD11+AD13+AD15+AD17+AD19+AD21+AD23+AD25+AD27+AD29+AD31+AD33+AD35+AD37+AD39+AD41+AD43+AD45+AD47+AD49+AD51+AD53+AD55+AD57+AD60</f>
        <v>0</v>
      </c>
      <c r="AE63" s="68">
        <f>AE7+AE9+AE11+AE13+AE15+AE17+AE19+AE21+AE23+AE25+AE27+AE29+AE31+AE33+AE35+AE37+AE39+AE41+AE43+AE45+AE47+AE49+AE51+AE53+AE55+AE57+AE60</f>
        <v>0</v>
      </c>
      <c r="AF63" s="68">
        <f>AF7+AF9+AF11+AF13+AF15+AF17+AF19+AF21+AF23+AF25+AF27+AF29+AF31+AF33+AF35+AF37+AF39+AF41+AF43+AF45+AF47+AF49+AF51+AF53+AF55+AF57+AF60</f>
        <v>0</v>
      </c>
      <c r="AG63" s="68">
        <f t="shared" ref="AG63" si="27">AG7+AG9+AG11+AG13+AG15+AG17+AG19+AG21+AG23+AG25+AG27+AG29+AG31+AG33+AG35+AG37+AG39+AG41+AG43+AG45+AG47+AG49+AG51+AG53+AG55+AG57+AG60</f>
        <v>0</v>
      </c>
      <c r="AH63" s="68">
        <f>AH7+AH9+AH11+AH13+AH15+AH17+AH19+AH21+AH23+AH25+AH27+AH29+AH31+AH33+AH35+AH37+AH39+AH41+AH43+AH45+AH47+AH49+AH51+AH53+AH55+AH57+AH60</f>
        <v>0</v>
      </c>
      <c r="AI63" s="68">
        <f t="shared" ref="AI63:AM63" si="28">AI7+AI9+AI11+AI13+AI15+AI17+AI19+AI21+AI23+AI25+AI27+AI29+AI31+AI33+AI35+AI37+AI39+AI41+AI43+AI45+AI47+AI49+AI51+AI53+AI55+AI57+AI60</f>
        <v>0</v>
      </c>
      <c r="AJ63" s="68">
        <f t="shared" si="28"/>
        <v>0</v>
      </c>
      <c r="AK63" s="68">
        <f t="shared" si="28"/>
        <v>0</v>
      </c>
      <c r="AL63" s="68">
        <f t="shared" si="28"/>
        <v>0</v>
      </c>
      <c r="AM63" s="68">
        <f t="shared" si="28"/>
        <v>0</v>
      </c>
      <c r="AN63" s="68">
        <f>AN7+AN9+AN11+AN13+AN15+AN17+AN19+AN21+AN23+AN25+AN27+AN29+AN31+AN33+AN35+AN37+AN39+AN41+AN43+AN45+AN47+AN49+AN51+AN53+AN55+AN57+AN60</f>
        <v>0</v>
      </c>
      <c r="AO63" s="68">
        <f t="shared" ref="AO63:AP63" si="29">AO7+AO9+AO11+AO13+AO15+AO17+AO19+AO21+AO23+AO25+AO27+AO29+AO31+AO33+AO35+AO37+AO39+AO41+AO43+AO45+AO47+AO49+AO51+AO53+AO55+AO57+AO60</f>
        <v>0</v>
      </c>
      <c r="AP63" s="68">
        <f t="shared" si="29"/>
        <v>0</v>
      </c>
      <c r="AQ63" s="68">
        <f t="shared" si="11"/>
        <v>131</v>
      </c>
      <c r="AR63" s="68">
        <f t="shared" si="11"/>
        <v>899.93979999999999</v>
      </c>
      <c r="AS63" s="68">
        <f t="shared" si="11"/>
        <v>403690.67166123318</v>
      </c>
      <c r="AT63" s="58" t="s">
        <v>26</v>
      </c>
      <c r="AU63" s="119"/>
      <c r="AV63" s="75"/>
      <c r="AW63" s="24"/>
    </row>
    <row r="64" spans="1:49" ht="23.1" customHeight="1">
      <c r="A64" s="41" t="s">
        <v>71</v>
      </c>
      <c r="B64" s="42" t="s">
        <v>72</v>
      </c>
      <c r="C64" s="70" t="s">
        <v>25</v>
      </c>
      <c r="D64" s="156">
        <v>0</v>
      </c>
      <c r="E64" s="157">
        <v>0</v>
      </c>
      <c r="F64" s="157">
        <v>0</v>
      </c>
      <c r="G64" s="156">
        <v>195</v>
      </c>
      <c r="H64" s="156">
        <v>306.4384</v>
      </c>
      <c r="I64" s="156">
        <v>92367.364000000001</v>
      </c>
      <c r="J64" s="52">
        <f t="shared" ref="J64:L67" si="30">D64+G64</f>
        <v>195</v>
      </c>
      <c r="K64" s="52">
        <f t="shared" si="30"/>
        <v>306.4384</v>
      </c>
      <c r="L64" s="71">
        <f t="shared" si="30"/>
        <v>92367.364000000001</v>
      </c>
      <c r="M64" s="198">
        <v>534</v>
      </c>
      <c r="N64" s="54">
        <v>40.708399999999997</v>
      </c>
      <c r="O64" s="54">
        <v>25749.179</v>
      </c>
      <c r="P64" s="54">
        <v>976</v>
      </c>
      <c r="Q64" s="54">
        <v>195.03290000000001</v>
      </c>
      <c r="R64" s="54">
        <v>55858.294999999998</v>
      </c>
      <c r="S64" s="272">
        <v>0</v>
      </c>
      <c r="T64" s="157">
        <v>0</v>
      </c>
      <c r="U64" s="157">
        <v>0</v>
      </c>
      <c r="V64" s="71">
        <f t="shared" ref="V64:X70" si="31">P64+S64</f>
        <v>976</v>
      </c>
      <c r="W64" s="52">
        <f t="shared" si="31"/>
        <v>195.03290000000001</v>
      </c>
      <c r="X64" s="71">
        <f t="shared" si="31"/>
        <v>55858.294999999998</v>
      </c>
      <c r="Y64" s="54">
        <v>30</v>
      </c>
      <c r="Z64" s="54">
        <v>1311.7570000000001</v>
      </c>
      <c r="AA64" s="54">
        <v>51860.909</v>
      </c>
      <c r="AB64" s="54">
        <v>26</v>
      </c>
      <c r="AC64" s="54">
        <v>0.49104999999999999</v>
      </c>
      <c r="AD64" s="54">
        <v>367.68</v>
      </c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>
        <f t="shared" si="11"/>
        <v>1761</v>
      </c>
      <c r="AR64" s="54">
        <f t="shared" si="11"/>
        <v>1854.4277500000001</v>
      </c>
      <c r="AS64" s="54">
        <f t="shared" si="11"/>
        <v>226203.427</v>
      </c>
      <c r="AT64" s="55" t="s">
        <v>25</v>
      </c>
      <c r="AU64" s="42" t="s">
        <v>72</v>
      </c>
      <c r="AV64" s="120" t="s">
        <v>71</v>
      </c>
      <c r="AW64" s="24"/>
    </row>
    <row r="65" spans="1:49" ht="23.1" customHeight="1">
      <c r="A65" s="41"/>
      <c r="B65" s="57"/>
      <c r="C65" s="58" t="s">
        <v>26</v>
      </c>
      <c r="D65" s="161">
        <v>395</v>
      </c>
      <c r="E65" s="159">
        <v>51.666499999999999</v>
      </c>
      <c r="F65" s="160">
        <v>56477.032906323817</v>
      </c>
      <c r="G65" s="245">
        <v>35</v>
      </c>
      <c r="H65" s="269">
        <v>143.429</v>
      </c>
      <c r="I65" s="269">
        <v>73397.664999999994</v>
      </c>
      <c r="J65" s="61">
        <f t="shared" si="30"/>
        <v>430</v>
      </c>
      <c r="K65" s="61">
        <f t="shared" si="30"/>
        <v>195.09550000000002</v>
      </c>
      <c r="L65" s="62">
        <f t="shared" si="30"/>
        <v>129874.69790632381</v>
      </c>
      <c r="M65" s="196">
        <v>15</v>
      </c>
      <c r="N65" s="197">
        <v>2.0114999999999998</v>
      </c>
      <c r="O65" s="197">
        <v>668.79499999999996</v>
      </c>
      <c r="P65" s="267">
        <v>36</v>
      </c>
      <c r="Q65" s="267">
        <v>112.5258</v>
      </c>
      <c r="R65" s="268">
        <v>13799.967000000001</v>
      </c>
      <c r="S65" s="161">
        <v>0</v>
      </c>
      <c r="T65" s="159">
        <v>0</v>
      </c>
      <c r="U65" s="162">
        <v>0</v>
      </c>
      <c r="V65" s="62">
        <f t="shared" si="31"/>
        <v>36</v>
      </c>
      <c r="W65" s="61">
        <f t="shared" si="31"/>
        <v>112.5258</v>
      </c>
      <c r="X65" s="62">
        <f t="shared" si="31"/>
        <v>13799.967000000001</v>
      </c>
      <c r="Y65" s="267"/>
      <c r="Z65" s="267"/>
      <c r="AA65" s="2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>
        <f t="shared" si="11"/>
        <v>481</v>
      </c>
      <c r="AR65" s="68">
        <f t="shared" si="11"/>
        <v>309.63279999999997</v>
      </c>
      <c r="AS65" s="68">
        <f t="shared" si="11"/>
        <v>144343.45990632381</v>
      </c>
      <c r="AT65" s="69" t="s">
        <v>26</v>
      </c>
      <c r="AU65" s="57"/>
      <c r="AV65" s="56"/>
      <c r="AW65" s="24"/>
    </row>
    <row r="66" spans="1:49" ht="23.1" customHeight="1">
      <c r="A66" s="41" t="s">
        <v>73</v>
      </c>
      <c r="B66" s="42" t="s">
        <v>74</v>
      </c>
      <c r="C66" s="70" t="s">
        <v>25</v>
      </c>
      <c r="D66" s="156">
        <v>0</v>
      </c>
      <c r="E66" s="157">
        <v>0</v>
      </c>
      <c r="F66" s="157">
        <v>0</v>
      </c>
      <c r="G66" s="156">
        <v>0</v>
      </c>
      <c r="H66" s="157">
        <v>0</v>
      </c>
      <c r="I66" s="157">
        <v>0</v>
      </c>
      <c r="J66" s="52">
        <f t="shared" si="30"/>
        <v>0</v>
      </c>
      <c r="K66" s="52">
        <f t="shared" si="30"/>
        <v>0</v>
      </c>
      <c r="L66" s="71">
        <f t="shared" si="30"/>
        <v>0</v>
      </c>
      <c r="M66" s="156">
        <v>0</v>
      </c>
      <c r="N66" s="157">
        <v>0</v>
      </c>
      <c r="O66" s="157">
        <v>0</v>
      </c>
      <c r="P66" s="156">
        <v>0</v>
      </c>
      <c r="Q66" s="157">
        <v>0</v>
      </c>
      <c r="R66" s="157">
        <v>0</v>
      </c>
      <c r="S66" s="272">
        <v>0</v>
      </c>
      <c r="T66" s="157">
        <v>0</v>
      </c>
      <c r="U66" s="157">
        <v>0</v>
      </c>
      <c r="V66" s="71">
        <f t="shared" si="31"/>
        <v>0</v>
      </c>
      <c r="W66" s="52">
        <f t="shared" si="31"/>
        <v>0</v>
      </c>
      <c r="X66" s="71">
        <f t="shared" si="31"/>
        <v>0</v>
      </c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>
        <f t="shared" si="11"/>
        <v>0</v>
      </c>
      <c r="AR66" s="54">
        <f t="shared" si="11"/>
        <v>0</v>
      </c>
      <c r="AS66" s="54">
        <f t="shared" si="11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3.1" customHeight="1">
      <c r="A67" s="73" t="s">
        <v>51</v>
      </c>
      <c r="B67" s="57"/>
      <c r="C67" s="58" t="s">
        <v>26</v>
      </c>
      <c r="D67" s="161">
        <v>0</v>
      </c>
      <c r="E67" s="159">
        <v>0</v>
      </c>
      <c r="F67" s="159">
        <v>0</v>
      </c>
      <c r="G67" s="161">
        <v>0</v>
      </c>
      <c r="H67" s="159">
        <v>0</v>
      </c>
      <c r="I67" s="159">
        <v>0</v>
      </c>
      <c r="J67" s="61">
        <f t="shared" si="30"/>
        <v>0</v>
      </c>
      <c r="K67" s="61">
        <f t="shared" si="30"/>
        <v>0</v>
      </c>
      <c r="L67" s="62">
        <f t="shared" si="30"/>
        <v>0</v>
      </c>
      <c r="M67" s="161">
        <v>0</v>
      </c>
      <c r="N67" s="159">
        <v>0</v>
      </c>
      <c r="O67" s="159">
        <v>0</v>
      </c>
      <c r="P67" s="161">
        <v>0</v>
      </c>
      <c r="Q67" s="159">
        <v>0</v>
      </c>
      <c r="R67" s="159">
        <v>0</v>
      </c>
      <c r="S67" s="161">
        <v>0</v>
      </c>
      <c r="T67" s="159">
        <v>0</v>
      </c>
      <c r="U67" s="162">
        <v>0</v>
      </c>
      <c r="V67" s="62">
        <f t="shared" si="31"/>
        <v>0</v>
      </c>
      <c r="W67" s="61">
        <f t="shared" si="31"/>
        <v>0</v>
      </c>
      <c r="X67" s="62">
        <f t="shared" si="31"/>
        <v>0</v>
      </c>
      <c r="Y67" s="267"/>
      <c r="Z67" s="267"/>
      <c r="AA67" s="2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>
        <f t="shared" si="11"/>
        <v>0</v>
      </c>
      <c r="AR67" s="68">
        <f t="shared" si="11"/>
        <v>0</v>
      </c>
      <c r="AS67" s="68">
        <f t="shared" si="11"/>
        <v>0</v>
      </c>
      <c r="AT67" s="74" t="s">
        <v>26</v>
      </c>
      <c r="AU67" s="57"/>
      <c r="AV67" s="75" t="s">
        <v>51</v>
      </c>
      <c r="AW67" s="24"/>
    </row>
    <row r="68" spans="1:49" ht="23.1" customHeight="1">
      <c r="A68" s="121" t="s">
        <v>75</v>
      </c>
      <c r="B68" s="122"/>
      <c r="C68" s="70" t="s">
        <v>25</v>
      </c>
      <c r="D68" s="52">
        <f t="shared" ref="D68:I68" si="32">+D61+D64+D66</f>
        <v>48</v>
      </c>
      <c r="E68" s="52">
        <f t="shared" si="32"/>
        <v>13.2105</v>
      </c>
      <c r="F68" s="72">
        <f t="shared" si="32"/>
        <v>3932.1374324429598</v>
      </c>
      <c r="G68" s="156">
        <f t="shared" si="32"/>
        <v>241</v>
      </c>
      <c r="H68" s="156">
        <f t="shared" si="32"/>
        <v>334.05</v>
      </c>
      <c r="I68" s="156">
        <f t="shared" si="32"/>
        <v>98706.766000000003</v>
      </c>
      <c r="J68" s="52">
        <f t="shared" ref="D68:L68" si="33">+J61+J64+J66</f>
        <v>289</v>
      </c>
      <c r="K68" s="52">
        <f t="shared" si="33"/>
        <v>347.26049999999998</v>
      </c>
      <c r="L68" s="71">
        <f t="shared" si="33"/>
        <v>102638.90343244297</v>
      </c>
      <c r="M68" s="52">
        <f>+M61+M64+M66</f>
        <v>1737</v>
      </c>
      <c r="N68" s="52">
        <f>+N61+N64+N66</f>
        <v>687.75859999999989</v>
      </c>
      <c r="O68" s="52">
        <f>+O61+O64+O66</f>
        <v>317181.902</v>
      </c>
      <c r="P68" s="54">
        <f>+P61+P64+P66</f>
        <v>1436</v>
      </c>
      <c r="Q68" s="54">
        <f>+Q61+Q64+Q66</f>
        <v>2503.2727000000004</v>
      </c>
      <c r="R68" s="54">
        <f>+R61+R64+R66</f>
        <v>396749.42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1436</v>
      </c>
      <c r="W68" s="52">
        <f>W61+W64+W66</f>
        <v>2503.2727000000004</v>
      </c>
      <c r="X68" s="71">
        <f>X61+X64+X66</f>
        <v>396749.42</v>
      </c>
      <c r="Y68" s="54">
        <f>+Y61+Y64+Y66</f>
        <v>317</v>
      </c>
      <c r="Z68" s="54">
        <f>+Z61+Z64+Z66</f>
        <v>2668.4516000000003</v>
      </c>
      <c r="AA68" s="54">
        <f>+AA61+AA64+AA66</f>
        <v>137073.47600000002</v>
      </c>
      <c r="AB68" s="54">
        <f>+AB61+AB64+AB66</f>
        <v>1379</v>
      </c>
      <c r="AC68" s="54">
        <f>+AC61+AC64+AC66</f>
        <v>167.85510999999997</v>
      </c>
      <c r="AD68" s="54">
        <f>+AD61+AD64+AD66</f>
        <v>61047.615999999995</v>
      </c>
      <c r="AE68" s="54">
        <f>AE61+AE62+AE64+AE66</f>
        <v>18</v>
      </c>
      <c r="AF68" s="54">
        <f>+AF61+AF64+AF66</f>
        <v>4.2542</v>
      </c>
      <c r="AG68" s="54">
        <f>AG61+AG62+AG64+AG66</f>
        <v>4005.4119999999998</v>
      </c>
      <c r="AH68" s="54">
        <f>AH61+AH62+AH64+AH66</f>
        <v>53</v>
      </c>
      <c r="AI68" s="54">
        <f>+AI61+AI64+AI66</f>
        <v>21.534600000000001</v>
      </c>
      <c r="AJ68" s="54">
        <f>AJ61+AJ62+AJ64+AJ66</f>
        <v>8993.851999999999</v>
      </c>
      <c r="AK68" s="54">
        <f>AK61+AK62+AK64+AK66</f>
        <v>0</v>
      </c>
      <c r="AL68" s="54">
        <f>+AL61+AL64+AL66</f>
        <v>0</v>
      </c>
      <c r="AM68" s="54">
        <f>AM61+AM62+AM64+AM66</f>
        <v>0</v>
      </c>
      <c r="AN68" s="54">
        <f>AN61+AN62+AN64+AN66</f>
        <v>28</v>
      </c>
      <c r="AO68" s="54">
        <f>+AO61+AO64+AO66</f>
        <v>4.6442999999999994</v>
      </c>
      <c r="AP68" s="54">
        <f>+AP61+AP64+AP66+AP62</f>
        <v>1948.3239999999998</v>
      </c>
      <c r="AQ68" s="54">
        <f t="shared" si="11"/>
        <v>5257</v>
      </c>
      <c r="AR68" s="54">
        <f t="shared" si="11"/>
        <v>6405.0316100000009</v>
      </c>
      <c r="AS68" s="54">
        <f t="shared" si="11"/>
        <v>1029638.9054324429</v>
      </c>
      <c r="AT68" s="83" t="s">
        <v>25</v>
      </c>
      <c r="AU68" s="124" t="s">
        <v>75</v>
      </c>
      <c r="AV68" s="125"/>
      <c r="AW68" s="24"/>
    </row>
    <row r="69" spans="1:49" ht="23.1" customHeight="1">
      <c r="A69" s="126"/>
      <c r="B69" s="127"/>
      <c r="C69" s="58" t="s">
        <v>26</v>
      </c>
      <c r="D69" s="61">
        <f t="shared" ref="D69:I69" si="34">+D63+D65+D67</f>
        <v>411</v>
      </c>
      <c r="E69" s="61">
        <f t="shared" si="34"/>
        <v>359.59350000000001</v>
      </c>
      <c r="F69" s="62">
        <f t="shared" si="34"/>
        <v>208866.57656755703</v>
      </c>
      <c r="G69" s="245">
        <f t="shared" si="34"/>
        <v>49</v>
      </c>
      <c r="H69" s="269">
        <f t="shared" si="34"/>
        <v>518.24739999999997</v>
      </c>
      <c r="I69" s="269">
        <f t="shared" si="34"/>
        <v>241147.69</v>
      </c>
      <c r="J69" s="61">
        <f t="shared" ref="D69:L69" si="35">+J63+J65+J67</f>
        <v>460</v>
      </c>
      <c r="K69" s="61">
        <f t="shared" si="35"/>
        <v>877.84090000000003</v>
      </c>
      <c r="L69" s="62">
        <f t="shared" si="35"/>
        <v>450014.266567557</v>
      </c>
      <c r="M69" s="61">
        <f>+M63+M65+M67</f>
        <v>116</v>
      </c>
      <c r="N69" s="61">
        <f>+N63+N65+N67</f>
        <v>219.20589999999999</v>
      </c>
      <c r="O69" s="67">
        <f>+O63+O65+O67</f>
        <v>84219.898000000001</v>
      </c>
      <c r="P69" s="267">
        <f>+P63+P65+P67</f>
        <v>36</v>
      </c>
      <c r="Q69" s="267">
        <f>+Q63+Q65+Q67</f>
        <v>112.5258</v>
      </c>
      <c r="R69" s="268">
        <f>+R63+R65+R67</f>
        <v>13799.967000000001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36</v>
      </c>
      <c r="W69" s="61">
        <f>+W63+W65+W67</f>
        <v>112.5258</v>
      </c>
      <c r="X69" s="62">
        <f>+X63+X65+X67</f>
        <v>13799.967000000001</v>
      </c>
      <c r="Y69" s="267">
        <f>+Y63+Y65+Y67</f>
        <v>0</v>
      </c>
      <c r="Z69" s="267">
        <f>+Z63+Z65+Z67</f>
        <v>0</v>
      </c>
      <c r="AA69" s="268">
        <f>+AA63+AA65+AA67</f>
        <v>0</v>
      </c>
      <c r="AB69" s="68">
        <f>+AB63+AB65+AB67</f>
        <v>0</v>
      </c>
      <c r="AC69" s="68">
        <f>+AC63+AC65+AC67</f>
        <v>0</v>
      </c>
      <c r="AD69" s="68">
        <f>+AD63+AD65+AD67</f>
        <v>0</v>
      </c>
      <c r="AE69" s="68">
        <f t="shared" ref="AE69:AG69" si="36">+AE63+AE65+AE67</f>
        <v>0</v>
      </c>
      <c r="AF69" s="68">
        <f t="shared" si="36"/>
        <v>0</v>
      </c>
      <c r="AG69" s="68">
        <f t="shared" si="36"/>
        <v>0</v>
      </c>
      <c r="AH69" s="68">
        <f>+AH63+AH65+AH67</f>
        <v>0</v>
      </c>
      <c r="AI69" s="68">
        <f>+AI63+AI65+AI67</f>
        <v>0</v>
      </c>
      <c r="AJ69" s="68">
        <f>+AJ63+AJ65+AJ67</f>
        <v>0</v>
      </c>
      <c r="AK69" s="68">
        <f t="shared" ref="AK69:AM69" si="37">+AK63+AK65+AK67</f>
        <v>0</v>
      </c>
      <c r="AL69" s="68">
        <f t="shared" si="37"/>
        <v>0</v>
      </c>
      <c r="AM69" s="68">
        <f t="shared" si="37"/>
        <v>0</v>
      </c>
      <c r="AN69" s="68">
        <f t="shared" ref="AN69:AP69" si="38">AN63+AN65+AN67</f>
        <v>0</v>
      </c>
      <c r="AO69" s="68">
        <f t="shared" si="38"/>
        <v>0</v>
      </c>
      <c r="AP69" s="68">
        <f t="shared" si="38"/>
        <v>0</v>
      </c>
      <c r="AQ69" s="68">
        <f>AN69+AK69+AH69+AE69+AB69+Y69+S69+P69+M69+G69+D69</f>
        <v>612</v>
      </c>
      <c r="AR69" s="68">
        <f t="shared" ref="AQ69:AS132" si="39">AO69+AL69+AI69+AF69+AC69+Z69+T69+Q69+N69+H69+E69</f>
        <v>1209.5726</v>
      </c>
      <c r="AS69" s="68">
        <f t="shared" si="39"/>
        <v>548034.13156755699</v>
      </c>
      <c r="AT69" s="58" t="s">
        <v>26</v>
      </c>
      <c r="AU69" s="130"/>
      <c r="AV69" s="131"/>
      <c r="AW69" s="24"/>
    </row>
    <row r="70" spans="1:49" ht="23.1" customHeight="1" thickBot="1">
      <c r="A70" s="132" t="s">
        <v>76</v>
      </c>
      <c r="B70" s="133" t="s">
        <v>77</v>
      </c>
      <c r="C70" s="134"/>
      <c r="D70" s="137"/>
      <c r="E70" s="137"/>
      <c r="F70" s="138"/>
      <c r="G70" s="270"/>
      <c r="H70" s="270"/>
      <c r="I70" s="270"/>
      <c r="J70" s="137"/>
      <c r="K70" s="137">
        <f>E70+H70</f>
        <v>0</v>
      </c>
      <c r="L70" s="138">
        <f>F70+I70</f>
        <v>0</v>
      </c>
      <c r="M70" s="137"/>
      <c r="N70" s="137"/>
      <c r="O70" s="168"/>
      <c r="P70" s="276"/>
      <c r="Q70" s="277"/>
      <c r="R70" s="278"/>
      <c r="S70" s="137"/>
      <c r="T70" s="137"/>
      <c r="U70" s="168"/>
      <c r="V70" s="138">
        <f t="shared" si="31"/>
        <v>0</v>
      </c>
      <c r="W70" s="137">
        <f t="shared" si="31"/>
        <v>0</v>
      </c>
      <c r="X70" s="138">
        <f t="shared" si="31"/>
        <v>0</v>
      </c>
      <c r="Y70" s="277"/>
      <c r="Z70" s="277"/>
      <c r="AA70" s="278"/>
      <c r="AB70" s="263"/>
      <c r="AC70" s="137"/>
      <c r="AD70" s="137"/>
      <c r="AE70" s="263"/>
      <c r="AF70" s="137"/>
      <c r="AG70" s="137"/>
      <c r="AH70" s="263"/>
      <c r="AI70" s="137"/>
      <c r="AJ70" s="137"/>
      <c r="AK70" s="263"/>
      <c r="AL70" s="137"/>
      <c r="AM70" s="137"/>
      <c r="AN70" s="263"/>
      <c r="AO70" s="137"/>
      <c r="AP70" s="137"/>
      <c r="AQ70" s="137">
        <f t="shared" si="39"/>
        <v>0</v>
      </c>
      <c r="AR70" s="137">
        <f t="shared" si="39"/>
        <v>0</v>
      </c>
      <c r="AS70" s="137">
        <f t="shared" si="39"/>
        <v>0</v>
      </c>
      <c r="AT70" s="140" t="s">
        <v>76</v>
      </c>
      <c r="AU70" s="133" t="s">
        <v>77</v>
      </c>
      <c r="AV70" s="141"/>
      <c r="AW70" s="24"/>
    </row>
    <row r="71" spans="1:49" ht="23.1" customHeight="1" thickBot="1">
      <c r="A71" s="142" t="s">
        <v>78</v>
      </c>
      <c r="B71" s="143" t="s">
        <v>79</v>
      </c>
      <c r="C71" s="144"/>
      <c r="D71" s="137">
        <f>D68+D69</f>
        <v>459</v>
      </c>
      <c r="E71" s="137">
        <f>E68+E69</f>
        <v>372.80400000000003</v>
      </c>
      <c r="F71" s="168">
        <f>F68+F69</f>
        <v>212798.71399999998</v>
      </c>
      <c r="G71" s="270">
        <f>G68+G69</f>
        <v>290</v>
      </c>
      <c r="H71" s="270">
        <f>H68+H69</f>
        <v>852.29739999999993</v>
      </c>
      <c r="I71" s="270">
        <f>I68+I69</f>
        <v>339854.45600000001</v>
      </c>
      <c r="J71" s="145">
        <f t="shared" ref="D71:O71" si="40">J68+J69</f>
        <v>749</v>
      </c>
      <c r="K71" s="145">
        <f t="shared" si="40"/>
        <v>1225.1014</v>
      </c>
      <c r="L71" s="146">
        <f t="shared" si="40"/>
        <v>552653.16999999993</v>
      </c>
      <c r="M71" s="137">
        <f t="shared" si="40"/>
        <v>1853</v>
      </c>
      <c r="N71" s="137">
        <f t="shared" si="40"/>
        <v>906.96449999999982</v>
      </c>
      <c r="O71" s="168">
        <f t="shared" si="40"/>
        <v>401401.8</v>
      </c>
      <c r="P71" s="276">
        <f>P68+P69</f>
        <v>1472</v>
      </c>
      <c r="Q71" s="277">
        <f>Q68+Q69</f>
        <v>2615.7985000000003</v>
      </c>
      <c r="R71" s="278">
        <f>R68+R69</f>
        <v>410549.38699999999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1472</v>
      </c>
      <c r="W71" s="145">
        <f>W68+W69+W70</f>
        <v>2615.7985000000003</v>
      </c>
      <c r="X71" s="146">
        <f>X68+X69+X70</f>
        <v>410549.38699999999</v>
      </c>
      <c r="Y71" s="280">
        <f>Y68+Y69</f>
        <v>317</v>
      </c>
      <c r="Z71" s="280">
        <f>Z68+Z69</f>
        <v>2668.4516000000003</v>
      </c>
      <c r="AA71" s="281">
        <f>AA68+AA69</f>
        <v>137073.47600000002</v>
      </c>
      <c r="AB71" s="263">
        <f>AB68+AB69</f>
        <v>1379</v>
      </c>
      <c r="AC71" s="137">
        <f>AC68+AC69</f>
        <v>167.85510999999997</v>
      </c>
      <c r="AD71" s="137">
        <f>AD68+AD69</f>
        <v>61047.615999999995</v>
      </c>
      <c r="AE71" s="263">
        <f t="shared" ref="AE71:AJ71" si="41">AE68+AE69</f>
        <v>18</v>
      </c>
      <c r="AF71" s="137">
        <f t="shared" si="41"/>
        <v>4.2542</v>
      </c>
      <c r="AG71" s="137">
        <f t="shared" si="41"/>
        <v>4005.4119999999998</v>
      </c>
      <c r="AH71" s="263">
        <f t="shared" si="41"/>
        <v>53</v>
      </c>
      <c r="AI71" s="137">
        <f t="shared" si="41"/>
        <v>21.534600000000001</v>
      </c>
      <c r="AJ71" s="137">
        <f t="shared" si="41"/>
        <v>8993.851999999999</v>
      </c>
      <c r="AK71" s="263">
        <f>AK68+AK69</f>
        <v>0</v>
      </c>
      <c r="AL71" s="137">
        <f>AL68+AL69</f>
        <v>0</v>
      </c>
      <c r="AM71" s="137">
        <f>AM68+AM69</f>
        <v>0</v>
      </c>
      <c r="AN71" s="263">
        <f>AN68+AN69</f>
        <v>28</v>
      </c>
      <c r="AO71" s="137">
        <f t="shared" ref="AO71:AP71" si="42">AO68+AO69</f>
        <v>4.6442999999999994</v>
      </c>
      <c r="AP71" s="137">
        <f t="shared" si="42"/>
        <v>1948.3239999999998</v>
      </c>
      <c r="AQ71" s="151">
        <f>AN71+AK71+AH71+AE71+AB71+Y71+S71+P71+M71+G71+D71</f>
        <v>5869</v>
      </c>
      <c r="AR71" s="151">
        <f>AO71+AL71+AI71+AF71+AC71+Z71+T71+Q71+N71+H71+E71</f>
        <v>7614.6042100000013</v>
      </c>
      <c r="AS71" s="145">
        <f>AP71+AM71+AJ71+AG71+AD71+AA71+U71+R71+O71+I71+F71</f>
        <v>1577673.037</v>
      </c>
      <c r="AT71" s="152" t="s">
        <v>78</v>
      </c>
      <c r="AU71" s="143" t="s">
        <v>79</v>
      </c>
      <c r="AV71" s="153" t="s">
        <v>66</v>
      </c>
      <c r="AW71" s="24"/>
    </row>
    <row r="72" spans="1:49" ht="23.1" customHeight="1">
      <c r="X72" s="154" t="s">
        <v>80</v>
      </c>
      <c r="AU72" s="154" t="s">
        <v>80</v>
      </c>
    </row>
    <row r="73" spans="1:49" ht="23.1" customHeight="1">
      <c r="AR73" s="155"/>
      <c r="AS73" s="155"/>
    </row>
    <row r="74" spans="1:49" ht="23.1" customHeight="1"/>
    <row r="75" spans="1:49" ht="23.1" customHeight="1"/>
    <row r="76" spans="1:49" ht="23.1" customHeight="1"/>
    <row r="77" spans="1:49" ht="23.1" customHeight="1"/>
    <row r="78" spans="1:49" ht="23.1" customHeight="1"/>
    <row r="79" spans="1:49" ht="23.1" customHeight="1"/>
    <row r="80" spans="1:49" ht="23.1" customHeight="1"/>
    <row r="81" spans="4:4" ht="23.1" customHeight="1"/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Y61" zoomScale="55" zoomScaleNormal="55" workbookViewId="0">
      <selection activeCell="AO8" sqref="AO8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134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134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5.5">
      <c r="A6" s="41" t="s">
        <v>23</v>
      </c>
      <c r="B6" s="42" t="s">
        <v>24</v>
      </c>
      <c r="C6" s="43" t="s">
        <v>25</v>
      </c>
      <c r="D6" s="170">
        <v>0</v>
      </c>
      <c r="E6" s="171">
        <v>0</v>
      </c>
      <c r="F6" s="171">
        <v>0</v>
      </c>
      <c r="G6" s="156"/>
      <c r="H6" s="156"/>
      <c r="I6" s="156"/>
      <c r="J6" s="46">
        <f>D6+G6</f>
        <v>0</v>
      </c>
      <c r="K6" s="46">
        <f>E6+H6</f>
        <v>0</v>
      </c>
      <c r="L6" s="47">
        <f>F6+I6</f>
        <v>0</v>
      </c>
      <c r="M6" s="171"/>
      <c r="N6" s="171"/>
      <c r="O6" s="247"/>
      <c r="P6" s="54"/>
      <c r="Q6" s="54"/>
      <c r="R6" s="54"/>
      <c r="S6" s="192"/>
      <c r="T6" s="192"/>
      <c r="U6" s="259"/>
      <c r="V6" s="47">
        <f>P6+S6</f>
        <v>0</v>
      </c>
      <c r="W6" s="46">
        <f>Q6+T6</f>
        <v>0</v>
      </c>
      <c r="X6" s="47">
        <f>R6+U6</f>
        <v>0</v>
      </c>
      <c r="Y6" s="54"/>
      <c r="Z6" s="54"/>
      <c r="AA6" s="54"/>
      <c r="AB6" s="52"/>
      <c r="AC6" s="52"/>
      <c r="AD6" s="52"/>
      <c r="AE6" s="54"/>
      <c r="AF6" s="54"/>
      <c r="AG6" s="54"/>
      <c r="AH6" s="52"/>
      <c r="AI6" s="52"/>
      <c r="AJ6" s="52"/>
      <c r="AK6" s="54"/>
      <c r="AL6" s="54"/>
      <c r="AM6" s="54"/>
      <c r="AN6" s="52"/>
      <c r="AO6" s="52"/>
      <c r="AP6" s="52"/>
      <c r="AQ6" s="54">
        <f>AN6+AK6+AH6+AE6+AB6+Y6+S6+P6+M6+G6+D6</f>
        <v>0</v>
      </c>
      <c r="AR6" s="54">
        <f>AO6+AL6+AI6+AF6+AC6+Z6+T6+Q6+N6+H6+E6</f>
        <v>0</v>
      </c>
      <c r="AS6" s="54">
        <f>AP6+AM6+AJ6+AG6+AD6+AA6+U6+R6+O6+I6+F6</f>
        <v>0</v>
      </c>
      <c r="AT6" s="55" t="s">
        <v>25</v>
      </c>
      <c r="AU6" s="42" t="s">
        <v>24</v>
      </c>
      <c r="AV6" s="56" t="s">
        <v>23</v>
      </c>
      <c r="AW6" s="24"/>
    </row>
    <row r="7" spans="1:49" ht="25.5">
      <c r="A7" s="41"/>
      <c r="B7" s="57"/>
      <c r="C7" s="58" t="s">
        <v>26</v>
      </c>
      <c r="D7" s="172">
        <v>0</v>
      </c>
      <c r="E7" s="173">
        <v>0</v>
      </c>
      <c r="F7" s="173">
        <v>0</v>
      </c>
      <c r="G7" s="156"/>
      <c r="H7" s="156"/>
      <c r="I7" s="156"/>
      <c r="J7" s="61">
        <f t="shared" ref="J7:L32" si="0">D7+G7</f>
        <v>0</v>
      </c>
      <c r="K7" s="61">
        <f t="shared" si="0"/>
        <v>0</v>
      </c>
      <c r="L7" s="62">
        <f t="shared" si="0"/>
        <v>0</v>
      </c>
      <c r="M7" s="173"/>
      <c r="N7" s="173"/>
      <c r="O7" s="248"/>
      <c r="P7" s="54">
        <v>1</v>
      </c>
      <c r="Q7" s="54">
        <v>2.633</v>
      </c>
      <c r="R7" s="54">
        <v>1105.8599999999999</v>
      </c>
      <c r="S7" s="193"/>
      <c r="T7" s="193"/>
      <c r="U7" s="260"/>
      <c r="V7" s="62">
        <f t="shared" ref="V7:X60" si="1">P7+S7</f>
        <v>1</v>
      </c>
      <c r="W7" s="61">
        <f t="shared" si="1"/>
        <v>2.633</v>
      </c>
      <c r="X7" s="62">
        <f t="shared" si="1"/>
        <v>1105.8599999999999</v>
      </c>
      <c r="Y7" s="54"/>
      <c r="Z7" s="54"/>
      <c r="AA7" s="54"/>
      <c r="AB7" s="61"/>
      <c r="AC7" s="61"/>
      <c r="AD7" s="61"/>
      <c r="AE7" s="68"/>
      <c r="AF7" s="68"/>
      <c r="AG7" s="68"/>
      <c r="AH7" s="61"/>
      <c r="AI7" s="61"/>
      <c r="AJ7" s="61"/>
      <c r="AK7" s="68"/>
      <c r="AL7" s="68"/>
      <c r="AM7" s="68"/>
      <c r="AN7" s="61"/>
      <c r="AO7" s="61"/>
      <c r="AP7" s="61"/>
      <c r="AQ7" s="68">
        <f t="shared" ref="AQ7:AS68" si="2">AN7+AK7+AH7+AE7+AB7+Y7+S7+P7+M7+G7+D7</f>
        <v>1</v>
      </c>
      <c r="AR7" s="68">
        <f>AO7+AL7+AI7+AF7+AC7+Z7+T7+Q7+N7+H7+E7</f>
        <v>2.633</v>
      </c>
      <c r="AS7" s="68">
        <f t="shared" si="2"/>
        <v>1105.8599999999999</v>
      </c>
      <c r="AT7" s="69" t="s">
        <v>26</v>
      </c>
      <c r="AU7" s="57"/>
      <c r="AV7" s="56"/>
      <c r="AW7" s="24"/>
    </row>
    <row r="8" spans="1:49" ht="25.5">
      <c r="A8" s="41" t="s">
        <v>27</v>
      </c>
      <c r="B8" s="42" t="s">
        <v>28</v>
      </c>
      <c r="C8" s="70" t="s">
        <v>25</v>
      </c>
      <c r="D8" s="170">
        <v>0</v>
      </c>
      <c r="E8" s="171">
        <v>0</v>
      </c>
      <c r="F8" s="171">
        <v>0</v>
      </c>
      <c r="G8" s="156"/>
      <c r="H8" s="156"/>
      <c r="I8" s="156"/>
      <c r="J8" s="52">
        <f t="shared" si="0"/>
        <v>0</v>
      </c>
      <c r="K8" s="52">
        <f t="shared" si="0"/>
        <v>0</v>
      </c>
      <c r="L8" s="71">
        <f t="shared" si="0"/>
        <v>0</v>
      </c>
      <c r="M8" s="171"/>
      <c r="N8" s="171"/>
      <c r="O8" s="247"/>
      <c r="P8" s="54"/>
      <c r="Q8" s="54"/>
      <c r="R8" s="54"/>
      <c r="S8" s="192"/>
      <c r="T8" s="192"/>
      <c r="U8" s="259"/>
      <c r="V8" s="71">
        <f t="shared" si="1"/>
        <v>0</v>
      </c>
      <c r="W8" s="52">
        <f t="shared" si="1"/>
        <v>0</v>
      </c>
      <c r="X8" s="71">
        <f t="shared" si="1"/>
        <v>0</v>
      </c>
      <c r="Y8" s="54"/>
      <c r="Z8" s="54"/>
      <c r="AA8" s="54"/>
      <c r="AB8" s="52"/>
      <c r="AC8" s="52"/>
      <c r="AD8" s="52"/>
      <c r="AE8" s="54"/>
      <c r="AF8" s="54"/>
      <c r="AG8" s="54"/>
      <c r="AH8" s="52"/>
      <c r="AI8" s="52"/>
      <c r="AJ8" s="52"/>
      <c r="AK8" s="54"/>
      <c r="AL8" s="54"/>
      <c r="AM8" s="54"/>
      <c r="AN8" s="52"/>
      <c r="AO8" s="52"/>
      <c r="AP8" s="52"/>
      <c r="AQ8" s="54">
        <f t="shared" si="2"/>
        <v>0</v>
      </c>
      <c r="AR8" s="54">
        <f t="shared" si="2"/>
        <v>0</v>
      </c>
      <c r="AS8" s="54">
        <f t="shared" si="2"/>
        <v>0</v>
      </c>
      <c r="AT8" s="55" t="s">
        <v>25</v>
      </c>
      <c r="AU8" s="42" t="s">
        <v>28</v>
      </c>
      <c r="AV8" s="56" t="s">
        <v>27</v>
      </c>
      <c r="AW8" s="24"/>
    </row>
    <row r="9" spans="1:49" ht="25.5">
      <c r="A9" s="41"/>
      <c r="B9" s="57"/>
      <c r="C9" s="58" t="s">
        <v>26</v>
      </c>
      <c r="D9" s="172">
        <v>0</v>
      </c>
      <c r="E9" s="173">
        <v>0</v>
      </c>
      <c r="F9" s="173">
        <v>0</v>
      </c>
      <c r="G9" s="156"/>
      <c r="H9" s="156"/>
      <c r="I9" s="156"/>
      <c r="J9" s="61">
        <f t="shared" si="0"/>
        <v>0</v>
      </c>
      <c r="K9" s="61">
        <f t="shared" si="0"/>
        <v>0</v>
      </c>
      <c r="L9" s="62">
        <f t="shared" si="0"/>
        <v>0</v>
      </c>
      <c r="M9" s="173"/>
      <c r="N9" s="173"/>
      <c r="O9" s="248"/>
      <c r="P9" s="54">
        <v>3</v>
      </c>
      <c r="Q9" s="54">
        <v>508.26600000000002</v>
      </c>
      <c r="R9" s="54">
        <v>35522.252999999997</v>
      </c>
      <c r="S9" s="193"/>
      <c r="T9" s="193"/>
      <c r="U9" s="260"/>
      <c r="V9" s="62">
        <f t="shared" si="1"/>
        <v>3</v>
      </c>
      <c r="W9" s="61">
        <f t="shared" si="1"/>
        <v>508.26600000000002</v>
      </c>
      <c r="X9" s="62">
        <f t="shared" si="1"/>
        <v>35522.252999999997</v>
      </c>
      <c r="Y9" s="54"/>
      <c r="Z9" s="54"/>
      <c r="AA9" s="54"/>
      <c r="AB9" s="61"/>
      <c r="AC9" s="61"/>
      <c r="AD9" s="61"/>
      <c r="AE9" s="68"/>
      <c r="AF9" s="68"/>
      <c r="AG9" s="68"/>
      <c r="AH9" s="61"/>
      <c r="AI9" s="61"/>
      <c r="AJ9" s="61"/>
      <c r="AK9" s="68"/>
      <c r="AL9" s="68"/>
      <c r="AM9" s="68"/>
      <c r="AN9" s="61"/>
      <c r="AO9" s="61"/>
      <c r="AP9" s="61"/>
      <c r="AQ9" s="68">
        <f t="shared" si="2"/>
        <v>3</v>
      </c>
      <c r="AR9" s="68">
        <f t="shared" si="2"/>
        <v>508.26600000000002</v>
      </c>
      <c r="AS9" s="68">
        <f t="shared" si="2"/>
        <v>35522.252999999997</v>
      </c>
      <c r="AT9" s="69" t="s">
        <v>26</v>
      </c>
      <c r="AU9" s="57"/>
      <c r="AV9" s="56"/>
      <c r="AW9" s="24"/>
    </row>
    <row r="10" spans="1:49" ht="25.5">
      <c r="A10" s="41" t="s">
        <v>29</v>
      </c>
      <c r="B10" s="42" t="s">
        <v>30</v>
      </c>
      <c r="C10" s="70" t="s">
        <v>25</v>
      </c>
      <c r="D10" s="170">
        <v>0</v>
      </c>
      <c r="E10" s="171">
        <v>0</v>
      </c>
      <c r="F10" s="171">
        <v>0</v>
      </c>
      <c r="G10" s="156"/>
      <c r="H10" s="156"/>
      <c r="I10" s="156"/>
      <c r="J10" s="52">
        <f t="shared" si="0"/>
        <v>0</v>
      </c>
      <c r="K10" s="52">
        <f t="shared" si="0"/>
        <v>0</v>
      </c>
      <c r="L10" s="71">
        <f t="shared" si="0"/>
        <v>0</v>
      </c>
      <c r="M10" s="171"/>
      <c r="N10" s="171"/>
      <c r="O10" s="247"/>
      <c r="P10" s="54"/>
      <c r="Q10" s="54"/>
      <c r="R10" s="54"/>
      <c r="S10" s="192"/>
      <c r="T10" s="192"/>
      <c r="U10" s="259"/>
      <c r="V10" s="71">
        <f t="shared" si="1"/>
        <v>0</v>
      </c>
      <c r="W10" s="52">
        <f t="shared" si="1"/>
        <v>0</v>
      </c>
      <c r="X10" s="71">
        <f t="shared" si="1"/>
        <v>0</v>
      </c>
      <c r="Y10" s="54"/>
      <c r="Z10" s="54"/>
      <c r="AA10" s="54"/>
      <c r="AB10" s="52"/>
      <c r="AC10" s="52"/>
      <c r="AD10" s="52"/>
      <c r="AE10" s="54"/>
      <c r="AF10" s="54"/>
      <c r="AG10" s="54"/>
      <c r="AH10" s="52"/>
      <c r="AI10" s="52"/>
      <c r="AJ10" s="52"/>
      <c r="AK10" s="54"/>
      <c r="AL10" s="54"/>
      <c r="AM10" s="54"/>
      <c r="AN10" s="52"/>
      <c r="AO10" s="52"/>
      <c r="AP10" s="52"/>
      <c r="AQ10" s="54">
        <f t="shared" si="2"/>
        <v>0</v>
      </c>
      <c r="AR10" s="54">
        <f t="shared" si="2"/>
        <v>0</v>
      </c>
      <c r="AS10" s="54">
        <f t="shared" si="2"/>
        <v>0</v>
      </c>
      <c r="AT10" s="55" t="s">
        <v>25</v>
      </c>
      <c r="AU10" s="42" t="s">
        <v>30</v>
      </c>
      <c r="AV10" s="56" t="s">
        <v>29</v>
      </c>
      <c r="AW10" s="24"/>
    </row>
    <row r="11" spans="1:49" ht="25.5">
      <c r="A11" s="73"/>
      <c r="B11" s="57"/>
      <c r="C11" s="58" t="s">
        <v>26</v>
      </c>
      <c r="D11" s="172">
        <v>0</v>
      </c>
      <c r="E11" s="173">
        <v>0</v>
      </c>
      <c r="F11" s="173">
        <v>0</v>
      </c>
      <c r="G11" s="156"/>
      <c r="H11" s="156"/>
      <c r="I11" s="156"/>
      <c r="J11" s="61">
        <f t="shared" si="0"/>
        <v>0</v>
      </c>
      <c r="K11" s="61">
        <f t="shared" si="0"/>
        <v>0</v>
      </c>
      <c r="L11" s="62">
        <f t="shared" si="0"/>
        <v>0</v>
      </c>
      <c r="M11" s="173"/>
      <c r="N11" s="173"/>
      <c r="O11" s="248"/>
      <c r="P11" s="54"/>
      <c r="Q11" s="54"/>
      <c r="R11" s="54"/>
      <c r="S11" s="193"/>
      <c r="T11" s="193"/>
      <c r="U11" s="260"/>
      <c r="V11" s="62">
        <f t="shared" si="1"/>
        <v>0</v>
      </c>
      <c r="W11" s="61">
        <f t="shared" si="1"/>
        <v>0</v>
      </c>
      <c r="X11" s="62">
        <f t="shared" si="1"/>
        <v>0</v>
      </c>
      <c r="Y11" s="54"/>
      <c r="Z11" s="54"/>
      <c r="AA11" s="54"/>
      <c r="AB11" s="61"/>
      <c r="AC11" s="61"/>
      <c r="AD11" s="61"/>
      <c r="AE11" s="68"/>
      <c r="AF11" s="68"/>
      <c r="AG11" s="68"/>
      <c r="AH11" s="61"/>
      <c r="AI11" s="61"/>
      <c r="AJ11" s="61"/>
      <c r="AK11" s="68"/>
      <c r="AL11" s="68"/>
      <c r="AM11" s="68"/>
      <c r="AN11" s="61"/>
      <c r="AO11" s="61"/>
      <c r="AP11" s="61"/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 ht="25.5">
      <c r="A12" s="41"/>
      <c r="B12" s="42" t="s">
        <v>31</v>
      </c>
      <c r="C12" s="70" t="s">
        <v>25</v>
      </c>
      <c r="D12" s="170">
        <v>0</v>
      </c>
      <c r="E12" s="171">
        <v>0</v>
      </c>
      <c r="F12" s="171">
        <v>0</v>
      </c>
      <c r="G12" s="156"/>
      <c r="H12" s="156"/>
      <c r="I12" s="156"/>
      <c r="J12" s="52">
        <f t="shared" si="0"/>
        <v>0</v>
      </c>
      <c r="K12" s="52">
        <f t="shared" si="0"/>
        <v>0</v>
      </c>
      <c r="L12" s="71">
        <f t="shared" si="0"/>
        <v>0</v>
      </c>
      <c r="M12" s="171"/>
      <c r="N12" s="171"/>
      <c r="O12" s="247"/>
      <c r="P12" s="54"/>
      <c r="Q12" s="54"/>
      <c r="R12" s="54"/>
      <c r="S12" s="192"/>
      <c r="T12" s="192"/>
      <c r="U12" s="259"/>
      <c r="V12" s="71">
        <f t="shared" si="1"/>
        <v>0</v>
      </c>
      <c r="W12" s="52">
        <f t="shared" si="1"/>
        <v>0</v>
      </c>
      <c r="X12" s="71">
        <f t="shared" si="1"/>
        <v>0</v>
      </c>
      <c r="Y12" s="54"/>
      <c r="Z12" s="54"/>
      <c r="AA12" s="54"/>
      <c r="AB12" s="52"/>
      <c r="AC12" s="52"/>
      <c r="AD12" s="52"/>
      <c r="AE12" s="54"/>
      <c r="AF12" s="54"/>
      <c r="AG12" s="54"/>
      <c r="AH12" s="52"/>
      <c r="AI12" s="52"/>
      <c r="AJ12" s="52"/>
      <c r="AK12" s="54"/>
      <c r="AL12" s="54"/>
      <c r="AM12" s="54"/>
      <c r="AN12" s="52"/>
      <c r="AO12" s="52"/>
      <c r="AP12" s="52"/>
      <c r="AQ12" s="54">
        <f t="shared" si="2"/>
        <v>0</v>
      </c>
      <c r="AR12" s="54">
        <f t="shared" si="2"/>
        <v>0</v>
      </c>
      <c r="AS12" s="54">
        <f t="shared" si="2"/>
        <v>0</v>
      </c>
      <c r="AT12" s="55" t="s">
        <v>25</v>
      </c>
      <c r="AU12" s="42" t="s">
        <v>31</v>
      </c>
      <c r="AV12" s="56"/>
      <c r="AW12" s="24"/>
    </row>
    <row r="13" spans="1:49" ht="25.5">
      <c r="A13" s="41" t="s">
        <v>32</v>
      </c>
      <c r="B13" s="57"/>
      <c r="C13" s="58" t="s">
        <v>26</v>
      </c>
      <c r="D13" s="172">
        <v>0</v>
      </c>
      <c r="E13" s="173">
        <v>0</v>
      </c>
      <c r="F13" s="173">
        <v>0</v>
      </c>
      <c r="G13" s="156"/>
      <c r="H13" s="156"/>
      <c r="I13" s="156"/>
      <c r="J13" s="61">
        <f t="shared" si="0"/>
        <v>0</v>
      </c>
      <c r="K13" s="61">
        <f t="shared" si="0"/>
        <v>0</v>
      </c>
      <c r="L13" s="62">
        <f t="shared" si="0"/>
        <v>0</v>
      </c>
      <c r="M13" s="173"/>
      <c r="N13" s="173"/>
      <c r="O13" s="248"/>
      <c r="P13" s="54"/>
      <c r="Q13" s="54"/>
      <c r="R13" s="54"/>
      <c r="S13" s="193"/>
      <c r="T13" s="193"/>
      <c r="U13" s="260"/>
      <c r="V13" s="62">
        <f t="shared" si="1"/>
        <v>0</v>
      </c>
      <c r="W13" s="61">
        <f t="shared" si="1"/>
        <v>0</v>
      </c>
      <c r="X13" s="62">
        <f t="shared" si="1"/>
        <v>0</v>
      </c>
      <c r="Y13" s="54"/>
      <c r="Z13" s="54"/>
      <c r="AA13" s="54"/>
      <c r="AB13" s="61"/>
      <c r="AC13" s="61"/>
      <c r="AD13" s="61"/>
      <c r="AE13" s="68"/>
      <c r="AF13" s="68"/>
      <c r="AG13" s="68"/>
      <c r="AH13" s="61"/>
      <c r="AI13" s="61"/>
      <c r="AJ13" s="61"/>
      <c r="AK13" s="68"/>
      <c r="AL13" s="68"/>
      <c r="AM13" s="68"/>
      <c r="AN13" s="61"/>
      <c r="AO13" s="61"/>
      <c r="AP13" s="61"/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 ht="25.5">
      <c r="A14" s="41"/>
      <c r="B14" s="42" t="s">
        <v>33</v>
      </c>
      <c r="C14" s="70" t="s">
        <v>25</v>
      </c>
      <c r="D14" s="170">
        <v>0</v>
      </c>
      <c r="E14" s="171">
        <v>0</v>
      </c>
      <c r="F14" s="171">
        <v>0</v>
      </c>
      <c r="G14" s="156"/>
      <c r="H14" s="156"/>
      <c r="I14" s="156"/>
      <c r="J14" s="52">
        <f t="shared" si="0"/>
        <v>0</v>
      </c>
      <c r="K14" s="52">
        <f t="shared" si="0"/>
        <v>0</v>
      </c>
      <c r="L14" s="71">
        <f t="shared" si="0"/>
        <v>0</v>
      </c>
      <c r="M14" s="171"/>
      <c r="N14" s="171"/>
      <c r="O14" s="247"/>
      <c r="P14" s="54">
        <v>184</v>
      </c>
      <c r="Q14" s="54">
        <v>1298.2864</v>
      </c>
      <c r="R14" s="54">
        <v>190606.86</v>
      </c>
      <c r="S14" s="192"/>
      <c r="T14" s="192"/>
      <c r="U14" s="259"/>
      <c r="V14" s="71">
        <f t="shared" si="1"/>
        <v>184</v>
      </c>
      <c r="W14" s="52">
        <f t="shared" si="1"/>
        <v>1298.2864</v>
      </c>
      <c r="X14" s="71">
        <f t="shared" si="1"/>
        <v>190606.86</v>
      </c>
      <c r="Y14" s="54">
        <v>33</v>
      </c>
      <c r="Z14" s="54">
        <v>171.64330000000001</v>
      </c>
      <c r="AA14" s="54">
        <v>13938.342000000001</v>
      </c>
      <c r="AB14" s="52"/>
      <c r="AC14" s="52"/>
      <c r="AD14" s="52"/>
      <c r="AE14" s="54"/>
      <c r="AF14" s="54"/>
      <c r="AG14" s="54"/>
      <c r="AH14" s="52"/>
      <c r="AI14" s="52"/>
      <c r="AJ14" s="52"/>
      <c r="AK14" s="54"/>
      <c r="AL14" s="54"/>
      <c r="AM14" s="54"/>
      <c r="AN14" s="52"/>
      <c r="AO14" s="52"/>
      <c r="AP14" s="52"/>
      <c r="AQ14" s="54">
        <f t="shared" si="2"/>
        <v>217</v>
      </c>
      <c r="AR14" s="54">
        <f t="shared" si="2"/>
        <v>1469.9296999999999</v>
      </c>
      <c r="AS14" s="54">
        <f t="shared" si="2"/>
        <v>204545.20199999999</v>
      </c>
      <c r="AT14" s="55" t="s">
        <v>25</v>
      </c>
      <c r="AU14" s="42" t="s">
        <v>33</v>
      </c>
      <c r="AV14" s="56"/>
      <c r="AW14" s="24"/>
    </row>
    <row r="15" spans="1:49" ht="25.5">
      <c r="A15" s="41" t="s">
        <v>27</v>
      </c>
      <c r="B15" s="57"/>
      <c r="C15" s="58" t="s">
        <v>26</v>
      </c>
      <c r="D15" s="172">
        <v>0</v>
      </c>
      <c r="E15" s="173">
        <v>0</v>
      </c>
      <c r="F15" s="173">
        <v>0</v>
      </c>
      <c r="G15" s="156"/>
      <c r="H15" s="156"/>
      <c r="I15" s="156"/>
      <c r="J15" s="61">
        <f t="shared" si="0"/>
        <v>0</v>
      </c>
      <c r="K15" s="61">
        <f t="shared" si="0"/>
        <v>0</v>
      </c>
      <c r="L15" s="62">
        <f t="shared" si="0"/>
        <v>0</v>
      </c>
      <c r="M15" s="173"/>
      <c r="N15" s="173"/>
      <c r="O15" s="248"/>
      <c r="P15" s="54"/>
      <c r="Q15" s="54"/>
      <c r="R15" s="54"/>
      <c r="S15" s="193"/>
      <c r="T15" s="193"/>
      <c r="U15" s="260"/>
      <c r="V15" s="62">
        <f t="shared" si="1"/>
        <v>0</v>
      </c>
      <c r="W15" s="61">
        <f t="shared" si="1"/>
        <v>0</v>
      </c>
      <c r="X15" s="62">
        <f t="shared" si="1"/>
        <v>0</v>
      </c>
      <c r="Y15" s="54"/>
      <c r="Z15" s="54"/>
      <c r="AA15" s="54"/>
      <c r="AB15" s="61"/>
      <c r="AC15" s="61"/>
      <c r="AD15" s="61"/>
      <c r="AE15" s="68"/>
      <c r="AF15" s="68"/>
      <c r="AG15" s="68"/>
      <c r="AH15" s="61"/>
      <c r="AI15" s="61"/>
      <c r="AJ15" s="61"/>
      <c r="AK15" s="68"/>
      <c r="AL15" s="68"/>
      <c r="AM15" s="68"/>
      <c r="AN15" s="61"/>
      <c r="AO15" s="61"/>
      <c r="AP15" s="61"/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 ht="25.5">
      <c r="A16" s="41"/>
      <c r="B16" s="42" t="s">
        <v>34</v>
      </c>
      <c r="C16" s="70" t="s">
        <v>25</v>
      </c>
      <c r="D16" s="170">
        <v>0</v>
      </c>
      <c r="E16" s="171">
        <v>0</v>
      </c>
      <c r="F16" s="171">
        <v>0</v>
      </c>
      <c r="G16" s="156"/>
      <c r="H16" s="156"/>
      <c r="I16" s="156"/>
      <c r="J16" s="52">
        <f t="shared" si="0"/>
        <v>0</v>
      </c>
      <c r="K16" s="52">
        <f t="shared" si="0"/>
        <v>0</v>
      </c>
      <c r="L16" s="71">
        <f t="shared" si="0"/>
        <v>0</v>
      </c>
      <c r="M16" s="171"/>
      <c r="N16" s="171"/>
      <c r="O16" s="247"/>
      <c r="P16" s="54">
        <v>178</v>
      </c>
      <c r="Q16" s="54">
        <v>382.96480000000003</v>
      </c>
      <c r="R16" s="54">
        <v>86937.743000000002</v>
      </c>
      <c r="S16" s="192"/>
      <c r="T16" s="192"/>
      <c r="U16" s="259"/>
      <c r="V16" s="71">
        <f t="shared" si="1"/>
        <v>178</v>
      </c>
      <c r="W16" s="52">
        <f t="shared" si="1"/>
        <v>382.96480000000003</v>
      </c>
      <c r="X16" s="71">
        <f t="shared" si="1"/>
        <v>86937.743000000002</v>
      </c>
      <c r="Y16" s="54"/>
      <c r="Z16" s="54"/>
      <c r="AA16" s="54"/>
      <c r="AB16" s="52"/>
      <c r="AC16" s="52"/>
      <c r="AD16" s="52"/>
      <c r="AE16" s="54"/>
      <c r="AF16" s="54"/>
      <c r="AG16" s="54"/>
      <c r="AH16" s="52"/>
      <c r="AI16" s="52"/>
      <c r="AJ16" s="52"/>
      <c r="AK16" s="54"/>
      <c r="AL16" s="54"/>
      <c r="AM16" s="54"/>
      <c r="AN16" s="52"/>
      <c r="AO16" s="52"/>
      <c r="AP16" s="52"/>
      <c r="AQ16" s="54">
        <f t="shared" si="2"/>
        <v>178</v>
      </c>
      <c r="AR16" s="54">
        <f t="shared" si="2"/>
        <v>382.96480000000003</v>
      </c>
      <c r="AS16" s="54">
        <f t="shared" si="2"/>
        <v>86937.743000000002</v>
      </c>
      <c r="AT16" s="55" t="s">
        <v>25</v>
      </c>
      <c r="AU16" s="42" t="s">
        <v>34</v>
      </c>
      <c r="AV16" s="56"/>
      <c r="AW16" s="24"/>
    </row>
    <row r="17" spans="1:49" ht="25.5">
      <c r="A17" s="41" t="s">
        <v>29</v>
      </c>
      <c r="B17" s="57"/>
      <c r="C17" s="58" t="s">
        <v>26</v>
      </c>
      <c r="D17" s="172">
        <v>0</v>
      </c>
      <c r="E17" s="173">
        <v>0</v>
      </c>
      <c r="F17" s="173">
        <v>0</v>
      </c>
      <c r="G17" s="156"/>
      <c r="H17" s="156"/>
      <c r="I17" s="156"/>
      <c r="J17" s="61">
        <f t="shared" si="0"/>
        <v>0</v>
      </c>
      <c r="K17" s="61">
        <f t="shared" si="0"/>
        <v>0</v>
      </c>
      <c r="L17" s="62">
        <f t="shared" si="0"/>
        <v>0</v>
      </c>
      <c r="M17" s="173"/>
      <c r="N17" s="173"/>
      <c r="O17" s="248"/>
      <c r="P17" s="54"/>
      <c r="Q17" s="54"/>
      <c r="R17" s="54"/>
      <c r="S17" s="193"/>
      <c r="T17" s="193"/>
      <c r="U17" s="260"/>
      <c r="V17" s="62">
        <f t="shared" si="1"/>
        <v>0</v>
      </c>
      <c r="W17" s="61">
        <f t="shared" si="1"/>
        <v>0</v>
      </c>
      <c r="X17" s="62">
        <f t="shared" si="1"/>
        <v>0</v>
      </c>
      <c r="Y17" s="54"/>
      <c r="Z17" s="54"/>
      <c r="AA17" s="54"/>
      <c r="AB17" s="61"/>
      <c r="AC17" s="61"/>
      <c r="AD17" s="61"/>
      <c r="AE17" s="68"/>
      <c r="AF17" s="68"/>
      <c r="AG17" s="68"/>
      <c r="AH17" s="61"/>
      <c r="AI17" s="61"/>
      <c r="AJ17" s="61"/>
      <c r="AK17" s="68"/>
      <c r="AL17" s="68"/>
      <c r="AM17" s="68"/>
      <c r="AN17" s="61"/>
      <c r="AO17" s="61"/>
      <c r="AP17" s="61"/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 ht="25.5">
      <c r="A18" s="41"/>
      <c r="B18" s="42" t="s">
        <v>35</v>
      </c>
      <c r="C18" s="70" t="s">
        <v>25</v>
      </c>
      <c r="D18" s="170">
        <v>0</v>
      </c>
      <c r="E18" s="171">
        <v>0</v>
      </c>
      <c r="F18" s="171">
        <v>0</v>
      </c>
      <c r="G18" s="156"/>
      <c r="H18" s="156"/>
      <c r="I18" s="156"/>
      <c r="J18" s="52">
        <f t="shared" si="0"/>
        <v>0</v>
      </c>
      <c r="K18" s="52">
        <f t="shared" si="0"/>
        <v>0</v>
      </c>
      <c r="L18" s="71">
        <f t="shared" si="0"/>
        <v>0</v>
      </c>
      <c r="M18" s="171"/>
      <c r="N18" s="171"/>
      <c r="O18" s="247"/>
      <c r="P18" s="54"/>
      <c r="Q18" s="54"/>
      <c r="R18" s="54"/>
      <c r="S18" s="192"/>
      <c r="T18" s="192"/>
      <c r="U18" s="259"/>
      <c r="V18" s="71">
        <f t="shared" si="1"/>
        <v>0</v>
      </c>
      <c r="W18" s="52">
        <f t="shared" si="1"/>
        <v>0</v>
      </c>
      <c r="X18" s="71">
        <f t="shared" si="1"/>
        <v>0</v>
      </c>
      <c r="Y18" s="54"/>
      <c r="Z18" s="54"/>
      <c r="AA18" s="54"/>
      <c r="AB18" s="52"/>
      <c r="AC18" s="52"/>
      <c r="AD18" s="52"/>
      <c r="AE18" s="54">
        <v>90</v>
      </c>
      <c r="AF18" s="54">
        <v>8.8894000000000002</v>
      </c>
      <c r="AG18" s="54">
        <v>13641.986000000001</v>
      </c>
      <c r="AH18" s="52"/>
      <c r="AI18" s="52"/>
      <c r="AJ18" s="52"/>
      <c r="AK18" s="54"/>
      <c r="AL18" s="54"/>
      <c r="AM18" s="54"/>
      <c r="AN18" s="52"/>
      <c r="AO18" s="52"/>
      <c r="AP18" s="52"/>
      <c r="AQ18" s="54">
        <f t="shared" si="2"/>
        <v>90</v>
      </c>
      <c r="AR18" s="54">
        <f t="shared" si="2"/>
        <v>8.8894000000000002</v>
      </c>
      <c r="AS18" s="54">
        <f t="shared" si="2"/>
        <v>13641.986000000001</v>
      </c>
      <c r="AT18" s="55" t="s">
        <v>25</v>
      </c>
      <c r="AU18" s="42" t="s">
        <v>35</v>
      </c>
      <c r="AV18" s="56"/>
      <c r="AW18" s="24"/>
    </row>
    <row r="19" spans="1:49" ht="25.5">
      <c r="A19" s="73"/>
      <c r="B19" s="57"/>
      <c r="C19" s="58" t="s">
        <v>26</v>
      </c>
      <c r="D19" s="172">
        <v>0</v>
      </c>
      <c r="E19" s="173">
        <v>0</v>
      </c>
      <c r="F19" s="173">
        <v>0</v>
      </c>
      <c r="G19" s="156"/>
      <c r="H19" s="156"/>
      <c r="I19" s="156"/>
      <c r="J19" s="61">
        <f t="shared" si="0"/>
        <v>0</v>
      </c>
      <c r="K19" s="61">
        <f t="shared" si="0"/>
        <v>0</v>
      </c>
      <c r="L19" s="62">
        <f t="shared" si="0"/>
        <v>0</v>
      </c>
      <c r="M19" s="173"/>
      <c r="N19" s="173"/>
      <c r="O19" s="248"/>
      <c r="P19" s="54"/>
      <c r="Q19" s="54"/>
      <c r="R19" s="54"/>
      <c r="S19" s="193"/>
      <c r="T19" s="193"/>
      <c r="U19" s="260"/>
      <c r="V19" s="62">
        <f t="shared" si="1"/>
        <v>0</v>
      </c>
      <c r="W19" s="61">
        <f t="shared" si="1"/>
        <v>0</v>
      </c>
      <c r="X19" s="62">
        <f t="shared" si="1"/>
        <v>0</v>
      </c>
      <c r="Y19" s="54"/>
      <c r="Z19" s="54"/>
      <c r="AA19" s="54"/>
      <c r="AB19" s="61"/>
      <c r="AC19" s="61"/>
      <c r="AD19" s="61"/>
      <c r="AE19" s="68"/>
      <c r="AF19" s="68"/>
      <c r="AG19" s="68"/>
      <c r="AH19" s="61"/>
      <c r="AI19" s="61"/>
      <c r="AJ19" s="61"/>
      <c r="AK19" s="68"/>
      <c r="AL19" s="68"/>
      <c r="AM19" s="68"/>
      <c r="AN19" s="61"/>
      <c r="AO19" s="61"/>
      <c r="AP19" s="61"/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 ht="25.5">
      <c r="A20" s="41" t="s">
        <v>36</v>
      </c>
      <c r="B20" s="42" t="s">
        <v>37</v>
      </c>
      <c r="C20" s="70" t="s">
        <v>25</v>
      </c>
      <c r="D20" s="170">
        <v>2</v>
      </c>
      <c r="E20" s="171">
        <v>8.7479999999999993</v>
      </c>
      <c r="F20" s="171">
        <v>671.71655021133608</v>
      </c>
      <c r="G20" s="156"/>
      <c r="H20" s="156"/>
      <c r="I20" s="156"/>
      <c r="J20" s="52">
        <f t="shared" si="0"/>
        <v>2</v>
      </c>
      <c r="K20" s="52">
        <f t="shared" si="0"/>
        <v>8.7479999999999993</v>
      </c>
      <c r="L20" s="71">
        <f t="shared" si="0"/>
        <v>671.71655021133608</v>
      </c>
      <c r="M20" s="171">
        <v>18</v>
      </c>
      <c r="N20" s="171">
        <v>924.71699999999998</v>
      </c>
      <c r="O20" s="247">
        <v>61060.375</v>
      </c>
      <c r="P20" s="54"/>
      <c r="Q20" s="54"/>
      <c r="R20" s="54"/>
      <c r="S20" s="192"/>
      <c r="T20" s="192"/>
      <c r="U20" s="259"/>
      <c r="V20" s="71">
        <f t="shared" si="1"/>
        <v>0</v>
      </c>
      <c r="W20" s="52">
        <f t="shared" si="1"/>
        <v>0</v>
      </c>
      <c r="X20" s="71">
        <f t="shared" si="1"/>
        <v>0</v>
      </c>
      <c r="Y20" s="54">
        <v>16</v>
      </c>
      <c r="Z20" s="54">
        <v>1250.934</v>
      </c>
      <c r="AA20" s="54">
        <v>128202.40300000001</v>
      </c>
      <c r="AB20" s="52"/>
      <c r="AC20" s="52"/>
      <c r="AD20" s="52"/>
      <c r="AE20" s="54"/>
      <c r="AF20" s="54"/>
      <c r="AG20" s="54"/>
      <c r="AH20" s="52"/>
      <c r="AI20" s="52"/>
      <c r="AJ20" s="52"/>
      <c r="AK20" s="54"/>
      <c r="AL20" s="54"/>
      <c r="AM20" s="54"/>
      <c r="AN20" s="52"/>
      <c r="AO20" s="52"/>
      <c r="AP20" s="52"/>
      <c r="AQ20" s="54">
        <f t="shared" si="2"/>
        <v>36</v>
      </c>
      <c r="AR20" s="54">
        <f t="shared" si="2"/>
        <v>2184.3989999999999</v>
      </c>
      <c r="AS20" s="54">
        <f t="shared" si="2"/>
        <v>189934.49455021133</v>
      </c>
      <c r="AT20" s="55" t="s">
        <v>25</v>
      </c>
      <c r="AU20" s="42" t="s">
        <v>37</v>
      </c>
      <c r="AV20" s="56" t="s">
        <v>36</v>
      </c>
      <c r="AW20" s="24"/>
    </row>
    <row r="21" spans="1:49" ht="25.5">
      <c r="A21" s="41" t="s">
        <v>27</v>
      </c>
      <c r="B21" s="57"/>
      <c r="C21" s="58" t="s">
        <v>26</v>
      </c>
      <c r="D21" s="172">
        <v>0</v>
      </c>
      <c r="E21" s="173">
        <v>0</v>
      </c>
      <c r="F21" s="174">
        <v>0</v>
      </c>
      <c r="G21" s="156"/>
      <c r="H21" s="156"/>
      <c r="I21" s="156"/>
      <c r="J21" s="61">
        <f t="shared" si="0"/>
        <v>0</v>
      </c>
      <c r="K21" s="61">
        <f t="shared" si="0"/>
        <v>0</v>
      </c>
      <c r="L21" s="62">
        <f t="shared" si="0"/>
        <v>0</v>
      </c>
      <c r="M21" s="173">
        <v>68</v>
      </c>
      <c r="N21" s="173">
        <v>4930.8667999999998</v>
      </c>
      <c r="O21" s="248">
        <v>407585.902</v>
      </c>
      <c r="P21" s="54"/>
      <c r="Q21" s="54"/>
      <c r="R21" s="54"/>
      <c r="S21" s="193"/>
      <c r="T21" s="193"/>
      <c r="U21" s="260"/>
      <c r="V21" s="62">
        <f t="shared" si="1"/>
        <v>0</v>
      </c>
      <c r="W21" s="61">
        <f t="shared" si="1"/>
        <v>0</v>
      </c>
      <c r="X21" s="62">
        <f t="shared" si="1"/>
        <v>0</v>
      </c>
      <c r="Y21" s="54">
        <v>54</v>
      </c>
      <c r="Z21" s="54">
        <v>4426.1589999999997</v>
      </c>
      <c r="AA21" s="54">
        <v>396603.00900000002</v>
      </c>
      <c r="AB21" s="61"/>
      <c r="AC21" s="61"/>
      <c r="AD21" s="61"/>
      <c r="AE21" s="68"/>
      <c r="AF21" s="68"/>
      <c r="AG21" s="68"/>
      <c r="AH21" s="61"/>
      <c r="AI21" s="61"/>
      <c r="AJ21" s="61"/>
      <c r="AK21" s="68"/>
      <c r="AL21" s="68"/>
      <c r="AM21" s="68"/>
      <c r="AN21" s="61"/>
      <c r="AO21" s="61"/>
      <c r="AP21" s="61"/>
      <c r="AQ21" s="68">
        <f t="shared" si="2"/>
        <v>122</v>
      </c>
      <c r="AR21" s="68">
        <f t="shared" si="2"/>
        <v>9357.0257999999994</v>
      </c>
      <c r="AS21" s="68">
        <f t="shared" si="2"/>
        <v>804188.91100000008</v>
      </c>
      <c r="AT21" s="69" t="s">
        <v>26</v>
      </c>
      <c r="AU21" s="57"/>
      <c r="AV21" s="56" t="s">
        <v>27</v>
      </c>
      <c r="AW21" s="24"/>
    </row>
    <row r="22" spans="1:49" ht="25.5">
      <c r="A22" s="41" t="s">
        <v>29</v>
      </c>
      <c r="B22" s="42" t="s">
        <v>38</v>
      </c>
      <c r="C22" s="70" t="s">
        <v>25</v>
      </c>
      <c r="D22" s="170">
        <v>0</v>
      </c>
      <c r="E22" s="171">
        <v>0</v>
      </c>
      <c r="F22" s="171">
        <v>0</v>
      </c>
      <c r="G22" s="156"/>
      <c r="H22" s="156"/>
      <c r="I22" s="156"/>
      <c r="J22" s="52">
        <f t="shared" si="0"/>
        <v>0</v>
      </c>
      <c r="K22" s="52">
        <f t="shared" si="0"/>
        <v>0</v>
      </c>
      <c r="L22" s="71">
        <f t="shared" si="0"/>
        <v>0</v>
      </c>
      <c r="M22" s="171"/>
      <c r="N22" s="171"/>
      <c r="O22" s="247"/>
      <c r="P22" s="54"/>
      <c r="Q22" s="54"/>
      <c r="R22" s="54"/>
      <c r="S22" s="192"/>
      <c r="T22" s="192"/>
      <c r="U22" s="259"/>
      <c r="V22" s="71">
        <f t="shared" si="1"/>
        <v>0</v>
      </c>
      <c r="W22" s="52">
        <f t="shared" si="1"/>
        <v>0</v>
      </c>
      <c r="X22" s="71">
        <f t="shared" si="1"/>
        <v>0</v>
      </c>
      <c r="Y22" s="54"/>
      <c r="Z22" s="54"/>
      <c r="AA22" s="54"/>
      <c r="AB22" s="52"/>
      <c r="AC22" s="52"/>
      <c r="AD22" s="52"/>
      <c r="AE22" s="54"/>
      <c r="AF22" s="54"/>
      <c r="AG22" s="54"/>
      <c r="AH22" s="52"/>
      <c r="AI22" s="52"/>
      <c r="AJ22" s="52"/>
      <c r="AK22" s="54"/>
      <c r="AL22" s="54"/>
      <c r="AM22" s="54"/>
      <c r="AN22" s="52"/>
      <c r="AO22" s="52"/>
      <c r="AP22" s="52"/>
      <c r="AQ22" s="54">
        <f t="shared" si="2"/>
        <v>0</v>
      </c>
      <c r="AR22" s="54">
        <f t="shared" si="2"/>
        <v>0</v>
      </c>
      <c r="AS22" s="54">
        <f t="shared" si="2"/>
        <v>0</v>
      </c>
      <c r="AT22" s="55" t="s">
        <v>25</v>
      </c>
      <c r="AU22" s="42" t="s">
        <v>38</v>
      </c>
      <c r="AV22" s="56" t="s">
        <v>29</v>
      </c>
      <c r="AW22" s="24"/>
    </row>
    <row r="23" spans="1:49" ht="25.5">
      <c r="A23" s="73"/>
      <c r="B23" s="57"/>
      <c r="C23" s="58" t="s">
        <v>26</v>
      </c>
      <c r="D23" s="172">
        <v>0</v>
      </c>
      <c r="E23" s="173">
        <v>0</v>
      </c>
      <c r="F23" s="173">
        <v>0</v>
      </c>
      <c r="G23" s="156"/>
      <c r="H23" s="156"/>
      <c r="I23" s="156"/>
      <c r="J23" s="61">
        <f t="shared" si="0"/>
        <v>0</v>
      </c>
      <c r="K23" s="61">
        <f t="shared" si="0"/>
        <v>0</v>
      </c>
      <c r="L23" s="62">
        <f t="shared" si="0"/>
        <v>0</v>
      </c>
      <c r="M23" s="173"/>
      <c r="N23" s="173"/>
      <c r="O23" s="248"/>
      <c r="P23" s="54"/>
      <c r="Q23" s="54"/>
      <c r="R23" s="54"/>
      <c r="S23" s="193"/>
      <c r="T23" s="193"/>
      <c r="U23" s="260"/>
      <c r="V23" s="62">
        <f t="shared" si="1"/>
        <v>0</v>
      </c>
      <c r="W23" s="61">
        <f t="shared" si="1"/>
        <v>0</v>
      </c>
      <c r="X23" s="62">
        <f t="shared" si="1"/>
        <v>0</v>
      </c>
      <c r="Y23" s="54"/>
      <c r="Z23" s="54"/>
      <c r="AA23" s="54"/>
      <c r="AB23" s="61"/>
      <c r="AC23" s="61"/>
      <c r="AD23" s="61"/>
      <c r="AE23" s="68"/>
      <c r="AF23" s="68"/>
      <c r="AG23" s="68"/>
      <c r="AH23" s="61"/>
      <c r="AI23" s="61"/>
      <c r="AJ23" s="61"/>
      <c r="AK23" s="68"/>
      <c r="AL23" s="68"/>
      <c r="AM23" s="68"/>
      <c r="AN23" s="61"/>
      <c r="AO23" s="61"/>
      <c r="AP23" s="61"/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 ht="25.5">
      <c r="A24" s="41"/>
      <c r="B24" s="42" t="s">
        <v>39</v>
      </c>
      <c r="C24" s="70" t="s">
        <v>25</v>
      </c>
      <c r="D24" s="170">
        <v>0</v>
      </c>
      <c r="E24" s="171">
        <v>0</v>
      </c>
      <c r="F24" s="171">
        <v>0</v>
      </c>
      <c r="G24" s="156"/>
      <c r="H24" s="156"/>
      <c r="I24" s="156"/>
      <c r="J24" s="52">
        <f t="shared" si="0"/>
        <v>0</v>
      </c>
      <c r="K24" s="52">
        <f t="shared" si="0"/>
        <v>0</v>
      </c>
      <c r="L24" s="71">
        <f t="shared" si="0"/>
        <v>0</v>
      </c>
      <c r="M24" s="171">
        <v>17</v>
      </c>
      <c r="N24" s="171">
        <v>65.391300000000001</v>
      </c>
      <c r="O24" s="247">
        <v>22841.96</v>
      </c>
      <c r="P24" s="54"/>
      <c r="Q24" s="54"/>
      <c r="R24" s="54"/>
      <c r="S24" s="192"/>
      <c r="T24" s="192"/>
      <c r="U24" s="259"/>
      <c r="V24" s="71">
        <f t="shared" si="1"/>
        <v>0</v>
      </c>
      <c r="W24" s="52">
        <f t="shared" si="1"/>
        <v>0</v>
      </c>
      <c r="X24" s="71">
        <f t="shared" si="1"/>
        <v>0</v>
      </c>
      <c r="Y24" s="54"/>
      <c r="Z24" s="54"/>
      <c r="AA24" s="54"/>
      <c r="AB24" s="52"/>
      <c r="AC24" s="52"/>
      <c r="AD24" s="52"/>
      <c r="AE24" s="54"/>
      <c r="AF24" s="54"/>
      <c r="AG24" s="54"/>
      <c r="AH24" s="52"/>
      <c r="AI24" s="52"/>
      <c r="AJ24" s="52"/>
      <c r="AK24" s="54"/>
      <c r="AL24" s="54"/>
      <c r="AM24" s="54"/>
      <c r="AN24" s="52"/>
      <c r="AO24" s="52"/>
      <c r="AP24" s="52"/>
      <c r="AQ24" s="54">
        <f t="shared" si="2"/>
        <v>17</v>
      </c>
      <c r="AR24" s="54">
        <f t="shared" si="2"/>
        <v>65.391300000000001</v>
      </c>
      <c r="AS24" s="54">
        <f t="shared" si="2"/>
        <v>22841.96</v>
      </c>
      <c r="AT24" s="55" t="s">
        <v>25</v>
      </c>
      <c r="AU24" s="42" t="s">
        <v>39</v>
      </c>
      <c r="AV24" s="56"/>
      <c r="AW24" s="24"/>
    </row>
    <row r="25" spans="1:49" ht="25.5">
      <c r="A25" s="41" t="s">
        <v>40</v>
      </c>
      <c r="B25" s="57"/>
      <c r="C25" s="58" t="s">
        <v>26</v>
      </c>
      <c r="D25" s="172">
        <v>0</v>
      </c>
      <c r="E25" s="173">
        <v>0</v>
      </c>
      <c r="F25" s="173">
        <v>0</v>
      </c>
      <c r="G25" s="156"/>
      <c r="H25" s="156"/>
      <c r="I25" s="156"/>
      <c r="J25" s="61">
        <f t="shared" si="0"/>
        <v>0</v>
      </c>
      <c r="K25" s="61">
        <f t="shared" si="0"/>
        <v>0</v>
      </c>
      <c r="L25" s="62">
        <f t="shared" si="0"/>
        <v>0</v>
      </c>
      <c r="M25" s="173">
        <v>25</v>
      </c>
      <c r="N25" s="173">
        <v>113.7636</v>
      </c>
      <c r="O25" s="248">
        <v>39413.618000000002</v>
      </c>
      <c r="P25" s="54"/>
      <c r="Q25" s="54"/>
      <c r="R25" s="54"/>
      <c r="S25" s="193"/>
      <c r="T25" s="193"/>
      <c r="U25" s="260"/>
      <c r="V25" s="62">
        <f t="shared" si="1"/>
        <v>0</v>
      </c>
      <c r="W25" s="61">
        <f t="shared" si="1"/>
        <v>0</v>
      </c>
      <c r="X25" s="62">
        <f t="shared" si="1"/>
        <v>0</v>
      </c>
      <c r="Y25" s="54"/>
      <c r="Z25" s="54"/>
      <c r="AA25" s="54"/>
      <c r="AB25" s="61"/>
      <c r="AC25" s="61"/>
      <c r="AD25" s="61"/>
      <c r="AE25" s="68"/>
      <c r="AF25" s="68"/>
      <c r="AG25" s="68"/>
      <c r="AH25" s="61"/>
      <c r="AI25" s="61"/>
      <c r="AJ25" s="61"/>
      <c r="AK25" s="68"/>
      <c r="AL25" s="68"/>
      <c r="AM25" s="68"/>
      <c r="AN25" s="61"/>
      <c r="AO25" s="61"/>
      <c r="AP25" s="61"/>
      <c r="AQ25" s="68">
        <f t="shared" si="2"/>
        <v>25</v>
      </c>
      <c r="AR25" s="68">
        <f t="shared" si="2"/>
        <v>113.7636</v>
      </c>
      <c r="AS25" s="68">
        <f t="shared" si="2"/>
        <v>39413.618000000002</v>
      </c>
      <c r="AT25" s="69" t="s">
        <v>26</v>
      </c>
      <c r="AU25" s="57"/>
      <c r="AV25" s="56" t="s">
        <v>40</v>
      </c>
      <c r="AW25" s="24"/>
    </row>
    <row r="26" spans="1:49" ht="25.5">
      <c r="A26" s="41"/>
      <c r="B26" s="42" t="s">
        <v>41</v>
      </c>
      <c r="C26" s="70" t="s">
        <v>25</v>
      </c>
      <c r="D26" s="170">
        <v>0</v>
      </c>
      <c r="E26" s="171">
        <v>0</v>
      </c>
      <c r="F26" s="171">
        <v>0</v>
      </c>
      <c r="G26" s="156"/>
      <c r="H26" s="156"/>
      <c r="I26" s="156"/>
      <c r="J26" s="52">
        <f t="shared" si="0"/>
        <v>0</v>
      </c>
      <c r="K26" s="52">
        <f t="shared" si="0"/>
        <v>0</v>
      </c>
      <c r="L26" s="71">
        <f t="shared" si="0"/>
        <v>0</v>
      </c>
      <c r="M26" s="171"/>
      <c r="N26" s="171"/>
      <c r="O26" s="247"/>
      <c r="P26" s="54"/>
      <c r="Q26" s="54"/>
      <c r="R26" s="54"/>
      <c r="S26" s="192"/>
      <c r="T26" s="192"/>
      <c r="U26" s="259"/>
      <c r="V26" s="71">
        <f t="shared" si="1"/>
        <v>0</v>
      </c>
      <c r="W26" s="52">
        <f t="shared" si="1"/>
        <v>0</v>
      </c>
      <c r="X26" s="71">
        <f t="shared" si="1"/>
        <v>0</v>
      </c>
      <c r="Y26" s="54"/>
      <c r="Z26" s="54"/>
      <c r="AA26" s="54"/>
      <c r="AB26" s="52"/>
      <c r="AC26" s="52"/>
      <c r="AD26" s="52"/>
      <c r="AE26" s="54"/>
      <c r="AF26" s="54"/>
      <c r="AG26" s="54"/>
      <c r="AH26" s="52"/>
      <c r="AI26" s="52"/>
      <c r="AJ26" s="52"/>
      <c r="AK26" s="54"/>
      <c r="AL26" s="54"/>
      <c r="AM26" s="54"/>
      <c r="AN26" s="52"/>
      <c r="AO26" s="52"/>
      <c r="AP26" s="52"/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 ht="25.5">
      <c r="A27" s="41" t="s">
        <v>27</v>
      </c>
      <c r="B27" s="57"/>
      <c r="C27" s="58" t="s">
        <v>26</v>
      </c>
      <c r="D27" s="172">
        <v>0</v>
      </c>
      <c r="E27" s="173">
        <v>0</v>
      </c>
      <c r="F27" s="173">
        <v>0</v>
      </c>
      <c r="G27" s="156"/>
      <c r="H27" s="156"/>
      <c r="I27" s="156"/>
      <c r="J27" s="61">
        <f t="shared" si="0"/>
        <v>0</v>
      </c>
      <c r="K27" s="61">
        <f t="shared" si="0"/>
        <v>0</v>
      </c>
      <c r="L27" s="62">
        <f t="shared" si="0"/>
        <v>0</v>
      </c>
      <c r="M27" s="173"/>
      <c r="N27" s="173"/>
      <c r="O27" s="248"/>
      <c r="P27" s="54"/>
      <c r="Q27" s="54"/>
      <c r="R27" s="54"/>
      <c r="S27" s="193"/>
      <c r="T27" s="193"/>
      <c r="U27" s="260"/>
      <c r="V27" s="62">
        <f t="shared" si="1"/>
        <v>0</v>
      </c>
      <c r="W27" s="61">
        <f t="shared" si="1"/>
        <v>0</v>
      </c>
      <c r="X27" s="62">
        <f t="shared" si="1"/>
        <v>0</v>
      </c>
      <c r="Y27" s="54"/>
      <c r="Z27" s="54"/>
      <c r="AA27" s="54"/>
      <c r="AB27" s="61"/>
      <c r="AC27" s="61"/>
      <c r="AD27" s="61"/>
      <c r="AE27" s="68"/>
      <c r="AF27" s="68"/>
      <c r="AG27" s="68"/>
      <c r="AH27" s="61"/>
      <c r="AI27" s="61"/>
      <c r="AJ27" s="61"/>
      <c r="AK27" s="68"/>
      <c r="AL27" s="68"/>
      <c r="AM27" s="68"/>
      <c r="AN27" s="61"/>
      <c r="AO27" s="61"/>
      <c r="AP27" s="61"/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 ht="25.5">
      <c r="A28" s="41"/>
      <c r="B28" s="42" t="s">
        <v>42</v>
      </c>
      <c r="C28" s="70" t="s">
        <v>25</v>
      </c>
      <c r="D28" s="170">
        <v>0</v>
      </c>
      <c r="E28" s="171">
        <v>0</v>
      </c>
      <c r="F28" s="171">
        <v>0</v>
      </c>
      <c r="G28" s="156"/>
      <c r="H28" s="156"/>
      <c r="I28" s="156"/>
      <c r="J28" s="52">
        <f t="shared" si="0"/>
        <v>0</v>
      </c>
      <c r="K28" s="52">
        <f t="shared" si="0"/>
        <v>0</v>
      </c>
      <c r="L28" s="71">
        <f t="shared" si="0"/>
        <v>0</v>
      </c>
      <c r="M28" s="171"/>
      <c r="N28" s="171"/>
      <c r="O28" s="247"/>
      <c r="P28" s="54"/>
      <c r="Q28" s="54"/>
      <c r="R28" s="54"/>
      <c r="S28" s="192"/>
      <c r="T28" s="192"/>
      <c r="U28" s="259"/>
      <c r="V28" s="71">
        <f t="shared" si="1"/>
        <v>0</v>
      </c>
      <c r="W28" s="52">
        <f t="shared" si="1"/>
        <v>0</v>
      </c>
      <c r="X28" s="71">
        <f t="shared" si="1"/>
        <v>0</v>
      </c>
      <c r="Y28" s="54"/>
      <c r="Z28" s="54"/>
      <c r="AA28" s="54"/>
      <c r="AB28" s="52"/>
      <c r="AC28" s="52"/>
      <c r="AD28" s="52"/>
      <c r="AE28" s="54"/>
      <c r="AF28" s="54"/>
      <c r="AG28" s="54"/>
      <c r="AH28" s="52"/>
      <c r="AI28" s="52"/>
      <c r="AJ28" s="52"/>
      <c r="AK28" s="54"/>
      <c r="AL28" s="54"/>
      <c r="AM28" s="54"/>
      <c r="AN28" s="52"/>
      <c r="AO28" s="52"/>
      <c r="AP28" s="52"/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 ht="25.5">
      <c r="A29" s="41" t="s">
        <v>29</v>
      </c>
      <c r="B29" s="57"/>
      <c r="C29" s="58" t="s">
        <v>26</v>
      </c>
      <c r="D29" s="172">
        <v>0</v>
      </c>
      <c r="E29" s="173">
        <v>0</v>
      </c>
      <c r="F29" s="173">
        <v>0</v>
      </c>
      <c r="G29" s="156"/>
      <c r="H29" s="156"/>
      <c r="I29" s="156"/>
      <c r="J29" s="61">
        <f t="shared" si="0"/>
        <v>0</v>
      </c>
      <c r="K29" s="61">
        <f t="shared" si="0"/>
        <v>0</v>
      </c>
      <c r="L29" s="62">
        <f t="shared" si="0"/>
        <v>0</v>
      </c>
      <c r="M29" s="173"/>
      <c r="N29" s="173"/>
      <c r="O29" s="248"/>
      <c r="P29" s="54"/>
      <c r="Q29" s="54"/>
      <c r="R29" s="54"/>
      <c r="S29" s="193"/>
      <c r="T29" s="193"/>
      <c r="U29" s="260"/>
      <c r="V29" s="62">
        <f t="shared" si="1"/>
        <v>0</v>
      </c>
      <c r="W29" s="61">
        <f t="shared" si="1"/>
        <v>0</v>
      </c>
      <c r="X29" s="62">
        <f t="shared" si="1"/>
        <v>0</v>
      </c>
      <c r="Y29" s="54"/>
      <c r="Z29" s="54"/>
      <c r="AA29" s="54"/>
      <c r="AB29" s="61"/>
      <c r="AC29" s="61"/>
      <c r="AD29" s="61"/>
      <c r="AE29" s="68"/>
      <c r="AF29" s="68"/>
      <c r="AG29" s="68"/>
      <c r="AH29" s="61"/>
      <c r="AI29" s="61"/>
      <c r="AJ29" s="61"/>
      <c r="AK29" s="68"/>
      <c r="AL29" s="68"/>
      <c r="AM29" s="68"/>
      <c r="AN29" s="61"/>
      <c r="AO29" s="61"/>
      <c r="AP29" s="61"/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 ht="25.5">
      <c r="A30" s="41"/>
      <c r="B30" s="42" t="s">
        <v>43</v>
      </c>
      <c r="C30" s="70" t="s">
        <v>25</v>
      </c>
      <c r="D30" s="170">
        <v>9</v>
      </c>
      <c r="E30" s="171">
        <v>0.63009999999999999</v>
      </c>
      <c r="F30" s="171">
        <v>451.09683371984016</v>
      </c>
      <c r="G30" s="156"/>
      <c r="H30" s="156"/>
      <c r="I30" s="156"/>
      <c r="J30" s="52">
        <f t="shared" si="0"/>
        <v>9</v>
      </c>
      <c r="K30" s="52">
        <f t="shared" si="0"/>
        <v>0.63009999999999999</v>
      </c>
      <c r="L30" s="71">
        <f t="shared" si="0"/>
        <v>451.09683371984016</v>
      </c>
      <c r="M30" s="171"/>
      <c r="N30" s="171"/>
      <c r="O30" s="247"/>
      <c r="P30" s="54"/>
      <c r="Q30" s="54"/>
      <c r="R30" s="54"/>
      <c r="S30" s="192"/>
      <c r="T30" s="192"/>
      <c r="U30" s="259"/>
      <c r="V30" s="71">
        <f t="shared" si="1"/>
        <v>0</v>
      </c>
      <c r="W30" s="52">
        <f t="shared" si="1"/>
        <v>0</v>
      </c>
      <c r="X30" s="71">
        <f t="shared" si="1"/>
        <v>0</v>
      </c>
      <c r="Y30" s="54">
        <v>134</v>
      </c>
      <c r="Z30" s="54">
        <v>10.5465</v>
      </c>
      <c r="AA30" s="54">
        <v>2979.1880000000001</v>
      </c>
      <c r="AB30" s="52">
        <v>2119</v>
      </c>
      <c r="AC30" s="52">
        <v>331.47084000000001</v>
      </c>
      <c r="AD30" s="52">
        <v>135053.81299999999</v>
      </c>
      <c r="AE30" s="54"/>
      <c r="AF30" s="54"/>
      <c r="AG30" s="54"/>
      <c r="AH30" s="52">
        <v>30</v>
      </c>
      <c r="AI30" s="52">
        <v>2.5975999999999999</v>
      </c>
      <c r="AJ30" s="52">
        <v>1553.9639999999999</v>
      </c>
      <c r="AK30" s="54">
        <v>68</v>
      </c>
      <c r="AL30" s="54">
        <v>0.94469999999999998</v>
      </c>
      <c r="AM30" s="54">
        <v>710.14599999999996</v>
      </c>
      <c r="AN30" s="52">
        <v>250</v>
      </c>
      <c r="AO30" s="52">
        <v>16.581900000000001</v>
      </c>
      <c r="AP30" s="52">
        <v>10234.239</v>
      </c>
      <c r="AQ30" s="54">
        <f t="shared" si="2"/>
        <v>2610</v>
      </c>
      <c r="AR30" s="54">
        <f t="shared" si="2"/>
        <v>362.77164000000005</v>
      </c>
      <c r="AS30" s="54">
        <f t="shared" si="2"/>
        <v>150982.44683371982</v>
      </c>
      <c r="AT30" s="55" t="s">
        <v>25</v>
      </c>
      <c r="AU30" s="42" t="s">
        <v>43</v>
      </c>
      <c r="AV30" s="77"/>
      <c r="AW30" s="24"/>
    </row>
    <row r="31" spans="1:49" ht="25.5">
      <c r="A31" s="73"/>
      <c r="B31" s="57"/>
      <c r="C31" s="58" t="s">
        <v>26</v>
      </c>
      <c r="D31" s="172">
        <v>0</v>
      </c>
      <c r="E31" s="173">
        <v>0</v>
      </c>
      <c r="F31" s="173">
        <v>0</v>
      </c>
      <c r="G31" s="156"/>
      <c r="H31" s="156"/>
      <c r="I31" s="156"/>
      <c r="J31" s="61">
        <f t="shared" si="0"/>
        <v>0</v>
      </c>
      <c r="K31" s="61">
        <f t="shared" si="0"/>
        <v>0</v>
      </c>
      <c r="L31" s="62">
        <f t="shared" si="0"/>
        <v>0</v>
      </c>
      <c r="M31" s="173"/>
      <c r="N31" s="173"/>
      <c r="O31" s="248"/>
      <c r="P31" s="54"/>
      <c r="Q31" s="54"/>
      <c r="R31" s="54"/>
      <c r="S31" s="193"/>
      <c r="T31" s="193"/>
      <c r="U31" s="260"/>
      <c r="V31" s="62">
        <f t="shared" si="1"/>
        <v>0</v>
      </c>
      <c r="W31" s="61">
        <f t="shared" si="1"/>
        <v>0</v>
      </c>
      <c r="X31" s="62">
        <f t="shared" si="1"/>
        <v>0</v>
      </c>
      <c r="Y31" s="54"/>
      <c r="Z31" s="54"/>
      <c r="AA31" s="54"/>
      <c r="AB31" s="61"/>
      <c r="AC31" s="61"/>
      <c r="AD31" s="61"/>
      <c r="AE31" s="68"/>
      <c r="AF31" s="68"/>
      <c r="AG31" s="68"/>
      <c r="AH31" s="61"/>
      <c r="AI31" s="61"/>
      <c r="AJ31" s="61"/>
      <c r="AK31" s="68"/>
      <c r="AL31" s="68"/>
      <c r="AM31" s="68"/>
      <c r="AN31" s="61"/>
      <c r="AO31" s="61"/>
      <c r="AP31" s="61"/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 ht="25.5">
      <c r="A32" s="41" t="s">
        <v>44</v>
      </c>
      <c r="B32" s="42" t="s">
        <v>45</v>
      </c>
      <c r="C32" s="70" t="s">
        <v>25</v>
      </c>
      <c r="D32" s="170">
        <v>0</v>
      </c>
      <c r="E32" s="171">
        <v>0</v>
      </c>
      <c r="F32" s="171">
        <v>0</v>
      </c>
      <c r="G32" s="156"/>
      <c r="H32" s="156"/>
      <c r="I32" s="156"/>
      <c r="J32" s="52">
        <f t="shared" si="0"/>
        <v>0</v>
      </c>
      <c r="K32" s="52">
        <f t="shared" si="0"/>
        <v>0</v>
      </c>
      <c r="L32" s="71">
        <f t="shared" si="0"/>
        <v>0</v>
      </c>
      <c r="M32" s="171">
        <v>107</v>
      </c>
      <c r="N32" s="171">
        <v>220.63849999999999</v>
      </c>
      <c r="O32" s="247">
        <v>70244.091</v>
      </c>
      <c r="P32" s="54">
        <v>105</v>
      </c>
      <c r="Q32" s="54">
        <v>392.95179999999999</v>
      </c>
      <c r="R32" s="54">
        <v>62960.12</v>
      </c>
      <c r="S32" s="192"/>
      <c r="T32" s="192"/>
      <c r="U32" s="259"/>
      <c r="V32" s="71">
        <f t="shared" si="1"/>
        <v>105</v>
      </c>
      <c r="W32" s="52">
        <f t="shared" si="1"/>
        <v>392.95179999999999</v>
      </c>
      <c r="X32" s="71">
        <f t="shared" si="1"/>
        <v>62960.12</v>
      </c>
      <c r="Y32" s="54">
        <v>202</v>
      </c>
      <c r="Z32" s="54">
        <v>331.22089999999997</v>
      </c>
      <c r="AA32" s="54">
        <v>70564.820999999996</v>
      </c>
      <c r="AB32" s="52"/>
      <c r="AC32" s="52"/>
      <c r="AD32" s="52"/>
      <c r="AE32" s="54"/>
      <c r="AF32" s="54"/>
      <c r="AG32" s="54"/>
      <c r="AH32" s="52"/>
      <c r="AI32" s="52"/>
      <c r="AJ32" s="52"/>
      <c r="AK32" s="54">
        <v>5</v>
      </c>
      <c r="AL32" s="54">
        <v>3.15E-2</v>
      </c>
      <c r="AM32" s="54">
        <v>31.584</v>
      </c>
      <c r="AN32" s="52"/>
      <c r="AO32" s="52"/>
      <c r="AP32" s="52"/>
      <c r="AQ32" s="54">
        <f t="shared" si="2"/>
        <v>419</v>
      </c>
      <c r="AR32" s="54">
        <f t="shared" si="2"/>
        <v>944.84269999999992</v>
      </c>
      <c r="AS32" s="54">
        <f t="shared" si="2"/>
        <v>203800.61599999998</v>
      </c>
      <c r="AT32" s="55" t="s">
        <v>25</v>
      </c>
      <c r="AU32" s="42" t="s">
        <v>45</v>
      </c>
      <c r="AV32" s="56" t="s">
        <v>44</v>
      </c>
      <c r="AW32" s="24"/>
    </row>
    <row r="33" spans="1:49" ht="25.5">
      <c r="A33" s="41" t="s">
        <v>46</v>
      </c>
      <c r="B33" s="57"/>
      <c r="C33" s="58" t="s">
        <v>26</v>
      </c>
      <c r="D33" s="172">
        <v>0</v>
      </c>
      <c r="E33" s="173">
        <v>0</v>
      </c>
      <c r="F33" s="173">
        <v>0</v>
      </c>
      <c r="G33" s="156"/>
      <c r="H33" s="156"/>
      <c r="I33" s="156"/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173"/>
      <c r="N33" s="173"/>
      <c r="O33" s="248"/>
      <c r="P33" s="54">
        <v>42</v>
      </c>
      <c r="Q33" s="54">
        <v>177.6242</v>
      </c>
      <c r="R33" s="54">
        <v>31671.633999999998</v>
      </c>
      <c r="S33" s="193"/>
      <c r="T33" s="193"/>
      <c r="U33" s="260"/>
      <c r="V33" s="62">
        <f t="shared" si="1"/>
        <v>42</v>
      </c>
      <c r="W33" s="61">
        <f t="shared" si="1"/>
        <v>177.6242</v>
      </c>
      <c r="X33" s="62">
        <f t="shared" si="1"/>
        <v>31671.633999999998</v>
      </c>
      <c r="Y33" s="54"/>
      <c r="Z33" s="54"/>
      <c r="AA33" s="54"/>
      <c r="AB33" s="61"/>
      <c r="AC33" s="61"/>
      <c r="AD33" s="61"/>
      <c r="AE33" s="68"/>
      <c r="AF33" s="68"/>
      <c r="AG33" s="68"/>
      <c r="AH33" s="61"/>
      <c r="AI33" s="61"/>
      <c r="AJ33" s="61"/>
      <c r="AK33" s="68"/>
      <c r="AL33" s="68"/>
      <c r="AM33" s="68"/>
      <c r="AN33" s="61"/>
      <c r="AO33" s="61"/>
      <c r="AP33" s="61"/>
      <c r="AQ33" s="68">
        <f t="shared" si="2"/>
        <v>42</v>
      </c>
      <c r="AR33" s="68">
        <f t="shared" si="2"/>
        <v>177.6242</v>
      </c>
      <c r="AS33" s="68">
        <f t="shared" si="2"/>
        <v>31671.633999999998</v>
      </c>
      <c r="AT33" s="69" t="s">
        <v>26</v>
      </c>
      <c r="AU33" s="57"/>
      <c r="AV33" s="56" t="s">
        <v>46</v>
      </c>
      <c r="AW33" s="24"/>
    </row>
    <row r="34" spans="1:49" ht="25.5">
      <c r="A34" s="41" t="s">
        <v>27</v>
      </c>
      <c r="B34" s="42" t="s">
        <v>47</v>
      </c>
      <c r="C34" s="70" t="s">
        <v>25</v>
      </c>
      <c r="D34" s="170">
        <v>0</v>
      </c>
      <c r="E34" s="171">
        <v>0</v>
      </c>
      <c r="F34" s="171">
        <v>0</v>
      </c>
      <c r="G34" s="156"/>
      <c r="H34" s="156"/>
      <c r="I34" s="156"/>
      <c r="J34" s="52">
        <f t="shared" si="3"/>
        <v>0</v>
      </c>
      <c r="K34" s="52">
        <f t="shared" si="3"/>
        <v>0</v>
      </c>
      <c r="L34" s="71">
        <f t="shared" si="3"/>
        <v>0</v>
      </c>
      <c r="M34" s="171">
        <v>163</v>
      </c>
      <c r="N34" s="171">
        <v>88.581400000000002</v>
      </c>
      <c r="O34" s="247">
        <v>34623.194000000003</v>
      </c>
      <c r="P34" s="54"/>
      <c r="Q34" s="54"/>
      <c r="R34" s="54"/>
      <c r="S34" s="192"/>
      <c r="T34" s="192"/>
      <c r="U34" s="259"/>
      <c r="V34" s="71">
        <f t="shared" si="1"/>
        <v>0</v>
      </c>
      <c r="W34" s="52">
        <f t="shared" si="1"/>
        <v>0</v>
      </c>
      <c r="X34" s="71">
        <f t="shared" si="1"/>
        <v>0</v>
      </c>
      <c r="Y34" s="54"/>
      <c r="Z34" s="54"/>
      <c r="AA34" s="54"/>
      <c r="AB34" s="52">
        <v>335</v>
      </c>
      <c r="AC34" s="52">
        <v>120.4336</v>
      </c>
      <c r="AD34" s="52">
        <v>43496.182000000001</v>
      </c>
      <c r="AE34" s="54"/>
      <c r="AF34" s="54"/>
      <c r="AG34" s="54"/>
      <c r="AH34" s="52">
        <v>64</v>
      </c>
      <c r="AI34" s="52">
        <v>70.616299999999995</v>
      </c>
      <c r="AJ34" s="52">
        <v>26556.564999999999</v>
      </c>
      <c r="AK34" s="54"/>
      <c r="AL34" s="54"/>
      <c r="AM34" s="54"/>
      <c r="AN34" s="52">
        <v>14</v>
      </c>
      <c r="AO34" s="52">
        <v>0.37769999999999998</v>
      </c>
      <c r="AP34" s="52">
        <v>143.26499999999999</v>
      </c>
      <c r="AQ34" s="54">
        <f t="shared" si="2"/>
        <v>576</v>
      </c>
      <c r="AR34" s="54">
        <f t="shared" si="2"/>
        <v>280.00900000000001</v>
      </c>
      <c r="AS34" s="54">
        <f t="shared" si="2"/>
        <v>104819.20600000001</v>
      </c>
      <c r="AT34" s="55" t="s">
        <v>25</v>
      </c>
      <c r="AU34" s="42" t="s">
        <v>47</v>
      </c>
      <c r="AV34" s="56" t="s">
        <v>27</v>
      </c>
      <c r="AW34" s="24"/>
    </row>
    <row r="35" spans="1:49" ht="25.5">
      <c r="A35" s="73" t="s">
        <v>29</v>
      </c>
      <c r="B35" s="57"/>
      <c r="C35" s="58" t="s">
        <v>26</v>
      </c>
      <c r="D35" s="172">
        <v>0</v>
      </c>
      <c r="E35" s="173">
        <v>0</v>
      </c>
      <c r="F35" s="173">
        <v>0</v>
      </c>
      <c r="G35" s="156"/>
      <c r="H35" s="156"/>
      <c r="I35" s="156"/>
      <c r="J35" s="61">
        <f t="shared" si="3"/>
        <v>0</v>
      </c>
      <c r="K35" s="61">
        <f t="shared" si="3"/>
        <v>0</v>
      </c>
      <c r="L35" s="62">
        <f t="shared" si="3"/>
        <v>0</v>
      </c>
      <c r="M35" s="173"/>
      <c r="N35" s="173"/>
      <c r="O35" s="248"/>
      <c r="P35" s="54"/>
      <c r="Q35" s="54"/>
      <c r="R35" s="54"/>
      <c r="S35" s="193"/>
      <c r="T35" s="193"/>
      <c r="U35" s="260"/>
      <c r="V35" s="62">
        <f t="shared" si="1"/>
        <v>0</v>
      </c>
      <c r="W35" s="61">
        <f t="shared" si="1"/>
        <v>0</v>
      </c>
      <c r="X35" s="62">
        <f t="shared" si="1"/>
        <v>0</v>
      </c>
      <c r="Y35" s="54"/>
      <c r="Z35" s="54"/>
      <c r="AA35" s="54"/>
      <c r="AB35" s="61"/>
      <c r="AC35" s="61"/>
      <c r="AD35" s="61"/>
      <c r="AE35" s="68"/>
      <c r="AF35" s="68"/>
      <c r="AG35" s="68"/>
      <c r="AH35" s="61"/>
      <c r="AI35" s="61"/>
      <c r="AJ35" s="61"/>
      <c r="AK35" s="68"/>
      <c r="AL35" s="68"/>
      <c r="AM35" s="68"/>
      <c r="AN35" s="61"/>
      <c r="AO35" s="61"/>
      <c r="AP35" s="61"/>
      <c r="AQ35" s="68">
        <f t="shared" si="2"/>
        <v>0</v>
      </c>
      <c r="AR35" s="68">
        <f t="shared" si="2"/>
        <v>0</v>
      </c>
      <c r="AS35" s="68">
        <f t="shared" si="2"/>
        <v>0</v>
      </c>
      <c r="AT35" s="74" t="s">
        <v>26</v>
      </c>
      <c r="AU35" s="57"/>
      <c r="AV35" s="75" t="s">
        <v>29</v>
      </c>
      <c r="AW35" s="24"/>
    </row>
    <row r="36" spans="1:49" ht="25.5">
      <c r="A36" s="41" t="s">
        <v>48</v>
      </c>
      <c r="B36" s="42" t="s">
        <v>49</v>
      </c>
      <c r="C36" s="70" t="s">
        <v>25</v>
      </c>
      <c r="D36" s="170">
        <v>0</v>
      </c>
      <c r="E36" s="171">
        <v>0</v>
      </c>
      <c r="F36" s="171">
        <v>0</v>
      </c>
      <c r="G36" s="156"/>
      <c r="H36" s="156"/>
      <c r="I36" s="156"/>
      <c r="J36" s="52">
        <f t="shared" si="3"/>
        <v>0</v>
      </c>
      <c r="K36" s="52">
        <f t="shared" si="3"/>
        <v>0</v>
      </c>
      <c r="L36" s="71">
        <f t="shared" si="3"/>
        <v>0</v>
      </c>
      <c r="M36" s="171"/>
      <c r="N36" s="171"/>
      <c r="O36" s="247"/>
      <c r="P36" s="54"/>
      <c r="Q36" s="54"/>
      <c r="R36" s="54"/>
      <c r="S36" s="192"/>
      <c r="T36" s="192"/>
      <c r="U36" s="259"/>
      <c r="V36" s="71">
        <f t="shared" si="1"/>
        <v>0</v>
      </c>
      <c r="W36" s="52">
        <f t="shared" si="1"/>
        <v>0</v>
      </c>
      <c r="X36" s="71">
        <f t="shared" si="1"/>
        <v>0</v>
      </c>
      <c r="Y36" s="54"/>
      <c r="Z36" s="54"/>
      <c r="AA36" s="54"/>
      <c r="AB36" s="52"/>
      <c r="AC36" s="52"/>
      <c r="AD36" s="52"/>
      <c r="AE36" s="54"/>
      <c r="AF36" s="54"/>
      <c r="AG36" s="54"/>
      <c r="AH36" s="52"/>
      <c r="AI36" s="52"/>
      <c r="AJ36" s="52"/>
      <c r="AK36" s="54"/>
      <c r="AL36" s="54"/>
      <c r="AM36" s="54"/>
      <c r="AN36" s="52"/>
      <c r="AO36" s="52"/>
      <c r="AP36" s="52"/>
      <c r="AQ36" s="54">
        <f t="shared" si="2"/>
        <v>0</v>
      </c>
      <c r="AR36" s="54">
        <f t="shared" si="2"/>
        <v>0</v>
      </c>
      <c r="AS36" s="54">
        <f t="shared" si="2"/>
        <v>0</v>
      </c>
      <c r="AT36" s="55" t="s">
        <v>25</v>
      </c>
      <c r="AU36" s="42" t="s">
        <v>49</v>
      </c>
      <c r="AV36" s="56" t="s">
        <v>48</v>
      </c>
      <c r="AW36" s="24"/>
    </row>
    <row r="37" spans="1:49" ht="25.5">
      <c r="A37" s="41" t="s">
        <v>27</v>
      </c>
      <c r="B37" s="57"/>
      <c r="C37" s="58" t="s">
        <v>26</v>
      </c>
      <c r="D37" s="172">
        <v>0</v>
      </c>
      <c r="E37" s="173">
        <v>0</v>
      </c>
      <c r="F37" s="173">
        <v>0</v>
      </c>
      <c r="G37" s="156"/>
      <c r="H37" s="156"/>
      <c r="I37" s="156"/>
      <c r="J37" s="61">
        <f t="shared" si="3"/>
        <v>0</v>
      </c>
      <c r="K37" s="61">
        <f t="shared" si="3"/>
        <v>0</v>
      </c>
      <c r="L37" s="62">
        <f t="shared" si="3"/>
        <v>0</v>
      </c>
      <c r="M37" s="173"/>
      <c r="N37" s="173"/>
      <c r="O37" s="248"/>
      <c r="P37" s="54"/>
      <c r="Q37" s="54"/>
      <c r="R37" s="54"/>
      <c r="S37" s="193"/>
      <c r="T37" s="193"/>
      <c r="U37" s="260"/>
      <c r="V37" s="62">
        <f t="shared" si="1"/>
        <v>0</v>
      </c>
      <c r="W37" s="61">
        <f t="shared" si="1"/>
        <v>0</v>
      </c>
      <c r="X37" s="62">
        <f t="shared" si="1"/>
        <v>0</v>
      </c>
      <c r="Y37" s="54"/>
      <c r="Z37" s="54"/>
      <c r="AA37" s="54"/>
      <c r="AB37" s="61"/>
      <c r="AC37" s="61"/>
      <c r="AD37" s="61"/>
      <c r="AE37" s="68"/>
      <c r="AF37" s="68"/>
      <c r="AG37" s="68"/>
      <c r="AH37" s="61"/>
      <c r="AI37" s="61"/>
      <c r="AJ37" s="61"/>
      <c r="AK37" s="68"/>
      <c r="AL37" s="68"/>
      <c r="AM37" s="68"/>
      <c r="AN37" s="61"/>
      <c r="AO37" s="61"/>
      <c r="AP37" s="61"/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 ht="25.5">
      <c r="A38" s="41" t="s">
        <v>29</v>
      </c>
      <c r="B38" s="42" t="s">
        <v>50</v>
      </c>
      <c r="C38" s="70" t="s">
        <v>25</v>
      </c>
      <c r="D38" s="170">
        <v>14</v>
      </c>
      <c r="E38" s="171">
        <v>0.99309999999999998</v>
      </c>
      <c r="F38" s="171">
        <v>675.59630050135036</v>
      </c>
      <c r="G38" s="156"/>
      <c r="H38" s="156"/>
      <c r="I38" s="156"/>
      <c r="J38" s="52">
        <f t="shared" si="3"/>
        <v>14</v>
      </c>
      <c r="K38" s="52">
        <f t="shared" si="3"/>
        <v>0.99309999999999998</v>
      </c>
      <c r="L38" s="71">
        <f t="shared" si="3"/>
        <v>675.59630050135036</v>
      </c>
      <c r="M38" s="171"/>
      <c r="N38" s="171"/>
      <c r="O38" s="247"/>
      <c r="P38" s="54"/>
      <c r="Q38" s="54"/>
      <c r="R38" s="54"/>
      <c r="S38" s="192"/>
      <c r="T38" s="192"/>
      <c r="U38" s="259"/>
      <c r="V38" s="71">
        <f t="shared" si="1"/>
        <v>0</v>
      </c>
      <c r="W38" s="52">
        <f t="shared" si="1"/>
        <v>0</v>
      </c>
      <c r="X38" s="71">
        <f t="shared" si="1"/>
        <v>0</v>
      </c>
      <c r="Y38" s="54"/>
      <c r="Z38" s="54"/>
      <c r="AA38" s="54"/>
      <c r="AB38" s="52">
        <v>571</v>
      </c>
      <c r="AC38" s="52">
        <v>108.63290000000001</v>
      </c>
      <c r="AD38" s="52">
        <v>49891.129000000001</v>
      </c>
      <c r="AE38" s="54"/>
      <c r="AF38" s="54"/>
      <c r="AG38" s="54"/>
      <c r="AH38" s="52"/>
      <c r="AI38" s="52"/>
      <c r="AJ38" s="52"/>
      <c r="AK38" s="54"/>
      <c r="AL38" s="54"/>
      <c r="AM38" s="54"/>
      <c r="AN38" s="52"/>
      <c r="AO38" s="52"/>
      <c r="AP38" s="52"/>
      <c r="AQ38" s="54">
        <f t="shared" si="2"/>
        <v>585</v>
      </c>
      <c r="AR38" s="54">
        <f t="shared" si="2"/>
        <v>109.626</v>
      </c>
      <c r="AS38" s="54">
        <f t="shared" si="2"/>
        <v>50566.725300501348</v>
      </c>
      <c r="AT38" s="55" t="s">
        <v>25</v>
      </c>
      <c r="AU38" s="42" t="s">
        <v>50</v>
      </c>
      <c r="AV38" s="56" t="s">
        <v>29</v>
      </c>
      <c r="AW38" s="24"/>
    </row>
    <row r="39" spans="1:49" ht="25.5">
      <c r="A39" s="73" t="s">
        <v>51</v>
      </c>
      <c r="B39" s="57"/>
      <c r="C39" s="58" t="s">
        <v>26</v>
      </c>
      <c r="D39" s="172">
        <v>0</v>
      </c>
      <c r="E39" s="173">
        <v>0</v>
      </c>
      <c r="F39" s="173">
        <v>0</v>
      </c>
      <c r="G39" s="156"/>
      <c r="H39" s="156"/>
      <c r="I39" s="156"/>
      <c r="J39" s="61">
        <f t="shared" si="3"/>
        <v>0</v>
      </c>
      <c r="K39" s="61">
        <f t="shared" si="3"/>
        <v>0</v>
      </c>
      <c r="L39" s="62">
        <f t="shared" si="3"/>
        <v>0</v>
      </c>
      <c r="M39" s="173"/>
      <c r="N39" s="173"/>
      <c r="O39" s="248"/>
      <c r="P39" s="54"/>
      <c r="Q39" s="54"/>
      <c r="R39" s="54"/>
      <c r="S39" s="193"/>
      <c r="T39" s="193"/>
      <c r="U39" s="260"/>
      <c r="V39" s="62">
        <f t="shared" si="1"/>
        <v>0</v>
      </c>
      <c r="W39" s="61">
        <f t="shared" si="1"/>
        <v>0</v>
      </c>
      <c r="X39" s="62">
        <f t="shared" si="1"/>
        <v>0</v>
      </c>
      <c r="Y39" s="54"/>
      <c r="Z39" s="54"/>
      <c r="AA39" s="54"/>
      <c r="AB39" s="61"/>
      <c r="AC39" s="61"/>
      <c r="AD39" s="61"/>
      <c r="AE39" s="68"/>
      <c r="AF39" s="68"/>
      <c r="AG39" s="68"/>
      <c r="AH39" s="61"/>
      <c r="AI39" s="61"/>
      <c r="AJ39" s="61"/>
      <c r="AK39" s="68"/>
      <c r="AL39" s="68"/>
      <c r="AM39" s="68"/>
      <c r="AN39" s="61"/>
      <c r="AO39" s="61"/>
      <c r="AP39" s="61"/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 ht="25.5">
      <c r="A40" s="41"/>
      <c r="B40" s="42" t="s">
        <v>52</v>
      </c>
      <c r="C40" s="70" t="s">
        <v>25</v>
      </c>
      <c r="D40" s="170">
        <v>0</v>
      </c>
      <c r="E40" s="171">
        <v>0</v>
      </c>
      <c r="F40" s="171">
        <v>0</v>
      </c>
      <c r="G40" s="156"/>
      <c r="H40" s="156"/>
      <c r="I40" s="156"/>
      <c r="J40" s="52">
        <f t="shared" si="3"/>
        <v>0</v>
      </c>
      <c r="K40" s="52">
        <f t="shared" si="3"/>
        <v>0</v>
      </c>
      <c r="L40" s="71">
        <f t="shared" si="3"/>
        <v>0</v>
      </c>
      <c r="M40" s="171"/>
      <c r="N40" s="171"/>
      <c r="O40" s="247"/>
      <c r="P40" s="54"/>
      <c r="Q40" s="54"/>
      <c r="R40" s="54"/>
      <c r="S40" s="192"/>
      <c r="T40" s="192"/>
      <c r="U40" s="259"/>
      <c r="V40" s="71">
        <f t="shared" si="1"/>
        <v>0</v>
      </c>
      <c r="W40" s="52">
        <f t="shared" si="1"/>
        <v>0</v>
      </c>
      <c r="X40" s="71">
        <f t="shared" si="1"/>
        <v>0</v>
      </c>
      <c r="Y40" s="54"/>
      <c r="Z40" s="54"/>
      <c r="AA40" s="54"/>
      <c r="AB40" s="52"/>
      <c r="AC40" s="52"/>
      <c r="AD40" s="52"/>
      <c r="AE40" s="54"/>
      <c r="AF40" s="54"/>
      <c r="AG40" s="54"/>
      <c r="AH40" s="52"/>
      <c r="AI40" s="52"/>
      <c r="AJ40" s="52"/>
      <c r="AK40" s="54"/>
      <c r="AL40" s="54"/>
      <c r="AM40" s="54"/>
      <c r="AN40" s="52"/>
      <c r="AO40" s="52"/>
      <c r="AP40" s="52"/>
      <c r="AQ40" s="54">
        <f t="shared" si="2"/>
        <v>0</v>
      </c>
      <c r="AR40" s="54">
        <f t="shared" si="2"/>
        <v>0</v>
      </c>
      <c r="AS40" s="54">
        <f t="shared" si="2"/>
        <v>0</v>
      </c>
      <c r="AT40" s="55" t="s">
        <v>25</v>
      </c>
      <c r="AU40" s="42" t="s">
        <v>52</v>
      </c>
      <c r="AV40" s="56"/>
      <c r="AW40" s="24"/>
    </row>
    <row r="41" spans="1:49" ht="25.5">
      <c r="A41" s="41" t="s">
        <v>53</v>
      </c>
      <c r="B41" s="57"/>
      <c r="C41" s="58" t="s">
        <v>26</v>
      </c>
      <c r="D41" s="172">
        <v>0</v>
      </c>
      <c r="E41" s="173">
        <v>0</v>
      </c>
      <c r="F41" s="173">
        <v>0</v>
      </c>
      <c r="G41" s="156"/>
      <c r="H41" s="156"/>
      <c r="I41" s="156"/>
      <c r="J41" s="61">
        <f t="shared" si="3"/>
        <v>0</v>
      </c>
      <c r="K41" s="61">
        <f t="shared" si="3"/>
        <v>0</v>
      </c>
      <c r="L41" s="62">
        <f t="shared" si="3"/>
        <v>0</v>
      </c>
      <c r="M41" s="173"/>
      <c r="N41" s="173"/>
      <c r="O41" s="248"/>
      <c r="P41" s="54"/>
      <c r="Q41" s="54"/>
      <c r="R41" s="54"/>
      <c r="S41" s="193"/>
      <c r="T41" s="193"/>
      <c r="U41" s="260"/>
      <c r="V41" s="62">
        <f t="shared" si="1"/>
        <v>0</v>
      </c>
      <c r="W41" s="61">
        <f t="shared" si="1"/>
        <v>0</v>
      </c>
      <c r="X41" s="62">
        <f t="shared" si="1"/>
        <v>0</v>
      </c>
      <c r="Y41" s="54"/>
      <c r="Z41" s="54"/>
      <c r="AA41" s="54"/>
      <c r="AB41" s="61"/>
      <c r="AC41" s="61"/>
      <c r="AD41" s="61"/>
      <c r="AE41" s="68"/>
      <c r="AF41" s="68"/>
      <c r="AG41" s="68"/>
      <c r="AH41" s="61"/>
      <c r="AI41" s="61"/>
      <c r="AJ41" s="61"/>
      <c r="AK41" s="68"/>
      <c r="AL41" s="68"/>
      <c r="AM41" s="68"/>
      <c r="AN41" s="61"/>
      <c r="AO41" s="61"/>
      <c r="AP41" s="61"/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 ht="25.5">
      <c r="A42" s="41"/>
      <c r="B42" s="42" t="s">
        <v>54</v>
      </c>
      <c r="C42" s="70" t="s">
        <v>25</v>
      </c>
      <c r="D42" s="170">
        <v>1</v>
      </c>
      <c r="E42" s="171">
        <v>7.2568000000000001</v>
      </c>
      <c r="F42" s="171">
        <v>12612.521142795795</v>
      </c>
      <c r="G42" s="156">
        <v>2</v>
      </c>
      <c r="H42" s="156">
        <v>25.227799999999998</v>
      </c>
      <c r="I42" s="156">
        <v>22052.55</v>
      </c>
      <c r="J42" s="52">
        <f t="shared" si="3"/>
        <v>3</v>
      </c>
      <c r="K42" s="52">
        <f t="shared" si="3"/>
        <v>32.4846</v>
      </c>
      <c r="L42" s="71">
        <f t="shared" si="3"/>
        <v>34665.071142795794</v>
      </c>
      <c r="M42" s="171">
        <v>15</v>
      </c>
      <c r="N42" s="171">
        <v>706.19640000000004</v>
      </c>
      <c r="O42" s="247">
        <v>194606.16800000001</v>
      </c>
      <c r="P42" s="54"/>
      <c r="Q42" s="54"/>
      <c r="R42" s="54"/>
      <c r="S42" s="192"/>
      <c r="T42" s="192"/>
      <c r="U42" s="259"/>
      <c r="V42" s="71">
        <f t="shared" si="1"/>
        <v>0</v>
      </c>
      <c r="W42" s="52">
        <f t="shared" si="1"/>
        <v>0</v>
      </c>
      <c r="X42" s="71">
        <f t="shared" si="1"/>
        <v>0</v>
      </c>
      <c r="Y42" s="54"/>
      <c r="Z42" s="54"/>
      <c r="AA42" s="54"/>
      <c r="AB42" s="52"/>
      <c r="AC42" s="52"/>
      <c r="AD42" s="52"/>
      <c r="AE42" s="54"/>
      <c r="AF42" s="54"/>
      <c r="AG42" s="54"/>
      <c r="AH42" s="52"/>
      <c r="AI42" s="52"/>
      <c r="AJ42" s="52"/>
      <c r="AK42" s="54"/>
      <c r="AL42" s="54"/>
      <c r="AM42" s="54"/>
      <c r="AN42" s="52"/>
      <c r="AO42" s="52"/>
      <c r="AP42" s="52"/>
      <c r="AQ42" s="54">
        <f t="shared" si="2"/>
        <v>18</v>
      </c>
      <c r="AR42" s="54">
        <f t="shared" si="2"/>
        <v>738.68100000000004</v>
      </c>
      <c r="AS42" s="54">
        <f t="shared" si="2"/>
        <v>229271.23914279579</v>
      </c>
      <c r="AT42" s="55" t="s">
        <v>25</v>
      </c>
      <c r="AU42" s="42" t="s">
        <v>54</v>
      </c>
      <c r="AV42" s="56"/>
      <c r="AW42" s="24"/>
    </row>
    <row r="43" spans="1:49" ht="25.5">
      <c r="A43" s="41" t="s">
        <v>55</v>
      </c>
      <c r="B43" s="57"/>
      <c r="C43" s="58" t="s">
        <v>26</v>
      </c>
      <c r="D43" s="172">
        <v>56</v>
      </c>
      <c r="E43" s="173">
        <v>447.39859999999999</v>
      </c>
      <c r="F43" s="173">
        <v>530766.09262517944</v>
      </c>
      <c r="G43" s="156">
        <v>37</v>
      </c>
      <c r="H43" s="156">
        <v>301.41480000000001</v>
      </c>
      <c r="I43" s="156">
        <v>322999.652</v>
      </c>
      <c r="J43" s="61">
        <f t="shared" si="3"/>
        <v>93</v>
      </c>
      <c r="K43" s="61">
        <f t="shared" si="3"/>
        <v>748.8134</v>
      </c>
      <c r="L43" s="62">
        <f t="shared" si="3"/>
        <v>853765.74462517945</v>
      </c>
      <c r="M43" s="173">
        <v>10</v>
      </c>
      <c r="N43" s="173">
        <v>68.957400000000007</v>
      </c>
      <c r="O43" s="248">
        <v>43340.09</v>
      </c>
      <c r="P43" s="54"/>
      <c r="Q43" s="54"/>
      <c r="R43" s="54"/>
      <c r="S43" s="193"/>
      <c r="T43" s="193"/>
      <c r="U43" s="260"/>
      <c r="V43" s="62">
        <f t="shared" si="1"/>
        <v>0</v>
      </c>
      <c r="W43" s="61">
        <f t="shared" si="1"/>
        <v>0</v>
      </c>
      <c r="X43" s="62">
        <f t="shared" si="1"/>
        <v>0</v>
      </c>
      <c r="Y43" s="54"/>
      <c r="Z43" s="54"/>
      <c r="AA43" s="54"/>
      <c r="AB43" s="61"/>
      <c r="AC43" s="61"/>
      <c r="AD43" s="61"/>
      <c r="AE43" s="68"/>
      <c r="AF43" s="68"/>
      <c r="AG43" s="68"/>
      <c r="AH43" s="61"/>
      <c r="AI43" s="61"/>
      <c r="AJ43" s="61"/>
      <c r="AK43" s="68"/>
      <c r="AL43" s="68"/>
      <c r="AM43" s="68"/>
      <c r="AN43" s="61"/>
      <c r="AO43" s="61"/>
      <c r="AP43" s="61"/>
      <c r="AQ43" s="68">
        <f t="shared" si="2"/>
        <v>103</v>
      </c>
      <c r="AR43" s="68">
        <f t="shared" si="2"/>
        <v>817.77080000000001</v>
      </c>
      <c r="AS43" s="68">
        <f t="shared" si="2"/>
        <v>897105.83462517941</v>
      </c>
      <c r="AT43" s="55" t="s">
        <v>26</v>
      </c>
      <c r="AU43" s="57"/>
      <c r="AV43" s="56" t="s">
        <v>55</v>
      </c>
      <c r="AW43" s="24"/>
    </row>
    <row r="44" spans="1:49" ht="25.5">
      <c r="A44" s="41"/>
      <c r="B44" s="42" t="s">
        <v>56</v>
      </c>
      <c r="C44" s="70" t="s">
        <v>25</v>
      </c>
      <c r="D44" s="170">
        <v>0</v>
      </c>
      <c r="E44" s="171">
        <v>0</v>
      </c>
      <c r="F44" s="171">
        <v>0</v>
      </c>
      <c r="G44" s="156"/>
      <c r="H44" s="156"/>
      <c r="I44" s="156"/>
      <c r="J44" s="52">
        <f t="shared" si="3"/>
        <v>0</v>
      </c>
      <c r="K44" s="52">
        <f t="shared" si="3"/>
        <v>0</v>
      </c>
      <c r="L44" s="71">
        <f t="shared" si="3"/>
        <v>0</v>
      </c>
      <c r="M44" s="171"/>
      <c r="N44" s="171"/>
      <c r="O44" s="247"/>
      <c r="P44" s="54"/>
      <c r="Q44" s="54"/>
      <c r="R44" s="54"/>
      <c r="S44" s="192"/>
      <c r="T44" s="192"/>
      <c r="U44" s="259"/>
      <c r="V44" s="71">
        <f t="shared" si="1"/>
        <v>0</v>
      </c>
      <c r="W44" s="52">
        <f t="shared" si="1"/>
        <v>0</v>
      </c>
      <c r="X44" s="71">
        <f t="shared" si="1"/>
        <v>0</v>
      </c>
      <c r="Y44" s="54"/>
      <c r="Z44" s="54"/>
      <c r="AA44" s="54"/>
      <c r="AB44" s="52"/>
      <c r="AC44" s="52"/>
      <c r="AD44" s="52"/>
      <c r="AE44" s="54"/>
      <c r="AF44" s="54"/>
      <c r="AG44" s="54"/>
      <c r="AH44" s="52"/>
      <c r="AI44" s="52"/>
      <c r="AJ44" s="52"/>
      <c r="AK44" s="54"/>
      <c r="AL44" s="54"/>
      <c r="AM44" s="54"/>
      <c r="AN44" s="52"/>
      <c r="AO44" s="52"/>
      <c r="AP44" s="52"/>
      <c r="AQ44" s="54">
        <f t="shared" si="2"/>
        <v>0</v>
      </c>
      <c r="AR44" s="54">
        <f t="shared" si="2"/>
        <v>0</v>
      </c>
      <c r="AS44" s="54">
        <f t="shared" si="2"/>
        <v>0</v>
      </c>
      <c r="AT44" s="78" t="s">
        <v>25</v>
      </c>
      <c r="AU44" s="42" t="s">
        <v>56</v>
      </c>
      <c r="AV44" s="56"/>
      <c r="AW44" s="24"/>
    </row>
    <row r="45" spans="1:49" ht="25.5">
      <c r="A45" s="41" t="s">
        <v>29</v>
      </c>
      <c r="B45" s="57"/>
      <c r="C45" s="58" t="s">
        <v>26</v>
      </c>
      <c r="D45" s="172">
        <v>0</v>
      </c>
      <c r="E45" s="173">
        <v>0</v>
      </c>
      <c r="F45" s="173">
        <v>0</v>
      </c>
      <c r="G45" s="156"/>
      <c r="H45" s="156"/>
      <c r="I45" s="156"/>
      <c r="J45" s="61">
        <f t="shared" si="3"/>
        <v>0</v>
      </c>
      <c r="K45" s="61">
        <f t="shared" si="3"/>
        <v>0</v>
      </c>
      <c r="L45" s="62">
        <f t="shared" si="3"/>
        <v>0</v>
      </c>
      <c r="M45" s="173"/>
      <c r="N45" s="173"/>
      <c r="O45" s="248"/>
      <c r="P45" s="54"/>
      <c r="Q45" s="54"/>
      <c r="R45" s="54"/>
      <c r="S45" s="193"/>
      <c r="T45" s="193"/>
      <c r="U45" s="260"/>
      <c r="V45" s="62">
        <f t="shared" si="1"/>
        <v>0</v>
      </c>
      <c r="W45" s="61">
        <f t="shared" si="1"/>
        <v>0</v>
      </c>
      <c r="X45" s="62">
        <f t="shared" si="1"/>
        <v>0</v>
      </c>
      <c r="Y45" s="54"/>
      <c r="Z45" s="54"/>
      <c r="AA45" s="54"/>
      <c r="AB45" s="61"/>
      <c r="AC45" s="61"/>
      <c r="AD45" s="61"/>
      <c r="AE45" s="68"/>
      <c r="AF45" s="68"/>
      <c r="AG45" s="68"/>
      <c r="AH45" s="61"/>
      <c r="AI45" s="61"/>
      <c r="AJ45" s="61"/>
      <c r="AK45" s="68"/>
      <c r="AL45" s="68"/>
      <c r="AM45" s="68"/>
      <c r="AN45" s="61"/>
      <c r="AO45" s="61"/>
      <c r="AP45" s="61"/>
      <c r="AQ45" s="68">
        <f t="shared" si="2"/>
        <v>0</v>
      </c>
      <c r="AR45" s="68">
        <f t="shared" si="2"/>
        <v>0</v>
      </c>
      <c r="AS45" s="68">
        <f t="shared" si="2"/>
        <v>0</v>
      </c>
      <c r="AT45" s="69" t="s">
        <v>26</v>
      </c>
      <c r="AU45" s="57"/>
      <c r="AV45" s="79" t="s">
        <v>29</v>
      </c>
      <c r="AW45" s="24"/>
    </row>
    <row r="46" spans="1:49" ht="25.5">
      <c r="A46" s="41"/>
      <c r="B46" s="42" t="s">
        <v>57</v>
      </c>
      <c r="C46" s="70" t="s">
        <v>25</v>
      </c>
      <c r="D46" s="170">
        <v>0</v>
      </c>
      <c r="E46" s="171">
        <v>0</v>
      </c>
      <c r="F46" s="171">
        <v>0</v>
      </c>
      <c r="G46" s="156"/>
      <c r="H46" s="156"/>
      <c r="I46" s="156"/>
      <c r="J46" s="52">
        <f t="shared" si="3"/>
        <v>0</v>
      </c>
      <c r="K46" s="52">
        <f t="shared" si="3"/>
        <v>0</v>
      </c>
      <c r="L46" s="71">
        <f t="shared" si="3"/>
        <v>0</v>
      </c>
      <c r="M46" s="171"/>
      <c r="N46" s="171"/>
      <c r="O46" s="247"/>
      <c r="P46" s="54"/>
      <c r="Q46" s="54"/>
      <c r="R46" s="54"/>
      <c r="S46" s="192"/>
      <c r="T46" s="192"/>
      <c r="U46" s="259"/>
      <c r="V46" s="71">
        <f t="shared" si="1"/>
        <v>0</v>
      </c>
      <c r="W46" s="52">
        <f t="shared" si="1"/>
        <v>0</v>
      </c>
      <c r="X46" s="71">
        <f t="shared" si="1"/>
        <v>0</v>
      </c>
      <c r="Y46" s="54"/>
      <c r="Z46" s="54"/>
      <c r="AA46" s="54"/>
      <c r="AB46" s="52"/>
      <c r="AC46" s="52"/>
      <c r="AD46" s="52"/>
      <c r="AE46" s="54"/>
      <c r="AF46" s="54"/>
      <c r="AG46" s="54"/>
      <c r="AH46" s="52"/>
      <c r="AI46" s="52"/>
      <c r="AJ46" s="52"/>
      <c r="AK46" s="54"/>
      <c r="AL46" s="54"/>
      <c r="AM46" s="54"/>
      <c r="AN46" s="52"/>
      <c r="AO46" s="52"/>
      <c r="AP46" s="52"/>
      <c r="AQ46" s="54">
        <f t="shared" si="2"/>
        <v>0</v>
      </c>
      <c r="AR46" s="54">
        <f t="shared" si="2"/>
        <v>0</v>
      </c>
      <c r="AS46" s="54">
        <f t="shared" si="2"/>
        <v>0</v>
      </c>
      <c r="AT46" s="55" t="s">
        <v>25</v>
      </c>
      <c r="AU46" s="42" t="s">
        <v>57</v>
      </c>
      <c r="AV46" s="79"/>
      <c r="AW46" s="24"/>
    </row>
    <row r="47" spans="1:49" ht="25.5">
      <c r="A47" s="73"/>
      <c r="B47" s="57"/>
      <c r="C47" s="58" t="s">
        <v>26</v>
      </c>
      <c r="D47" s="172">
        <v>0</v>
      </c>
      <c r="E47" s="173">
        <v>0</v>
      </c>
      <c r="F47" s="173">
        <v>0</v>
      </c>
      <c r="G47" s="156"/>
      <c r="H47" s="156"/>
      <c r="I47" s="156"/>
      <c r="J47" s="61">
        <f t="shared" si="3"/>
        <v>0</v>
      </c>
      <c r="K47" s="61">
        <f t="shared" si="3"/>
        <v>0</v>
      </c>
      <c r="L47" s="62">
        <f t="shared" si="3"/>
        <v>0</v>
      </c>
      <c r="M47" s="173"/>
      <c r="N47" s="173"/>
      <c r="O47" s="248"/>
      <c r="P47" s="54"/>
      <c r="Q47" s="54"/>
      <c r="R47" s="54"/>
      <c r="S47" s="193"/>
      <c r="T47" s="193"/>
      <c r="U47" s="260"/>
      <c r="V47" s="62">
        <f t="shared" si="1"/>
        <v>0</v>
      </c>
      <c r="W47" s="61">
        <f t="shared" si="1"/>
        <v>0</v>
      </c>
      <c r="X47" s="62">
        <f t="shared" si="1"/>
        <v>0</v>
      </c>
      <c r="Y47" s="54"/>
      <c r="Z47" s="54"/>
      <c r="AA47" s="54"/>
      <c r="AB47" s="61"/>
      <c r="AC47" s="61"/>
      <c r="AD47" s="61"/>
      <c r="AE47" s="68"/>
      <c r="AF47" s="68"/>
      <c r="AG47" s="68"/>
      <c r="AH47" s="61"/>
      <c r="AI47" s="61"/>
      <c r="AJ47" s="61"/>
      <c r="AK47" s="68"/>
      <c r="AL47" s="68"/>
      <c r="AM47" s="68"/>
      <c r="AN47" s="61"/>
      <c r="AO47" s="61"/>
      <c r="AP47" s="61"/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 ht="25.5">
      <c r="A48" s="41"/>
      <c r="B48" s="42" t="s">
        <v>58</v>
      </c>
      <c r="C48" s="70" t="s">
        <v>25</v>
      </c>
      <c r="D48" s="170">
        <v>0</v>
      </c>
      <c r="E48" s="171">
        <v>0</v>
      </c>
      <c r="F48" s="171">
        <v>0</v>
      </c>
      <c r="G48" s="156"/>
      <c r="H48" s="156"/>
      <c r="I48" s="156"/>
      <c r="J48" s="52">
        <f t="shared" si="3"/>
        <v>0</v>
      </c>
      <c r="K48" s="52">
        <f t="shared" si="3"/>
        <v>0</v>
      </c>
      <c r="L48" s="71">
        <f t="shared" si="3"/>
        <v>0</v>
      </c>
      <c r="M48" s="171">
        <v>47</v>
      </c>
      <c r="N48" s="171">
        <v>17.823</v>
      </c>
      <c r="O48" s="247">
        <v>8722.0830000000005</v>
      </c>
      <c r="P48" s="54">
        <v>3</v>
      </c>
      <c r="Q48" s="54">
        <v>0.35</v>
      </c>
      <c r="R48" s="54">
        <v>216.3</v>
      </c>
      <c r="S48" s="192"/>
      <c r="T48" s="192"/>
      <c r="U48" s="259"/>
      <c r="V48" s="71">
        <f t="shared" si="1"/>
        <v>3</v>
      </c>
      <c r="W48" s="52">
        <f t="shared" si="1"/>
        <v>0.35</v>
      </c>
      <c r="X48" s="71">
        <f t="shared" si="1"/>
        <v>216.3</v>
      </c>
      <c r="Y48" s="54">
        <v>2</v>
      </c>
      <c r="Z48" s="54">
        <v>0.16</v>
      </c>
      <c r="AA48" s="54">
        <v>83.474999999999994</v>
      </c>
      <c r="AB48" s="52"/>
      <c r="AC48" s="52"/>
      <c r="AD48" s="52"/>
      <c r="AE48" s="54"/>
      <c r="AF48" s="54"/>
      <c r="AG48" s="54"/>
      <c r="AH48" s="52"/>
      <c r="AI48" s="52"/>
      <c r="AJ48" s="52"/>
      <c r="AK48" s="54"/>
      <c r="AL48" s="54"/>
      <c r="AM48" s="54"/>
      <c r="AN48" s="52"/>
      <c r="AO48" s="52"/>
      <c r="AP48" s="52"/>
      <c r="AQ48" s="54">
        <f t="shared" si="2"/>
        <v>52</v>
      </c>
      <c r="AR48" s="54">
        <f t="shared" si="2"/>
        <v>18.333000000000002</v>
      </c>
      <c r="AS48" s="54">
        <f t="shared" si="2"/>
        <v>9021.8580000000002</v>
      </c>
      <c r="AT48" s="55" t="s">
        <v>25</v>
      </c>
      <c r="AU48" s="42" t="s">
        <v>58</v>
      </c>
      <c r="AV48" s="79"/>
      <c r="AW48" s="24"/>
    </row>
    <row r="49" spans="1:49" ht="25.5">
      <c r="A49" s="41" t="s">
        <v>59</v>
      </c>
      <c r="B49" s="57"/>
      <c r="C49" s="58" t="s">
        <v>26</v>
      </c>
      <c r="D49" s="172">
        <v>0</v>
      </c>
      <c r="E49" s="173">
        <v>0</v>
      </c>
      <c r="F49" s="173">
        <v>0</v>
      </c>
      <c r="G49" s="156"/>
      <c r="H49" s="156"/>
      <c r="I49" s="156"/>
      <c r="J49" s="61">
        <f t="shared" si="3"/>
        <v>0</v>
      </c>
      <c r="K49" s="61">
        <f t="shared" si="3"/>
        <v>0</v>
      </c>
      <c r="L49" s="62">
        <f t="shared" si="3"/>
        <v>0</v>
      </c>
      <c r="M49" s="173">
        <v>1</v>
      </c>
      <c r="N49" s="173">
        <v>4.4999999999999998E-2</v>
      </c>
      <c r="O49" s="248">
        <v>17.704000000000001</v>
      </c>
      <c r="P49" s="54"/>
      <c r="Q49" s="54"/>
      <c r="R49" s="54"/>
      <c r="S49" s="193"/>
      <c r="T49" s="193"/>
      <c r="U49" s="260"/>
      <c r="V49" s="62">
        <f t="shared" si="1"/>
        <v>0</v>
      </c>
      <c r="W49" s="61">
        <f t="shared" si="1"/>
        <v>0</v>
      </c>
      <c r="X49" s="62">
        <f t="shared" si="1"/>
        <v>0</v>
      </c>
      <c r="Y49" s="54"/>
      <c r="Z49" s="54"/>
      <c r="AA49" s="54"/>
      <c r="AB49" s="61"/>
      <c r="AC49" s="61"/>
      <c r="AD49" s="61"/>
      <c r="AE49" s="68"/>
      <c r="AF49" s="68"/>
      <c r="AG49" s="68"/>
      <c r="AH49" s="61"/>
      <c r="AI49" s="61"/>
      <c r="AJ49" s="61"/>
      <c r="AK49" s="68"/>
      <c r="AL49" s="68"/>
      <c r="AM49" s="68"/>
      <c r="AN49" s="61"/>
      <c r="AO49" s="61"/>
      <c r="AP49" s="61"/>
      <c r="AQ49" s="68">
        <f t="shared" si="2"/>
        <v>1</v>
      </c>
      <c r="AR49" s="68">
        <f t="shared" si="2"/>
        <v>4.4999999999999998E-2</v>
      </c>
      <c r="AS49" s="68">
        <f t="shared" si="2"/>
        <v>17.704000000000001</v>
      </c>
      <c r="AT49" s="69" t="s">
        <v>26</v>
      </c>
      <c r="AU49" s="57"/>
      <c r="AV49" s="79" t="s">
        <v>59</v>
      </c>
      <c r="AW49" s="24"/>
    </row>
    <row r="50" spans="1:49" ht="25.5">
      <c r="A50" s="41"/>
      <c r="B50" s="42" t="s">
        <v>60</v>
      </c>
      <c r="C50" s="70" t="s">
        <v>25</v>
      </c>
      <c r="D50" s="170">
        <v>0</v>
      </c>
      <c r="E50" s="171">
        <v>0</v>
      </c>
      <c r="F50" s="171">
        <v>0</v>
      </c>
      <c r="G50" s="156"/>
      <c r="H50" s="156"/>
      <c r="I50" s="156"/>
      <c r="J50" s="52">
        <f t="shared" si="3"/>
        <v>0</v>
      </c>
      <c r="K50" s="52">
        <f t="shared" si="3"/>
        <v>0</v>
      </c>
      <c r="L50" s="71">
        <f t="shared" si="3"/>
        <v>0</v>
      </c>
      <c r="M50" s="171">
        <v>2</v>
      </c>
      <c r="N50" s="171">
        <v>537.08109999999999</v>
      </c>
      <c r="O50" s="247">
        <v>156887.72700000001</v>
      </c>
      <c r="P50" s="54"/>
      <c r="Q50" s="54"/>
      <c r="R50" s="54"/>
      <c r="S50" s="192"/>
      <c r="T50" s="192"/>
      <c r="U50" s="259"/>
      <c r="V50" s="71">
        <f t="shared" si="1"/>
        <v>0</v>
      </c>
      <c r="W50" s="52">
        <f t="shared" si="1"/>
        <v>0</v>
      </c>
      <c r="X50" s="71">
        <f t="shared" si="1"/>
        <v>0</v>
      </c>
      <c r="Y50" s="54"/>
      <c r="Z50" s="54"/>
      <c r="AA50" s="54"/>
      <c r="AB50" s="52"/>
      <c r="AC50" s="52"/>
      <c r="AD50" s="52"/>
      <c r="AE50" s="54"/>
      <c r="AF50" s="54"/>
      <c r="AG50" s="54"/>
      <c r="AH50" s="52"/>
      <c r="AI50" s="52"/>
      <c r="AJ50" s="52"/>
      <c r="AK50" s="54"/>
      <c r="AL50" s="54"/>
      <c r="AM50" s="54"/>
      <c r="AN50" s="52"/>
      <c r="AO50" s="52"/>
      <c r="AP50" s="52"/>
      <c r="AQ50" s="54">
        <f t="shared" si="2"/>
        <v>2</v>
      </c>
      <c r="AR50" s="54">
        <f t="shared" si="2"/>
        <v>537.08109999999999</v>
      </c>
      <c r="AS50" s="54">
        <f t="shared" si="2"/>
        <v>156887.72700000001</v>
      </c>
      <c r="AT50" s="55" t="s">
        <v>25</v>
      </c>
      <c r="AU50" s="42" t="s">
        <v>60</v>
      </c>
      <c r="AV50" s="77"/>
      <c r="AW50" s="24"/>
    </row>
    <row r="51" spans="1:49" ht="25.5">
      <c r="A51" s="41"/>
      <c r="B51" s="57"/>
      <c r="C51" s="58" t="s">
        <v>26</v>
      </c>
      <c r="D51" s="172">
        <v>0</v>
      </c>
      <c r="E51" s="173">
        <v>0</v>
      </c>
      <c r="F51" s="173">
        <v>0</v>
      </c>
      <c r="G51" s="156"/>
      <c r="H51" s="156"/>
      <c r="I51" s="156"/>
      <c r="J51" s="61">
        <f t="shared" si="3"/>
        <v>0</v>
      </c>
      <c r="K51" s="61">
        <f t="shared" si="3"/>
        <v>0</v>
      </c>
      <c r="L51" s="62">
        <f t="shared" si="3"/>
        <v>0</v>
      </c>
      <c r="M51" s="173"/>
      <c r="N51" s="173"/>
      <c r="O51" s="248"/>
      <c r="P51" s="54"/>
      <c r="Q51" s="54"/>
      <c r="R51" s="54"/>
      <c r="S51" s="193"/>
      <c r="T51" s="193"/>
      <c r="U51" s="260"/>
      <c r="V51" s="62">
        <f t="shared" si="1"/>
        <v>0</v>
      </c>
      <c r="W51" s="61">
        <f t="shared" si="1"/>
        <v>0</v>
      </c>
      <c r="X51" s="62">
        <f t="shared" si="1"/>
        <v>0</v>
      </c>
      <c r="Y51" s="54"/>
      <c r="Z51" s="54"/>
      <c r="AA51" s="54"/>
      <c r="AB51" s="61"/>
      <c r="AC51" s="61"/>
      <c r="AD51" s="61"/>
      <c r="AE51" s="68"/>
      <c r="AF51" s="68"/>
      <c r="AG51" s="68"/>
      <c r="AH51" s="61"/>
      <c r="AI51" s="61"/>
      <c r="AJ51" s="61"/>
      <c r="AK51" s="68"/>
      <c r="AL51" s="68"/>
      <c r="AM51" s="68"/>
      <c r="AN51" s="61"/>
      <c r="AO51" s="61"/>
      <c r="AP51" s="61"/>
      <c r="AQ51" s="68">
        <f t="shared" si="2"/>
        <v>0</v>
      </c>
      <c r="AR51" s="68">
        <f t="shared" si="2"/>
        <v>0</v>
      </c>
      <c r="AS51" s="68">
        <f t="shared" si="2"/>
        <v>0</v>
      </c>
      <c r="AT51" s="69" t="s">
        <v>26</v>
      </c>
      <c r="AU51" s="57"/>
      <c r="AV51" s="79"/>
      <c r="AW51" s="24"/>
    </row>
    <row r="52" spans="1:49" ht="25.5">
      <c r="A52" s="41"/>
      <c r="B52" s="42" t="s">
        <v>61</v>
      </c>
      <c r="C52" s="70" t="s">
        <v>25</v>
      </c>
      <c r="D52" s="170">
        <v>0</v>
      </c>
      <c r="E52" s="171">
        <v>0</v>
      </c>
      <c r="F52" s="171">
        <v>0</v>
      </c>
      <c r="G52" s="156"/>
      <c r="H52" s="156"/>
      <c r="I52" s="156"/>
      <c r="J52" s="52">
        <f t="shared" si="3"/>
        <v>0</v>
      </c>
      <c r="K52" s="52">
        <f t="shared" si="3"/>
        <v>0</v>
      </c>
      <c r="L52" s="71">
        <f t="shared" si="3"/>
        <v>0</v>
      </c>
      <c r="M52" s="171"/>
      <c r="N52" s="171"/>
      <c r="O52" s="247"/>
      <c r="P52" s="54"/>
      <c r="Q52" s="54"/>
      <c r="R52" s="54"/>
      <c r="S52" s="192"/>
      <c r="T52" s="192"/>
      <c r="U52" s="259"/>
      <c r="V52" s="71">
        <f t="shared" si="1"/>
        <v>0</v>
      </c>
      <c r="W52" s="52">
        <f t="shared" si="1"/>
        <v>0</v>
      </c>
      <c r="X52" s="71">
        <f t="shared" si="1"/>
        <v>0</v>
      </c>
      <c r="Y52" s="54"/>
      <c r="Z52" s="54"/>
      <c r="AA52" s="54"/>
      <c r="AB52" s="52"/>
      <c r="AC52" s="52"/>
      <c r="AD52" s="52"/>
      <c r="AE52" s="54"/>
      <c r="AF52" s="54"/>
      <c r="AG52" s="54"/>
      <c r="AH52" s="52"/>
      <c r="AI52" s="52"/>
      <c r="AJ52" s="52"/>
      <c r="AK52" s="54"/>
      <c r="AL52" s="54"/>
      <c r="AM52" s="54"/>
      <c r="AN52" s="52"/>
      <c r="AO52" s="52"/>
      <c r="AP52" s="52"/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 ht="25.5">
      <c r="A53" s="41" t="s">
        <v>29</v>
      </c>
      <c r="B53" s="57"/>
      <c r="C53" s="58" t="s">
        <v>26</v>
      </c>
      <c r="D53" s="172">
        <v>0</v>
      </c>
      <c r="E53" s="173">
        <v>0</v>
      </c>
      <c r="F53" s="173">
        <v>0</v>
      </c>
      <c r="G53" s="156"/>
      <c r="H53" s="156"/>
      <c r="I53" s="156"/>
      <c r="J53" s="61">
        <f t="shared" si="3"/>
        <v>0</v>
      </c>
      <c r="K53" s="61">
        <f t="shared" si="3"/>
        <v>0</v>
      </c>
      <c r="L53" s="62">
        <f t="shared" si="3"/>
        <v>0</v>
      </c>
      <c r="M53" s="173">
        <v>317</v>
      </c>
      <c r="N53" s="173">
        <v>3116.0453000000002</v>
      </c>
      <c r="O53" s="248">
        <v>1224381.706</v>
      </c>
      <c r="P53" s="54"/>
      <c r="Q53" s="54"/>
      <c r="R53" s="54"/>
      <c r="S53" s="193"/>
      <c r="T53" s="193"/>
      <c r="U53" s="260"/>
      <c r="V53" s="62">
        <f t="shared" si="1"/>
        <v>0</v>
      </c>
      <c r="W53" s="61">
        <f t="shared" si="1"/>
        <v>0</v>
      </c>
      <c r="X53" s="62">
        <f t="shared" si="1"/>
        <v>0</v>
      </c>
      <c r="Y53" s="54"/>
      <c r="Z53" s="54"/>
      <c r="AA53" s="54"/>
      <c r="AB53" s="61"/>
      <c r="AC53" s="61"/>
      <c r="AD53" s="61"/>
      <c r="AE53" s="68"/>
      <c r="AF53" s="68"/>
      <c r="AG53" s="68"/>
      <c r="AH53" s="61"/>
      <c r="AI53" s="61"/>
      <c r="AJ53" s="61"/>
      <c r="AK53" s="68"/>
      <c r="AL53" s="68"/>
      <c r="AM53" s="68"/>
      <c r="AN53" s="61"/>
      <c r="AO53" s="61"/>
      <c r="AP53" s="61"/>
      <c r="AQ53" s="68">
        <f t="shared" si="2"/>
        <v>317</v>
      </c>
      <c r="AR53" s="68">
        <f t="shared" si="2"/>
        <v>3116.0453000000002</v>
      </c>
      <c r="AS53" s="68">
        <f t="shared" si="2"/>
        <v>1224381.706</v>
      </c>
      <c r="AT53" s="69" t="s">
        <v>26</v>
      </c>
      <c r="AU53" s="57"/>
      <c r="AV53" s="79" t="s">
        <v>29</v>
      </c>
      <c r="AW53" s="24"/>
    </row>
    <row r="54" spans="1:49" ht="25.5">
      <c r="A54" s="41"/>
      <c r="B54" s="42" t="s">
        <v>62</v>
      </c>
      <c r="C54" s="70" t="s">
        <v>25</v>
      </c>
      <c r="D54" s="170">
        <v>0</v>
      </c>
      <c r="E54" s="171">
        <v>0</v>
      </c>
      <c r="F54" s="171">
        <v>0</v>
      </c>
      <c r="G54" s="156"/>
      <c r="H54" s="156"/>
      <c r="I54" s="156"/>
      <c r="J54" s="52">
        <f t="shared" si="3"/>
        <v>0</v>
      </c>
      <c r="K54" s="52">
        <f t="shared" si="3"/>
        <v>0</v>
      </c>
      <c r="L54" s="71">
        <f t="shared" si="3"/>
        <v>0</v>
      </c>
      <c r="M54" s="171"/>
      <c r="N54" s="171"/>
      <c r="O54" s="247"/>
      <c r="P54" s="54"/>
      <c r="Q54" s="54"/>
      <c r="R54" s="54"/>
      <c r="S54" s="192"/>
      <c r="T54" s="192"/>
      <c r="U54" s="259"/>
      <c r="V54" s="71">
        <f t="shared" si="1"/>
        <v>0</v>
      </c>
      <c r="W54" s="52">
        <f t="shared" si="1"/>
        <v>0</v>
      </c>
      <c r="X54" s="71">
        <f t="shared" si="1"/>
        <v>0</v>
      </c>
      <c r="Y54" s="54"/>
      <c r="Z54" s="54"/>
      <c r="AA54" s="54"/>
      <c r="AB54" s="52"/>
      <c r="AC54" s="52"/>
      <c r="AD54" s="52"/>
      <c r="AE54" s="54"/>
      <c r="AF54" s="54"/>
      <c r="AG54" s="54"/>
      <c r="AH54" s="52"/>
      <c r="AI54" s="52"/>
      <c r="AJ54" s="52"/>
      <c r="AK54" s="54"/>
      <c r="AL54" s="54"/>
      <c r="AM54" s="54"/>
      <c r="AN54" s="52">
        <v>6</v>
      </c>
      <c r="AO54" s="52">
        <v>2.3400000000000001E-2</v>
      </c>
      <c r="AP54" s="52">
        <v>49.58</v>
      </c>
      <c r="AQ54" s="54">
        <f t="shared" si="2"/>
        <v>6</v>
      </c>
      <c r="AR54" s="54">
        <f t="shared" si="2"/>
        <v>2.3400000000000001E-2</v>
      </c>
      <c r="AS54" s="54">
        <f t="shared" si="2"/>
        <v>49.58</v>
      </c>
      <c r="AT54" s="55" t="s">
        <v>25</v>
      </c>
      <c r="AU54" s="42" t="s">
        <v>62</v>
      </c>
      <c r="AV54" s="56"/>
      <c r="AW54" s="24"/>
    </row>
    <row r="55" spans="1:49" ht="25.5">
      <c r="A55" s="73"/>
      <c r="B55" s="57"/>
      <c r="C55" s="58" t="s">
        <v>26</v>
      </c>
      <c r="D55" s="172">
        <v>0</v>
      </c>
      <c r="E55" s="173">
        <v>0</v>
      </c>
      <c r="F55" s="173">
        <v>0</v>
      </c>
      <c r="G55" s="156"/>
      <c r="H55" s="156"/>
      <c r="I55" s="156"/>
      <c r="J55" s="61">
        <f t="shared" si="3"/>
        <v>0</v>
      </c>
      <c r="K55" s="61">
        <f t="shared" si="3"/>
        <v>0</v>
      </c>
      <c r="L55" s="62">
        <f t="shared" si="3"/>
        <v>0</v>
      </c>
      <c r="M55" s="173"/>
      <c r="N55" s="173"/>
      <c r="O55" s="248"/>
      <c r="P55" s="54"/>
      <c r="Q55" s="54"/>
      <c r="R55" s="54"/>
      <c r="S55" s="193"/>
      <c r="T55" s="193"/>
      <c r="U55" s="260"/>
      <c r="V55" s="62">
        <f t="shared" si="1"/>
        <v>0</v>
      </c>
      <c r="W55" s="61">
        <f t="shared" si="1"/>
        <v>0</v>
      </c>
      <c r="X55" s="62">
        <f t="shared" si="1"/>
        <v>0</v>
      </c>
      <c r="Y55" s="54"/>
      <c r="Z55" s="54"/>
      <c r="AA55" s="54"/>
      <c r="AB55" s="61"/>
      <c r="AC55" s="61"/>
      <c r="AD55" s="61"/>
      <c r="AE55" s="68"/>
      <c r="AF55" s="68"/>
      <c r="AG55" s="68"/>
      <c r="AH55" s="61"/>
      <c r="AI55" s="61"/>
      <c r="AJ55" s="61"/>
      <c r="AK55" s="68"/>
      <c r="AL55" s="68"/>
      <c r="AM55" s="68"/>
      <c r="AN55" s="61"/>
      <c r="AO55" s="61"/>
      <c r="AP55" s="61"/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 ht="25.5">
      <c r="A56" s="81" t="s">
        <v>83</v>
      </c>
      <c r="B56" s="82" t="s">
        <v>64</v>
      </c>
      <c r="C56" s="70" t="s">
        <v>25</v>
      </c>
      <c r="D56" s="170">
        <v>0</v>
      </c>
      <c r="E56" s="171">
        <v>0</v>
      </c>
      <c r="F56" s="171">
        <v>0</v>
      </c>
      <c r="G56" s="156"/>
      <c r="H56" s="156"/>
      <c r="I56" s="156"/>
      <c r="J56" s="52">
        <f t="shared" si="3"/>
        <v>0</v>
      </c>
      <c r="K56" s="52">
        <f t="shared" si="3"/>
        <v>0</v>
      </c>
      <c r="L56" s="71">
        <f t="shared" si="3"/>
        <v>0</v>
      </c>
      <c r="M56" s="171">
        <v>2</v>
      </c>
      <c r="N56" s="171">
        <v>0.107</v>
      </c>
      <c r="O56" s="247">
        <v>55.35</v>
      </c>
      <c r="P56" s="54"/>
      <c r="Q56" s="54"/>
      <c r="R56" s="54"/>
      <c r="S56" s="192"/>
      <c r="T56" s="192"/>
      <c r="U56" s="259"/>
      <c r="V56" s="71">
        <f t="shared" si="1"/>
        <v>0</v>
      </c>
      <c r="W56" s="52">
        <f t="shared" si="1"/>
        <v>0</v>
      </c>
      <c r="X56" s="71">
        <f t="shared" si="1"/>
        <v>0</v>
      </c>
      <c r="Y56" s="54"/>
      <c r="Z56" s="54"/>
      <c r="AA56" s="54"/>
      <c r="AB56" s="52"/>
      <c r="AC56" s="52"/>
      <c r="AD56" s="52"/>
      <c r="AE56" s="54"/>
      <c r="AF56" s="54"/>
      <c r="AG56" s="54"/>
      <c r="AH56" s="52"/>
      <c r="AI56" s="52"/>
      <c r="AJ56" s="52"/>
      <c r="AK56" s="54"/>
      <c r="AL56" s="54"/>
      <c r="AM56" s="54"/>
      <c r="AN56" s="52"/>
      <c r="AO56" s="52"/>
      <c r="AP56" s="52"/>
      <c r="AQ56" s="54">
        <f t="shared" si="2"/>
        <v>2</v>
      </c>
      <c r="AR56" s="54">
        <f t="shared" si="2"/>
        <v>0.107</v>
      </c>
      <c r="AS56" s="54">
        <f t="shared" si="2"/>
        <v>55.35</v>
      </c>
      <c r="AT56" s="83" t="s">
        <v>25</v>
      </c>
      <c r="AU56" s="84" t="s">
        <v>83</v>
      </c>
      <c r="AV56" s="85" t="s">
        <v>66</v>
      </c>
      <c r="AW56" s="24"/>
    </row>
    <row r="57" spans="1:49" ht="25.5">
      <c r="A57" s="86"/>
      <c r="B57" s="87"/>
      <c r="C57" s="58" t="s">
        <v>26</v>
      </c>
      <c r="D57" s="172">
        <v>0</v>
      </c>
      <c r="E57" s="173">
        <v>0</v>
      </c>
      <c r="F57" s="173">
        <v>0</v>
      </c>
      <c r="G57" s="156"/>
      <c r="H57" s="156"/>
      <c r="I57" s="156"/>
      <c r="J57" s="61">
        <f t="shared" si="3"/>
        <v>0</v>
      </c>
      <c r="K57" s="61">
        <f t="shared" si="3"/>
        <v>0</v>
      </c>
      <c r="L57" s="62">
        <f t="shared" si="3"/>
        <v>0</v>
      </c>
      <c r="M57" s="173">
        <v>1</v>
      </c>
      <c r="N57" s="173">
        <v>0.1578</v>
      </c>
      <c r="O57" s="248">
        <v>217.054</v>
      </c>
      <c r="P57" s="54"/>
      <c r="Q57" s="54"/>
      <c r="R57" s="54"/>
      <c r="S57" s="193"/>
      <c r="T57" s="193"/>
      <c r="U57" s="260"/>
      <c r="V57" s="62">
        <f t="shared" si="1"/>
        <v>0</v>
      </c>
      <c r="W57" s="61">
        <f t="shared" si="1"/>
        <v>0</v>
      </c>
      <c r="X57" s="62">
        <f t="shared" si="1"/>
        <v>0</v>
      </c>
      <c r="Y57" s="54"/>
      <c r="Z57" s="54"/>
      <c r="AA57" s="54"/>
      <c r="AB57" s="61"/>
      <c r="AC57" s="61"/>
      <c r="AD57" s="61"/>
      <c r="AE57" s="68"/>
      <c r="AF57" s="68"/>
      <c r="AG57" s="68"/>
      <c r="AH57" s="61"/>
      <c r="AI57" s="61"/>
      <c r="AJ57" s="61"/>
      <c r="AK57" s="68"/>
      <c r="AL57" s="68"/>
      <c r="AM57" s="68"/>
      <c r="AN57" s="61"/>
      <c r="AO57" s="61"/>
      <c r="AP57" s="61"/>
      <c r="AQ57" s="68">
        <f t="shared" si="2"/>
        <v>1</v>
      </c>
      <c r="AR57" s="68">
        <f t="shared" si="2"/>
        <v>0.1578</v>
      </c>
      <c r="AS57" s="68">
        <f t="shared" si="2"/>
        <v>217.054</v>
      </c>
      <c r="AT57" s="58" t="s">
        <v>26</v>
      </c>
      <c r="AU57" s="88"/>
      <c r="AV57" s="89"/>
      <c r="AW57" s="24"/>
    </row>
    <row r="58" spans="1:49" ht="25.5">
      <c r="A58" s="8" t="s">
        <v>66</v>
      </c>
      <c r="C58" s="90" t="s">
        <v>25</v>
      </c>
      <c r="D58" s="175">
        <v>0</v>
      </c>
      <c r="E58" s="176">
        <v>0</v>
      </c>
      <c r="F58" s="176">
        <v>0</v>
      </c>
      <c r="G58" s="156"/>
      <c r="H58" s="156"/>
      <c r="I58" s="156"/>
      <c r="J58" s="94">
        <f t="shared" si="3"/>
        <v>0</v>
      </c>
      <c r="K58" s="94">
        <f t="shared" si="3"/>
        <v>0</v>
      </c>
      <c r="L58" s="95">
        <f t="shared" si="3"/>
        <v>0</v>
      </c>
      <c r="M58" s="175">
        <v>1390</v>
      </c>
      <c r="N58" s="176">
        <v>98.213099999999997</v>
      </c>
      <c r="O58" s="253">
        <v>34224.156000000003</v>
      </c>
      <c r="P58" s="54"/>
      <c r="Q58" s="54"/>
      <c r="R58" s="54"/>
      <c r="S58" s="261"/>
      <c r="T58" s="261"/>
      <c r="U58" s="262"/>
      <c r="V58" s="95">
        <f t="shared" si="1"/>
        <v>0</v>
      </c>
      <c r="W58" s="94">
        <f t="shared" si="1"/>
        <v>0</v>
      </c>
      <c r="X58" s="95">
        <f t="shared" si="1"/>
        <v>0</v>
      </c>
      <c r="Y58" s="54">
        <v>147</v>
      </c>
      <c r="Z58" s="54">
        <v>6.4325999999999999</v>
      </c>
      <c r="AA58" s="54">
        <v>4359.2049999999999</v>
      </c>
      <c r="AB58" s="94">
        <v>190</v>
      </c>
      <c r="AC58" s="94">
        <v>9.0952000000000002</v>
      </c>
      <c r="AD58" s="94">
        <v>5550.2709999999997</v>
      </c>
      <c r="AE58" s="100"/>
      <c r="AF58" s="100"/>
      <c r="AG58" s="100"/>
      <c r="AH58" s="94">
        <v>101</v>
      </c>
      <c r="AI58" s="94">
        <v>19.697099999999999</v>
      </c>
      <c r="AJ58" s="94">
        <v>5572.4530000000004</v>
      </c>
      <c r="AK58" s="100">
        <v>8</v>
      </c>
      <c r="AL58" s="100">
        <v>0.20780000000000001</v>
      </c>
      <c r="AM58" s="100">
        <v>281.14</v>
      </c>
      <c r="AN58" s="94">
        <v>12</v>
      </c>
      <c r="AO58" s="94">
        <v>0.60040000000000004</v>
      </c>
      <c r="AP58" s="94">
        <v>627.32500000000005</v>
      </c>
      <c r="AQ58" s="100">
        <f t="shared" si="2"/>
        <v>1848</v>
      </c>
      <c r="AR58" s="100">
        <f t="shared" si="2"/>
        <v>134.24619999999999</v>
      </c>
      <c r="AS58" s="100">
        <f t="shared" si="2"/>
        <v>50614.55</v>
      </c>
      <c r="AT58" s="90" t="s">
        <v>25</v>
      </c>
      <c r="AU58" s="101"/>
      <c r="AV58" s="56" t="s">
        <v>66</v>
      </c>
      <c r="AW58" s="24"/>
    </row>
    <row r="59" spans="1:49" ht="25.5">
      <c r="A59" s="102" t="s">
        <v>67</v>
      </c>
      <c r="B59" s="103"/>
      <c r="C59" s="70" t="s">
        <v>68</v>
      </c>
      <c r="D59" s="170">
        <v>0</v>
      </c>
      <c r="E59" s="171">
        <v>0</v>
      </c>
      <c r="F59" s="171">
        <v>0</v>
      </c>
      <c r="G59" s="156"/>
      <c r="H59" s="156"/>
      <c r="I59" s="156"/>
      <c r="J59" s="105">
        <f t="shared" si="3"/>
        <v>0</v>
      </c>
      <c r="K59" s="105">
        <f t="shared" si="3"/>
        <v>0</v>
      </c>
      <c r="L59" s="106">
        <f t="shared" si="3"/>
        <v>0</v>
      </c>
      <c r="M59" s="170"/>
      <c r="N59" s="171"/>
      <c r="O59" s="250"/>
      <c r="P59" s="54"/>
      <c r="Q59" s="54"/>
      <c r="R59" s="54"/>
      <c r="S59" s="192"/>
      <c r="T59" s="192"/>
      <c r="U59" s="259"/>
      <c r="V59" s="106">
        <f t="shared" si="1"/>
        <v>0</v>
      </c>
      <c r="W59" s="105">
        <f t="shared" si="1"/>
        <v>0</v>
      </c>
      <c r="X59" s="106">
        <f t="shared" si="1"/>
        <v>0</v>
      </c>
      <c r="Y59" s="54"/>
      <c r="Z59" s="54"/>
      <c r="AA59" s="54"/>
      <c r="AB59" s="52"/>
      <c r="AC59" s="52"/>
      <c r="AD59" s="52"/>
      <c r="AE59" s="54"/>
      <c r="AF59" s="54"/>
      <c r="AG59" s="54"/>
      <c r="AH59" s="52"/>
      <c r="AI59" s="52"/>
      <c r="AJ59" s="52"/>
      <c r="AK59" s="54"/>
      <c r="AL59" s="54"/>
      <c r="AM59" s="54"/>
      <c r="AN59" s="52"/>
      <c r="AO59" s="52"/>
      <c r="AP59" s="52"/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 ht="25.5">
      <c r="A60" s="32"/>
      <c r="B60" s="33"/>
      <c r="C60" s="58" t="s">
        <v>26</v>
      </c>
      <c r="D60" s="172">
        <v>0</v>
      </c>
      <c r="E60" s="173">
        <v>0</v>
      </c>
      <c r="F60" s="173">
        <v>0</v>
      </c>
      <c r="G60" s="156"/>
      <c r="H60" s="156"/>
      <c r="I60" s="156"/>
      <c r="J60" s="61">
        <f t="shared" si="3"/>
        <v>0</v>
      </c>
      <c r="K60" s="61">
        <f t="shared" si="3"/>
        <v>0</v>
      </c>
      <c r="L60" s="62">
        <f t="shared" si="3"/>
        <v>0</v>
      </c>
      <c r="M60" s="172">
        <v>4</v>
      </c>
      <c r="N60" s="173">
        <v>1.0687</v>
      </c>
      <c r="O60" s="251">
        <v>154.40600000000001</v>
      </c>
      <c r="P60" s="54">
        <v>9</v>
      </c>
      <c r="Q60" s="54">
        <v>42.079000000000001</v>
      </c>
      <c r="R60" s="54">
        <v>9039.7759999999998</v>
      </c>
      <c r="S60" s="193"/>
      <c r="T60" s="193"/>
      <c r="U60" s="260"/>
      <c r="V60" s="62">
        <f t="shared" si="1"/>
        <v>9</v>
      </c>
      <c r="W60" s="61">
        <f t="shared" si="1"/>
        <v>42.079000000000001</v>
      </c>
      <c r="X60" s="62">
        <f t="shared" si="1"/>
        <v>9039.7759999999998</v>
      </c>
      <c r="Y60" s="54"/>
      <c r="Z60" s="54"/>
      <c r="AA60" s="54"/>
      <c r="AB60" s="61"/>
      <c r="AC60" s="61"/>
      <c r="AD60" s="61"/>
      <c r="AE60" s="68"/>
      <c r="AF60" s="68"/>
      <c r="AG60" s="68"/>
      <c r="AH60" s="61"/>
      <c r="AI60" s="61"/>
      <c r="AJ60" s="61"/>
      <c r="AK60" s="68"/>
      <c r="AL60" s="68"/>
      <c r="AM60" s="68"/>
      <c r="AN60" s="61"/>
      <c r="AO60" s="61"/>
      <c r="AP60" s="61"/>
      <c r="AQ60" s="68">
        <f t="shared" si="2"/>
        <v>13</v>
      </c>
      <c r="AR60" s="68">
        <f t="shared" si="2"/>
        <v>43.1477</v>
      </c>
      <c r="AS60" s="68">
        <f t="shared" si="2"/>
        <v>9194.1820000000007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175">
        <f>+D6+D8+D10+D12+D14+D16+D18+D20+D22+D24+D26+D28+D30+D32+D34+D36+D38+D40+D42+D44+D46+D48+D50+D52+D54+D56+D58</f>
        <v>26</v>
      </c>
      <c r="E61" s="176">
        <f>+E6+E8+E10+E12+E14+E16+E18+E20+E22+E24+E26+E28+E30+E32+E34+E36+E38+E40+E42+E44+E46+E48+E50+E52+E54+E56+E58</f>
        <v>17.628</v>
      </c>
      <c r="F61" s="176">
        <f>+F6+F8+F10+F12+F14+F16+F18+F20+F22+F24+F26+F28+F30+F32+F34+F36+F38+F40+F42+F44+F46+F48+F50+F52+F54+F56+F58</f>
        <v>14410.930827228322</v>
      </c>
      <c r="G61" s="156">
        <f t="shared" ref="G61:I61" si="4">+G6+G8+G10+G12+G14+G16+G18+G20+G22+G24+G26+G28+G30+G32+G34+G36+G38+G40+G42+G44+G46+G48+G50+G52+G54+G56+G58</f>
        <v>2</v>
      </c>
      <c r="H61" s="156">
        <f t="shared" si="4"/>
        <v>25.227799999999998</v>
      </c>
      <c r="I61" s="156">
        <f t="shared" si="4"/>
        <v>22052.55</v>
      </c>
      <c r="J61" s="94">
        <f>+J6+J8+J10+J12+J14+J16+J18+J20+J22+J24+J26+J28+J30+J32+J34+J36+J38+J40+J42+J44+J46+J48+J50+J52+J54+J56+J58</f>
        <v>28</v>
      </c>
      <c r="K61" s="94">
        <f>+K6+K8+K10+K12+K14+K16+K18+K20+K22+K24+K26+K28+K30+K32+K34+K36+K38+K40+K42+K44+K46+K48+K50+K52+K54+K56+K58</f>
        <v>42.855800000000002</v>
      </c>
      <c r="L61" s="95">
        <f>+L6+L8+L10+L12+L14+L16+L18+L20+L22+L24+L26+L28+L30+L32+L34+L36+L38+L40+L42+L44+L46+L48+L50+L52+L54+L56+L58</f>
        <v>36463.480827228319</v>
      </c>
      <c r="M61" s="175">
        <v>1761</v>
      </c>
      <c r="N61" s="176">
        <v>2658.7487999999998</v>
      </c>
      <c r="O61" s="252">
        <v>583265.10399999993</v>
      </c>
      <c r="P61" s="54">
        <f t="shared" ref="P61:R61" si="5">+P6+P8+P10+P12+P14+P16+P18+P20+P22+P24+P26+P28+P30+P32+P34+P36+P38+P40+P42+P44+P46+P48+P50+P52+P54+P56+P58</f>
        <v>470</v>
      </c>
      <c r="Q61" s="54">
        <f t="shared" si="5"/>
        <v>2074.5529999999999</v>
      </c>
      <c r="R61" s="54">
        <f t="shared" si="5"/>
        <v>340721.02299999999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470</v>
      </c>
      <c r="W61" s="94">
        <f>+W6+W8+W10+W12+W14+W16+W18+W20+W22+W24+W26+W28+W30+W32+W34+W36+W38+W40+W42+W44+W46+W48+W50+W52+W54+W56+W58</f>
        <v>2074.5529999999999</v>
      </c>
      <c r="X61" s="99">
        <f>+X6+X8+X10+X12+X14+X16+X18+X20+X22+X24+X26+X28+X30+X32+X34+X36+X38+X40+X42+X44+X46+X48+X50+X52+X54+X56+X58</f>
        <v>340721.02299999999</v>
      </c>
      <c r="Y61" s="54">
        <f t="shared" ref="Y61:AD61" si="6">+Y6+Y8+Y10+Y12+Y14+Y16+Y18+Y20+Y22+Y24+Y26+Y28+Y30+Y32+Y34+Y36+Y38+Y40+Y42+Y44+Y46+Y48+Y50+Y52+Y54+Y56+Y58</f>
        <v>534</v>
      </c>
      <c r="Z61" s="54">
        <f t="shared" si="6"/>
        <v>1770.9373000000001</v>
      </c>
      <c r="AA61" s="54">
        <f t="shared" si="6"/>
        <v>220127.43399999998</v>
      </c>
      <c r="AB61" s="94">
        <f t="shared" si="6"/>
        <v>3215</v>
      </c>
      <c r="AC61" s="94">
        <f t="shared" si="6"/>
        <v>569.63254000000006</v>
      </c>
      <c r="AD61" s="94">
        <f t="shared" si="6"/>
        <v>233991.39500000002</v>
      </c>
      <c r="AE61" s="100">
        <f>+AE6+AE8+AE10+AE12+AE14+AE16+AE18+AE20+AE22+AE24+AE26+AE28+AE30+AE32+AE34+AE36+AE38+AE40+AE42+AE44+AE46+AE48+AE50+AE52+AE54+AE56+AE58</f>
        <v>90</v>
      </c>
      <c r="AF61" s="100">
        <f>+AF6+AF8+AF10+AF12+AF14+AF16+AF18+AF20+AF22+AF24+AF26+AF28+AF30+AF32+AF34+AF36+AF38+AF40+AF42+AF44+AF46+AF48+AF50+AF52+AF54+AF56+AF58</f>
        <v>8.8894000000000002</v>
      </c>
      <c r="AG61" s="100">
        <f>+AG6+AG8+AG10+AG12+AG14+AG16+AG18+AG20+AG22+AG24+AG26+AG28+AG30+AG32+AG34+AG36+AG38+AG40+AG42+AG44+AG46+AG48+AG50+AG52+AG54+AG56+AG58</f>
        <v>13641.986000000001</v>
      </c>
      <c r="AH61" s="94">
        <f t="shared" ref="AH61:AP61" si="7">+AH6+AH8+AH10+AH12+AH14+AH16+AH18+AH20+AH22+AH24+AH26+AH28+AH30+AH32+AH34+AH36+AH38+AH40+AH42+AH44+AH46+AH48+AH50+AH52+AH54+AH56+AH58</f>
        <v>195</v>
      </c>
      <c r="AI61" s="94">
        <f t="shared" si="7"/>
        <v>92.911000000000001</v>
      </c>
      <c r="AJ61" s="94">
        <f t="shared" si="7"/>
        <v>33682.981999999996</v>
      </c>
      <c r="AK61" s="100">
        <f t="shared" si="7"/>
        <v>81</v>
      </c>
      <c r="AL61" s="100">
        <f t="shared" si="7"/>
        <v>1.1839999999999999</v>
      </c>
      <c r="AM61" s="100">
        <f t="shared" si="7"/>
        <v>1022.8699999999999</v>
      </c>
      <c r="AN61" s="94">
        <f t="shared" si="7"/>
        <v>282</v>
      </c>
      <c r="AO61" s="94">
        <f t="shared" si="7"/>
        <v>17.583400000000001</v>
      </c>
      <c r="AP61" s="94">
        <f t="shared" si="7"/>
        <v>11054.409</v>
      </c>
      <c r="AQ61" s="100">
        <f t="shared" si="2"/>
        <v>6656</v>
      </c>
      <c r="AR61" s="100">
        <f t="shared" si="2"/>
        <v>7237.2952399999995</v>
      </c>
      <c r="AS61" s="100">
        <f t="shared" si="2"/>
        <v>1473970.6838272281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170">
        <f>D59</f>
        <v>0</v>
      </c>
      <c r="E62" s="171">
        <f>E59</f>
        <v>0</v>
      </c>
      <c r="F62" s="171">
        <f>F59</f>
        <v>0</v>
      </c>
      <c r="G62" s="156">
        <f t="shared" ref="G62:I62" si="8">G59</f>
        <v>0</v>
      </c>
      <c r="H62" s="156">
        <f t="shared" si="8"/>
        <v>0</v>
      </c>
      <c r="I62" s="156">
        <f t="shared" si="8"/>
        <v>0</v>
      </c>
      <c r="J62" s="52">
        <f>J59</f>
        <v>0</v>
      </c>
      <c r="K62" s="52">
        <f>K59</f>
        <v>0</v>
      </c>
      <c r="L62" s="71">
        <f>L59</f>
        <v>0</v>
      </c>
      <c r="M62" s="170">
        <v>0</v>
      </c>
      <c r="N62" s="171">
        <v>0</v>
      </c>
      <c r="O62" s="250">
        <v>0</v>
      </c>
      <c r="P62" s="54">
        <f t="shared" ref="P62:R62" si="9">P59</f>
        <v>0</v>
      </c>
      <c r="Q62" s="54">
        <f t="shared" si="9"/>
        <v>0</v>
      </c>
      <c r="R62" s="54">
        <f t="shared" si="9"/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f t="shared" ref="Y62:AD62" si="10">Y59</f>
        <v>0</v>
      </c>
      <c r="Z62" s="54">
        <f t="shared" si="10"/>
        <v>0</v>
      </c>
      <c r="AA62" s="54">
        <f t="shared" si="10"/>
        <v>0</v>
      </c>
      <c r="AB62" s="52">
        <f t="shared" si="10"/>
        <v>0</v>
      </c>
      <c r="AC62" s="52">
        <f t="shared" si="10"/>
        <v>0</v>
      </c>
      <c r="AD62" s="52">
        <f t="shared" si="10"/>
        <v>0</v>
      </c>
      <c r="AE62" s="54">
        <f t="shared" ref="AE62:AG62" si="11">+AE59</f>
        <v>0</v>
      </c>
      <c r="AF62" s="54">
        <f t="shared" si="11"/>
        <v>0</v>
      </c>
      <c r="AG62" s="54">
        <f t="shared" si="11"/>
        <v>0</v>
      </c>
      <c r="AH62" s="52">
        <f t="shared" ref="AH62:AP62" si="12">AH59</f>
        <v>0</v>
      </c>
      <c r="AI62" s="52">
        <f t="shared" si="12"/>
        <v>0</v>
      </c>
      <c r="AJ62" s="52">
        <f t="shared" si="12"/>
        <v>0</v>
      </c>
      <c r="AK62" s="54">
        <f t="shared" si="12"/>
        <v>0</v>
      </c>
      <c r="AL62" s="54">
        <f t="shared" si="12"/>
        <v>0</v>
      </c>
      <c r="AM62" s="54">
        <f t="shared" si="12"/>
        <v>0</v>
      </c>
      <c r="AN62" s="52">
        <f t="shared" si="12"/>
        <v>0</v>
      </c>
      <c r="AO62" s="52">
        <f t="shared" si="12"/>
        <v>0</v>
      </c>
      <c r="AP62" s="52">
        <f t="shared" si="12"/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110</v>
      </c>
      <c r="AV62" s="110"/>
      <c r="AW62" s="24"/>
    </row>
    <row r="63" spans="1:49" ht="25.5">
      <c r="A63" s="32"/>
      <c r="B63" s="33"/>
      <c r="C63" s="58" t="s">
        <v>26</v>
      </c>
      <c r="D63" s="172">
        <f>+D7+D9+D11+D13+D15+D17+D19+D21+D23+D25+D27+D29+D31+D33+D35+D37+D39+D41+D43+D45+D47+D49+D51+D53+D55+D57+D60</f>
        <v>56</v>
      </c>
      <c r="E63" s="173">
        <f>+E7+E9+E11+E13+E15+E17+E19+E21+E23+E25+E27+E29+E31+E33+E35+E37+E39+E41+E43+E45+E47+E49+E51+E53+E55+E57+E60</f>
        <v>447.39859999999999</v>
      </c>
      <c r="F63" s="173">
        <f>+F7+F9+F11+F13+F15+F17+F19+F21+F23+F25+F27+F29+F31+F33+F35+F37+F39+F41+F43+F45+F47+F49+F51+F53+F55+F57+F60</f>
        <v>530766.09262517944</v>
      </c>
      <c r="G63" s="156">
        <f t="shared" ref="G63:I63" si="13">+G7+G9+G11+G13+G15+G17+G19+G21+G23+G25+G27+G29+G31+G33+G35+G37+G39+G41+G43+G45+G47+G49+G51+G53+G55+G57+G60</f>
        <v>37</v>
      </c>
      <c r="H63" s="156">
        <f t="shared" si="13"/>
        <v>301.41480000000001</v>
      </c>
      <c r="I63" s="156">
        <f t="shared" si="13"/>
        <v>322999.652</v>
      </c>
      <c r="J63" s="61">
        <f>+J7+J9+J11+J13+J15+J17+J19+J21+J23+J25+J27+J29+J31+J33+J35+J37+J39+J41+J43+J45+J47+J49+J51+J53+J55+J57+J60</f>
        <v>93</v>
      </c>
      <c r="K63" s="61">
        <f>+K7+K9+K11+K13+K15+K17+K19+K21+K23+K25+K27+K29+K31+K33+K35+K37+K39+K41+K43+K45+K47+K49+K51+K53+K55+K57+K60</f>
        <v>748.8134</v>
      </c>
      <c r="L63" s="62">
        <f>+L7+L9+L11+L13+L15+L17+L19+L21+L23+L25+L27+L29+L31+L33+L35+L37+L39+L41+L43+L45+L47+L49+L51+L53+L55+L57+L60</f>
        <v>853765.74462517945</v>
      </c>
      <c r="M63" s="172">
        <v>426</v>
      </c>
      <c r="N63" s="173">
        <v>8230.9046000000017</v>
      </c>
      <c r="O63" s="251">
        <v>1715110.48</v>
      </c>
      <c r="P63" s="54">
        <f t="shared" ref="P63:R63" si="14">+P7+P9+P11+P13+P15+P17+P19+P21+P23+P25+P27+P29+P31+P33+P35+P37+P39+P41+P43+P45+P47+P49+P51+P53+P55+P57+P60</f>
        <v>55</v>
      </c>
      <c r="Q63" s="54">
        <f t="shared" si="14"/>
        <v>730.60219999999993</v>
      </c>
      <c r="R63" s="54">
        <f t="shared" si="14"/>
        <v>77339.523000000001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55</v>
      </c>
      <c r="W63" s="61">
        <f>+W7+W9+W11+W13+W15+W17+W19+W21+W23+W25+W27+W29+W31+W33+W35+W37+W39+W41+W43+W45+W47+W49+W51+W53+W55+W57+W60</f>
        <v>730.60219999999993</v>
      </c>
      <c r="X63" s="67">
        <f>+X7+X9+X11+X13+X15+X17+X19+X21+X23+X25+X27+X29+X31+X33+X35+X37+X39+X41+X43+X45+X47+X49+X51+X53+X55+X57+X60</f>
        <v>77339.523000000001</v>
      </c>
      <c r="Y63" s="54">
        <f t="shared" ref="Y63:AD63" si="15">+Y7+Y9+Y11+Y13+Y15+Y17+Y19+Y21+Y23+Y25+Y27+Y29+Y31+Y33+Y35+Y37+Y39+Y41+Y43+Y45+Y47+Y49+Y51+Y53+Y55+Y57+Y60</f>
        <v>54</v>
      </c>
      <c r="Z63" s="54">
        <f t="shared" si="15"/>
        <v>4426.1589999999997</v>
      </c>
      <c r="AA63" s="54">
        <f t="shared" si="15"/>
        <v>396603.00900000002</v>
      </c>
      <c r="AB63" s="61">
        <f t="shared" si="15"/>
        <v>0</v>
      </c>
      <c r="AC63" s="61">
        <f t="shared" si="15"/>
        <v>0</v>
      </c>
      <c r="AD63" s="61">
        <f t="shared" si="15"/>
        <v>0</v>
      </c>
      <c r="AE63" s="68">
        <f t="shared" ref="AE63:AP63" si="16">AE7+AE9+AE11+AE13+AE15+AE17+AE19+AE21+AE23+AE25+AE27+AE29+AE31+AE33+AE35+AE37+AE39+AE41+AE43+AE45+AE47+AE49+AE51+AE53+AE55+AE57+AE60</f>
        <v>0</v>
      </c>
      <c r="AF63" s="68">
        <f t="shared" si="16"/>
        <v>0</v>
      </c>
      <c r="AG63" s="68">
        <f t="shared" si="16"/>
        <v>0</v>
      </c>
      <c r="AH63" s="61">
        <f t="shared" si="16"/>
        <v>0</v>
      </c>
      <c r="AI63" s="61">
        <f t="shared" si="16"/>
        <v>0</v>
      </c>
      <c r="AJ63" s="61">
        <f t="shared" si="16"/>
        <v>0</v>
      </c>
      <c r="AK63" s="68">
        <f t="shared" si="16"/>
        <v>0</v>
      </c>
      <c r="AL63" s="68">
        <f t="shared" si="16"/>
        <v>0</v>
      </c>
      <c r="AM63" s="68">
        <f t="shared" si="16"/>
        <v>0</v>
      </c>
      <c r="AN63" s="61">
        <f t="shared" si="16"/>
        <v>0</v>
      </c>
      <c r="AO63" s="61">
        <f t="shared" si="16"/>
        <v>0</v>
      </c>
      <c r="AP63" s="61">
        <f t="shared" si="16"/>
        <v>0</v>
      </c>
      <c r="AQ63" s="68">
        <f t="shared" si="2"/>
        <v>628</v>
      </c>
      <c r="AR63" s="68">
        <f t="shared" si="2"/>
        <v>14136.479200000003</v>
      </c>
      <c r="AS63" s="68">
        <f t="shared" si="2"/>
        <v>3042818.7566251792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170">
        <v>0</v>
      </c>
      <c r="E64" s="171">
        <v>0</v>
      </c>
      <c r="F64" s="171">
        <v>0</v>
      </c>
      <c r="G64" s="156">
        <v>204</v>
      </c>
      <c r="H64" s="156">
        <v>193.78145000000001</v>
      </c>
      <c r="I64" s="156">
        <v>65935.372000000003</v>
      </c>
      <c r="J64" s="52">
        <f t="shared" ref="J64:L67" si="17">D64+G64</f>
        <v>204</v>
      </c>
      <c r="K64" s="52">
        <f t="shared" si="17"/>
        <v>193.78145000000001</v>
      </c>
      <c r="L64" s="71">
        <f t="shared" si="17"/>
        <v>65935.372000000003</v>
      </c>
      <c r="M64" s="171">
        <v>336</v>
      </c>
      <c r="N64" s="171">
        <v>55.9146</v>
      </c>
      <c r="O64" s="250">
        <v>53279.392999999996</v>
      </c>
      <c r="P64" s="54">
        <v>2099</v>
      </c>
      <c r="Q64" s="54">
        <v>711.47360000000003</v>
      </c>
      <c r="R64" s="54">
        <v>265067.64299999998</v>
      </c>
      <c r="S64" s="192"/>
      <c r="T64" s="192"/>
      <c r="U64" s="259"/>
      <c r="V64" s="71">
        <f t="shared" ref="V64:X70" si="18">P64+S64</f>
        <v>2099</v>
      </c>
      <c r="W64" s="52">
        <f t="shared" si="18"/>
        <v>711.47360000000003</v>
      </c>
      <c r="X64" s="71">
        <f t="shared" si="18"/>
        <v>265067.64299999998</v>
      </c>
      <c r="Y64" s="54">
        <v>117</v>
      </c>
      <c r="Z64" s="54">
        <v>681.92700000000002</v>
      </c>
      <c r="AA64" s="54">
        <v>54574.546000000002</v>
      </c>
      <c r="AB64" s="52">
        <v>64</v>
      </c>
      <c r="AC64" s="52">
        <v>10.7136</v>
      </c>
      <c r="AD64" s="52">
        <v>4165.6390000000001</v>
      </c>
      <c r="AE64" s="54"/>
      <c r="AF64" s="54"/>
      <c r="AG64" s="54"/>
      <c r="AH64" s="52"/>
      <c r="AI64" s="52"/>
      <c r="AJ64" s="52"/>
      <c r="AK64" s="54"/>
      <c r="AL64" s="54"/>
      <c r="AM64" s="54"/>
      <c r="AN64" s="52"/>
      <c r="AO64" s="52"/>
      <c r="AP64" s="52"/>
      <c r="AQ64" s="54">
        <f t="shared" si="2"/>
        <v>2820</v>
      </c>
      <c r="AR64" s="54">
        <f t="shared" si="2"/>
        <v>1653.81025</v>
      </c>
      <c r="AS64" s="54">
        <f t="shared" si="2"/>
        <v>443022.59299999999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172">
        <v>342</v>
      </c>
      <c r="E65" s="173">
        <v>30.917649999999998</v>
      </c>
      <c r="F65" s="173">
        <v>30736.699547592263</v>
      </c>
      <c r="G65" s="156">
        <v>74</v>
      </c>
      <c r="H65" s="156">
        <v>660.96860000000004</v>
      </c>
      <c r="I65" s="156">
        <v>300318.20899999997</v>
      </c>
      <c r="J65" s="61">
        <f t="shared" si="17"/>
        <v>416</v>
      </c>
      <c r="K65" s="61">
        <f t="shared" si="17"/>
        <v>691.88625000000002</v>
      </c>
      <c r="L65" s="62">
        <f t="shared" si="17"/>
        <v>331054.90854759223</v>
      </c>
      <c r="M65" s="173">
        <v>32</v>
      </c>
      <c r="N65" s="173">
        <v>8.0597999999999992</v>
      </c>
      <c r="O65" s="248">
        <v>2211.5390000000002</v>
      </c>
      <c r="P65" s="54">
        <v>105</v>
      </c>
      <c r="Q65" s="54">
        <v>319.77699999999999</v>
      </c>
      <c r="R65" s="54">
        <v>32569.044999999998</v>
      </c>
      <c r="S65" s="193"/>
      <c r="T65" s="193"/>
      <c r="U65" s="260"/>
      <c r="V65" s="62">
        <f t="shared" si="18"/>
        <v>105</v>
      </c>
      <c r="W65" s="61">
        <f t="shared" si="18"/>
        <v>319.77699999999999</v>
      </c>
      <c r="X65" s="62">
        <f t="shared" si="18"/>
        <v>32569.044999999998</v>
      </c>
      <c r="Y65" s="54"/>
      <c r="Z65" s="54"/>
      <c r="AA65" s="54"/>
      <c r="AB65" s="61"/>
      <c r="AC65" s="61"/>
      <c r="AD65" s="61"/>
      <c r="AE65" s="68"/>
      <c r="AF65" s="68"/>
      <c r="AG65" s="68"/>
      <c r="AH65" s="61"/>
      <c r="AI65" s="61"/>
      <c r="AJ65" s="61"/>
      <c r="AK65" s="68"/>
      <c r="AL65" s="68"/>
      <c r="AM65" s="68"/>
      <c r="AN65" s="61"/>
      <c r="AO65" s="61"/>
      <c r="AP65" s="61"/>
      <c r="AQ65" s="68">
        <f t="shared" si="2"/>
        <v>553</v>
      </c>
      <c r="AR65" s="68">
        <f t="shared" si="2"/>
        <v>1019.7230499999999</v>
      </c>
      <c r="AS65" s="68">
        <f t="shared" si="2"/>
        <v>365835.49254759221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170">
        <v>0</v>
      </c>
      <c r="E66" s="171">
        <v>0</v>
      </c>
      <c r="F66" s="171">
        <v>0</v>
      </c>
      <c r="G66" s="156"/>
      <c r="H66" s="156"/>
      <c r="I66" s="156"/>
      <c r="J66" s="52">
        <f t="shared" si="17"/>
        <v>0</v>
      </c>
      <c r="K66" s="52">
        <f t="shared" si="17"/>
        <v>0</v>
      </c>
      <c r="L66" s="71">
        <f t="shared" si="17"/>
        <v>0</v>
      </c>
      <c r="M66" s="171"/>
      <c r="N66" s="171"/>
      <c r="O66" s="247"/>
      <c r="P66" s="54"/>
      <c r="Q66" s="54"/>
      <c r="R66" s="54"/>
      <c r="S66" s="192"/>
      <c r="T66" s="192"/>
      <c r="U66" s="259"/>
      <c r="V66" s="71">
        <f t="shared" si="18"/>
        <v>0</v>
      </c>
      <c r="W66" s="52">
        <f t="shared" si="18"/>
        <v>0</v>
      </c>
      <c r="X66" s="71">
        <f t="shared" si="18"/>
        <v>0</v>
      </c>
      <c r="Y66" s="54"/>
      <c r="Z66" s="54"/>
      <c r="AA66" s="54"/>
      <c r="AB66" s="52"/>
      <c r="AC66" s="52"/>
      <c r="AD66" s="52"/>
      <c r="AE66" s="54"/>
      <c r="AF66" s="54"/>
      <c r="AG66" s="54"/>
      <c r="AH66" s="52"/>
      <c r="AI66" s="52"/>
      <c r="AJ66" s="52"/>
      <c r="AK66" s="54"/>
      <c r="AL66" s="54"/>
      <c r="AM66" s="54"/>
      <c r="AN66" s="52"/>
      <c r="AO66" s="52"/>
      <c r="AP66" s="52"/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172">
        <v>0</v>
      </c>
      <c r="E67" s="173">
        <v>0</v>
      </c>
      <c r="F67" s="173">
        <v>0</v>
      </c>
      <c r="G67" s="156"/>
      <c r="H67" s="156"/>
      <c r="I67" s="156"/>
      <c r="J67" s="61">
        <f t="shared" si="17"/>
        <v>0</v>
      </c>
      <c r="K67" s="61">
        <f t="shared" si="17"/>
        <v>0</v>
      </c>
      <c r="L67" s="62">
        <f t="shared" si="17"/>
        <v>0</v>
      </c>
      <c r="M67" s="173"/>
      <c r="N67" s="173"/>
      <c r="O67" s="248"/>
      <c r="P67" s="54"/>
      <c r="Q67" s="54"/>
      <c r="R67" s="54"/>
      <c r="S67" s="193"/>
      <c r="T67" s="193"/>
      <c r="U67" s="260"/>
      <c r="V67" s="62">
        <f t="shared" si="18"/>
        <v>0</v>
      </c>
      <c r="W67" s="61">
        <f t="shared" si="18"/>
        <v>0</v>
      </c>
      <c r="X67" s="62">
        <f t="shared" si="18"/>
        <v>0</v>
      </c>
      <c r="Y67" s="54"/>
      <c r="Z67" s="54"/>
      <c r="AA67" s="54"/>
      <c r="AB67" s="61"/>
      <c r="AC67" s="61"/>
      <c r="AD67" s="61"/>
      <c r="AE67" s="68"/>
      <c r="AF67" s="68"/>
      <c r="AG67" s="68"/>
      <c r="AH67" s="61"/>
      <c r="AI67" s="61"/>
      <c r="AJ67" s="61"/>
      <c r="AK67" s="68"/>
      <c r="AL67" s="68"/>
      <c r="AM67" s="68"/>
      <c r="AN67" s="61"/>
      <c r="AO67" s="61"/>
      <c r="AP67" s="61"/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111</v>
      </c>
      <c r="B68" s="122"/>
      <c r="C68" s="70" t="s">
        <v>25</v>
      </c>
      <c r="D68" s="51">
        <f t="shared" ref="D68:I68" si="19">+D61+D64+D66</f>
        <v>26</v>
      </c>
      <c r="E68" s="52">
        <f t="shared" si="19"/>
        <v>17.628</v>
      </c>
      <c r="F68" s="72">
        <f t="shared" si="19"/>
        <v>14410.930827228322</v>
      </c>
      <c r="G68" s="156">
        <f t="shared" si="19"/>
        <v>206</v>
      </c>
      <c r="H68" s="156">
        <f t="shared" si="19"/>
        <v>219.00925000000001</v>
      </c>
      <c r="I68" s="156">
        <f t="shared" si="19"/>
        <v>87987.922000000006</v>
      </c>
      <c r="J68" s="52">
        <f t="shared" ref="D68:R68" si="20">+J61+J64+J66</f>
        <v>232</v>
      </c>
      <c r="K68" s="52">
        <f t="shared" si="20"/>
        <v>236.63724999999999</v>
      </c>
      <c r="L68" s="71">
        <f t="shared" si="20"/>
        <v>102398.85282722831</v>
      </c>
      <c r="M68" s="51">
        <f t="shared" si="20"/>
        <v>2097</v>
      </c>
      <c r="N68" s="52">
        <f>+N61+N64+N66</f>
        <v>2714.6633999999999</v>
      </c>
      <c r="O68" s="72">
        <f t="shared" si="20"/>
        <v>636544.49699999997</v>
      </c>
      <c r="P68" s="54">
        <f t="shared" si="20"/>
        <v>2569</v>
      </c>
      <c r="Q68" s="54">
        <f>+Q61+Q64+Q66</f>
        <v>2786.0266000000001</v>
      </c>
      <c r="R68" s="54">
        <f t="shared" si="20"/>
        <v>605788.66599999997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2569</v>
      </c>
      <c r="W68" s="52">
        <f>W61+W64+W66</f>
        <v>2786.0266000000001</v>
      </c>
      <c r="X68" s="71">
        <f>X61+X64+X66</f>
        <v>605788.66599999997</v>
      </c>
      <c r="Y68" s="54">
        <f t="shared" ref="Y68:AD68" si="21">+Y61+Y64+Y66</f>
        <v>651</v>
      </c>
      <c r="Z68" s="54">
        <f>+Z61+Z64+Z66</f>
        <v>2452.8643000000002</v>
      </c>
      <c r="AA68" s="54">
        <f t="shared" si="21"/>
        <v>274701.98</v>
      </c>
      <c r="AB68" s="52">
        <f t="shared" si="21"/>
        <v>3279</v>
      </c>
      <c r="AC68" s="52">
        <f>+AC61+AC64+AC66</f>
        <v>580.3461400000001</v>
      </c>
      <c r="AD68" s="52">
        <f t="shared" si="21"/>
        <v>238157.03400000001</v>
      </c>
      <c r="AE68" s="54">
        <f>AE61+AE62+AE64+AE66</f>
        <v>90</v>
      </c>
      <c r="AF68" s="54">
        <f>+AF61+AF64+AF66</f>
        <v>8.8894000000000002</v>
      </c>
      <c r="AG68" s="54">
        <f>AG61+AG62+AG64+AG66</f>
        <v>13641.986000000001</v>
      </c>
      <c r="AH68" s="52">
        <f t="shared" ref="AH68:AJ68" si="22">AH61+AH62+AH64+AH66</f>
        <v>195</v>
      </c>
      <c r="AI68" s="52">
        <f>+AI61+AI64+AI66</f>
        <v>92.911000000000001</v>
      </c>
      <c r="AJ68" s="52">
        <f t="shared" si="22"/>
        <v>33682.981999999996</v>
      </c>
      <c r="AK68" s="54">
        <f>AK61+AK62+AK64+AK66</f>
        <v>81</v>
      </c>
      <c r="AL68" s="54">
        <f>+AL61+AL64+AL66</f>
        <v>1.1839999999999999</v>
      </c>
      <c r="AM68" s="54">
        <f>AM61+AM62+AM64+AM66</f>
        <v>1022.8699999999999</v>
      </c>
      <c r="AN68" s="52">
        <f>AN61+AN62+AN64+AN66</f>
        <v>282</v>
      </c>
      <c r="AO68" s="52">
        <f>+AO61+AO64+AO66</f>
        <v>17.583400000000001</v>
      </c>
      <c r="AP68" s="52">
        <f>+AP61+AP64+AP66+AP62</f>
        <v>11054.409</v>
      </c>
      <c r="AQ68" s="54">
        <f t="shared" si="2"/>
        <v>9476</v>
      </c>
      <c r="AR68" s="54">
        <f t="shared" si="2"/>
        <v>8891.1054899999999</v>
      </c>
      <c r="AS68" s="54">
        <f t="shared" si="2"/>
        <v>1916993.2768272283</v>
      </c>
      <c r="AT68" s="83" t="s">
        <v>25</v>
      </c>
      <c r="AU68" s="124" t="s">
        <v>111</v>
      </c>
      <c r="AV68" s="125"/>
      <c r="AW68" s="24"/>
    </row>
    <row r="69" spans="1:49">
      <c r="A69" s="126"/>
      <c r="B69" s="127"/>
      <c r="C69" s="58" t="s">
        <v>26</v>
      </c>
      <c r="D69" s="61">
        <f t="shared" ref="D69:I69" si="23">+D63+D65+D67</f>
        <v>398</v>
      </c>
      <c r="E69" s="61">
        <f t="shared" si="23"/>
        <v>478.31624999999997</v>
      </c>
      <c r="F69" s="67">
        <f t="shared" si="23"/>
        <v>561502.79217277176</v>
      </c>
      <c r="G69" s="156">
        <f t="shared" si="23"/>
        <v>111</v>
      </c>
      <c r="H69" s="156">
        <f t="shared" si="23"/>
        <v>962.38340000000005</v>
      </c>
      <c r="I69" s="156">
        <f t="shared" si="23"/>
        <v>623317.86100000003</v>
      </c>
      <c r="J69" s="61">
        <f t="shared" ref="D69:R69" si="24">+J63+J65+J67</f>
        <v>509</v>
      </c>
      <c r="K69" s="61">
        <f t="shared" si="24"/>
        <v>1440.69965</v>
      </c>
      <c r="L69" s="62">
        <f t="shared" si="24"/>
        <v>1184820.6531727717</v>
      </c>
      <c r="M69" s="61">
        <f t="shared" si="24"/>
        <v>458</v>
      </c>
      <c r="N69" s="61">
        <f t="shared" si="24"/>
        <v>8238.9644000000026</v>
      </c>
      <c r="O69" s="67">
        <f t="shared" si="24"/>
        <v>1717322.0190000001</v>
      </c>
      <c r="P69" s="54">
        <f t="shared" si="24"/>
        <v>160</v>
      </c>
      <c r="Q69" s="54">
        <f t="shared" si="24"/>
        <v>1050.3791999999999</v>
      </c>
      <c r="R69" s="54">
        <f t="shared" si="24"/>
        <v>109908.568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160</v>
      </c>
      <c r="W69" s="61">
        <f>+W63+W65+W67</f>
        <v>1050.3791999999999</v>
      </c>
      <c r="X69" s="62">
        <f>+X63+X65+X67</f>
        <v>109908.568</v>
      </c>
      <c r="Y69" s="54">
        <f t="shared" ref="Y69:AP69" si="25">+Y63+Y65+Y67</f>
        <v>54</v>
      </c>
      <c r="Z69" s="54">
        <f t="shared" si="25"/>
        <v>4426.1589999999997</v>
      </c>
      <c r="AA69" s="54">
        <f t="shared" si="25"/>
        <v>396603.00900000002</v>
      </c>
      <c r="AB69" s="61">
        <f t="shared" si="25"/>
        <v>0</v>
      </c>
      <c r="AC69" s="61">
        <f t="shared" si="25"/>
        <v>0</v>
      </c>
      <c r="AD69" s="61">
        <f t="shared" si="25"/>
        <v>0</v>
      </c>
      <c r="AE69" s="68">
        <f t="shared" si="25"/>
        <v>0</v>
      </c>
      <c r="AF69" s="68">
        <f t="shared" si="25"/>
        <v>0</v>
      </c>
      <c r="AG69" s="68">
        <f t="shared" si="25"/>
        <v>0</v>
      </c>
      <c r="AH69" s="61">
        <f t="shared" si="25"/>
        <v>0</v>
      </c>
      <c r="AI69" s="61">
        <f t="shared" si="25"/>
        <v>0</v>
      </c>
      <c r="AJ69" s="61">
        <f t="shared" si="25"/>
        <v>0</v>
      </c>
      <c r="AK69" s="68">
        <f t="shared" si="25"/>
        <v>0</v>
      </c>
      <c r="AL69" s="68">
        <f t="shared" si="25"/>
        <v>0</v>
      </c>
      <c r="AM69" s="68">
        <f t="shared" si="25"/>
        <v>0</v>
      </c>
      <c r="AN69" s="61">
        <f t="shared" si="25"/>
        <v>0</v>
      </c>
      <c r="AO69" s="61">
        <f t="shared" si="25"/>
        <v>0</v>
      </c>
      <c r="AP69" s="61">
        <f t="shared" si="25"/>
        <v>0</v>
      </c>
      <c r="AQ69" s="68">
        <f>AN69+AK69+AH69+AE69+AB69+Y69+S69+P69+M69+G69+D69</f>
        <v>1181</v>
      </c>
      <c r="AR69" s="68">
        <f t="shared" ref="AQ69:AS132" si="26">AO69+AL69+AI69+AF69+AC69+Z69+T69+Q69+N69+H69+E69</f>
        <v>15156.202250000002</v>
      </c>
      <c r="AS69" s="68">
        <f t="shared" si="26"/>
        <v>3408654.2491727718</v>
      </c>
      <c r="AT69" s="58" t="s">
        <v>26</v>
      </c>
      <c r="AU69" s="130"/>
      <c r="AV69" s="131"/>
      <c r="AW69" s="24"/>
    </row>
    <row r="70" spans="1:49" ht="19.5" thickBot="1">
      <c r="A70" s="132" t="s">
        <v>112</v>
      </c>
      <c r="B70" s="133" t="s">
        <v>77</v>
      </c>
      <c r="C70" s="134"/>
      <c r="D70" s="137"/>
      <c r="E70" s="137"/>
      <c r="F70" s="137"/>
      <c r="G70" s="156"/>
      <c r="H70" s="156"/>
      <c r="I70" s="156"/>
      <c r="J70" s="137"/>
      <c r="K70" s="137">
        <f>E70+H70</f>
        <v>0</v>
      </c>
      <c r="L70" s="138">
        <f>F70+I70</f>
        <v>0</v>
      </c>
      <c r="M70" s="137"/>
      <c r="N70" s="137"/>
      <c r="O70" s="137"/>
      <c r="P70" s="54"/>
      <c r="Q70" s="54"/>
      <c r="R70" s="54"/>
      <c r="S70" s="137"/>
      <c r="T70" s="137"/>
      <c r="U70" s="168"/>
      <c r="V70" s="138">
        <f t="shared" si="18"/>
        <v>0</v>
      </c>
      <c r="W70" s="137">
        <f t="shared" si="18"/>
        <v>0</v>
      </c>
      <c r="X70" s="138">
        <f t="shared" si="18"/>
        <v>0</v>
      </c>
      <c r="Y70" s="54"/>
      <c r="Z70" s="54"/>
      <c r="AA70" s="54"/>
      <c r="AB70" s="137"/>
      <c r="AC70" s="137"/>
      <c r="AD70" s="137"/>
      <c r="AE70" s="263"/>
      <c r="AF70" s="137"/>
      <c r="AG70" s="137"/>
      <c r="AH70" s="137"/>
      <c r="AI70" s="137"/>
      <c r="AJ70" s="137"/>
      <c r="AK70" s="263"/>
      <c r="AL70" s="137"/>
      <c r="AM70" s="137"/>
      <c r="AN70" s="137"/>
      <c r="AO70" s="137"/>
      <c r="AP70" s="137"/>
      <c r="AQ70" s="137">
        <f t="shared" si="26"/>
        <v>0</v>
      </c>
      <c r="AR70" s="137">
        <f t="shared" si="26"/>
        <v>0</v>
      </c>
      <c r="AS70" s="137">
        <f t="shared" si="26"/>
        <v>0</v>
      </c>
      <c r="AT70" s="140" t="s">
        <v>112</v>
      </c>
      <c r="AU70" s="133" t="s">
        <v>77</v>
      </c>
      <c r="AV70" s="141"/>
      <c r="AW70" s="24"/>
    </row>
    <row r="71" spans="1:49" ht="19.5" thickBot="1">
      <c r="A71" s="142" t="s">
        <v>113</v>
      </c>
      <c r="B71" s="143" t="s">
        <v>79</v>
      </c>
      <c r="C71" s="144"/>
      <c r="D71" s="137">
        <f t="shared" ref="D71:I71" si="27">D68+D69</f>
        <v>424</v>
      </c>
      <c r="E71" s="137">
        <f>E68+E69</f>
        <v>495.94424999999995</v>
      </c>
      <c r="F71" s="137">
        <f t="shared" si="27"/>
        <v>575913.72300000011</v>
      </c>
      <c r="G71" s="156">
        <f t="shared" si="27"/>
        <v>317</v>
      </c>
      <c r="H71" s="156">
        <f>H68+H69</f>
        <v>1181.39265</v>
      </c>
      <c r="I71" s="156">
        <f t="shared" si="27"/>
        <v>711305.78300000005</v>
      </c>
      <c r="J71" s="145">
        <f t="shared" ref="D71:R71" si="28">J68+J69</f>
        <v>741</v>
      </c>
      <c r="K71" s="145">
        <f t="shared" si="28"/>
        <v>1677.3369</v>
      </c>
      <c r="L71" s="146">
        <f t="shared" si="28"/>
        <v>1287219.5060000001</v>
      </c>
      <c r="M71" s="137">
        <f t="shared" si="28"/>
        <v>2555</v>
      </c>
      <c r="N71" s="137">
        <f t="shared" si="28"/>
        <v>10953.627800000002</v>
      </c>
      <c r="O71" s="137">
        <f t="shared" si="28"/>
        <v>2353866.5159999998</v>
      </c>
      <c r="P71" s="54">
        <f t="shared" si="28"/>
        <v>2729</v>
      </c>
      <c r="Q71" s="54">
        <f>Q68+Q69</f>
        <v>3836.4058</v>
      </c>
      <c r="R71" s="54">
        <f t="shared" si="28"/>
        <v>715697.23399999994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2729</v>
      </c>
      <c r="W71" s="145">
        <f>W68+W69+W70</f>
        <v>3836.4058</v>
      </c>
      <c r="X71" s="146">
        <f>X68+X69+X70</f>
        <v>715697.23399999994</v>
      </c>
      <c r="Y71" s="54">
        <f t="shared" ref="Y71:AP71" si="29">Y68+Y69</f>
        <v>705</v>
      </c>
      <c r="Z71" s="54">
        <f>Z68+Z69</f>
        <v>6879.0232999999998</v>
      </c>
      <c r="AA71" s="54">
        <f t="shared" si="29"/>
        <v>671304.98900000006</v>
      </c>
      <c r="AB71" s="137">
        <f t="shared" si="29"/>
        <v>3279</v>
      </c>
      <c r="AC71" s="137">
        <f>AC68+AC69</f>
        <v>580.3461400000001</v>
      </c>
      <c r="AD71" s="137">
        <f t="shared" si="29"/>
        <v>238157.03400000001</v>
      </c>
      <c r="AE71" s="263">
        <f t="shared" si="29"/>
        <v>90</v>
      </c>
      <c r="AF71" s="137">
        <f t="shared" si="29"/>
        <v>8.8894000000000002</v>
      </c>
      <c r="AG71" s="137">
        <f t="shared" si="29"/>
        <v>13641.986000000001</v>
      </c>
      <c r="AH71" s="137">
        <f t="shared" si="29"/>
        <v>195</v>
      </c>
      <c r="AI71" s="137">
        <f t="shared" si="29"/>
        <v>92.911000000000001</v>
      </c>
      <c r="AJ71" s="137">
        <f t="shared" si="29"/>
        <v>33682.981999999996</v>
      </c>
      <c r="AK71" s="263">
        <f t="shared" si="29"/>
        <v>81</v>
      </c>
      <c r="AL71" s="137">
        <f t="shared" si="29"/>
        <v>1.1839999999999999</v>
      </c>
      <c r="AM71" s="137">
        <f t="shared" si="29"/>
        <v>1022.8699999999999</v>
      </c>
      <c r="AN71" s="137">
        <f t="shared" si="29"/>
        <v>282</v>
      </c>
      <c r="AO71" s="137">
        <f t="shared" si="29"/>
        <v>17.583400000000001</v>
      </c>
      <c r="AP71" s="137">
        <f t="shared" si="29"/>
        <v>11054.409</v>
      </c>
      <c r="AQ71" s="151">
        <f>AN71+AK71+AH71+AE71+AB71+Y71+S71+P71+M71+G71+D71</f>
        <v>10657</v>
      </c>
      <c r="AR71" s="151">
        <f>AO71+AL71+AI71+AF71+AC71+Z71+T71+Q71+N71+H71+E71</f>
        <v>24047.307740000004</v>
      </c>
      <c r="AS71" s="145">
        <f>AP71+AM71+AJ71+AG71+AD71+AA71+U71+R71+O71+I71+F71</f>
        <v>5325647.5259999996</v>
      </c>
      <c r="AT71" s="152" t="s">
        <v>113</v>
      </c>
      <c r="AU71" s="143" t="s">
        <v>79</v>
      </c>
      <c r="AV71" s="153" t="s">
        <v>66</v>
      </c>
      <c r="AW71" s="24"/>
    </row>
    <row r="72" spans="1:49">
      <c r="X72" s="154" t="s">
        <v>114</v>
      </c>
      <c r="AU72" s="154" t="s">
        <v>114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Y67" zoomScale="55" zoomScaleNormal="55" workbookViewId="0">
      <selection activeCell="AP7" sqref="AP7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135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135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5.5">
      <c r="A6" s="41" t="s">
        <v>23</v>
      </c>
      <c r="B6" s="42" t="s">
        <v>24</v>
      </c>
      <c r="C6" s="43" t="s">
        <v>25</v>
      </c>
      <c r="D6" s="180">
        <v>0</v>
      </c>
      <c r="E6" s="181">
        <v>0</v>
      </c>
      <c r="F6" s="181">
        <v>0</v>
      </c>
      <c r="G6" s="156"/>
      <c r="H6" s="156"/>
      <c r="I6" s="156"/>
      <c r="J6" s="46">
        <f>D6+G6</f>
        <v>0</v>
      </c>
      <c r="K6" s="46">
        <f>E6+H6</f>
        <v>0</v>
      </c>
      <c r="L6" s="47">
        <f>F6+I6</f>
        <v>0</v>
      </c>
      <c r="M6" s="181"/>
      <c r="N6" s="181"/>
      <c r="O6" s="231"/>
      <c r="P6" s="54"/>
      <c r="Q6" s="54"/>
      <c r="R6" s="54"/>
      <c r="S6" s="192"/>
      <c r="T6" s="192"/>
      <c r="U6" s="259"/>
      <c r="V6" s="47">
        <f>P6+S6</f>
        <v>0</v>
      </c>
      <c r="W6" s="46">
        <f>Q6+T6</f>
        <v>0</v>
      </c>
      <c r="X6" s="47">
        <f>R6+U6</f>
        <v>0</v>
      </c>
      <c r="Y6" s="54"/>
      <c r="Z6" s="54"/>
      <c r="AA6" s="54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4">
        <f>AN6+AK6+AH6+AE6+AB6+Y6+S6+P6+M6+G6+D6</f>
        <v>0</v>
      </c>
      <c r="AR6" s="54">
        <f>AO6+AL6+AI6+AF6+AC6+Z6+T6+Q6+N6+H6+E6</f>
        <v>0</v>
      </c>
      <c r="AS6" s="54">
        <f>AP6+AM6+AJ6+AG6+AD6+AA6+U6+R6+O6+I6+F6</f>
        <v>0</v>
      </c>
      <c r="AT6" s="55" t="s">
        <v>25</v>
      </c>
      <c r="AU6" s="42" t="s">
        <v>24</v>
      </c>
      <c r="AV6" s="56" t="s">
        <v>23</v>
      </c>
      <c r="AW6" s="24"/>
    </row>
    <row r="7" spans="1:49" ht="25.5">
      <c r="A7" s="41"/>
      <c r="B7" s="57"/>
      <c r="C7" s="58" t="s">
        <v>26</v>
      </c>
      <c r="D7" s="182">
        <v>0</v>
      </c>
      <c r="E7" s="183">
        <v>0</v>
      </c>
      <c r="F7" s="183">
        <v>0</v>
      </c>
      <c r="G7" s="156"/>
      <c r="H7" s="156"/>
      <c r="I7" s="156"/>
      <c r="J7" s="61">
        <f t="shared" ref="J7:L32" si="0">D7+G7</f>
        <v>0</v>
      </c>
      <c r="K7" s="61">
        <f t="shared" si="0"/>
        <v>0</v>
      </c>
      <c r="L7" s="62">
        <f t="shared" si="0"/>
        <v>0</v>
      </c>
      <c r="M7" s="183"/>
      <c r="N7" s="183"/>
      <c r="O7" s="232"/>
      <c r="P7" s="54"/>
      <c r="Q7" s="54"/>
      <c r="R7" s="54"/>
      <c r="S7" s="193"/>
      <c r="T7" s="193"/>
      <c r="U7" s="260"/>
      <c r="V7" s="62">
        <f t="shared" ref="V7:X60" si="1">P7+S7</f>
        <v>0</v>
      </c>
      <c r="W7" s="61">
        <f t="shared" si="1"/>
        <v>0</v>
      </c>
      <c r="X7" s="62">
        <f t="shared" si="1"/>
        <v>0</v>
      </c>
      <c r="Y7" s="54"/>
      <c r="Z7" s="54"/>
      <c r="AA7" s="54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8">
        <f t="shared" ref="AQ7:AS68" si="2">AN7+AK7+AH7+AE7+AB7+Y7+S7+P7+M7+G7+D7</f>
        <v>0</v>
      </c>
      <c r="AR7" s="68">
        <f t="shared" si="2"/>
        <v>0</v>
      </c>
      <c r="AS7" s="68">
        <f t="shared" si="2"/>
        <v>0</v>
      </c>
      <c r="AT7" s="69" t="s">
        <v>26</v>
      </c>
      <c r="AU7" s="57"/>
      <c r="AV7" s="56"/>
      <c r="AW7" s="24"/>
    </row>
    <row r="8" spans="1:49" ht="25.5">
      <c r="A8" s="41" t="s">
        <v>27</v>
      </c>
      <c r="B8" s="42" t="s">
        <v>28</v>
      </c>
      <c r="C8" s="70" t="s">
        <v>25</v>
      </c>
      <c r="D8" s="180">
        <v>0</v>
      </c>
      <c r="E8" s="181">
        <v>0</v>
      </c>
      <c r="F8" s="181">
        <v>0</v>
      </c>
      <c r="G8" s="156"/>
      <c r="H8" s="156"/>
      <c r="I8" s="156"/>
      <c r="J8" s="52">
        <f t="shared" si="0"/>
        <v>0</v>
      </c>
      <c r="K8" s="52">
        <f t="shared" si="0"/>
        <v>0</v>
      </c>
      <c r="L8" s="71">
        <f t="shared" si="0"/>
        <v>0</v>
      </c>
      <c r="M8" s="181"/>
      <c r="N8" s="181"/>
      <c r="O8" s="231"/>
      <c r="P8" s="54">
        <v>5</v>
      </c>
      <c r="Q8" s="54">
        <v>221.30199999999999</v>
      </c>
      <c r="R8" s="54">
        <v>17279.77</v>
      </c>
      <c r="S8" s="192"/>
      <c r="T8" s="192"/>
      <c r="U8" s="259"/>
      <c r="V8" s="71">
        <f t="shared" si="1"/>
        <v>5</v>
      </c>
      <c r="W8" s="52">
        <f t="shared" si="1"/>
        <v>221.30199999999999</v>
      </c>
      <c r="X8" s="71">
        <f t="shared" si="1"/>
        <v>17279.77</v>
      </c>
      <c r="Y8" s="54"/>
      <c r="Z8" s="54"/>
      <c r="AA8" s="54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4">
        <f t="shared" si="2"/>
        <v>5</v>
      </c>
      <c r="AR8" s="54">
        <f t="shared" si="2"/>
        <v>221.30199999999999</v>
      </c>
      <c r="AS8" s="54">
        <f t="shared" si="2"/>
        <v>17279.77</v>
      </c>
      <c r="AT8" s="55" t="s">
        <v>25</v>
      </c>
      <c r="AU8" s="42" t="s">
        <v>28</v>
      </c>
      <c r="AV8" s="56" t="s">
        <v>27</v>
      </c>
      <c r="AW8" s="24"/>
    </row>
    <row r="9" spans="1:49" ht="25.5">
      <c r="A9" s="41"/>
      <c r="B9" s="57"/>
      <c r="C9" s="58" t="s">
        <v>26</v>
      </c>
      <c r="D9" s="182">
        <v>0</v>
      </c>
      <c r="E9" s="183">
        <v>0</v>
      </c>
      <c r="F9" s="183">
        <v>0</v>
      </c>
      <c r="G9" s="156"/>
      <c r="H9" s="156"/>
      <c r="I9" s="156"/>
      <c r="J9" s="61">
        <f t="shared" si="0"/>
        <v>0</v>
      </c>
      <c r="K9" s="61">
        <f t="shared" si="0"/>
        <v>0</v>
      </c>
      <c r="L9" s="62">
        <f t="shared" si="0"/>
        <v>0</v>
      </c>
      <c r="M9" s="183">
        <v>2</v>
      </c>
      <c r="N9" s="183">
        <v>26.266999999999999</v>
      </c>
      <c r="O9" s="232">
        <v>3122.2489999999998</v>
      </c>
      <c r="P9" s="54">
        <v>21</v>
      </c>
      <c r="Q9" s="54">
        <v>1434.866</v>
      </c>
      <c r="R9" s="54">
        <v>154185.845</v>
      </c>
      <c r="S9" s="193"/>
      <c r="T9" s="193"/>
      <c r="U9" s="260"/>
      <c r="V9" s="62">
        <f t="shared" si="1"/>
        <v>21</v>
      </c>
      <c r="W9" s="61">
        <f t="shared" si="1"/>
        <v>1434.866</v>
      </c>
      <c r="X9" s="62">
        <f t="shared" si="1"/>
        <v>154185.845</v>
      </c>
      <c r="Y9" s="54"/>
      <c r="Z9" s="54"/>
      <c r="AA9" s="54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8">
        <f t="shared" si="2"/>
        <v>23</v>
      </c>
      <c r="AR9" s="68">
        <f t="shared" si="2"/>
        <v>1461.133</v>
      </c>
      <c r="AS9" s="68">
        <f t="shared" si="2"/>
        <v>157308.09400000001</v>
      </c>
      <c r="AT9" s="69" t="s">
        <v>26</v>
      </c>
      <c r="AU9" s="57"/>
      <c r="AV9" s="56"/>
      <c r="AW9" s="24"/>
    </row>
    <row r="10" spans="1:49" ht="25.5">
      <c r="A10" s="41" t="s">
        <v>29</v>
      </c>
      <c r="B10" s="42" t="s">
        <v>30</v>
      </c>
      <c r="C10" s="70" t="s">
        <v>25</v>
      </c>
      <c r="D10" s="180">
        <v>0</v>
      </c>
      <c r="E10" s="181">
        <v>0</v>
      </c>
      <c r="F10" s="181">
        <v>0</v>
      </c>
      <c r="G10" s="156"/>
      <c r="H10" s="156"/>
      <c r="I10" s="156"/>
      <c r="J10" s="52">
        <f t="shared" si="0"/>
        <v>0</v>
      </c>
      <c r="K10" s="52">
        <f t="shared" si="0"/>
        <v>0</v>
      </c>
      <c r="L10" s="71">
        <f t="shared" si="0"/>
        <v>0</v>
      </c>
      <c r="M10" s="181"/>
      <c r="N10" s="181"/>
      <c r="O10" s="231"/>
      <c r="P10" s="54"/>
      <c r="Q10" s="54"/>
      <c r="R10" s="54"/>
      <c r="S10" s="192"/>
      <c r="T10" s="192"/>
      <c r="U10" s="259"/>
      <c r="V10" s="71">
        <f t="shared" si="1"/>
        <v>0</v>
      </c>
      <c r="W10" s="52">
        <f t="shared" si="1"/>
        <v>0</v>
      </c>
      <c r="X10" s="71">
        <f t="shared" si="1"/>
        <v>0</v>
      </c>
      <c r="Y10" s="54"/>
      <c r="Z10" s="54"/>
      <c r="AA10" s="54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4">
        <f t="shared" si="2"/>
        <v>0</v>
      </c>
      <c r="AR10" s="54">
        <f t="shared" si="2"/>
        <v>0</v>
      </c>
      <c r="AS10" s="54">
        <f t="shared" si="2"/>
        <v>0</v>
      </c>
      <c r="AT10" s="55" t="s">
        <v>25</v>
      </c>
      <c r="AU10" s="42" t="s">
        <v>30</v>
      </c>
      <c r="AV10" s="56" t="s">
        <v>29</v>
      </c>
      <c r="AW10" s="24"/>
    </row>
    <row r="11" spans="1:49" ht="25.5">
      <c r="A11" s="73"/>
      <c r="B11" s="57"/>
      <c r="C11" s="58" t="s">
        <v>26</v>
      </c>
      <c r="D11" s="182">
        <v>0</v>
      </c>
      <c r="E11" s="183">
        <v>0</v>
      </c>
      <c r="F11" s="183">
        <v>0</v>
      </c>
      <c r="G11" s="156"/>
      <c r="H11" s="156"/>
      <c r="I11" s="156"/>
      <c r="J11" s="61">
        <f t="shared" si="0"/>
        <v>0</v>
      </c>
      <c r="K11" s="61">
        <f t="shared" si="0"/>
        <v>0</v>
      </c>
      <c r="L11" s="62">
        <f t="shared" si="0"/>
        <v>0</v>
      </c>
      <c r="M11" s="183"/>
      <c r="N11" s="183"/>
      <c r="O11" s="232"/>
      <c r="P11" s="54"/>
      <c r="Q11" s="54"/>
      <c r="R11" s="54"/>
      <c r="S11" s="193"/>
      <c r="T11" s="193"/>
      <c r="U11" s="260"/>
      <c r="V11" s="62">
        <f t="shared" si="1"/>
        <v>0</v>
      </c>
      <c r="W11" s="61">
        <f t="shared" si="1"/>
        <v>0</v>
      </c>
      <c r="X11" s="62">
        <f t="shared" si="1"/>
        <v>0</v>
      </c>
      <c r="Y11" s="54"/>
      <c r="Z11" s="54"/>
      <c r="AA11" s="54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 ht="25.5">
      <c r="A12" s="41"/>
      <c r="B12" s="42" t="s">
        <v>31</v>
      </c>
      <c r="C12" s="70" t="s">
        <v>25</v>
      </c>
      <c r="D12" s="180">
        <v>0</v>
      </c>
      <c r="E12" s="181">
        <v>0</v>
      </c>
      <c r="F12" s="181">
        <v>0</v>
      </c>
      <c r="G12" s="156"/>
      <c r="H12" s="156"/>
      <c r="I12" s="156"/>
      <c r="J12" s="52">
        <f t="shared" si="0"/>
        <v>0</v>
      </c>
      <c r="K12" s="52">
        <f t="shared" si="0"/>
        <v>0</v>
      </c>
      <c r="L12" s="71">
        <f t="shared" si="0"/>
        <v>0</v>
      </c>
      <c r="M12" s="181"/>
      <c r="N12" s="181"/>
      <c r="O12" s="231"/>
      <c r="P12" s="54"/>
      <c r="Q12" s="54"/>
      <c r="R12" s="54"/>
      <c r="S12" s="192"/>
      <c r="T12" s="192"/>
      <c r="U12" s="259"/>
      <c r="V12" s="71">
        <f t="shared" si="1"/>
        <v>0</v>
      </c>
      <c r="W12" s="52">
        <f t="shared" si="1"/>
        <v>0</v>
      </c>
      <c r="X12" s="71">
        <f t="shared" si="1"/>
        <v>0</v>
      </c>
      <c r="Y12" s="54"/>
      <c r="Z12" s="54"/>
      <c r="AA12" s="54"/>
      <c r="AB12" s="52">
        <v>1</v>
      </c>
      <c r="AC12" s="52">
        <v>0.14599999999999999</v>
      </c>
      <c r="AD12" s="52">
        <v>67.602000000000004</v>
      </c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4">
        <f t="shared" si="2"/>
        <v>1</v>
      </c>
      <c r="AR12" s="54">
        <f t="shared" si="2"/>
        <v>0.14599999999999999</v>
      </c>
      <c r="AS12" s="54">
        <f t="shared" si="2"/>
        <v>67.602000000000004</v>
      </c>
      <c r="AT12" s="55" t="s">
        <v>25</v>
      </c>
      <c r="AU12" s="42" t="s">
        <v>31</v>
      </c>
      <c r="AV12" s="56"/>
      <c r="AW12" s="24"/>
    </row>
    <row r="13" spans="1:49" ht="25.5">
      <c r="A13" s="41" t="s">
        <v>32</v>
      </c>
      <c r="B13" s="57"/>
      <c r="C13" s="58" t="s">
        <v>26</v>
      </c>
      <c r="D13" s="182">
        <v>0</v>
      </c>
      <c r="E13" s="183">
        <v>0</v>
      </c>
      <c r="F13" s="183">
        <v>0</v>
      </c>
      <c r="G13" s="156"/>
      <c r="H13" s="156"/>
      <c r="I13" s="156"/>
      <c r="J13" s="61">
        <f t="shared" si="0"/>
        <v>0</v>
      </c>
      <c r="K13" s="61">
        <f t="shared" si="0"/>
        <v>0</v>
      </c>
      <c r="L13" s="62">
        <f t="shared" si="0"/>
        <v>0</v>
      </c>
      <c r="M13" s="183"/>
      <c r="N13" s="183"/>
      <c r="O13" s="232"/>
      <c r="P13" s="54"/>
      <c r="Q13" s="54"/>
      <c r="R13" s="54"/>
      <c r="S13" s="193"/>
      <c r="T13" s="193"/>
      <c r="U13" s="260"/>
      <c r="V13" s="62">
        <f t="shared" si="1"/>
        <v>0</v>
      </c>
      <c r="W13" s="61">
        <f t="shared" si="1"/>
        <v>0</v>
      </c>
      <c r="X13" s="62">
        <f t="shared" si="1"/>
        <v>0</v>
      </c>
      <c r="Y13" s="54"/>
      <c r="Z13" s="54"/>
      <c r="AA13" s="54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 ht="25.5">
      <c r="A14" s="41"/>
      <c r="B14" s="42" t="s">
        <v>33</v>
      </c>
      <c r="C14" s="70" t="s">
        <v>25</v>
      </c>
      <c r="D14" s="180">
        <v>0</v>
      </c>
      <c r="E14" s="181">
        <v>0</v>
      </c>
      <c r="F14" s="181">
        <v>0</v>
      </c>
      <c r="G14" s="156"/>
      <c r="H14" s="156"/>
      <c r="I14" s="156"/>
      <c r="J14" s="52">
        <f t="shared" si="0"/>
        <v>0</v>
      </c>
      <c r="K14" s="52">
        <f t="shared" si="0"/>
        <v>0</v>
      </c>
      <c r="L14" s="71">
        <f t="shared" si="0"/>
        <v>0</v>
      </c>
      <c r="M14" s="181"/>
      <c r="N14" s="181"/>
      <c r="O14" s="231"/>
      <c r="P14" s="54">
        <v>191</v>
      </c>
      <c r="Q14" s="54">
        <v>1091.3699999999999</v>
      </c>
      <c r="R14" s="54">
        <v>161417.302</v>
      </c>
      <c r="S14" s="192"/>
      <c r="T14" s="192"/>
      <c r="U14" s="259"/>
      <c r="V14" s="71">
        <f t="shared" si="1"/>
        <v>191</v>
      </c>
      <c r="W14" s="52">
        <f t="shared" si="1"/>
        <v>1091.3699999999999</v>
      </c>
      <c r="X14" s="71">
        <f t="shared" si="1"/>
        <v>161417.302</v>
      </c>
      <c r="Y14" s="54">
        <v>40</v>
      </c>
      <c r="Z14" s="54">
        <v>307.40539999999999</v>
      </c>
      <c r="AA14" s="54">
        <v>27953.985000000001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4">
        <f t="shared" si="2"/>
        <v>231</v>
      </c>
      <c r="AR14" s="54">
        <f t="shared" si="2"/>
        <v>1398.7754</v>
      </c>
      <c r="AS14" s="54">
        <f t="shared" si="2"/>
        <v>189371.28700000001</v>
      </c>
      <c r="AT14" s="55" t="s">
        <v>25</v>
      </c>
      <c r="AU14" s="42" t="s">
        <v>33</v>
      </c>
      <c r="AV14" s="56"/>
      <c r="AW14" s="24"/>
    </row>
    <row r="15" spans="1:49" ht="25.5">
      <c r="A15" s="41" t="s">
        <v>27</v>
      </c>
      <c r="B15" s="57"/>
      <c r="C15" s="58" t="s">
        <v>26</v>
      </c>
      <c r="D15" s="182">
        <v>0</v>
      </c>
      <c r="E15" s="183">
        <v>0</v>
      </c>
      <c r="F15" s="183">
        <v>0</v>
      </c>
      <c r="G15" s="156"/>
      <c r="H15" s="156"/>
      <c r="I15" s="156"/>
      <c r="J15" s="61">
        <f t="shared" si="0"/>
        <v>0</v>
      </c>
      <c r="K15" s="61">
        <f t="shared" si="0"/>
        <v>0</v>
      </c>
      <c r="L15" s="62">
        <f t="shared" si="0"/>
        <v>0</v>
      </c>
      <c r="M15" s="183"/>
      <c r="N15" s="183"/>
      <c r="O15" s="232"/>
      <c r="P15" s="54"/>
      <c r="Q15" s="54"/>
      <c r="R15" s="54"/>
      <c r="S15" s="193"/>
      <c r="T15" s="193"/>
      <c r="U15" s="260"/>
      <c r="V15" s="62">
        <f t="shared" si="1"/>
        <v>0</v>
      </c>
      <c r="W15" s="61">
        <f t="shared" si="1"/>
        <v>0</v>
      </c>
      <c r="X15" s="62">
        <f t="shared" si="1"/>
        <v>0</v>
      </c>
      <c r="Y15" s="54"/>
      <c r="Z15" s="54"/>
      <c r="AA15" s="54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 ht="25.5">
      <c r="A16" s="41"/>
      <c r="B16" s="42" t="s">
        <v>34</v>
      </c>
      <c r="C16" s="70" t="s">
        <v>25</v>
      </c>
      <c r="D16" s="180">
        <v>0</v>
      </c>
      <c r="E16" s="181">
        <v>0</v>
      </c>
      <c r="F16" s="181">
        <v>0</v>
      </c>
      <c r="G16" s="156"/>
      <c r="H16" s="156"/>
      <c r="I16" s="156"/>
      <c r="J16" s="52">
        <f t="shared" si="0"/>
        <v>0</v>
      </c>
      <c r="K16" s="52">
        <f t="shared" si="0"/>
        <v>0</v>
      </c>
      <c r="L16" s="71">
        <f t="shared" si="0"/>
        <v>0</v>
      </c>
      <c r="M16" s="181"/>
      <c r="N16" s="181"/>
      <c r="O16" s="231"/>
      <c r="P16" s="54">
        <v>186</v>
      </c>
      <c r="Q16" s="54">
        <v>303.64999999999998</v>
      </c>
      <c r="R16" s="54">
        <v>107125.367</v>
      </c>
      <c r="S16" s="192"/>
      <c r="T16" s="192"/>
      <c r="U16" s="259"/>
      <c r="V16" s="71">
        <f t="shared" si="1"/>
        <v>186</v>
      </c>
      <c r="W16" s="52">
        <f t="shared" si="1"/>
        <v>303.64999999999998</v>
      </c>
      <c r="X16" s="71">
        <f t="shared" si="1"/>
        <v>107125.367</v>
      </c>
      <c r="Y16" s="54"/>
      <c r="Z16" s="54"/>
      <c r="AA16" s="54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4">
        <f t="shared" si="2"/>
        <v>186</v>
      </c>
      <c r="AR16" s="54">
        <f t="shared" si="2"/>
        <v>303.64999999999998</v>
      </c>
      <c r="AS16" s="54">
        <f t="shared" si="2"/>
        <v>107125.367</v>
      </c>
      <c r="AT16" s="55" t="s">
        <v>25</v>
      </c>
      <c r="AU16" s="42" t="s">
        <v>34</v>
      </c>
      <c r="AV16" s="56"/>
      <c r="AW16" s="24"/>
    </row>
    <row r="17" spans="1:49" ht="25.5">
      <c r="A17" s="41" t="s">
        <v>29</v>
      </c>
      <c r="B17" s="57"/>
      <c r="C17" s="58" t="s">
        <v>26</v>
      </c>
      <c r="D17" s="182">
        <v>0</v>
      </c>
      <c r="E17" s="183">
        <v>0</v>
      </c>
      <c r="F17" s="183">
        <v>0</v>
      </c>
      <c r="G17" s="156"/>
      <c r="H17" s="156"/>
      <c r="I17" s="156"/>
      <c r="J17" s="61">
        <f t="shared" si="0"/>
        <v>0</v>
      </c>
      <c r="K17" s="61">
        <f t="shared" si="0"/>
        <v>0</v>
      </c>
      <c r="L17" s="62">
        <f t="shared" si="0"/>
        <v>0</v>
      </c>
      <c r="M17" s="183"/>
      <c r="N17" s="183"/>
      <c r="O17" s="232"/>
      <c r="P17" s="54"/>
      <c r="Q17" s="54"/>
      <c r="R17" s="54"/>
      <c r="S17" s="193"/>
      <c r="T17" s="193"/>
      <c r="U17" s="260"/>
      <c r="V17" s="62">
        <f t="shared" si="1"/>
        <v>0</v>
      </c>
      <c r="W17" s="61">
        <f t="shared" si="1"/>
        <v>0</v>
      </c>
      <c r="X17" s="62">
        <f t="shared" si="1"/>
        <v>0</v>
      </c>
      <c r="Y17" s="54"/>
      <c r="Z17" s="54"/>
      <c r="AA17" s="54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 ht="25.5">
      <c r="A18" s="41"/>
      <c r="B18" s="42" t="s">
        <v>35</v>
      </c>
      <c r="C18" s="70" t="s">
        <v>25</v>
      </c>
      <c r="D18" s="180">
        <v>0</v>
      </c>
      <c r="E18" s="181">
        <v>0</v>
      </c>
      <c r="F18" s="181">
        <v>0</v>
      </c>
      <c r="G18" s="156"/>
      <c r="H18" s="156"/>
      <c r="I18" s="156"/>
      <c r="J18" s="52">
        <f t="shared" si="0"/>
        <v>0</v>
      </c>
      <c r="K18" s="52">
        <f t="shared" si="0"/>
        <v>0</v>
      </c>
      <c r="L18" s="71">
        <f t="shared" si="0"/>
        <v>0</v>
      </c>
      <c r="M18" s="181"/>
      <c r="N18" s="181"/>
      <c r="O18" s="231"/>
      <c r="P18" s="54"/>
      <c r="Q18" s="54"/>
      <c r="R18" s="54"/>
      <c r="S18" s="192"/>
      <c r="T18" s="192"/>
      <c r="U18" s="259"/>
      <c r="V18" s="71">
        <f t="shared" si="1"/>
        <v>0</v>
      </c>
      <c r="W18" s="52">
        <f t="shared" si="1"/>
        <v>0</v>
      </c>
      <c r="X18" s="71">
        <f t="shared" si="1"/>
        <v>0</v>
      </c>
      <c r="Y18" s="54"/>
      <c r="Z18" s="54"/>
      <c r="AA18" s="54"/>
      <c r="AB18" s="52"/>
      <c r="AC18" s="52"/>
      <c r="AD18" s="52"/>
      <c r="AE18" s="52">
        <v>90</v>
      </c>
      <c r="AF18" s="52">
        <v>8.9901</v>
      </c>
      <c r="AG18" s="52">
        <v>10540.674000000001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4">
        <f t="shared" si="2"/>
        <v>90</v>
      </c>
      <c r="AR18" s="54">
        <f t="shared" si="2"/>
        <v>8.9901</v>
      </c>
      <c r="AS18" s="54">
        <f t="shared" si="2"/>
        <v>10540.674000000001</v>
      </c>
      <c r="AT18" s="55" t="s">
        <v>25</v>
      </c>
      <c r="AU18" s="42" t="s">
        <v>35</v>
      </c>
      <c r="AV18" s="56"/>
      <c r="AW18" s="24"/>
    </row>
    <row r="19" spans="1:49" ht="25.5">
      <c r="A19" s="73"/>
      <c r="B19" s="57"/>
      <c r="C19" s="58" t="s">
        <v>26</v>
      </c>
      <c r="D19" s="182">
        <v>0</v>
      </c>
      <c r="E19" s="183">
        <v>0</v>
      </c>
      <c r="F19" s="183">
        <v>0</v>
      </c>
      <c r="G19" s="156"/>
      <c r="H19" s="156"/>
      <c r="I19" s="156"/>
      <c r="J19" s="61">
        <f t="shared" si="0"/>
        <v>0</v>
      </c>
      <c r="K19" s="61">
        <f t="shared" si="0"/>
        <v>0</v>
      </c>
      <c r="L19" s="62">
        <f t="shared" si="0"/>
        <v>0</v>
      </c>
      <c r="M19" s="183"/>
      <c r="N19" s="183"/>
      <c r="O19" s="232"/>
      <c r="P19" s="54"/>
      <c r="Q19" s="54"/>
      <c r="R19" s="54"/>
      <c r="S19" s="193"/>
      <c r="T19" s="193"/>
      <c r="U19" s="260"/>
      <c r="V19" s="62">
        <f t="shared" si="1"/>
        <v>0</v>
      </c>
      <c r="W19" s="61">
        <f t="shared" si="1"/>
        <v>0</v>
      </c>
      <c r="X19" s="62">
        <f t="shared" si="1"/>
        <v>0</v>
      </c>
      <c r="Y19" s="54"/>
      <c r="Z19" s="54"/>
      <c r="AA19" s="54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 ht="25.5">
      <c r="A20" s="41" t="s">
        <v>36</v>
      </c>
      <c r="B20" s="42" t="s">
        <v>37</v>
      </c>
      <c r="C20" s="70" t="s">
        <v>25</v>
      </c>
      <c r="D20" s="180">
        <v>0</v>
      </c>
      <c r="E20" s="181">
        <v>0</v>
      </c>
      <c r="F20" s="181">
        <v>0</v>
      </c>
      <c r="G20" s="156"/>
      <c r="H20" s="156"/>
      <c r="I20" s="156"/>
      <c r="J20" s="52">
        <f t="shared" si="0"/>
        <v>0</v>
      </c>
      <c r="K20" s="52">
        <f t="shared" si="0"/>
        <v>0</v>
      </c>
      <c r="L20" s="71">
        <f t="shared" si="0"/>
        <v>0</v>
      </c>
      <c r="M20" s="181">
        <v>31</v>
      </c>
      <c r="N20" s="181">
        <v>882.77099999999996</v>
      </c>
      <c r="O20" s="231">
        <v>38442.74</v>
      </c>
      <c r="P20" s="54">
        <v>15</v>
      </c>
      <c r="Q20" s="54">
        <v>426.92</v>
      </c>
      <c r="R20" s="54">
        <v>15757.207</v>
      </c>
      <c r="S20" s="192"/>
      <c r="T20" s="192"/>
      <c r="U20" s="259"/>
      <c r="V20" s="71">
        <f t="shared" si="1"/>
        <v>15</v>
      </c>
      <c r="W20" s="52">
        <f t="shared" si="1"/>
        <v>426.92</v>
      </c>
      <c r="X20" s="71">
        <f t="shared" si="1"/>
        <v>15757.207</v>
      </c>
      <c r="Y20" s="54">
        <v>54</v>
      </c>
      <c r="Z20" s="54">
        <v>1679.9839999999999</v>
      </c>
      <c r="AA20" s="54">
        <v>71178.349000000002</v>
      </c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4">
        <f t="shared" si="2"/>
        <v>100</v>
      </c>
      <c r="AR20" s="54">
        <f t="shared" si="2"/>
        <v>2989.6750000000002</v>
      </c>
      <c r="AS20" s="54">
        <f t="shared" si="2"/>
        <v>125378.296</v>
      </c>
      <c r="AT20" s="55" t="s">
        <v>25</v>
      </c>
      <c r="AU20" s="42" t="s">
        <v>37</v>
      </c>
      <c r="AV20" s="56" t="s">
        <v>36</v>
      </c>
      <c r="AW20" s="24"/>
    </row>
    <row r="21" spans="1:49" ht="25.5">
      <c r="A21" s="41" t="s">
        <v>27</v>
      </c>
      <c r="B21" s="57"/>
      <c r="C21" s="58" t="s">
        <v>26</v>
      </c>
      <c r="D21" s="182">
        <v>0</v>
      </c>
      <c r="E21" s="183">
        <v>0</v>
      </c>
      <c r="F21" s="183">
        <v>0</v>
      </c>
      <c r="G21" s="156"/>
      <c r="H21" s="156"/>
      <c r="I21" s="156"/>
      <c r="J21" s="61">
        <f t="shared" si="0"/>
        <v>0</v>
      </c>
      <c r="K21" s="61">
        <f t="shared" si="0"/>
        <v>0</v>
      </c>
      <c r="L21" s="62">
        <f t="shared" si="0"/>
        <v>0</v>
      </c>
      <c r="M21" s="183">
        <v>117</v>
      </c>
      <c r="N21" s="183">
        <v>5546.8450000000003</v>
      </c>
      <c r="O21" s="232">
        <v>242804.75599999999</v>
      </c>
      <c r="P21" s="54">
        <v>4</v>
      </c>
      <c r="Q21" s="54">
        <v>107.166</v>
      </c>
      <c r="R21" s="54">
        <v>3941.9690000000001</v>
      </c>
      <c r="S21" s="193"/>
      <c r="T21" s="193"/>
      <c r="U21" s="260"/>
      <c r="V21" s="62">
        <f t="shared" si="1"/>
        <v>4</v>
      </c>
      <c r="W21" s="61">
        <f t="shared" si="1"/>
        <v>107.166</v>
      </c>
      <c r="X21" s="62">
        <f t="shared" si="1"/>
        <v>3941.9690000000001</v>
      </c>
      <c r="Y21" s="54">
        <v>77</v>
      </c>
      <c r="Z21" s="54">
        <v>5959.0820000000003</v>
      </c>
      <c r="AA21" s="54">
        <v>286728.43</v>
      </c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8">
        <f t="shared" si="2"/>
        <v>198</v>
      </c>
      <c r="AR21" s="68">
        <f t="shared" si="2"/>
        <v>11613.093000000001</v>
      </c>
      <c r="AS21" s="68">
        <f t="shared" si="2"/>
        <v>533475.15500000003</v>
      </c>
      <c r="AT21" s="69" t="s">
        <v>26</v>
      </c>
      <c r="AU21" s="57"/>
      <c r="AV21" s="56" t="s">
        <v>27</v>
      </c>
      <c r="AW21" s="24"/>
    </row>
    <row r="22" spans="1:49" ht="25.5">
      <c r="A22" s="41" t="s">
        <v>29</v>
      </c>
      <c r="B22" s="42" t="s">
        <v>38</v>
      </c>
      <c r="C22" s="70" t="s">
        <v>25</v>
      </c>
      <c r="D22" s="180">
        <v>0</v>
      </c>
      <c r="E22" s="181">
        <v>0</v>
      </c>
      <c r="F22" s="181">
        <v>0</v>
      </c>
      <c r="G22" s="156"/>
      <c r="H22" s="156"/>
      <c r="I22" s="156"/>
      <c r="J22" s="52">
        <f t="shared" si="0"/>
        <v>0</v>
      </c>
      <c r="K22" s="52">
        <f t="shared" si="0"/>
        <v>0</v>
      </c>
      <c r="L22" s="71">
        <f t="shared" si="0"/>
        <v>0</v>
      </c>
      <c r="M22" s="181"/>
      <c r="N22" s="181"/>
      <c r="O22" s="231"/>
      <c r="P22" s="54"/>
      <c r="Q22" s="54"/>
      <c r="R22" s="54"/>
      <c r="S22" s="192"/>
      <c r="T22" s="192"/>
      <c r="U22" s="259"/>
      <c r="V22" s="71">
        <f t="shared" si="1"/>
        <v>0</v>
      </c>
      <c r="W22" s="52">
        <f t="shared" si="1"/>
        <v>0</v>
      </c>
      <c r="X22" s="71">
        <f t="shared" si="1"/>
        <v>0</v>
      </c>
      <c r="Y22" s="54"/>
      <c r="Z22" s="54"/>
      <c r="AA22" s="54"/>
      <c r="AB22" s="52">
        <v>1</v>
      </c>
      <c r="AC22" s="52">
        <v>0.1</v>
      </c>
      <c r="AD22" s="52">
        <v>52.405999999999999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>
        <v>1</v>
      </c>
      <c r="AO22" s="52">
        <v>0.12759999999999999</v>
      </c>
      <c r="AP22" s="52">
        <v>199.75</v>
      </c>
      <c r="AQ22" s="54">
        <f t="shared" si="2"/>
        <v>2</v>
      </c>
      <c r="AR22" s="54">
        <f t="shared" si="2"/>
        <v>0.2276</v>
      </c>
      <c r="AS22" s="54">
        <f t="shared" si="2"/>
        <v>252.15600000000001</v>
      </c>
      <c r="AT22" s="55" t="s">
        <v>25</v>
      </c>
      <c r="AU22" s="42" t="s">
        <v>38</v>
      </c>
      <c r="AV22" s="56" t="s">
        <v>29</v>
      </c>
      <c r="AW22" s="24"/>
    </row>
    <row r="23" spans="1:49" ht="25.5">
      <c r="A23" s="73"/>
      <c r="B23" s="57"/>
      <c r="C23" s="58" t="s">
        <v>26</v>
      </c>
      <c r="D23" s="182">
        <v>0</v>
      </c>
      <c r="E23" s="183">
        <v>0</v>
      </c>
      <c r="F23" s="183">
        <v>0</v>
      </c>
      <c r="G23" s="156"/>
      <c r="H23" s="156"/>
      <c r="I23" s="156"/>
      <c r="J23" s="61">
        <f t="shared" si="0"/>
        <v>0</v>
      </c>
      <c r="K23" s="61">
        <f t="shared" si="0"/>
        <v>0</v>
      </c>
      <c r="L23" s="62">
        <f t="shared" si="0"/>
        <v>0</v>
      </c>
      <c r="M23" s="183"/>
      <c r="N23" s="183"/>
      <c r="O23" s="232"/>
      <c r="P23" s="54"/>
      <c r="Q23" s="54"/>
      <c r="R23" s="54"/>
      <c r="S23" s="193"/>
      <c r="T23" s="193"/>
      <c r="U23" s="260"/>
      <c r="V23" s="62">
        <f t="shared" si="1"/>
        <v>0</v>
      </c>
      <c r="W23" s="61">
        <f t="shared" si="1"/>
        <v>0</v>
      </c>
      <c r="X23" s="62">
        <f t="shared" si="1"/>
        <v>0</v>
      </c>
      <c r="Y23" s="54"/>
      <c r="Z23" s="54"/>
      <c r="AA23" s="54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 ht="25.5">
      <c r="A24" s="41"/>
      <c r="B24" s="42" t="s">
        <v>39</v>
      </c>
      <c r="C24" s="70" t="s">
        <v>25</v>
      </c>
      <c r="D24" s="180">
        <v>0</v>
      </c>
      <c r="E24" s="181">
        <v>0</v>
      </c>
      <c r="F24" s="181">
        <v>0</v>
      </c>
      <c r="G24" s="156"/>
      <c r="H24" s="156"/>
      <c r="I24" s="156"/>
      <c r="J24" s="52">
        <f t="shared" si="0"/>
        <v>0</v>
      </c>
      <c r="K24" s="52">
        <f t="shared" si="0"/>
        <v>0</v>
      </c>
      <c r="L24" s="71">
        <f t="shared" si="0"/>
        <v>0</v>
      </c>
      <c r="M24" s="181">
        <v>32</v>
      </c>
      <c r="N24" s="181">
        <v>70.026799999999994</v>
      </c>
      <c r="O24" s="231">
        <v>31288.292000000001</v>
      </c>
      <c r="P24" s="54"/>
      <c r="Q24" s="54"/>
      <c r="R24" s="54"/>
      <c r="S24" s="192"/>
      <c r="T24" s="192"/>
      <c r="U24" s="259"/>
      <c r="V24" s="71">
        <f t="shared" si="1"/>
        <v>0</v>
      </c>
      <c r="W24" s="52">
        <f t="shared" si="1"/>
        <v>0</v>
      </c>
      <c r="X24" s="71">
        <f t="shared" si="1"/>
        <v>0</v>
      </c>
      <c r="Y24" s="54"/>
      <c r="Z24" s="54"/>
      <c r="AA24" s="54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4">
        <f t="shared" si="2"/>
        <v>32</v>
      </c>
      <c r="AR24" s="54">
        <f t="shared" si="2"/>
        <v>70.026799999999994</v>
      </c>
      <c r="AS24" s="54">
        <f t="shared" si="2"/>
        <v>31288.292000000001</v>
      </c>
      <c r="AT24" s="55" t="s">
        <v>25</v>
      </c>
      <c r="AU24" s="42" t="s">
        <v>39</v>
      </c>
      <c r="AV24" s="56"/>
      <c r="AW24" s="24"/>
    </row>
    <row r="25" spans="1:49" ht="25.5">
      <c r="A25" s="41" t="s">
        <v>40</v>
      </c>
      <c r="B25" s="57"/>
      <c r="C25" s="58" t="s">
        <v>26</v>
      </c>
      <c r="D25" s="182">
        <v>0</v>
      </c>
      <c r="E25" s="183">
        <v>0</v>
      </c>
      <c r="F25" s="183">
        <v>0</v>
      </c>
      <c r="G25" s="156"/>
      <c r="H25" s="156"/>
      <c r="I25" s="156"/>
      <c r="J25" s="61">
        <f t="shared" si="0"/>
        <v>0</v>
      </c>
      <c r="K25" s="61">
        <f t="shared" si="0"/>
        <v>0</v>
      </c>
      <c r="L25" s="62">
        <f t="shared" si="0"/>
        <v>0</v>
      </c>
      <c r="M25" s="183">
        <v>31</v>
      </c>
      <c r="N25" s="183">
        <v>107.3372</v>
      </c>
      <c r="O25" s="232">
        <v>49306.565999999999</v>
      </c>
      <c r="P25" s="54"/>
      <c r="Q25" s="54"/>
      <c r="R25" s="54"/>
      <c r="S25" s="193"/>
      <c r="T25" s="193"/>
      <c r="U25" s="260"/>
      <c r="V25" s="62">
        <f t="shared" si="1"/>
        <v>0</v>
      </c>
      <c r="W25" s="61">
        <f t="shared" si="1"/>
        <v>0</v>
      </c>
      <c r="X25" s="62">
        <f t="shared" si="1"/>
        <v>0</v>
      </c>
      <c r="Y25" s="54"/>
      <c r="Z25" s="54"/>
      <c r="AA25" s="54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8">
        <f t="shared" si="2"/>
        <v>31</v>
      </c>
      <c r="AR25" s="68">
        <f t="shared" si="2"/>
        <v>107.3372</v>
      </c>
      <c r="AS25" s="68">
        <f t="shared" si="2"/>
        <v>49306.565999999999</v>
      </c>
      <c r="AT25" s="69" t="s">
        <v>26</v>
      </c>
      <c r="AU25" s="57"/>
      <c r="AV25" s="56" t="s">
        <v>40</v>
      </c>
      <c r="AW25" s="24"/>
    </row>
    <row r="26" spans="1:49" ht="25.5">
      <c r="A26" s="41"/>
      <c r="B26" s="42" t="s">
        <v>41</v>
      </c>
      <c r="C26" s="70" t="s">
        <v>25</v>
      </c>
      <c r="D26" s="180">
        <v>0</v>
      </c>
      <c r="E26" s="181">
        <v>0</v>
      </c>
      <c r="F26" s="181">
        <v>0</v>
      </c>
      <c r="G26" s="156"/>
      <c r="H26" s="156"/>
      <c r="I26" s="156"/>
      <c r="J26" s="52">
        <f t="shared" si="0"/>
        <v>0</v>
      </c>
      <c r="K26" s="52">
        <f t="shared" si="0"/>
        <v>0</v>
      </c>
      <c r="L26" s="71">
        <f t="shared" si="0"/>
        <v>0</v>
      </c>
      <c r="M26" s="181"/>
      <c r="N26" s="181"/>
      <c r="O26" s="231"/>
      <c r="P26" s="54"/>
      <c r="Q26" s="54"/>
      <c r="R26" s="54"/>
      <c r="S26" s="192"/>
      <c r="T26" s="192"/>
      <c r="U26" s="259"/>
      <c r="V26" s="71">
        <f t="shared" si="1"/>
        <v>0</v>
      </c>
      <c r="W26" s="52">
        <f t="shared" si="1"/>
        <v>0</v>
      </c>
      <c r="X26" s="71">
        <f t="shared" si="1"/>
        <v>0</v>
      </c>
      <c r="Y26" s="54"/>
      <c r="Z26" s="54"/>
      <c r="AA26" s="54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 ht="25.5">
      <c r="A27" s="41" t="s">
        <v>27</v>
      </c>
      <c r="B27" s="57"/>
      <c r="C27" s="58" t="s">
        <v>26</v>
      </c>
      <c r="D27" s="182">
        <v>0</v>
      </c>
      <c r="E27" s="183">
        <v>0</v>
      </c>
      <c r="F27" s="183">
        <v>0</v>
      </c>
      <c r="G27" s="156"/>
      <c r="H27" s="156"/>
      <c r="I27" s="156"/>
      <c r="J27" s="61">
        <f t="shared" si="0"/>
        <v>0</v>
      </c>
      <c r="K27" s="61">
        <f t="shared" si="0"/>
        <v>0</v>
      </c>
      <c r="L27" s="62">
        <f t="shared" si="0"/>
        <v>0</v>
      </c>
      <c r="M27" s="183"/>
      <c r="N27" s="183"/>
      <c r="O27" s="232"/>
      <c r="P27" s="54"/>
      <c r="Q27" s="54"/>
      <c r="R27" s="54"/>
      <c r="S27" s="193"/>
      <c r="T27" s="193"/>
      <c r="U27" s="260"/>
      <c r="V27" s="62">
        <f t="shared" si="1"/>
        <v>0</v>
      </c>
      <c r="W27" s="61">
        <f t="shared" si="1"/>
        <v>0</v>
      </c>
      <c r="X27" s="62">
        <f t="shared" si="1"/>
        <v>0</v>
      </c>
      <c r="Y27" s="54"/>
      <c r="Z27" s="54"/>
      <c r="AA27" s="54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 ht="25.5">
      <c r="A28" s="41"/>
      <c r="B28" s="42" t="s">
        <v>42</v>
      </c>
      <c r="C28" s="70" t="s">
        <v>25</v>
      </c>
      <c r="D28" s="180">
        <v>0</v>
      </c>
      <c r="E28" s="181">
        <v>0</v>
      </c>
      <c r="F28" s="181">
        <v>0</v>
      </c>
      <c r="G28" s="156"/>
      <c r="H28" s="156"/>
      <c r="I28" s="156"/>
      <c r="J28" s="52">
        <f t="shared" si="0"/>
        <v>0</v>
      </c>
      <c r="K28" s="52">
        <f t="shared" si="0"/>
        <v>0</v>
      </c>
      <c r="L28" s="71">
        <f t="shared" si="0"/>
        <v>0</v>
      </c>
      <c r="M28" s="181"/>
      <c r="N28" s="181"/>
      <c r="O28" s="231"/>
      <c r="P28" s="54"/>
      <c r="Q28" s="54"/>
      <c r="R28" s="54"/>
      <c r="S28" s="192"/>
      <c r="T28" s="192"/>
      <c r="U28" s="259"/>
      <c r="V28" s="71">
        <f t="shared" si="1"/>
        <v>0</v>
      </c>
      <c r="W28" s="52">
        <f t="shared" si="1"/>
        <v>0</v>
      </c>
      <c r="X28" s="71">
        <f t="shared" si="1"/>
        <v>0</v>
      </c>
      <c r="Y28" s="54"/>
      <c r="Z28" s="54"/>
      <c r="AA28" s="54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 ht="25.5">
      <c r="A29" s="41" t="s">
        <v>29</v>
      </c>
      <c r="B29" s="57"/>
      <c r="C29" s="58" t="s">
        <v>26</v>
      </c>
      <c r="D29" s="182">
        <v>0</v>
      </c>
      <c r="E29" s="183">
        <v>0</v>
      </c>
      <c r="F29" s="183">
        <v>0</v>
      </c>
      <c r="G29" s="156"/>
      <c r="H29" s="156"/>
      <c r="I29" s="156"/>
      <c r="J29" s="61">
        <f t="shared" si="0"/>
        <v>0</v>
      </c>
      <c r="K29" s="61">
        <f t="shared" si="0"/>
        <v>0</v>
      </c>
      <c r="L29" s="62">
        <f t="shared" si="0"/>
        <v>0</v>
      </c>
      <c r="M29" s="183"/>
      <c r="N29" s="183"/>
      <c r="O29" s="232"/>
      <c r="P29" s="54"/>
      <c r="Q29" s="54"/>
      <c r="R29" s="54"/>
      <c r="S29" s="193"/>
      <c r="T29" s="193"/>
      <c r="U29" s="260"/>
      <c r="V29" s="62">
        <f t="shared" si="1"/>
        <v>0</v>
      </c>
      <c r="W29" s="61">
        <f t="shared" si="1"/>
        <v>0</v>
      </c>
      <c r="X29" s="62">
        <f t="shared" si="1"/>
        <v>0</v>
      </c>
      <c r="Y29" s="54"/>
      <c r="Z29" s="54"/>
      <c r="AA29" s="54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 ht="25.5">
      <c r="A30" s="41"/>
      <c r="B30" s="42" t="s">
        <v>43</v>
      </c>
      <c r="C30" s="70" t="s">
        <v>25</v>
      </c>
      <c r="D30" s="180">
        <v>0</v>
      </c>
      <c r="E30" s="181">
        <v>0</v>
      </c>
      <c r="F30" s="181">
        <v>0</v>
      </c>
      <c r="G30" s="156"/>
      <c r="H30" s="156"/>
      <c r="I30" s="156"/>
      <c r="J30" s="52">
        <f t="shared" si="0"/>
        <v>0</v>
      </c>
      <c r="K30" s="52">
        <f t="shared" si="0"/>
        <v>0</v>
      </c>
      <c r="L30" s="71">
        <f t="shared" si="0"/>
        <v>0</v>
      </c>
      <c r="M30" s="181"/>
      <c r="N30" s="181"/>
      <c r="O30" s="231"/>
      <c r="P30" s="54"/>
      <c r="Q30" s="54"/>
      <c r="R30" s="54"/>
      <c r="S30" s="192"/>
      <c r="T30" s="192"/>
      <c r="U30" s="259"/>
      <c r="V30" s="71">
        <f t="shared" si="1"/>
        <v>0</v>
      </c>
      <c r="W30" s="52">
        <f t="shared" si="1"/>
        <v>0</v>
      </c>
      <c r="X30" s="71">
        <f t="shared" si="1"/>
        <v>0</v>
      </c>
      <c r="Y30" s="54">
        <v>227</v>
      </c>
      <c r="Z30" s="54">
        <v>19.020800000000001</v>
      </c>
      <c r="AA30" s="54">
        <v>6662.2309999999998</v>
      </c>
      <c r="AB30" s="52">
        <v>2024</v>
      </c>
      <c r="AC30" s="52">
        <v>168.76112000000001</v>
      </c>
      <c r="AD30" s="52">
        <v>75594.960000000006</v>
      </c>
      <c r="AE30" s="52"/>
      <c r="AF30" s="52"/>
      <c r="AG30" s="52"/>
      <c r="AH30" s="52">
        <v>53</v>
      </c>
      <c r="AI30" s="52">
        <v>3.258</v>
      </c>
      <c r="AJ30" s="52">
        <v>1953.585</v>
      </c>
      <c r="AK30" s="52">
        <v>32</v>
      </c>
      <c r="AL30" s="52">
        <v>0.60329999999999995</v>
      </c>
      <c r="AM30" s="52">
        <v>430.423</v>
      </c>
      <c r="AN30" s="52">
        <v>252</v>
      </c>
      <c r="AO30" s="52">
        <v>18.665150000000001</v>
      </c>
      <c r="AP30" s="52">
        <v>12512.071</v>
      </c>
      <c r="AQ30" s="54">
        <f t="shared" si="2"/>
        <v>2588</v>
      </c>
      <c r="AR30" s="54">
        <f t="shared" si="2"/>
        <v>210.30837000000002</v>
      </c>
      <c r="AS30" s="54">
        <f t="shared" si="2"/>
        <v>97153.27</v>
      </c>
      <c r="AT30" s="55" t="s">
        <v>25</v>
      </c>
      <c r="AU30" s="42" t="s">
        <v>43</v>
      </c>
      <c r="AV30" s="77"/>
      <c r="AW30" s="24"/>
    </row>
    <row r="31" spans="1:49" ht="25.5">
      <c r="A31" s="73"/>
      <c r="B31" s="57"/>
      <c r="C31" s="58" t="s">
        <v>26</v>
      </c>
      <c r="D31" s="182">
        <v>0</v>
      </c>
      <c r="E31" s="183">
        <v>0</v>
      </c>
      <c r="F31" s="183">
        <v>0</v>
      </c>
      <c r="G31" s="156"/>
      <c r="H31" s="156"/>
      <c r="I31" s="156"/>
      <c r="J31" s="61">
        <f t="shared" si="0"/>
        <v>0</v>
      </c>
      <c r="K31" s="61">
        <f t="shared" si="0"/>
        <v>0</v>
      </c>
      <c r="L31" s="62">
        <f t="shared" si="0"/>
        <v>0</v>
      </c>
      <c r="M31" s="183"/>
      <c r="N31" s="183"/>
      <c r="O31" s="232"/>
      <c r="P31" s="54"/>
      <c r="Q31" s="54"/>
      <c r="R31" s="54"/>
      <c r="S31" s="193"/>
      <c r="T31" s="193"/>
      <c r="U31" s="260"/>
      <c r="V31" s="62">
        <f t="shared" si="1"/>
        <v>0</v>
      </c>
      <c r="W31" s="61">
        <f t="shared" si="1"/>
        <v>0</v>
      </c>
      <c r="X31" s="62">
        <f t="shared" si="1"/>
        <v>0</v>
      </c>
      <c r="Y31" s="54"/>
      <c r="Z31" s="54"/>
      <c r="AA31" s="54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 ht="25.5">
      <c r="A32" s="41" t="s">
        <v>44</v>
      </c>
      <c r="B32" s="42" t="s">
        <v>45</v>
      </c>
      <c r="C32" s="70" t="s">
        <v>25</v>
      </c>
      <c r="D32" s="180">
        <v>0</v>
      </c>
      <c r="E32" s="181">
        <v>0</v>
      </c>
      <c r="F32" s="181">
        <v>0</v>
      </c>
      <c r="G32" s="156"/>
      <c r="H32" s="156"/>
      <c r="I32" s="156"/>
      <c r="J32" s="52">
        <f t="shared" si="0"/>
        <v>0</v>
      </c>
      <c r="K32" s="52">
        <f t="shared" si="0"/>
        <v>0</v>
      </c>
      <c r="L32" s="71">
        <f t="shared" si="0"/>
        <v>0</v>
      </c>
      <c r="M32" s="181">
        <v>81</v>
      </c>
      <c r="N32" s="181">
        <v>209.1386</v>
      </c>
      <c r="O32" s="231">
        <v>102645.93</v>
      </c>
      <c r="P32" s="54">
        <v>119</v>
      </c>
      <c r="Q32" s="54">
        <v>346.39620000000002</v>
      </c>
      <c r="R32" s="54">
        <v>72286.851999999999</v>
      </c>
      <c r="S32" s="192"/>
      <c r="T32" s="192"/>
      <c r="U32" s="259"/>
      <c r="V32" s="71">
        <f t="shared" si="1"/>
        <v>119</v>
      </c>
      <c r="W32" s="52">
        <f t="shared" si="1"/>
        <v>346.39620000000002</v>
      </c>
      <c r="X32" s="71">
        <f t="shared" si="1"/>
        <v>72286.851999999999</v>
      </c>
      <c r="Y32" s="54">
        <v>281</v>
      </c>
      <c r="Z32" s="54">
        <v>561.64620000000002</v>
      </c>
      <c r="AA32" s="54">
        <v>88558.417000000001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>
        <v>15</v>
      </c>
      <c r="AL32" s="52">
        <v>7.0999999999999994E-2</v>
      </c>
      <c r="AM32" s="52">
        <v>91.185000000000002</v>
      </c>
      <c r="AN32" s="52"/>
      <c r="AO32" s="52"/>
      <c r="AP32" s="52"/>
      <c r="AQ32" s="54">
        <f t="shared" si="2"/>
        <v>496</v>
      </c>
      <c r="AR32" s="54">
        <f t="shared" si="2"/>
        <v>1117.252</v>
      </c>
      <c r="AS32" s="54">
        <f t="shared" si="2"/>
        <v>263582.38399999996</v>
      </c>
      <c r="AT32" s="55" t="s">
        <v>25</v>
      </c>
      <c r="AU32" s="42" t="s">
        <v>45</v>
      </c>
      <c r="AV32" s="56" t="s">
        <v>44</v>
      </c>
      <c r="AW32" s="24"/>
    </row>
    <row r="33" spans="1:49" ht="25.5">
      <c r="A33" s="41" t="s">
        <v>46</v>
      </c>
      <c r="B33" s="57"/>
      <c r="C33" s="58" t="s">
        <v>26</v>
      </c>
      <c r="D33" s="182">
        <v>0</v>
      </c>
      <c r="E33" s="183">
        <v>0</v>
      </c>
      <c r="F33" s="183">
        <v>0</v>
      </c>
      <c r="G33" s="156"/>
      <c r="H33" s="156"/>
      <c r="I33" s="156"/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183"/>
      <c r="N33" s="183"/>
      <c r="O33" s="232"/>
      <c r="P33" s="54">
        <v>37</v>
      </c>
      <c r="Q33" s="54">
        <v>104.7878</v>
      </c>
      <c r="R33" s="54">
        <v>20042.105</v>
      </c>
      <c r="S33" s="193"/>
      <c r="T33" s="193"/>
      <c r="U33" s="260"/>
      <c r="V33" s="62">
        <f t="shared" si="1"/>
        <v>37</v>
      </c>
      <c r="W33" s="61">
        <f t="shared" si="1"/>
        <v>104.7878</v>
      </c>
      <c r="X33" s="62">
        <f t="shared" si="1"/>
        <v>20042.105</v>
      </c>
      <c r="Y33" s="54"/>
      <c r="Z33" s="54"/>
      <c r="AA33" s="54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8">
        <f t="shared" si="2"/>
        <v>37</v>
      </c>
      <c r="AR33" s="68">
        <f t="shared" si="2"/>
        <v>104.7878</v>
      </c>
      <c r="AS33" s="68">
        <f t="shared" si="2"/>
        <v>20042.105</v>
      </c>
      <c r="AT33" s="69" t="s">
        <v>26</v>
      </c>
      <c r="AU33" s="57"/>
      <c r="AV33" s="56" t="s">
        <v>46</v>
      </c>
      <c r="AW33" s="24"/>
    </row>
    <row r="34" spans="1:49" ht="25.5">
      <c r="A34" s="41" t="s">
        <v>27</v>
      </c>
      <c r="B34" s="42" t="s">
        <v>47</v>
      </c>
      <c r="C34" s="70" t="s">
        <v>25</v>
      </c>
      <c r="D34" s="180">
        <v>0</v>
      </c>
      <c r="E34" s="181">
        <v>0</v>
      </c>
      <c r="F34" s="181">
        <v>0</v>
      </c>
      <c r="G34" s="156"/>
      <c r="H34" s="156"/>
      <c r="I34" s="156"/>
      <c r="J34" s="52">
        <f t="shared" si="3"/>
        <v>0</v>
      </c>
      <c r="K34" s="52">
        <f t="shared" si="3"/>
        <v>0</v>
      </c>
      <c r="L34" s="71">
        <f t="shared" si="3"/>
        <v>0</v>
      </c>
      <c r="M34" s="181">
        <v>151</v>
      </c>
      <c r="N34" s="181">
        <v>54.69</v>
      </c>
      <c r="O34" s="231">
        <v>26657.228999999999</v>
      </c>
      <c r="P34" s="54"/>
      <c r="Q34" s="54"/>
      <c r="R34" s="54"/>
      <c r="S34" s="192"/>
      <c r="T34" s="192"/>
      <c r="U34" s="259"/>
      <c r="V34" s="71">
        <f t="shared" si="1"/>
        <v>0</v>
      </c>
      <c r="W34" s="52">
        <f t="shared" si="1"/>
        <v>0</v>
      </c>
      <c r="X34" s="71">
        <f t="shared" si="1"/>
        <v>0</v>
      </c>
      <c r="Y34" s="54"/>
      <c r="Z34" s="54"/>
      <c r="AA34" s="54"/>
      <c r="AB34" s="52">
        <v>622</v>
      </c>
      <c r="AC34" s="52">
        <v>375.5301</v>
      </c>
      <c r="AD34" s="52">
        <v>196298.91399999999</v>
      </c>
      <c r="AE34" s="52"/>
      <c r="AF34" s="52"/>
      <c r="AG34" s="52"/>
      <c r="AH34" s="52">
        <v>74</v>
      </c>
      <c r="AI34" s="52">
        <v>50.3733</v>
      </c>
      <c r="AJ34" s="52">
        <v>21790.38</v>
      </c>
      <c r="AK34" s="52"/>
      <c r="AL34" s="52"/>
      <c r="AM34" s="52"/>
      <c r="AN34" s="52">
        <v>10</v>
      </c>
      <c r="AO34" s="52">
        <v>8.8200000000000001E-2</v>
      </c>
      <c r="AP34" s="52">
        <v>69.875</v>
      </c>
      <c r="AQ34" s="54">
        <f t="shared" si="2"/>
        <v>857</v>
      </c>
      <c r="AR34" s="54">
        <f t="shared" si="2"/>
        <v>480.6816</v>
      </c>
      <c r="AS34" s="54">
        <f t="shared" si="2"/>
        <v>244816.39799999999</v>
      </c>
      <c r="AT34" s="55" t="s">
        <v>25</v>
      </c>
      <c r="AU34" s="42" t="s">
        <v>47</v>
      </c>
      <c r="AV34" s="56" t="s">
        <v>27</v>
      </c>
      <c r="AW34" s="24"/>
    </row>
    <row r="35" spans="1:49" ht="25.5">
      <c r="A35" s="73" t="s">
        <v>29</v>
      </c>
      <c r="B35" s="57"/>
      <c r="C35" s="58" t="s">
        <v>26</v>
      </c>
      <c r="D35" s="182">
        <v>0</v>
      </c>
      <c r="E35" s="183">
        <v>0</v>
      </c>
      <c r="F35" s="183">
        <v>0</v>
      </c>
      <c r="G35" s="156"/>
      <c r="H35" s="156"/>
      <c r="I35" s="156"/>
      <c r="J35" s="61">
        <f t="shared" si="3"/>
        <v>0</v>
      </c>
      <c r="K35" s="61">
        <f t="shared" si="3"/>
        <v>0</v>
      </c>
      <c r="L35" s="62">
        <f t="shared" si="3"/>
        <v>0</v>
      </c>
      <c r="M35" s="183"/>
      <c r="N35" s="183"/>
      <c r="O35" s="232"/>
      <c r="P35" s="54"/>
      <c r="Q35" s="54"/>
      <c r="R35" s="54"/>
      <c r="S35" s="193"/>
      <c r="T35" s="193"/>
      <c r="U35" s="260"/>
      <c r="V35" s="62">
        <f t="shared" si="1"/>
        <v>0</v>
      </c>
      <c r="W35" s="61">
        <f t="shared" si="1"/>
        <v>0</v>
      </c>
      <c r="X35" s="62">
        <f t="shared" si="1"/>
        <v>0</v>
      </c>
      <c r="Y35" s="54"/>
      <c r="Z35" s="54"/>
      <c r="AA35" s="54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8">
        <f t="shared" si="2"/>
        <v>0</v>
      </c>
      <c r="AR35" s="68">
        <f t="shared" si="2"/>
        <v>0</v>
      </c>
      <c r="AS35" s="68">
        <f t="shared" si="2"/>
        <v>0</v>
      </c>
      <c r="AT35" s="74" t="s">
        <v>26</v>
      </c>
      <c r="AU35" s="57"/>
      <c r="AV35" s="75" t="s">
        <v>29</v>
      </c>
      <c r="AW35" s="24"/>
    </row>
    <row r="36" spans="1:49" ht="25.5">
      <c r="A36" s="41" t="s">
        <v>48</v>
      </c>
      <c r="B36" s="42" t="s">
        <v>49</v>
      </c>
      <c r="C36" s="70" t="s">
        <v>25</v>
      </c>
      <c r="D36" s="180">
        <v>0</v>
      </c>
      <c r="E36" s="181">
        <v>0</v>
      </c>
      <c r="F36" s="181">
        <v>0</v>
      </c>
      <c r="G36" s="156"/>
      <c r="H36" s="156"/>
      <c r="I36" s="156"/>
      <c r="J36" s="52">
        <f t="shared" si="3"/>
        <v>0</v>
      </c>
      <c r="K36" s="52">
        <f t="shared" si="3"/>
        <v>0</v>
      </c>
      <c r="L36" s="71">
        <f t="shared" si="3"/>
        <v>0</v>
      </c>
      <c r="M36" s="181"/>
      <c r="N36" s="181"/>
      <c r="O36" s="231"/>
      <c r="P36" s="54"/>
      <c r="Q36" s="54"/>
      <c r="R36" s="54"/>
      <c r="S36" s="192"/>
      <c r="T36" s="192"/>
      <c r="U36" s="259"/>
      <c r="V36" s="71">
        <f t="shared" si="1"/>
        <v>0</v>
      </c>
      <c r="W36" s="52">
        <f t="shared" si="1"/>
        <v>0</v>
      </c>
      <c r="X36" s="71">
        <f t="shared" si="1"/>
        <v>0</v>
      </c>
      <c r="Y36" s="54"/>
      <c r="Z36" s="54"/>
      <c r="AA36" s="54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4">
        <f t="shared" si="2"/>
        <v>0</v>
      </c>
      <c r="AR36" s="54">
        <f t="shared" si="2"/>
        <v>0</v>
      </c>
      <c r="AS36" s="54">
        <f t="shared" si="2"/>
        <v>0</v>
      </c>
      <c r="AT36" s="55" t="s">
        <v>25</v>
      </c>
      <c r="AU36" s="42" t="s">
        <v>49</v>
      </c>
      <c r="AV36" s="56" t="s">
        <v>48</v>
      </c>
      <c r="AW36" s="24"/>
    </row>
    <row r="37" spans="1:49" ht="25.5">
      <c r="A37" s="41" t="s">
        <v>27</v>
      </c>
      <c r="B37" s="57"/>
      <c r="C37" s="58" t="s">
        <v>26</v>
      </c>
      <c r="D37" s="182">
        <v>0</v>
      </c>
      <c r="E37" s="183">
        <v>0</v>
      </c>
      <c r="F37" s="183">
        <v>0</v>
      </c>
      <c r="G37" s="156"/>
      <c r="H37" s="156"/>
      <c r="I37" s="156"/>
      <c r="J37" s="61">
        <f t="shared" si="3"/>
        <v>0</v>
      </c>
      <c r="K37" s="61">
        <f t="shared" si="3"/>
        <v>0</v>
      </c>
      <c r="L37" s="62">
        <f t="shared" si="3"/>
        <v>0</v>
      </c>
      <c r="M37" s="183"/>
      <c r="N37" s="183"/>
      <c r="O37" s="232"/>
      <c r="P37" s="54"/>
      <c r="Q37" s="54"/>
      <c r="R37" s="54"/>
      <c r="S37" s="193"/>
      <c r="T37" s="193"/>
      <c r="U37" s="260"/>
      <c r="V37" s="62">
        <f t="shared" si="1"/>
        <v>0</v>
      </c>
      <c r="W37" s="61">
        <f t="shared" si="1"/>
        <v>0</v>
      </c>
      <c r="X37" s="62">
        <f t="shared" si="1"/>
        <v>0</v>
      </c>
      <c r="Y37" s="54"/>
      <c r="Z37" s="54"/>
      <c r="AA37" s="54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 ht="25.5">
      <c r="A38" s="41" t="s">
        <v>29</v>
      </c>
      <c r="B38" s="42" t="s">
        <v>50</v>
      </c>
      <c r="C38" s="70" t="s">
        <v>25</v>
      </c>
      <c r="D38" s="180">
        <v>8</v>
      </c>
      <c r="E38" s="181">
        <v>1.1040000000000001</v>
      </c>
      <c r="F38" s="181">
        <v>790.92304479336872</v>
      </c>
      <c r="G38" s="156"/>
      <c r="H38" s="156"/>
      <c r="I38" s="156"/>
      <c r="J38" s="52">
        <f t="shared" si="3"/>
        <v>8</v>
      </c>
      <c r="K38" s="52">
        <f t="shared" si="3"/>
        <v>1.1040000000000001</v>
      </c>
      <c r="L38" s="71">
        <f t="shared" si="3"/>
        <v>790.92304479336872</v>
      </c>
      <c r="M38" s="181"/>
      <c r="N38" s="181"/>
      <c r="O38" s="231"/>
      <c r="P38" s="54"/>
      <c r="Q38" s="54"/>
      <c r="R38" s="54"/>
      <c r="S38" s="192"/>
      <c r="T38" s="192"/>
      <c r="U38" s="259"/>
      <c r="V38" s="71">
        <f t="shared" si="1"/>
        <v>0</v>
      </c>
      <c r="W38" s="52">
        <f t="shared" si="1"/>
        <v>0</v>
      </c>
      <c r="X38" s="71">
        <f t="shared" si="1"/>
        <v>0</v>
      </c>
      <c r="Y38" s="54"/>
      <c r="Z38" s="54"/>
      <c r="AA38" s="54"/>
      <c r="AB38" s="52">
        <v>865</v>
      </c>
      <c r="AC38" s="52">
        <v>137.92160000000001</v>
      </c>
      <c r="AD38" s="52">
        <v>69371.846000000005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>
        <v>10</v>
      </c>
      <c r="AO38" s="52">
        <v>0.69445000000000001</v>
      </c>
      <c r="AP38" s="52">
        <v>1262.54</v>
      </c>
      <c r="AQ38" s="54">
        <f t="shared" si="2"/>
        <v>883</v>
      </c>
      <c r="AR38" s="54">
        <f t="shared" si="2"/>
        <v>139.72005000000001</v>
      </c>
      <c r="AS38" s="54">
        <f t="shared" si="2"/>
        <v>71425.309044793365</v>
      </c>
      <c r="AT38" s="55" t="s">
        <v>25</v>
      </c>
      <c r="AU38" s="42" t="s">
        <v>50</v>
      </c>
      <c r="AV38" s="56" t="s">
        <v>29</v>
      </c>
      <c r="AW38" s="24"/>
    </row>
    <row r="39" spans="1:49" ht="25.5">
      <c r="A39" s="73" t="s">
        <v>51</v>
      </c>
      <c r="B39" s="57"/>
      <c r="C39" s="58" t="s">
        <v>26</v>
      </c>
      <c r="D39" s="182">
        <v>0</v>
      </c>
      <c r="E39" s="183">
        <v>0</v>
      </c>
      <c r="F39" s="183">
        <v>0</v>
      </c>
      <c r="G39" s="156"/>
      <c r="H39" s="156"/>
      <c r="I39" s="156"/>
      <c r="J39" s="61">
        <f t="shared" si="3"/>
        <v>0</v>
      </c>
      <c r="K39" s="61">
        <f t="shared" si="3"/>
        <v>0</v>
      </c>
      <c r="L39" s="62">
        <f t="shared" si="3"/>
        <v>0</v>
      </c>
      <c r="M39" s="183"/>
      <c r="N39" s="183"/>
      <c r="O39" s="232"/>
      <c r="P39" s="54"/>
      <c r="Q39" s="54"/>
      <c r="R39" s="54"/>
      <c r="S39" s="193"/>
      <c r="T39" s="193"/>
      <c r="U39" s="260"/>
      <c r="V39" s="62">
        <f t="shared" si="1"/>
        <v>0</v>
      </c>
      <c r="W39" s="61">
        <f t="shared" si="1"/>
        <v>0</v>
      </c>
      <c r="X39" s="62">
        <f t="shared" si="1"/>
        <v>0</v>
      </c>
      <c r="Y39" s="54"/>
      <c r="Z39" s="54"/>
      <c r="AA39" s="54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 ht="25.5">
      <c r="A40" s="41"/>
      <c r="B40" s="42" t="s">
        <v>52</v>
      </c>
      <c r="C40" s="70" t="s">
        <v>25</v>
      </c>
      <c r="D40" s="180">
        <v>0</v>
      </c>
      <c r="E40" s="181">
        <v>0</v>
      </c>
      <c r="F40" s="181">
        <v>0</v>
      </c>
      <c r="G40" s="156"/>
      <c r="H40" s="156"/>
      <c r="I40" s="156"/>
      <c r="J40" s="52">
        <f t="shared" si="3"/>
        <v>0</v>
      </c>
      <c r="K40" s="52">
        <f t="shared" si="3"/>
        <v>0</v>
      </c>
      <c r="L40" s="71">
        <f t="shared" si="3"/>
        <v>0</v>
      </c>
      <c r="M40" s="181">
        <v>1</v>
      </c>
      <c r="N40" s="181">
        <v>8.0558999999999994</v>
      </c>
      <c r="O40" s="231">
        <v>4418.3109999999997</v>
      </c>
      <c r="P40" s="54"/>
      <c r="Q40" s="54"/>
      <c r="R40" s="54"/>
      <c r="S40" s="192"/>
      <c r="T40" s="192"/>
      <c r="U40" s="259"/>
      <c r="V40" s="71">
        <f t="shared" si="1"/>
        <v>0</v>
      </c>
      <c r="W40" s="52">
        <f t="shared" si="1"/>
        <v>0</v>
      </c>
      <c r="X40" s="71">
        <f t="shared" si="1"/>
        <v>0</v>
      </c>
      <c r="Y40" s="54"/>
      <c r="Z40" s="54"/>
      <c r="AA40" s="54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4">
        <f t="shared" si="2"/>
        <v>1</v>
      </c>
      <c r="AR40" s="54">
        <f t="shared" si="2"/>
        <v>8.0558999999999994</v>
      </c>
      <c r="AS40" s="54">
        <f t="shared" si="2"/>
        <v>4418.3109999999997</v>
      </c>
      <c r="AT40" s="55" t="s">
        <v>25</v>
      </c>
      <c r="AU40" s="42" t="s">
        <v>52</v>
      </c>
      <c r="AV40" s="56"/>
      <c r="AW40" s="24"/>
    </row>
    <row r="41" spans="1:49" ht="25.5">
      <c r="A41" s="41" t="s">
        <v>53</v>
      </c>
      <c r="B41" s="57"/>
      <c r="C41" s="58" t="s">
        <v>26</v>
      </c>
      <c r="D41" s="182">
        <v>0</v>
      </c>
      <c r="E41" s="183">
        <v>0</v>
      </c>
      <c r="F41" s="183">
        <v>0</v>
      </c>
      <c r="G41" s="156"/>
      <c r="H41" s="156"/>
      <c r="I41" s="156"/>
      <c r="J41" s="61">
        <f t="shared" si="3"/>
        <v>0</v>
      </c>
      <c r="K41" s="61">
        <f t="shared" si="3"/>
        <v>0</v>
      </c>
      <c r="L41" s="62">
        <f t="shared" si="3"/>
        <v>0</v>
      </c>
      <c r="M41" s="183"/>
      <c r="N41" s="183"/>
      <c r="O41" s="232"/>
      <c r="P41" s="54"/>
      <c r="Q41" s="54"/>
      <c r="R41" s="54"/>
      <c r="S41" s="193"/>
      <c r="T41" s="193"/>
      <c r="U41" s="260"/>
      <c r="V41" s="62">
        <f t="shared" si="1"/>
        <v>0</v>
      </c>
      <c r="W41" s="61">
        <f t="shared" si="1"/>
        <v>0</v>
      </c>
      <c r="X41" s="62">
        <f t="shared" si="1"/>
        <v>0</v>
      </c>
      <c r="Y41" s="54"/>
      <c r="Z41" s="54"/>
      <c r="AA41" s="54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 ht="25.5">
      <c r="A42" s="41"/>
      <c r="B42" s="42" t="s">
        <v>54</v>
      </c>
      <c r="C42" s="70" t="s">
        <v>25</v>
      </c>
      <c r="D42" s="180">
        <v>1</v>
      </c>
      <c r="E42" s="181">
        <v>6.3608000000000002</v>
      </c>
      <c r="F42" s="181">
        <v>5702.0988229343438</v>
      </c>
      <c r="G42" s="156">
        <v>1</v>
      </c>
      <c r="H42" s="156">
        <v>17.043199999999999</v>
      </c>
      <c r="I42" s="156">
        <v>12589.074000000001</v>
      </c>
      <c r="J42" s="52">
        <f t="shared" si="3"/>
        <v>2</v>
      </c>
      <c r="K42" s="52">
        <f t="shared" si="3"/>
        <v>23.404</v>
      </c>
      <c r="L42" s="71">
        <f t="shared" si="3"/>
        <v>18291.172822934343</v>
      </c>
      <c r="M42" s="181">
        <v>14</v>
      </c>
      <c r="N42" s="181">
        <v>781.32140000000004</v>
      </c>
      <c r="O42" s="231">
        <v>215310.63699999999</v>
      </c>
      <c r="P42" s="54"/>
      <c r="Q42" s="54"/>
      <c r="R42" s="54"/>
      <c r="S42" s="192"/>
      <c r="T42" s="192"/>
      <c r="U42" s="259"/>
      <c r="V42" s="71">
        <f t="shared" si="1"/>
        <v>0</v>
      </c>
      <c r="W42" s="52">
        <f t="shared" si="1"/>
        <v>0</v>
      </c>
      <c r="X42" s="71">
        <f t="shared" si="1"/>
        <v>0</v>
      </c>
      <c r="Y42" s="54"/>
      <c r="Z42" s="54"/>
      <c r="AA42" s="54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4">
        <f t="shared" si="2"/>
        <v>16</v>
      </c>
      <c r="AR42" s="54">
        <f t="shared" si="2"/>
        <v>804.72540000000004</v>
      </c>
      <c r="AS42" s="54">
        <f t="shared" si="2"/>
        <v>233601.80982293433</v>
      </c>
      <c r="AT42" s="55" t="s">
        <v>25</v>
      </c>
      <c r="AU42" s="42" t="s">
        <v>54</v>
      </c>
      <c r="AV42" s="56"/>
      <c r="AW42" s="24"/>
    </row>
    <row r="43" spans="1:49" ht="25.5">
      <c r="A43" s="41" t="s">
        <v>55</v>
      </c>
      <c r="B43" s="57"/>
      <c r="C43" s="58" t="s">
        <v>26</v>
      </c>
      <c r="D43" s="182">
        <v>53</v>
      </c>
      <c r="E43" s="183">
        <v>615.90719999999999</v>
      </c>
      <c r="F43" s="183">
        <v>493736.28741240635</v>
      </c>
      <c r="G43" s="156">
        <v>35</v>
      </c>
      <c r="H43" s="156">
        <v>422.38600000000002</v>
      </c>
      <c r="I43" s="156">
        <v>362795.75400000002</v>
      </c>
      <c r="J43" s="61">
        <f t="shared" si="3"/>
        <v>88</v>
      </c>
      <c r="K43" s="61">
        <f t="shared" si="3"/>
        <v>1038.2932000000001</v>
      </c>
      <c r="L43" s="62">
        <f t="shared" si="3"/>
        <v>856532.04141240637</v>
      </c>
      <c r="M43" s="183">
        <v>15</v>
      </c>
      <c r="N43" s="183">
        <v>205.8545</v>
      </c>
      <c r="O43" s="232">
        <v>78636.384000000005</v>
      </c>
      <c r="P43" s="54"/>
      <c r="Q43" s="54"/>
      <c r="R43" s="54"/>
      <c r="S43" s="193"/>
      <c r="T43" s="193"/>
      <c r="U43" s="260"/>
      <c r="V43" s="62">
        <f t="shared" si="1"/>
        <v>0</v>
      </c>
      <c r="W43" s="61">
        <f t="shared" si="1"/>
        <v>0</v>
      </c>
      <c r="X43" s="62">
        <f t="shared" si="1"/>
        <v>0</v>
      </c>
      <c r="Y43" s="54"/>
      <c r="Z43" s="54"/>
      <c r="AA43" s="54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8">
        <f t="shared" si="2"/>
        <v>103</v>
      </c>
      <c r="AR43" s="68">
        <f t="shared" si="2"/>
        <v>1244.1477</v>
      </c>
      <c r="AS43" s="68">
        <f t="shared" si="2"/>
        <v>935168.42541240645</v>
      </c>
      <c r="AT43" s="55" t="s">
        <v>26</v>
      </c>
      <c r="AU43" s="57"/>
      <c r="AV43" s="56" t="s">
        <v>55</v>
      </c>
      <c r="AW43" s="24"/>
    </row>
    <row r="44" spans="1:49" ht="25.5">
      <c r="A44" s="41"/>
      <c r="B44" s="42" t="s">
        <v>56</v>
      </c>
      <c r="C44" s="70" t="s">
        <v>25</v>
      </c>
      <c r="D44" s="180">
        <v>0</v>
      </c>
      <c r="E44" s="181">
        <v>0</v>
      </c>
      <c r="F44" s="181">
        <v>0</v>
      </c>
      <c r="G44" s="156"/>
      <c r="H44" s="156"/>
      <c r="I44" s="156"/>
      <c r="J44" s="52">
        <f t="shared" si="3"/>
        <v>0</v>
      </c>
      <c r="K44" s="52">
        <f t="shared" si="3"/>
        <v>0</v>
      </c>
      <c r="L44" s="71">
        <f t="shared" si="3"/>
        <v>0</v>
      </c>
      <c r="M44" s="181"/>
      <c r="N44" s="181"/>
      <c r="O44" s="231"/>
      <c r="P44" s="54"/>
      <c r="Q44" s="54"/>
      <c r="R44" s="54"/>
      <c r="S44" s="192"/>
      <c r="T44" s="192"/>
      <c r="U44" s="259"/>
      <c r="V44" s="71">
        <f t="shared" si="1"/>
        <v>0</v>
      </c>
      <c r="W44" s="52">
        <f t="shared" si="1"/>
        <v>0</v>
      </c>
      <c r="X44" s="71">
        <f t="shared" si="1"/>
        <v>0</v>
      </c>
      <c r="Y44" s="54"/>
      <c r="Z44" s="54"/>
      <c r="AA44" s="54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4">
        <f t="shared" si="2"/>
        <v>0</v>
      </c>
      <c r="AR44" s="54">
        <f t="shared" si="2"/>
        <v>0</v>
      </c>
      <c r="AS44" s="54">
        <f t="shared" si="2"/>
        <v>0</v>
      </c>
      <c r="AT44" s="78" t="s">
        <v>25</v>
      </c>
      <c r="AU44" s="42" t="s">
        <v>56</v>
      </c>
      <c r="AV44" s="56"/>
      <c r="AW44" s="24"/>
    </row>
    <row r="45" spans="1:49" ht="25.5">
      <c r="A45" s="41" t="s">
        <v>29</v>
      </c>
      <c r="B45" s="57"/>
      <c r="C45" s="58" t="s">
        <v>26</v>
      </c>
      <c r="D45" s="182">
        <v>0</v>
      </c>
      <c r="E45" s="183">
        <v>0</v>
      </c>
      <c r="F45" s="183">
        <v>0</v>
      </c>
      <c r="G45" s="156"/>
      <c r="H45" s="156"/>
      <c r="I45" s="156"/>
      <c r="J45" s="61">
        <f t="shared" si="3"/>
        <v>0</v>
      </c>
      <c r="K45" s="61">
        <f t="shared" si="3"/>
        <v>0</v>
      </c>
      <c r="L45" s="62">
        <f t="shared" si="3"/>
        <v>0</v>
      </c>
      <c r="M45" s="183"/>
      <c r="N45" s="183"/>
      <c r="O45" s="232"/>
      <c r="P45" s="54"/>
      <c r="Q45" s="54"/>
      <c r="R45" s="54"/>
      <c r="S45" s="193"/>
      <c r="T45" s="193"/>
      <c r="U45" s="260"/>
      <c r="V45" s="62">
        <f t="shared" si="1"/>
        <v>0</v>
      </c>
      <c r="W45" s="61">
        <f t="shared" si="1"/>
        <v>0</v>
      </c>
      <c r="X45" s="62">
        <f t="shared" si="1"/>
        <v>0</v>
      </c>
      <c r="Y45" s="54"/>
      <c r="Z45" s="54"/>
      <c r="AA45" s="54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8">
        <f t="shared" si="2"/>
        <v>0</v>
      </c>
      <c r="AR45" s="68">
        <f t="shared" si="2"/>
        <v>0</v>
      </c>
      <c r="AS45" s="68">
        <f t="shared" si="2"/>
        <v>0</v>
      </c>
      <c r="AT45" s="69" t="s">
        <v>26</v>
      </c>
      <c r="AU45" s="57"/>
      <c r="AV45" s="79" t="s">
        <v>29</v>
      </c>
      <c r="AW45" s="24"/>
    </row>
    <row r="46" spans="1:49" ht="25.5">
      <c r="A46" s="41"/>
      <c r="B46" s="42" t="s">
        <v>57</v>
      </c>
      <c r="C46" s="70" t="s">
        <v>25</v>
      </c>
      <c r="D46" s="180">
        <v>0</v>
      </c>
      <c r="E46" s="181">
        <v>0</v>
      </c>
      <c r="F46" s="181">
        <v>0</v>
      </c>
      <c r="G46" s="156"/>
      <c r="H46" s="156"/>
      <c r="I46" s="156"/>
      <c r="J46" s="52">
        <f t="shared" si="3"/>
        <v>0</v>
      </c>
      <c r="K46" s="52">
        <f t="shared" si="3"/>
        <v>0</v>
      </c>
      <c r="L46" s="71">
        <f t="shared" si="3"/>
        <v>0</v>
      </c>
      <c r="M46" s="181"/>
      <c r="N46" s="181"/>
      <c r="O46" s="231"/>
      <c r="P46" s="54"/>
      <c r="Q46" s="54"/>
      <c r="R46" s="54"/>
      <c r="S46" s="192"/>
      <c r="T46" s="192"/>
      <c r="U46" s="259"/>
      <c r="V46" s="71">
        <f t="shared" si="1"/>
        <v>0</v>
      </c>
      <c r="W46" s="52">
        <f t="shared" si="1"/>
        <v>0</v>
      </c>
      <c r="X46" s="71">
        <f t="shared" si="1"/>
        <v>0</v>
      </c>
      <c r="Y46" s="54"/>
      <c r="Z46" s="54"/>
      <c r="AA46" s="54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4">
        <f t="shared" si="2"/>
        <v>0</v>
      </c>
      <c r="AR46" s="54">
        <f t="shared" si="2"/>
        <v>0</v>
      </c>
      <c r="AS46" s="54">
        <f t="shared" si="2"/>
        <v>0</v>
      </c>
      <c r="AT46" s="55" t="s">
        <v>25</v>
      </c>
      <c r="AU46" s="42" t="s">
        <v>57</v>
      </c>
      <c r="AV46" s="79"/>
      <c r="AW46" s="24"/>
    </row>
    <row r="47" spans="1:49" ht="25.5">
      <c r="A47" s="73"/>
      <c r="B47" s="57"/>
      <c r="C47" s="58" t="s">
        <v>26</v>
      </c>
      <c r="D47" s="182">
        <v>0</v>
      </c>
      <c r="E47" s="183">
        <v>0</v>
      </c>
      <c r="F47" s="183">
        <v>0</v>
      </c>
      <c r="G47" s="156"/>
      <c r="H47" s="156"/>
      <c r="I47" s="156"/>
      <c r="J47" s="61">
        <f t="shared" si="3"/>
        <v>0</v>
      </c>
      <c r="K47" s="61">
        <f t="shared" si="3"/>
        <v>0</v>
      </c>
      <c r="L47" s="62">
        <f t="shared" si="3"/>
        <v>0</v>
      </c>
      <c r="M47" s="183"/>
      <c r="N47" s="183"/>
      <c r="O47" s="232"/>
      <c r="P47" s="54"/>
      <c r="Q47" s="54"/>
      <c r="R47" s="54"/>
      <c r="S47" s="193"/>
      <c r="T47" s="193"/>
      <c r="U47" s="260"/>
      <c r="V47" s="62">
        <f t="shared" si="1"/>
        <v>0</v>
      </c>
      <c r="W47" s="61">
        <f t="shared" si="1"/>
        <v>0</v>
      </c>
      <c r="X47" s="62">
        <f t="shared" si="1"/>
        <v>0</v>
      </c>
      <c r="Y47" s="54"/>
      <c r="Z47" s="54"/>
      <c r="AA47" s="54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 ht="25.5">
      <c r="A48" s="41"/>
      <c r="B48" s="42" t="s">
        <v>58</v>
      </c>
      <c r="C48" s="70" t="s">
        <v>25</v>
      </c>
      <c r="D48" s="180">
        <v>0</v>
      </c>
      <c r="E48" s="181">
        <v>0</v>
      </c>
      <c r="F48" s="181">
        <v>0</v>
      </c>
      <c r="G48" s="156"/>
      <c r="H48" s="156"/>
      <c r="I48" s="156"/>
      <c r="J48" s="52">
        <f t="shared" si="3"/>
        <v>0</v>
      </c>
      <c r="K48" s="52">
        <f t="shared" si="3"/>
        <v>0</v>
      </c>
      <c r="L48" s="71">
        <f t="shared" si="3"/>
        <v>0</v>
      </c>
      <c r="M48" s="181">
        <v>39</v>
      </c>
      <c r="N48" s="181">
        <v>15.4</v>
      </c>
      <c r="O48" s="231">
        <v>7662.26</v>
      </c>
      <c r="P48" s="54">
        <v>2</v>
      </c>
      <c r="Q48" s="54">
        <v>0.22500000000000001</v>
      </c>
      <c r="R48" s="54">
        <v>130.095</v>
      </c>
      <c r="S48" s="192"/>
      <c r="T48" s="192"/>
      <c r="U48" s="259"/>
      <c r="V48" s="71">
        <f t="shared" si="1"/>
        <v>2</v>
      </c>
      <c r="W48" s="52">
        <f t="shared" si="1"/>
        <v>0.22500000000000001</v>
      </c>
      <c r="X48" s="71">
        <f t="shared" si="1"/>
        <v>130.095</v>
      </c>
      <c r="Y48" s="54">
        <v>1</v>
      </c>
      <c r="Z48" s="54">
        <v>0.3</v>
      </c>
      <c r="AA48" s="54">
        <v>25.2</v>
      </c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4">
        <f t="shared" si="2"/>
        <v>42</v>
      </c>
      <c r="AR48" s="54">
        <f t="shared" si="2"/>
        <v>15.925000000000001</v>
      </c>
      <c r="AS48" s="54">
        <f t="shared" si="2"/>
        <v>7817.5550000000003</v>
      </c>
      <c r="AT48" s="55" t="s">
        <v>25</v>
      </c>
      <c r="AU48" s="42" t="s">
        <v>58</v>
      </c>
      <c r="AV48" s="79"/>
      <c r="AW48" s="24"/>
    </row>
    <row r="49" spans="1:49" ht="25.5">
      <c r="A49" s="41" t="s">
        <v>59</v>
      </c>
      <c r="B49" s="57"/>
      <c r="C49" s="58" t="s">
        <v>26</v>
      </c>
      <c r="D49" s="182">
        <v>0</v>
      </c>
      <c r="E49" s="183">
        <v>0</v>
      </c>
      <c r="F49" s="183">
        <v>0</v>
      </c>
      <c r="G49" s="156"/>
      <c r="H49" s="156"/>
      <c r="I49" s="156"/>
      <c r="J49" s="61">
        <f t="shared" si="3"/>
        <v>0</v>
      </c>
      <c r="K49" s="61">
        <f t="shared" si="3"/>
        <v>0</v>
      </c>
      <c r="L49" s="62">
        <f t="shared" si="3"/>
        <v>0</v>
      </c>
      <c r="M49" s="183">
        <v>-1</v>
      </c>
      <c r="N49" s="183">
        <v>-4.4999999999999998E-2</v>
      </c>
      <c r="O49" s="232">
        <v>-17.704000000000001</v>
      </c>
      <c r="P49" s="54"/>
      <c r="Q49" s="54"/>
      <c r="R49" s="54"/>
      <c r="S49" s="193"/>
      <c r="T49" s="193"/>
      <c r="U49" s="260"/>
      <c r="V49" s="62">
        <f t="shared" si="1"/>
        <v>0</v>
      </c>
      <c r="W49" s="61">
        <f t="shared" si="1"/>
        <v>0</v>
      </c>
      <c r="X49" s="62">
        <f t="shared" si="1"/>
        <v>0</v>
      </c>
      <c r="Y49" s="54"/>
      <c r="Z49" s="54"/>
      <c r="AA49" s="54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8">
        <f t="shared" si="2"/>
        <v>-1</v>
      </c>
      <c r="AR49" s="68">
        <f t="shared" si="2"/>
        <v>-4.4999999999999998E-2</v>
      </c>
      <c r="AS49" s="68">
        <f t="shared" si="2"/>
        <v>-17.704000000000001</v>
      </c>
      <c r="AT49" s="69" t="s">
        <v>26</v>
      </c>
      <c r="AU49" s="57"/>
      <c r="AV49" s="79" t="s">
        <v>59</v>
      </c>
      <c r="AW49" s="24"/>
    </row>
    <row r="50" spans="1:49" ht="25.5">
      <c r="A50" s="41"/>
      <c r="B50" s="42" t="s">
        <v>60</v>
      </c>
      <c r="C50" s="70" t="s">
        <v>25</v>
      </c>
      <c r="D50" s="180">
        <v>0</v>
      </c>
      <c r="E50" s="181">
        <v>0</v>
      </c>
      <c r="F50" s="181">
        <v>0</v>
      </c>
      <c r="G50" s="156"/>
      <c r="H50" s="156"/>
      <c r="I50" s="156"/>
      <c r="J50" s="52">
        <f t="shared" si="3"/>
        <v>0</v>
      </c>
      <c r="K50" s="52">
        <f t="shared" si="3"/>
        <v>0</v>
      </c>
      <c r="L50" s="71">
        <f t="shared" si="3"/>
        <v>0</v>
      </c>
      <c r="M50" s="181"/>
      <c r="N50" s="181"/>
      <c r="O50" s="231"/>
      <c r="P50" s="54"/>
      <c r="Q50" s="54"/>
      <c r="R50" s="54"/>
      <c r="S50" s="192"/>
      <c r="T50" s="192"/>
      <c r="U50" s="259"/>
      <c r="V50" s="71">
        <f t="shared" si="1"/>
        <v>0</v>
      </c>
      <c r="W50" s="52">
        <f t="shared" si="1"/>
        <v>0</v>
      </c>
      <c r="X50" s="71">
        <f t="shared" si="1"/>
        <v>0</v>
      </c>
      <c r="Y50" s="54"/>
      <c r="Z50" s="54"/>
      <c r="AA50" s="54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4">
        <f t="shared" si="2"/>
        <v>0</v>
      </c>
      <c r="AR50" s="54">
        <f t="shared" si="2"/>
        <v>0</v>
      </c>
      <c r="AS50" s="54">
        <f t="shared" si="2"/>
        <v>0</v>
      </c>
      <c r="AT50" s="55" t="s">
        <v>25</v>
      </c>
      <c r="AU50" s="42" t="s">
        <v>60</v>
      </c>
      <c r="AV50" s="77"/>
      <c r="AW50" s="24"/>
    </row>
    <row r="51" spans="1:49" ht="25.5">
      <c r="A51" s="41"/>
      <c r="B51" s="57"/>
      <c r="C51" s="58" t="s">
        <v>26</v>
      </c>
      <c r="D51" s="182">
        <v>0</v>
      </c>
      <c r="E51" s="183">
        <v>0</v>
      </c>
      <c r="F51" s="183">
        <v>0</v>
      </c>
      <c r="G51" s="156"/>
      <c r="H51" s="156"/>
      <c r="I51" s="156"/>
      <c r="J51" s="61">
        <f t="shared" si="3"/>
        <v>0</v>
      </c>
      <c r="K51" s="61">
        <f t="shared" si="3"/>
        <v>0</v>
      </c>
      <c r="L51" s="62">
        <f t="shared" si="3"/>
        <v>0</v>
      </c>
      <c r="M51" s="183"/>
      <c r="N51" s="183"/>
      <c r="O51" s="232"/>
      <c r="P51" s="54"/>
      <c r="Q51" s="54"/>
      <c r="R51" s="54"/>
      <c r="S51" s="193"/>
      <c r="T51" s="193"/>
      <c r="U51" s="260"/>
      <c r="V51" s="62">
        <f t="shared" si="1"/>
        <v>0</v>
      </c>
      <c r="W51" s="61">
        <f t="shared" si="1"/>
        <v>0</v>
      </c>
      <c r="X51" s="62">
        <f t="shared" si="1"/>
        <v>0</v>
      </c>
      <c r="Y51" s="54"/>
      <c r="Z51" s="54"/>
      <c r="AA51" s="54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8">
        <f t="shared" si="2"/>
        <v>0</v>
      </c>
      <c r="AR51" s="68">
        <f t="shared" si="2"/>
        <v>0</v>
      </c>
      <c r="AS51" s="68">
        <f t="shared" si="2"/>
        <v>0</v>
      </c>
      <c r="AT51" s="69" t="s">
        <v>26</v>
      </c>
      <c r="AU51" s="57"/>
      <c r="AV51" s="79"/>
      <c r="AW51" s="24"/>
    </row>
    <row r="52" spans="1:49" ht="25.5">
      <c r="A52" s="41"/>
      <c r="B52" s="42" t="s">
        <v>61</v>
      </c>
      <c r="C52" s="70" t="s">
        <v>25</v>
      </c>
      <c r="D52" s="180">
        <v>0</v>
      </c>
      <c r="E52" s="181">
        <v>0</v>
      </c>
      <c r="F52" s="181">
        <v>0</v>
      </c>
      <c r="G52" s="156"/>
      <c r="H52" s="156"/>
      <c r="I52" s="156"/>
      <c r="J52" s="52">
        <f t="shared" si="3"/>
        <v>0</v>
      </c>
      <c r="K52" s="52">
        <f t="shared" si="3"/>
        <v>0</v>
      </c>
      <c r="L52" s="71">
        <f t="shared" si="3"/>
        <v>0</v>
      </c>
      <c r="M52" s="181"/>
      <c r="N52" s="181"/>
      <c r="O52" s="231"/>
      <c r="P52" s="54"/>
      <c r="Q52" s="54"/>
      <c r="R52" s="54"/>
      <c r="S52" s="192"/>
      <c r="T52" s="192"/>
      <c r="U52" s="259"/>
      <c r="V52" s="71">
        <f t="shared" si="1"/>
        <v>0</v>
      </c>
      <c r="W52" s="52">
        <f t="shared" si="1"/>
        <v>0</v>
      </c>
      <c r="X52" s="71">
        <f t="shared" si="1"/>
        <v>0</v>
      </c>
      <c r="Y52" s="54"/>
      <c r="Z52" s="54"/>
      <c r="AA52" s="54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 ht="25.5">
      <c r="A53" s="41" t="s">
        <v>29</v>
      </c>
      <c r="B53" s="57"/>
      <c r="C53" s="58" t="s">
        <v>26</v>
      </c>
      <c r="D53" s="182">
        <v>0</v>
      </c>
      <c r="E53" s="183">
        <v>0</v>
      </c>
      <c r="F53" s="183">
        <v>0</v>
      </c>
      <c r="G53" s="156"/>
      <c r="H53" s="156"/>
      <c r="I53" s="156"/>
      <c r="J53" s="61">
        <f t="shared" si="3"/>
        <v>0</v>
      </c>
      <c r="K53" s="61">
        <f t="shared" si="3"/>
        <v>0</v>
      </c>
      <c r="L53" s="62">
        <f t="shared" si="3"/>
        <v>0</v>
      </c>
      <c r="M53" s="183">
        <v>200</v>
      </c>
      <c r="N53" s="183">
        <v>1541.1089999999999</v>
      </c>
      <c r="O53" s="232">
        <v>755224.14099999995</v>
      </c>
      <c r="P53" s="54"/>
      <c r="Q53" s="54"/>
      <c r="R53" s="54"/>
      <c r="S53" s="193"/>
      <c r="T53" s="193"/>
      <c r="U53" s="260"/>
      <c r="V53" s="62">
        <f t="shared" si="1"/>
        <v>0</v>
      </c>
      <c r="W53" s="61">
        <f t="shared" si="1"/>
        <v>0</v>
      </c>
      <c r="X53" s="62">
        <f t="shared" si="1"/>
        <v>0</v>
      </c>
      <c r="Y53" s="54"/>
      <c r="Z53" s="54"/>
      <c r="AA53" s="54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8">
        <f t="shared" si="2"/>
        <v>200</v>
      </c>
      <c r="AR53" s="68">
        <f t="shared" si="2"/>
        <v>1541.1089999999999</v>
      </c>
      <c r="AS53" s="68">
        <f t="shared" si="2"/>
        <v>755224.14099999995</v>
      </c>
      <c r="AT53" s="69" t="s">
        <v>26</v>
      </c>
      <c r="AU53" s="57"/>
      <c r="AV53" s="79" t="s">
        <v>29</v>
      </c>
      <c r="AW53" s="24"/>
    </row>
    <row r="54" spans="1:49" ht="25.5">
      <c r="A54" s="41"/>
      <c r="B54" s="42" t="s">
        <v>62</v>
      </c>
      <c r="C54" s="70" t="s">
        <v>25</v>
      </c>
      <c r="D54" s="180">
        <v>0</v>
      </c>
      <c r="E54" s="181">
        <v>0</v>
      </c>
      <c r="F54" s="181">
        <v>0</v>
      </c>
      <c r="G54" s="156"/>
      <c r="H54" s="156"/>
      <c r="I54" s="156"/>
      <c r="J54" s="52">
        <f t="shared" si="3"/>
        <v>0</v>
      </c>
      <c r="K54" s="52">
        <f t="shared" si="3"/>
        <v>0</v>
      </c>
      <c r="L54" s="71">
        <f t="shared" si="3"/>
        <v>0</v>
      </c>
      <c r="M54" s="181"/>
      <c r="N54" s="181"/>
      <c r="O54" s="231"/>
      <c r="P54" s="54"/>
      <c r="Q54" s="54"/>
      <c r="R54" s="54"/>
      <c r="S54" s="192"/>
      <c r="T54" s="192"/>
      <c r="U54" s="259"/>
      <c r="V54" s="71">
        <f t="shared" si="1"/>
        <v>0</v>
      </c>
      <c r="W54" s="52">
        <f t="shared" si="1"/>
        <v>0</v>
      </c>
      <c r="X54" s="71">
        <f t="shared" si="1"/>
        <v>0</v>
      </c>
      <c r="Y54" s="54"/>
      <c r="Z54" s="54"/>
      <c r="AA54" s="54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>
        <v>3</v>
      </c>
      <c r="AO54" s="52">
        <v>1.5599999999999999E-2</v>
      </c>
      <c r="AP54" s="52">
        <v>34.51</v>
      </c>
      <c r="AQ54" s="54">
        <f t="shared" si="2"/>
        <v>3</v>
      </c>
      <c r="AR54" s="54">
        <f t="shared" si="2"/>
        <v>1.5599999999999999E-2</v>
      </c>
      <c r="AS54" s="54">
        <f t="shared" si="2"/>
        <v>34.51</v>
      </c>
      <c r="AT54" s="55" t="s">
        <v>25</v>
      </c>
      <c r="AU54" s="42" t="s">
        <v>62</v>
      </c>
      <c r="AV54" s="56"/>
      <c r="AW54" s="24"/>
    </row>
    <row r="55" spans="1:49" ht="25.5">
      <c r="A55" s="73"/>
      <c r="B55" s="57"/>
      <c r="C55" s="58" t="s">
        <v>26</v>
      </c>
      <c r="D55" s="182">
        <v>0</v>
      </c>
      <c r="E55" s="183">
        <v>0</v>
      </c>
      <c r="F55" s="183">
        <v>0</v>
      </c>
      <c r="G55" s="156"/>
      <c r="H55" s="156"/>
      <c r="I55" s="156"/>
      <c r="J55" s="61">
        <f t="shared" si="3"/>
        <v>0</v>
      </c>
      <c r="K55" s="61">
        <f t="shared" si="3"/>
        <v>0</v>
      </c>
      <c r="L55" s="62">
        <f t="shared" si="3"/>
        <v>0</v>
      </c>
      <c r="M55" s="183"/>
      <c r="N55" s="183"/>
      <c r="O55" s="232"/>
      <c r="P55" s="54"/>
      <c r="Q55" s="54"/>
      <c r="R55" s="54"/>
      <c r="S55" s="193"/>
      <c r="T55" s="193"/>
      <c r="U55" s="260"/>
      <c r="V55" s="62">
        <f t="shared" si="1"/>
        <v>0</v>
      </c>
      <c r="W55" s="61">
        <f t="shared" si="1"/>
        <v>0</v>
      </c>
      <c r="X55" s="62">
        <f t="shared" si="1"/>
        <v>0</v>
      </c>
      <c r="Y55" s="54"/>
      <c r="Z55" s="54"/>
      <c r="AA55" s="5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 ht="25.5">
      <c r="A56" s="81" t="s">
        <v>83</v>
      </c>
      <c r="B56" s="82" t="s">
        <v>64</v>
      </c>
      <c r="C56" s="70" t="s">
        <v>25</v>
      </c>
      <c r="D56" s="180">
        <v>0</v>
      </c>
      <c r="E56" s="181">
        <v>0</v>
      </c>
      <c r="F56" s="181">
        <v>0</v>
      </c>
      <c r="G56" s="156"/>
      <c r="H56" s="156"/>
      <c r="I56" s="156"/>
      <c r="J56" s="52">
        <f t="shared" si="3"/>
        <v>0</v>
      </c>
      <c r="K56" s="52">
        <f t="shared" si="3"/>
        <v>0</v>
      </c>
      <c r="L56" s="71">
        <f t="shared" si="3"/>
        <v>0</v>
      </c>
      <c r="M56" s="181"/>
      <c r="N56" s="181"/>
      <c r="O56" s="231"/>
      <c r="P56" s="54"/>
      <c r="Q56" s="54"/>
      <c r="R56" s="54"/>
      <c r="S56" s="192"/>
      <c r="T56" s="192"/>
      <c r="U56" s="259"/>
      <c r="V56" s="71">
        <f t="shared" si="1"/>
        <v>0</v>
      </c>
      <c r="W56" s="52">
        <f t="shared" si="1"/>
        <v>0</v>
      </c>
      <c r="X56" s="71">
        <f t="shared" si="1"/>
        <v>0</v>
      </c>
      <c r="Y56" s="54"/>
      <c r="Z56" s="54"/>
      <c r="AA56" s="54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4">
        <f t="shared" si="2"/>
        <v>0</v>
      </c>
      <c r="AR56" s="54">
        <f t="shared" si="2"/>
        <v>0</v>
      </c>
      <c r="AS56" s="54">
        <f t="shared" si="2"/>
        <v>0</v>
      </c>
      <c r="AT56" s="83" t="s">
        <v>25</v>
      </c>
      <c r="AU56" s="84" t="s">
        <v>83</v>
      </c>
      <c r="AV56" s="85" t="s">
        <v>66</v>
      </c>
      <c r="AW56" s="24"/>
    </row>
    <row r="57" spans="1:49" ht="25.5">
      <c r="A57" s="86"/>
      <c r="B57" s="87"/>
      <c r="C57" s="58" t="s">
        <v>26</v>
      </c>
      <c r="D57" s="182">
        <v>0</v>
      </c>
      <c r="E57" s="183">
        <v>0</v>
      </c>
      <c r="F57" s="183">
        <v>0</v>
      </c>
      <c r="G57" s="156"/>
      <c r="H57" s="156"/>
      <c r="I57" s="156"/>
      <c r="J57" s="61">
        <f t="shared" si="3"/>
        <v>0</v>
      </c>
      <c r="K57" s="61">
        <f t="shared" si="3"/>
        <v>0</v>
      </c>
      <c r="L57" s="62">
        <f t="shared" si="3"/>
        <v>0</v>
      </c>
      <c r="M57" s="183"/>
      <c r="N57" s="183"/>
      <c r="O57" s="232"/>
      <c r="P57" s="54"/>
      <c r="Q57" s="54"/>
      <c r="R57" s="54"/>
      <c r="S57" s="193"/>
      <c r="T57" s="193"/>
      <c r="U57" s="260"/>
      <c r="V57" s="62">
        <f t="shared" si="1"/>
        <v>0</v>
      </c>
      <c r="W57" s="61">
        <f t="shared" si="1"/>
        <v>0</v>
      </c>
      <c r="X57" s="62">
        <f t="shared" si="1"/>
        <v>0</v>
      </c>
      <c r="Y57" s="54"/>
      <c r="Z57" s="54"/>
      <c r="AA57" s="54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8">
        <f t="shared" si="2"/>
        <v>0</v>
      </c>
      <c r="AR57" s="68">
        <f t="shared" si="2"/>
        <v>0</v>
      </c>
      <c r="AS57" s="68">
        <f t="shared" si="2"/>
        <v>0</v>
      </c>
      <c r="AT57" s="58" t="s">
        <v>26</v>
      </c>
      <c r="AU57" s="88"/>
      <c r="AV57" s="89"/>
      <c r="AW57" s="24"/>
    </row>
    <row r="58" spans="1:49" ht="25.5">
      <c r="A58" s="8" t="s">
        <v>66</v>
      </c>
      <c r="C58" s="90" t="s">
        <v>25</v>
      </c>
      <c r="D58" s="184">
        <v>0</v>
      </c>
      <c r="E58" s="185">
        <v>0</v>
      </c>
      <c r="F58" s="185">
        <v>0</v>
      </c>
      <c r="G58" s="156"/>
      <c r="H58" s="156"/>
      <c r="I58" s="156"/>
      <c r="J58" s="94">
        <f t="shared" si="3"/>
        <v>0</v>
      </c>
      <c r="K58" s="94">
        <f t="shared" si="3"/>
        <v>0</v>
      </c>
      <c r="L58" s="95">
        <f t="shared" si="3"/>
        <v>0</v>
      </c>
      <c r="M58" s="185">
        <v>1558</v>
      </c>
      <c r="N58" s="185">
        <v>90.293800000000005</v>
      </c>
      <c r="O58" s="254">
        <v>36691.315999999999</v>
      </c>
      <c r="P58" s="54"/>
      <c r="Q58" s="54"/>
      <c r="R58" s="54"/>
      <c r="S58" s="261"/>
      <c r="T58" s="261"/>
      <c r="U58" s="262"/>
      <c r="V58" s="95">
        <f t="shared" si="1"/>
        <v>0</v>
      </c>
      <c r="W58" s="94">
        <f t="shared" si="1"/>
        <v>0</v>
      </c>
      <c r="X58" s="95">
        <f t="shared" si="1"/>
        <v>0</v>
      </c>
      <c r="Y58" s="54">
        <v>152</v>
      </c>
      <c r="Z58" s="54">
        <v>7.1551999999999998</v>
      </c>
      <c r="AA58" s="54">
        <v>3627.9450000000002</v>
      </c>
      <c r="AB58" s="52">
        <v>197</v>
      </c>
      <c r="AC58" s="52">
        <v>5.8310000000000004</v>
      </c>
      <c r="AD58" s="52">
        <v>3857.6</v>
      </c>
      <c r="AE58" s="94"/>
      <c r="AF58" s="94"/>
      <c r="AG58" s="94"/>
      <c r="AH58" s="94">
        <v>101</v>
      </c>
      <c r="AI58" s="94">
        <v>19.3353</v>
      </c>
      <c r="AJ58" s="94">
        <v>6071.7569999999996</v>
      </c>
      <c r="AK58" s="94">
        <v>16</v>
      </c>
      <c r="AL58" s="94">
        <v>0.42049999999999998</v>
      </c>
      <c r="AM58" s="94">
        <v>334.67700000000002</v>
      </c>
      <c r="AN58" s="94">
        <v>15</v>
      </c>
      <c r="AO58" s="94">
        <v>0.88560000000000005</v>
      </c>
      <c r="AP58" s="94">
        <v>748.18499999999995</v>
      </c>
      <c r="AQ58" s="100">
        <f t="shared" si="2"/>
        <v>2039</v>
      </c>
      <c r="AR58" s="100">
        <f t="shared" si="2"/>
        <v>123.92140000000001</v>
      </c>
      <c r="AS58" s="100">
        <f t="shared" si="2"/>
        <v>51331.479999999996</v>
      </c>
      <c r="AT58" s="90" t="s">
        <v>25</v>
      </c>
      <c r="AU58" s="101"/>
      <c r="AV58" s="56" t="s">
        <v>66</v>
      </c>
      <c r="AW58" s="24"/>
    </row>
    <row r="59" spans="1:49" ht="25.5">
      <c r="A59" s="102" t="s">
        <v>67</v>
      </c>
      <c r="B59" s="103"/>
      <c r="C59" s="70" t="s">
        <v>68</v>
      </c>
      <c r="D59" s="180">
        <v>0</v>
      </c>
      <c r="E59" s="181">
        <v>0</v>
      </c>
      <c r="F59" s="181">
        <v>0</v>
      </c>
      <c r="G59" s="156"/>
      <c r="H59" s="156"/>
      <c r="I59" s="156"/>
      <c r="J59" s="105">
        <f t="shared" si="3"/>
        <v>0</v>
      </c>
      <c r="K59" s="105">
        <f t="shared" si="3"/>
        <v>0</v>
      </c>
      <c r="L59" s="106">
        <f t="shared" si="3"/>
        <v>0</v>
      </c>
      <c r="M59" s="180"/>
      <c r="N59" s="181"/>
      <c r="O59" s="255"/>
      <c r="P59" s="54"/>
      <c r="Q59" s="54"/>
      <c r="R59" s="54"/>
      <c r="S59" s="192"/>
      <c r="T59" s="192"/>
      <c r="U59" s="259"/>
      <c r="V59" s="106">
        <f t="shared" si="1"/>
        <v>0</v>
      </c>
      <c r="W59" s="105">
        <f t="shared" si="1"/>
        <v>0</v>
      </c>
      <c r="X59" s="106">
        <f t="shared" si="1"/>
        <v>0</v>
      </c>
      <c r="Y59" s="54"/>
      <c r="Z59" s="54"/>
      <c r="AA59" s="54"/>
      <c r="AB59" s="52"/>
      <c r="AC59" s="107"/>
      <c r="AD59" s="52"/>
      <c r="AE59" s="52"/>
      <c r="AF59" s="107"/>
      <c r="AG59" s="52"/>
      <c r="AH59" s="52"/>
      <c r="AI59" s="107"/>
      <c r="AJ59" s="52"/>
      <c r="AK59" s="52"/>
      <c r="AL59" s="107"/>
      <c r="AM59" s="52"/>
      <c r="AN59" s="52"/>
      <c r="AO59" s="107"/>
      <c r="AP59" s="52"/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 ht="25.5">
      <c r="A60" s="32"/>
      <c r="B60" s="33"/>
      <c r="C60" s="58" t="s">
        <v>26</v>
      </c>
      <c r="D60" s="182">
        <v>0</v>
      </c>
      <c r="E60" s="183">
        <v>0</v>
      </c>
      <c r="F60" s="183">
        <v>0</v>
      </c>
      <c r="G60" s="156"/>
      <c r="H60" s="156"/>
      <c r="I60" s="156"/>
      <c r="J60" s="61">
        <f t="shared" si="3"/>
        <v>0</v>
      </c>
      <c r="K60" s="61">
        <f t="shared" si="3"/>
        <v>0</v>
      </c>
      <c r="L60" s="62">
        <f t="shared" si="3"/>
        <v>0</v>
      </c>
      <c r="M60" s="182">
        <v>29</v>
      </c>
      <c r="N60" s="183">
        <v>1.5306999999999999</v>
      </c>
      <c r="O60" s="256">
        <v>1039.9380000000001</v>
      </c>
      <c r="P60" s="54">
        <v>11</v>
      </c>
      <c r="Q60" s="54">
        <v>49.563000000000002</v>
      </c>
      <c r="R60" s="54">
        <v>12483.537</v>
      </c>
      <c r="S60" s="193"/>
      <c r="T60" s="193"/>
      <c r="U60" s="260"/>
      <c r="V60" s="62">
        <f t="shared" si="1"/>
        <v>11</v>
      </c>
      <c r="W60" s="61">
        <f t="shared" si="1"/>
        <v>49.563000000000002</v>
      </c>
      <c r="X60" s="62">
        <f t="shared" si="1"/>
        <v>12483.537</v>
      </c>
      <c r="Y60" s="54"/>
      <c r="Z60" s="54"/>
      <c r="AA60" s="54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8">
        <f t="shared" si="2"/>
        <v>40</v>
      </c>
      <c r="AR60" s="68">
        <f t="shared" si="2"/>
        <v>51.093700000000005</v>
      </c>
      <c r="AS60" s="68">
        <f t="shared" si="2"/>
        <v>13523.475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184">
        <f t="shared" ref="D61:I61" si="4">+D6+D8+D10+D12+D14+D16+D18+D20+D22+D24+D26+D28+D30+D32+D34+D36+D38+D40+D42+D44+D46+D48+D50+D52+D54+D56+D58</f>
        <v>9</v>
      </c>
      <c r="E61" s="185">
        <f t="shared" si="4"/>
        <v>7.4648000000000003</v>
      </c>
      <c r="F61" s="186">
        <f t="shared" si="4"/>
        <v>6493.0218677277126</v>
      </c>
      <c r="G61" s="156">
        <f t="shared" si="4"/>
        <v>1</v>
      </c>
      <c r="H61" s="156">
        <f t="shared" si="4"/>
        <v>17.043199999999999</v>
      </c>
      <c r="I61" s="156">
        <f t="shared" si="4"/>
        <v>12589.074000000001</v>
      </c>
      <c r="J61" s="94">
        <f>+J6+J8+J10+J12+J14+J16+J18+J20+J22+J24+J26+J28+J30+J32+J34+J36+J38+J40+J42+J44+J46+J48+J50+J52+J54+J56+J58</f>
        <v>10</v>
      </c>
      <c r="K61" s="94">
        <f>+K6+K8+K10+K12+K14+K16+K18+K20+K22+K24+K26+K28+K30+K32+K34+K36+K38+K40+K42+K44+K46+K48+K50+K52+K54+K56+K58</f>
        <v>24.507999999999999</v>
      </c>
      <c r="L61" s="95">
        <f>+L6+L8+L10+L12+L14+L16+L18+L20+L22+L24+L26+L28+L30+L32+L34+L36+L38+L40+L42+L44+L46+L48+L50+L52+L54+L56+L58</f>
        <v>19082.095867727712</v>
      </c>
      <c r="M61" s="184">
        <f t="shared" ref="M61:R61" si="5">+M6+M8+M10+M12+M14+M16+M18+M20+M22+M24+M26+M28+M30+M32+M34+M36+M38+M40+M42+M44+M46+M48+M50+M52+M54+M56+M58</f>
        <v>1907</v>
      </c>
      <c r="N61" s="185">
        <f t="shared" si="5"/>
        <v>2111.6975000000002</v>
      </c>
      <c r="O61" s="257">
        <f t="shared" si="5"/>
        <v>463116.71499999997</v>
      </c>
      <c r="P61" s="54">
        <f t="shared" si="5"/>
        <v>518</v>
      </c>
      <c r="Q61" s="54">
        <f t="shared" si="5"/>
        <v>2389.8631999999998</v>
      </c>
      <c r="R61" s="54">
        <f t="shared" si="5"/>
        <v>373996.59299999999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518</v>
      </c>
      <c r="W61" s="94">
        <f>+W6+W8+W10+W12+W14+W16+W18+W20+W22+W24+W26+W28+W30+W32+W34+W36+W38+W40+W42+W44+W46+W48+W50+W52+W54+W56+W58</f>
        <v>2389.8631999999998</v>
      </c>
      <c r="X61" s="99">
        <f>+X6+X8+X10+X12+X14+X16+X18+X20+X22+X24+X26+X28+X30+X32+X34+X36+X38+X40+X42+X44+X46+X48+X50+X52+X54+X56+X58</f>
        <v>373996.59299999999</v>
      </c>
      <c r="Y61" s="54">
        <f t="shared" ref="Y61:AP61" si="6">+Y6+Y8+Y10+Y12+Y14+Y16+Y18+Y20+Y22+Y24+Y26+Y28+Y30+Y32+Y34+Y36+Y38+Y40+Y42+Y44+Y46+Y48+Y50+Y52+Y54+Y56+Y58</f>
        <v>755</v>
      </c>
      <c r="Z61" s="54">
        <f t="shared" si="6"/>
        <v>2575.5116000000003</v>
      </c>
      <c r="AA61" s="54">
        <f t="shared" si="6"/>
        <v>198006.12700000004</v>
      </c>
      <c r="AB61" s="94">
        <f t="shared" si="6"/>
        <v>3710</v>
      </c>
      <c r="AC61" s="94">
        <f t="shared" si="6"/>
        <v>688.28982000000008</v>
      </c>
      <c r="AD61" s="94">
        <f t="shared" si="6"/>
        <v>345243.32799999998</v>
      </c>
      <c r="AE61" s="94">
        <f t="shared" si="6"/>
        <v>90</v>
      </c>
      <c r="AF61" s="94">
        <f t="shared" si="6"/>
        <v>8.9901</v>
      </c>
      <c r="AG61" s="94">
        <f t="shared" si="6"/>
        <v>10540.674000000001</v>
      </c>
      <c r="AH61" s="94">
        <f t="shared" si="6"/>
        <v>228</v>
      </c>
      <c r="AI61" s="94">
        <f t="shared" si="6"/>
        <v>72.9666</v>
      </c>
      <c r="AJ61" s="94">
        <f t="shared" si="6"/>
        <v>29815.722000000002</v>
      </c>
      <c r="AK61" s="94">
        <f t="shared" si="6"/>
        <v>63</v>
      </c>
      <c r="AL61" s="94">
        <f t="shared" si="6"/>
        <v>1.0947999999999998</v>
      </c>
      <c r="AM61" s="94">
        <f t="shared" si="6"/>
        <v>856.28499999999997</v>
      </c>
      <c r="AN61" s="94">
        <f t="shared" si="6"/>
        <v>291</v>
      </c>
      <c r="AO61" s="94">
        <f t="shared" si="6"/>
        <v>20.476600000000001</v>
      </c>
      <c r="AP61" s="94">
        <f t="shared" si="6"/>
        <v>14826.931</v>
      </c>
      <c r="AQ61" s="100">
        <f t="shared" si="2"/>
        <v>7572</v>
      </c>
      <c r="AR61" s="100">
        <f t="shared" si="2"/>
        <v>7893.39822</v>
      </c>
      <c r="AS61" s="100">
        <f t="shared" si="2"/>
        <v>1455484.4708677277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180">
        <f t="shared" ref="D62:I62" si="7">D59</f>
        <v>0</v>
      </c>
      <c r="E62" s="181">
        <f t="shared" si="7"/>
        <v>0</v>
      </c>
      <c r="F62" s="187">
        <f t="shared" si="7"/>
        <v>0</v>
      </c>
      <c r="G62" s="156">
        <f t="shared" si="7"/>
        <v>0</v>
      </c>
      <c r="H62" s="156">
        <f t="shared" si="7"/>
        <v>0</v>
      </c>
      <c r="I62" s="156">
        <f t="shared" si="7"/>
        <v>0</v>
      </c>
      <c r="J62" s="52">
        <f>J59</f>
        <v>0</v>
      </c>
      <c r="K62" s="52">
        <f>K59</f>
        <v>0</v>
      </c>
      <c r="L62" s="71">
        <f>L59</f>
        <v>0</v>
      </c>
      <c r="M62" s="180">
        <f t="shared" ref="M62:R62" si="8">M59</f>
        <v>0</v>
      </c>
      <c r="N62" s="181">
        <f t="shared" si="8"/>
        <v>0</v>
      </c>
      <c r="O62" s="255">
        <f t="shared" si="8"/>
        <v>0</v>
      </c>
      <c r="P62" s="54">
        <f t="shared" si="8"/>
        <v>0</v>
      </c>
      <c r="Q62" s="54">
        <f t="shared" si="8"/>
        <v>0</v>
      </c>
      <c r="R62" s="54">
        <f t="shared" si="8"/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f t="shared" ref="Y62:AD62" si="9">Y59</f>
        <v>0</v>
      </c>
      <c r="Z62" s="54">
        <f t="shared" si="9"/>
        <v>0</v>
      </c>
      <c r="AA62" s="54">
        <f t="shared" si="9"/>
        <v>0</v>
      </c>
      <c r="AB62" s="52">
        <f t="shared" si="9"/>
        <v>0</v>
      </c>
      <c r="AC62" s="52">
        <f t="shared" si="9"/>
        <v>0</v>
      </c>
      <c r="AD62" s="52">
        <f t="shared" si="9"/>
        <v>0</v>
      </c>
      <c r="AE62" s="52">
        <f t="shared" ref="AE62:AG62" si="10">+AE59</f>
        <v>0</v>
      </c>
      <c r="AF62" s="52">
        <f t="shared" si="10"/>
        <v>0</v>
      </c>
      <c r="AG62" s="52">
        <f t="shared" si="10"/>
        <v>0</v>
      </c>
      <c r="AH62" s="52">
        <f t="shared" ref="AH62:AJ62" si="11">AH59</f>
        <v>0</v>
      </c>
      <c r="AI62" s="52">
        <f t="shared" si="11"/>
        <v>0</v>
      </c>
      <c r="AJ62" s="52">
        <f>AJ59</f>
        <v>0</v>
      </c>
      <c r="AK62" s="52">
        <f t="shared" ref="AK62:AP62" si="12">AK59</f>
        <v>0</v>
      </c>
      <c r="AL62" s="52">
        <f t="shared" si="12"/>
        <v>0</v>
      </c>
      <c r="AM62" s="52">
        <f t="shared" si="12"/>
        <v>0</v>
      </c>
      <c r="AN62" s="52">
        <f t="shared" si="12"/>
        <v>0</v>
      </c>
      <c r="AO62" s="52">
        <f t="shared" si="12"/>
        <v>0</v>
      </c>
      <c r="AP62" s="52">
        <f t="shared" si="12"/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90</v>
      </c>
      <c r="AV62" s="110"/>
      <c r="AW62" s="24"/>
    </row>
    <row r="63" spans="1:49" ht="25.5">
      <c r="A63" s="32"/>
      <c r="B63" s="33"/>
      <c r="C63" s="58" t="s">
        <v>26</v>
      </c>
      <c r="D63" s="182">
        <f t="shared" ref="D63:I63" si="13">+D7+D9+D11+D13+D15+D17+D19+D21+D23+D25+D27+D29+D31+D33+D35+D37+D39+D41+D43+D45+D47+D49+D51+D53+D55+D57+D60</f>
        <v>53</v>
      </c>
      <c r="E63" s="183">
        <f t="shared" si="13"/>
        <v>615.90719999999999</v>
      </c>
      <c r="F63" s="188">
        <f t="shared" si="13"/>
        <v>493736.28741240635</v>
      </c>
      <c r="G63" s="156">
        <f t="shared" si="13"/>
        <v>35</v>
      </c>
      <c r="H63" s="156">
        <f t="shared" si="13"/>
        <v>422.38600000000002</v>
      </c>
      <c r="I63" s="156">
        <f t="shared" si="13"/>
        <v>362795.75400000002</v>
      </c>
      <c r="J63" s="61">
        <f>+J7+J9+J11+J13+J15+J17+J19+J21+J23+J25+J27+J29+J31+J33+J35+J37+J39+J41+J43+J45+J47+J49+J51+J53+J55+J57+J60</f>
        <v>88</v>
      </c>
      <c r="K63" s="61">
        <f>+K7+K9+K11+K13+K15+K17+K19+K21+K23+K25+K27+K29+K31+K33+K35+K37+K39+K41+K43+K45+K47+K49+K51+K53+K55+K57+K60</f>
        <v>1038.2932000000001</v>
      </c>
      <c r="L63" s="62">
        <f>+L7+L9+L11+L13+L15+L17+L19+L21+L23+L25+L27+L29+L31+L33+L35+L37+L39+L41+L43+L45+L47+L49+L51+L53+L55+L57+L60</f>
        <v>856532.04141240637</v>
      </c>
      <c r="M63" s="182">
        <f t="shared" ref="M63:R63" si="14">+M7+M9+M11+M13+M15+M17+M19+M21+M23+M25+M27+M29+M31+M33+M35+M37+M39+M41+M43+M45+M47+M49+M51+M53+M55+M57+M60</f>
        <v>393</v>
      </c>
      <c r="N63" s="183">
        <f t="shared" si="14"/>
        <v>7428.8984000000009</v>
      </c>
      <c r="O63" s="256">
        <f t="shared" si="14"/>
        <v>1130116.33</v>
      </c>
      <c r="P63" s="54">
        <f t="shared" si="14"/>
        <v>73</v>
      </c>
      <c r="Q63" s="54">
        <f t="shared" si="14"/>
        <v>1696.3828000000001</v>
      </c>
      <c r="R63" s="54">
        <f t="shared" si="14"/>
        <v>190653.45600000003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73</v>
      </c>
      <c r="W63" s="61">
        <f>+W7+W9+W11+W13+W15+W17+W19+W21+W23+W25+W27+W29+W31+W33+W35+W37+W39+W41+W43+W45+W47+W49+W51+W53+W55+W57+W60</f>
        <v>1696.3828000000001</v>
      </c>
      <c r="X63" s="67">
        <f>+X7+X9+X11+X13+X15+X17+X19+X21+X23+X25+X27+X29+X31+X33+X35+X37+X39+X41+X43+X45+X47+X49+X51+X53+X55+X57+X60</f>
        <v>190653.45600000003</v>
      </c>
      <c r="Y63" s="54">
        <f t="shared" ref="Y63:AD63" si="15">+Y7+Y9+Y11+Y13+Y15+Y17+Y19+Y21+Y23+Y25+Y27+Y29+Y31+Y33+Y35+Y37+Y39+Y41+Y43+Y45+Y47+Y49+Y51+Y53+Y55+Y57+Y60</f>
        <v>77</v>
      </c>
      <c r="Z63" s="54">
        <f t="shared" si="15"/>
        <v>5959.0820000000003</v>
      </c>
      <c r="AA63" s="54">
        <f t="shared" si="15"/>
        <v>286728.43</v>
      </c>
      <c r="AB63" s="61">
        <f t="shared" si="15"/>
        <v>0</v>
      </c>
      <c r="AC63" s="61">
        <f t="shared" si="15"/>
        <v>0</v>
      </c>
      <c r="AD63" s="61">
        <f t="shared" si="15"/>
        <v>0</v>
      </c>
      <c r="AE63" s="61">
        <f t="shared" ref="AE63:AP63" si="16">AE7+AE9+AE11+AE13+AE15+AE17+AE19+AE21+AE23+AE25+AE27+AE29+AE31+AE33+AE35+AE37+AE39+AE41+AE43+AE45+AE47+AE49+AE51+AE53+AE55+AE57+AE60</f>
        <v>0</v>
      </c>
      <c r="AF63" s="61">
        <f t="shared" si="16"/>
        <v>0</v>
      </c>
      <c r="AG63" s="61">
        <f t="shared" si="16"/>
        <v>0</v>
      </c>
      <c r="AH63" s="61">
        <f t="shared" si="16"/>
        <v>0</v>
      </c>
      <c r="AI63" s="61">
        <f t="shared" si="16"/>
        <v>0</v>
      </c>
      <c r="AJ63" s="61">
        <f t="shared" si="16"/>
        <v>0</v>
      </c>
      <c r="AK63" s="61">
        <f t="shared" si="16"/>
        <v>0</v>
      </c>
      <c r="AL63" s="61">
        <f t="shared" si="16"/>
        <v>0</v>
      </c>
      <c r="AM63" s="61">
        <f t="shared" si="16"/>
        <v>0</v>
      </c>
      <c r="AN63" s="61">
        <f t="shared" si="16"/>
        <v>0</v>
      </c>
      <c r="AO63" s="61">
        <f t="shared" si="16"/>
        <v>0</v>
      </c>
      <c r="AP63" s="61">
        <f t="shared" si="16"/>
        <v>0</v>
      </c>
      <c r="AQ63" s="68">
        <f t="shared" si="2"/>
        <v>631</v>
      </c>
      <c r="AR63" s="68">
        <f t="shared" si="2"/>
        <v>16122.656400000002</v>
      </c>
      <c r="AS63" s="68">
        <f t="shared" si="2"/>
        <v>2464030.2574124062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180">
        <v>0</v>
      </c>
      <c r="E64" s="181">
        <v>0</v>
      </c>
      <c r="F64" s="181">
        <v>0</v>
      </c>
      <c r="G64" s="156">
        <v>175</v>
      </c>
      <c r="H64" s="156">
        <v>481.68504999999999</v>
      </c>
      <c r="I64" s="156">
        <v>221391.16800000001</v>
      </c>
      <c r="J64" s="52">
        <f t="shared" ref="J64:L67" si="17">D64+G64</f>
        <v>175</v>
      </c>
      <c r="K64" s="52">
        <f t="shared" si="17"/>
        <v>481.68504999999999</v>
      </c>
      <c r="L64" s="71">
        <f t="shared" si="17"/>
        <v>221391.16800000001</v>
      </c>
      <c r="M64" s="180">
        <v>362</v>
      </c>
      <c r="N64" s="181">
        <v>37.325600000000001</v>
      </c>
      <c r="O64" s="255">
        <v>29884.927</v>
      </c>
      <c r="P64" s="54">
        <v>1968</v>
      </c>
      <c r="Q64" s="54">
        <v>361.4366</v>
      </c>
      <c r="R64" s="54">
        <v>152464.53599999999</v>
      </c>
      <c r="S64" s="192"/>
      <c r="T64" s="192"/>
      <c r="U64" s="259"/>
      <c r="V64" s="71">
        <f t="shared" ref="V64:X70" si="18">P64+S64</f>
        <v>1968</v>
      </c>
      <c r="W64" s="52">
        <f t="shared" si="18"/>
        <v>361.4366</v>
      </c>
      <c r="X64" s="71">
        <f t="shared" si="18"/>
        <v>152464.53599999999</v>
      </c>
      <c r="Y64" s="54">
        <v>104</v>
      </c>
      <c r="Z64" s="54">
        <v>1486.979</v>
      </c>
      <c r="AA64" s="54">
        <v>83695.978000000003</v>
      </c>
      <c r="AB64" s="52">
        <v>155</v>
      </c>
      <c r="AC64" s="52">
        <v>32.4178</v>
      </c>
      <c r="AD64" s="52">
        <v>14270.144</v>
      </c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4">
        <f t="shared" si="2"/>
        <v>2764</v>
      </c>
      <c r="AR64" s="54">
        <f t="shared" si="2"/>
        <v>2399.8440499999997</v>
      </c>
      <c r="AS64" s="54">
        <f t="shared" si="2"/>
        <v>501706.75300000003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182">
        <v>316</v>
      </c>
      <c r="E65" s="183">
        <v>43.299529999999997</v>
      </c>
      <c r="F65" s="183">
        <v>33899.352719865929</v>
      </c>
      <c r="G65" s="156">
        <v>96</v>
      </c>
      <c r="H65" s="156">
        <v>1012.7892000000001</v>
      </c>
      <c r="I65" s="156">
        <v>464443.984</v>
      </c>
      <c r="J65" s="61">
        <f t="shared" si="17"/>
        <v>412</v>
      </c>
      <c r="K65" s="61">
        <f t="shared" si="17"/>
        <v>1056.0887299999999</v>
      </c>
      <c r="L65" s="62">
        <f t="shared" si="17"/>
        <v>498343.33671986591</v>
      </c>
      <c r="M65" s="183">
        <v>52</v>
      </c>
      <c r="N65" s="183">
        <v>7.3219000000000003</v>
      </c>
      <c r="O65" s="232">
        <v>3736.9409999999998</v>
      </c>
      <c r="P65" s="54">
        <v>64</v>
      </c>
      <c r="Q65" s="54">
        <v>314.79199999999997</v>
      </c>
      <c r="R65" s="54">
        <v>35163.972000000002</v>
      </c>
      <c r="S65" s="193"/>
      <c r="T65" s="193"/>
      <c r="U65" s="260"/>
      <c r="V65" s="62">
        <f t="shared" si="18"/>
        <v>64</v>
      </c>
      <c r="W65" s="61">
        <f t="shared" si="18"/>
        <v>314.79199999999997</v>
      </c>
      <c r="X65" s="62">
        <f t="shared" si="18"/>
        <v>35163.972000000002</v>
      </c>
      <c r="Y65" s="54"/>
      <c r="Z65" s="54"/>
      <c r="AA65" s="54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8">
        <f t="shared" si="2"/>
        <v>528</v>
      </c>
      <c r="AR65" s="68">
        <f t="shared" si="2"/>
        <v>1378.20263</v>
      </c>
      <c r="AS65" s="68">
        <f t="shared" si="2"/>
        <v>537244.24971986597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180">
        <v>0</v>
      </c>
      <c r="E66" s="181">
        <v>0</v>
      </c>
      <c r="F66" s="181">
        <v>0</v>
      </c>
      <c r="G66" s="156"/>
      <c r="H66" s="156"/>
      <c r="I66" s="156"/>
      <c r="J66" s="52">
        <f t="shared" si="17"/>
        <v>0</v>
      </c>
      <c r="K66" s="52">
        <f t="shared" si="17"/>
        <v>0</v>
      </c>
      <c r="L66" s="71">
        <f t="shared" si="17"/>
        <v>0</v>
      </c>
      <c r="M66" s="181"/>
      <c r="N66" s="181"/>
      <c r="O66" s="231"/>
      <c r="P66" s="54"/>
      <c r="Q66" s="54"/>
      <c r="R66" s="54"/>
      <c r="S66" s="192"/>
      <c r="T66" s="192"/>
      <c r="U66" s="259"/>
      <c r="V66" s="71">
        <f t="shared" si="18"/>
        <v>0</v>
      </c>
      <c r="W66" s="52">
        <f t="shared" si="18"/>
        <v>0</v>
      </c>
      <c r="X66" s="71">
        <f t="shared" si="18"/>
        <v>0</v>
      </c>
      <c r="Y66" s="54"/>
      <c r="Z66" s="54"/>
      <c r="AA66" s="54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182">
        <v>0</v>
      </c>
      <c r="E67" s="183">
        <v>0</v>
      </c>
      <c r="F67" s="183">
        <v>0</v>
      </c>
      <c r="G67" s="156"/>
      <c r="H67" s="156"/>
      <c r="I67" s="156"/>
      <c r="J67" s="61">
        <f t="shared" si="17"/>
        <v>0</v>
      </c>
      <c r="K67" s="61">
        <f t="shared" si="17"/>
        <v>0</v>
      </c>
      <c r="L67" s="62">
        <f t="shared" si="17"/>
        <v>0</v>
      </c>
      <c r="M67" s="183"/>
      <c r="N67" s="183"/>
      <c r="O67" s="232"/>
      <c r="P67" s="54"/>
      <c r="Q67" s="54"/>
      <c r="R67" s="54"/>
      <c r="S67" s="193"/>
      <c r="T67" s="193"/>
      <c r="U67" s="260"/>
      <c r="V67" s="62">
        <f t="shared" si="18"/>
        <v>0</v>
      </c>
      <c r="W67" s="61">
        <f t="shared" si="18"/>
        <v>0</v>
      </c>
      <c r="X67" s="62">
        <f t="shared" si="18"/>
        <v>0</v>
      </c>
      <c r="Y67" s="54"/>
      <c r="Z67" s="54"/>
      <c r="AA67" s="54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91</v>
      </c>
      <c r="B68" s="122"/>
      <c r="C68" s="70" t="s">
        <v>25</v>
      </c>
      <c r="D68" s="51">
        <f t="shared" ref="D68:I68" si="19">+D61+D64+D66</f>
        <v>9</v>
      </c>
      <c r="E68" s="52">
        <f t="shared" si="19"/>
        <v>7.4648000000000003</v>
      </c>
      <c r="F68" s="72">
        <f t="shared" si="19"/>
        <v>6493.0218677277126</v>
      </c>
      <c r="G68" s="156">
        <f t="shared" si="19"/>
        <v>176</v>
      </c>
      <c r="H68" s="156">
        <f t="shared" si="19"/>
        <v>498.72825</v>
      </c>
      <c r="I68" s="156">
        <f t="shared" si="19"/>
        <v>233980.242</v>
      </c>
      <c r="J68" s="52">
        <f t="shared" ref="D68:L68" si="20">+J61+J64+J66</f>
        <v>185</v>
      </c>
      <c r="K68" s="52">
        <f t="shared" si="20"/>
        <v>506.19304999999997</v>
      </c>
      <c r="L68" s="71">
        <f t="shared" si="20"/>
        <v>240473.26386772771</v>
      </c>
      <c r="M68" s="51">
        <f>+M61+M64+M66</f>
        <v>2269</v>
      </c>
      <c r="N68" s="52">
        <f>+N61+N64+N66</f>
        <v>2149.0231000000003</v>
      </c>
      <c r="O68" s="72">
        <f>+O61+O64+O66</f>
        <v>493001.64199999999</v>
      </c>
      <c r="P68" s="54">
        <f>+P61+P64+P66</f>
        <v>2486</v>
      </c>
      <c r="Q68" s="54">
        <f>+Q61+Q64+Q66</f>
        <v>2751.2997999999998</v>
      </c>
      <c r="R68" s="54">
        <f>+R61+R64+R66</f>
        <v>526461.12899999996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2486</v>
      </c>
      <c r="W68" s="52">
        <f>W61+W64+W66</f>
        <v>2751.2997999999998</v>
      </c>
      <c r="X68" s="71">
        <f>X61+X64+X66</f>
        <v>526461.12899999996</v>
      </c>
      <c r="Y68" s="54">
        <f>+Y61+Y64+Y66</f>
        <v>859</v>
      </c>
      <c r="Z68" s="54">
        <f>+Z61+Z64+Z66</f>
        <v>4062.4906000000001</v>
      </c>
      <c r="AA68" s="54">
        <f>+AA61+AA64+AA66</f>
        <v>281702.10500000004</v>
      </c>
      <c r="AB68" s="52">
        <f t="shared" ref="AB68:AD68" si="21">+AB61+AB64+AB66</f>
        <v>3865</v>
      </c>
      <c r="AC68" s="52">
        <f t="shared" si="21"/>
        <v>720.70762000000013</v>
      </c>
      <c r="AD68" s="52">
        <f t="shared" si="21"/>
        <v>359513.47199999995</v>
      </c>
      <c r="AE68" s="52">
        <f>AE61+AE62+AE64+AE66</f>
        <v>90</v>
      </c>
      <c r="AF68" s="52">
        <f>+AF61+AF64+AF66</f>
        <v>8.9901</v>
      </c>
      <c r="AG68" s="52">
        <f>AG61+AG62+AG64+AG66</f>
        <v>10540.674000000001</v>
      </c>
      <c r="AH68" s="52">
        <f t="shared" ref="AH68:AJ68" si="22">AH61+AH62+AH64+AH66</f>
        <v>228</v>
      </c>
      <c r="AI68" s="52">
        <f>+AI61+AI64+AI66</f>
        <v>72.9666</v>
      </c>
      <c r="AJ68" s="52">
        <f t="shared" si="22"/>
        <v>29815.722000000002</v>
      </c>
      <c r="AK68" s="52">
        <f>AK61+AK62+AK64+AK66</f>
        <v>63</v>
      </c>
      <c r="AL68" s="52">
        <f>+AL61+AL64+AL66</f>
        <v>1.0947999999999998</v>
      </c>
      <c r="AM68" s="52">
        <f>AM61+AM62+AM64+AM66</f>
        <v>856.28499999999997</v>
      </c>
      <c r="AN68" s="52">
        <f>AN61+AN62+AN64+AN66</f>
        <v>291</v>
      </c>
      <c r="AO68" s="52">
        <f>+AO61+AO64+AO66</f>
        <v>20.476600000000001</v>
      </c>
      <c r="AP68" s="52">
        <f>+AP61+AP64+AP66+AP62</f>
        <v>14826.931</v>
      </c>
      <c r="AQ68" s="54">
        <f t="shared" si="2"/>
        <v>10336</v>
      </c>
      <c r="AR68" s="54">
        <f t="shared" si="2"/>
        <v>10293.242270000001</v>
      </c>
      <c r="AS68" s="54">
        <f t="shared" si="2"/>
        <v>1957191.2238677277</v>
      </c>
      <c r="AT68" s="83" t="s">
        <v>25</v>
      </c>
      <c r="AU68" s="124" t="s">
        <v>91</v>
      </c>
      <c r="AV68" s="125"/>
      <c r="AW68" s="24"/>
    </row>
    <row r="69" spans="1:49">
      <c r="A69" s="126"/>
      <c r="B69" s="127"/>
      <c r="C69" s="58" t="s">
        <v>26</v>
      </c>
      <c r="D69" s="61">
        <f t="shared" ref="D69:I69" si="23">+D63+D65+D67</f>
        <v>369</v>
      </c>
      <c r="E69" s="61">
        <f t="shared" si="23"/>
        <v>659.20672999999999</v>
      </c>
      <c r="F69" s="67">
        <f t="shared" si="23"/>
        <v>527635.64013227227</v>
      </c>
      <c r="G69" s="156">
        <f t="shared" si="23"/>
        <v>131</v>
      </c>
      <c r="H69" s="156">
        <f t="shared" si="23"/>
        <v>1435.1752000000001</v>
      </c>
      <c r="I69" s="156">
        <f t="shared" si="23"/>
        <v>827239.73800000001</v>
      </c>
      <c r="J69" s="61">
        <f t="shared" ref="D69:R69" si="24">+J63+J65+J67</f>
        <v>500</v>
      </c>
      <c r="K69" s="61">
        <f t="shared" si="24"/>
        <v>2094.38193</v>
      </c>
      <c r="L69" s="62">
        <f t="shared" si="24"/>
        <v>1354875.3781322723</v>
      </c>
      <c r="M69" s="61">
        <f t="shared" si="24"/>
        <v>445</v>
      </c>
      <c r="N69" s="61">
        <f t="shared" si="24"/>
        <v>7436.2203000000009</v>
      </c>
      <c r="O69" s="67">
        <f t="shared" si="24"/>
        <v>1133853.2710000002</v>
      </c>
      <c r="P69" s="54">
        <f t="shared" si="24"/>
        <v>137</v>
      </c>
      <c r="Q69" s="54">
        <f t="shared" si="24"/>
        <v>2011.1748</v>
      </c>
      <c r="R69" s="54">
        <f t="shared" si="24"/>
        <v>225817.42800000004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137</v>
      </c>
      <c r="W69" s="61">
        <f>+W63+W65+W67</f>
        <v>2011.1748</v>
      </c>
      <c r="X69" s="62">
        <f>+X63+X65+X67</f>
        <v>225817.42800000004</v>
      </c>
      <c r="Y69" s="54">
        <f t="shared" ref="Y69:AP69" si="25">+Y63+Y65+Y67</f>
        <v>77</v>
      </c>
      <c r="Z69" s="54">
        <f t="shared" si="25"/>
        <v>5959.0820000000003</v>
      </c>
      <c r="AA69" s="54">
        <f t="shared" si="25"/>
        <v>286728.43</v>
      </c>
      <c r="AB69" s="61">
        <f t="shared" si="25"/>
        <v>0</v>
      </c>
      <c r="AC69" s="61">
        <f t="shared" si="25"/>
        <v>0</v>
      </c>
      <c r="AD69" s="61">
        <f t="shared" si="25"/>
        <v>0</v>
      </c>
      <c r="AE69" s="61">
        <f t="shared" si="25"/>
        <v>0</v>
      </c>
      <c r="AF69" s="61">
        <f t="shared" si="25"/>
        <v>0</v>
      </c>
      <c r="AG69" s="61">
        <f t="shared" si="25"/>
        <v>0</v>
      </c>
      <c r="AH69" s="61">
        <f t="shared" si="25"/>
        <v>0</v>
      </c>
      <c r="AI69" s="61">
        <f t="shared" si="25"/>
        <v>0</v>
      </c>
      <c r="AJ69" s="61">
        <f t="shared" si="25"/>
        <v>0</v>
      </c>
      <c r="AK69" s="61">
        <f t="shared" si="25"/>
        <v>0</v>
      </c>
      <c r="AL69" s="61">
        <f t="shared" si="25"/>
        <v>0</v>
      </c>
      <c r="AM69" s="61">
        <f t="shared" si="25"/>
        <v>0</v>
      </c>
      <c r="AN69" s="61">
        <f t="shared" si="25"/>
        <v>0</v>
      </c>
      <c r="AO69" s="61">
        <f t="shared" si="25"/>
        <v>0</v>
      </c>
      <c r="AP69" s="61">
        <f t="shared" si="25"/>
        <v>0</v>
      </c>
      <c r="AQ69" s="68">
        <f>AN69+AK69+AH69+AE69+AB69+Y69+S69+P69+M69+G69+D69</f>
        <v>1159</v>
      </c>
      <c r="AR69" s="68">
        <f t="shared" ref="AQ69:AS132" si="26">AO69+AL69+AI69+AF69+AC69+Z69+T69+Q69+N69+H69+E69</f>
        <v>17500.859030000003</v>
      </c>
      <c r="AS69" s="68">
        <f t="shared" si="26"/>
        <v>3001274.5071322722</v>
      </c>
      <c r="AT69" s="58" t="s">
        <v>26</v>
      </c>
      <c r="AU69" s="130"/>
      <c r="AV69" s="131"/>
      <c r="AW69" s="24"/>
    </row>
    <row r="70" spans="1:49" ht="19.5" thickBot="1">
      <c r="A70" s="132" t="s">
        <v>92</v>
      </c>
      <c r="B70" s="133" t="s">
        <v>77</v>
      </c>
      <c r="C70" s="134"/>
      <c r="D70" s="137"/>
      <c r="E70" s="137"/>
      <c r="F70" s="137"/>
      <c r="G70" s="156"/>
      <c r="H70" s="156"/>
      <c r="I70" s="156"/>
      <c r="J70" s="137"/>
      <c r="K70" s="137">
        <f>E70+H70</f>
        <v>0</v>
      </c>
      <c r="L70" s="138">
        <f>F70+I70</f>
        <v>0</v>
      </c>
      <c r="M70" s="137"/>
      <c r="N70" s="137"/>
      <c r="O70" s="137"/>
      <c r="P70" s="54"/>
      <c r="Q70" s="54"/>
      <c r="R70" s="54"/>
      <c r="S70" s="137"/>
      <c r="T70" s="137"/>
      <c r="U70" s="168"/>
      <c r="V70" s="138">
        <f t="shared" si="18"/>
        <v>0</v>
      </c>
      <c r="W70" s="137">
        <f t="shared" si="18"/>
        <v>0</v>
      </c>
      <c r="X70" s="138">
        <f t="shared" si="18"/>
        <v>0</v>
      </c>
      <c r="Y70" s="54"/>
      <c r="Z70" s="54"/>
      <c r="AA70" s="54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>
        <f t="shared" si="26"/>
        <v>0</v>
      </c>
      <c r="AR70" s="137">
        <f t="shared" si="26"/>
        <v>0</v>
      </c>
      <c r="AS70" s="137">
        <f t="shared" si="26"/>
        <v>0</v>
      </c>
      <c r="AT70" s="140" t="s">
        <v>92</v>
      </c>
      <c r="AU70" s="133" t="s">
        <v>77</v>
      </c>
      <c r="AV70" s="141"/>
      <c r="AW70" s="24"/>
    </row>
    <row r="71" spans="1:49" ht="19.5" thickBot="1">
      <c r="A71" s="142" t="s">
        <v>93</v>
      </c>
      <c r="B71" s="143" t="s">
        <v>79</v>
      </c>
      <c r="C71" s="144"/>
      <c r="D71" s="169">
        <f>D68+D69</f>
        <v>378</v>
      </c>
      <c r="E71" s="169">
        <f>E68+E69</f>
        <v>666.67152999999996</v>
      </c>
      <c r="F71" s="169">
        <f>F68+F69</f>
        <v>534128.66200000001</v>
      </c>
      <c r="G71" s="156">
        <f>G68+G69</f>
        <v>307</v>
      </c>
      <c r="H71" s="156">
        <f>H68+H69</f>
        <v>1933.9034500000002</v>
      </c>
      <c r="I71" s="156">
        <f>I68+I69</f>
        <v>1061219.98</v>
      </c>
      <c r="J71" s="145">
        <f t="shared" ref="D71:O71" si="27">J68+J69</f>
        <v>685</v>
      </c>
      <c r="K71" s="145">
        <f t="shared" si="27"/>
        <v>2600.5749799999999</v>
      </c>
      <c r="L71" s="146">
        <f t="shared" si="27"/>
        <v>1595348.642</v>
      </c>
      <c r="M71" s="169">
        <f t="shared" si="27"/>
        <v>2714</v>
      </c>
      <c r="N71" s="169">
        <f t="shared" si="27"/>
        <v>9585.2434000000012</v>
      </c>
      <c r="O71" s="169">
        <f t="shared" si="27"/>
        <v>1626854.9130000002</v>
      </c>
      <c r="P71" s="54">
        <f>P68+P69</f>
        <v>2623</v>
      </c>
      <c r="Q71" s="54">
        <f>Q68+Q69</f>
        <v>4762.4745999999996</v>
      </c>
      <c r="R71" s="54">
        <f>R68+R69</f>
        <v>752278.55700000003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2623</v>
      </c>
      <c r="W71" s="145">
        <f>W68+W69+W70</f>
        <v>4762.4745999999996</v>
      </c>
      <c r="X71" s="146">
        <f>X68+X69+X70</f>
        <v>752278.55700000003</v>
      </c>
      <c r="Y71" s="54">
        <f>Y68+Y69</f>
        <v>936</v>
      </c>
      <c r="Z71" s="54">
        <f>Z68+Z69</f>
        <v>10021.5726</v>
      </c>
      <c r="AA71" s="54">
        <f>AA68+AA69</f>
        <v>568430.53500000003</v>
      </c>
      <c r="AB71" s="137">
        <f>+AB68+AB69+AB70</f>
        <v>3865</v>
      </c>
      <c r="AC71" s="137">
        <f>+AC68+AC69+AC70</f>
        <v>720.70762000000013</v>
      </c>
      <c r="AD71" s="137">
        <f>+AD68+AD69+AD70</f>
        <v>359513.47199999995</v>
      </c>
      <c r="AE71" s="137">
        <f t="shared" ref="AE71:AP71" si="28">AE68+AE69</f>
        <v>90</v>
      </c>
      <c r="AF71" s="137">
        <f t="shared" si="28"/>
        <v>8.9901</v>
      </c>
      <c r="AG71" s="137">
        <f t="shared" si="28"/>
        <v>10540.674000000001</v>
      </c>
      <c r="AH71" s="137">
        <f t="shared" si="28"/>
        <v>228</v>
      </c>
      <c r="AI71" s="137">
        <f t="shared" si="28"/>
        <v>72.9666</v>
      </c>
      <c r="AJ71" s="137">
        <f t="shared" si="28"/>
        <v>29815.722000000002</v>
      </c>
      <c r="AK71" s="137">
        <f t="shared" si="28"/>
        <v>63</v>
      </c>
      <c r="AL71" s="137">
        <f t="shared" si="28"/>
        <v>1.0947999999999998</v>
      </c>
      <c r="AM71" s="137">
        <f t="shared" si="28"/>
        <v>856.28499999999997</v>
      </c>
      <c r="AN71" s="137">
        <f t="shared" si="28"/>
        <v>291</v>
      </c>
      <c r="AO71" s="137">
        <f t="shared" si="28"/>
        <v>20.476600000000001</v>
      </c>
      <c r="AP71" s="137">
        <f t="shared" si="28"/>
        <v>14826.931</v>
      </c>
      <c r="AQ71" s="151">
        <f>AN71+AK71+AH71+AE71+AB71+Y71+S71+P71+M71+G71+D71</f>
        <v>11495</v>
      </c>
      <c r="AR71" s="151">
        <f>AO71+AL71+AI71+AF71+AC71+Z71+T71+Q71+N71+H71+E71</f>
        <v>27794.101300000002</v>
      </c>
      <c r="AS71" s="145">
        <f>AP71+AM71+AJ71+AG71+AD71+AA71+U71+R71+O71+I71+F71</f>
        <v>4958465.7310000006</v>
      </c>
      <c r="AT71" s="152" t="s">
        <v>93</v>
      </c>
      <c r="AU71" s="143" t="s">
        <v>79</v>
      </c>
      <c r="AV71" s="153" t="s">
        <v>66</v>
      </c>
      <c r="AW71" s="24"/>
    </row>
    <row r="72" spans="1:49">
      <c r="X72" s="154" t="s">
        <v>94</v>
      </c>
      <c r="AU72" s="154" t="s">
        <v>94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Y67" zoomScale="55" zoomScaleNormal="55" workbookViewId="0">
      <selection activeCell="AP8" sqref="AP8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136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136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5.5">
      <c r="A6" s="41" t="s">
        <v>23</v>
      </c>
      <c r="B6" s="42" t="s">
        <v>24</v>
      </c>
      <c r="C6" s="43" t="s">
        <v>25</v>
      </c>
      <c r="D6" s="170">
        <v>0</v>
      </c>
      <c r="E6" s="171">
        <v>0</v>
      </c>
      <c r="F6" s="171">
        <v>0</v>
      </c>
      <c r="G6" s="156"/>
      <c r="H6" s="156"/>
      <c r="I6" s="156"/>
      <c r="J6" s="46">
        <f>D6+G6</f>
        <v>0</v>
      </c>
      <c r="K6" s="46">
        <f>E6+H6</f>
        <v>0</v>
      </c>
      <c r="L6" s="47">
        <f>F6+I6</f>
        <v>0</v>
      </c>
      <c r="M6" s="171"/>
      <c r="N6" s="171"/>
      <c r="O6" s="258"/>
      <c r="P6" s="54"/>
      <c r="Q6" s="54"/>
      <c r="R6" s="54"/>
      <c r="S6" s="192"/>
      <c r="T6" s="192"/>
      <c r="U6" s="259"/>
      <c r="V6" s="47">
        <f>P6+S6</f>
        <v>0</v>
      </c>
      <c r="W6" s="46">
        <f>Q6+T6</f>
        <v>0</v>
      </c>
      <c r="X6" s="47">
        <f>R6+U6</f>
        <v>0</v>
      </c>
      <c r="Y6" s="54"/>
      <c r="Z6" s="54"/>
      <c r="AA6" s="54"/>
      <c r="AB6" s="54">
        <v>1</v>
      </c>
      <c r="AC6" s="54">
        <v>7.3000000000000001E-3</v>
      </c>
      <c r="AD6" s="54">
        <v>4.5199999999999996</v>
      </c>
      <c r="AE6" s="52"/>
      <c r="AF6" s="52"/>
      <c r="AG6" s="52"/>
      <c r="AH6" s="52"/>
      <c r="AI6" s="52"/>
      <c r="AJ6" s="52"/>
      <c r="AK6" s="54"/>
      <c r="AL6" s="54"/>
      <c r="AM6" s="54"/>
      <c r="AN6" s="52"/>
      <c r="AO6" s="52"/>
      <c r="AP6" s="52"/>
      <c r="AQ6" s="54">
        <f>AN6+AK6+AH6+AE6+AB6+Y6+S6+P6+M6+G6+D6</f>
        <v>1</v>
      </c>
      <c r="AR6" s="54">
        <f>AO6+AL6+AI6+AF6+AC6+Z6+T6+Q6+N6+H6+E6</f>
        <v>7.3000000000000001E-3</v>
      </c>
      <c r="AS6" s="54">
        <f>AP6+AM6+AJ6+AG6+AD6+AA6+U6+R6+O6+I6+F6</f>
        <v>4.5199999999999996</v>
      </c>
      <c r="AT6" s="55" t="s">
        <v>25</v>
      </c>
      <c r="AU6" s="42" t="s">
        <v>24</v>
      </c>
      <c r="AV6" s="56" t="s">
        <v>23</v>
      </c>
      <c r="AW6" s="24"/>
    </row>
    <row r="7" spans="1:49" ht="25.5">
      <c r="A7" s="41"/>
      <c r="B7" s="57"/>
      <c r="C7" s="58" t="s">
        <v>26</v>
      </c>
      <c r="D7" s="172">
        <v>0</v>
      </c>
      <c r="E7" s="173">
        <v>0</v>
      </c>
      <c r="F7" s="173">
        <v>0</v>
      </c>
      <c r="G7" s="156"/>
      <c r="H7" s="156"/>
      <c r="I7" s="156"/>
      <c r="J7" s="61">
        <f t="shared" ref="J7:L32" si="0">D7+G7</f>
        <v>0</v>
      </c>
      <c r="K7" s="61">
        <f t="shared" si="0"/>
        <v>0</v>
      </c>
      <c r="L7" s="62">
        <f t="shared" si="0"/>
        <v>0</v>
      </c>
      <c r="M7" s="173">
        <v>0</v>
      </c>
      <c r="N7" s="173">
        <v>49.737000000000002</v>
      </c>
      <c r="O7" s="251">
        <v>6318.2359999999999</v>
      </c>
      <c r="P7" s="54"/>
      <c r="Q7" s="54"/>
      <c r="R7" s="54"/>
      <c r="S7" s="193"/>
      <c r="T7" s="193"/>
      <c r="U7" s="260"/>
      <c r="V7" s="62">
        <f t="shared" ref="V7:X60" si="1">P7+S7</f>
        <v>0</v>
      </c>
      <c r="W7" s="61">
        <f t="shared" si="1"/>
        <v>0</v>
      </c>
      <c r="X7" s="62">
        <f t="shared" si="1"/>
        <v>0</v>
      </c>
      <c r="Y7" s="54"/>
      <c r="Z7" s="54"/>
      <c r="AA7" s="54"/>
      <c r="AB7" s="68"/>
      <c r="AC7" s="68"/>
      <c r="AD7" s="68"/>
      <c r="AE7" s="61"/>
      <c r="AF7" s="61"/>
      <c r="AG7" s="61"/>
      <c r="AH7" s="61"/>
      <c r="AI7" s="61"/>
      <c r="AJ7" s="61"/>
      <c r="AK7" s="68"/>
      <c r="AL7" s="68"/>
      <c r="AM7" s="68"/>
      <c r="AN7" s="61"/>
      <c r="AO7" s="61"/>
      <c r="AP7" s="61"/>
      <c r="AQ7" s="68">
        <f t="shared" ref="AQ7:AS68" si="2">AN7+AK7+AH7+AE7+AB7+Y7+S7+P7+M7+G7+D7</f>
        <v>0</v>
      </c>
      <c r="AR7" s="68">
        <f t="shared" si="2"/>
        <v>49.737000000000002</v>
      </c>
      <c r="AS7" s="68">
        <f t="shared" si="2"/>
        <v>6318.2359999999999</v>
      </c>
      <c r="AT7" s="69" t="s">
        <v>26</v>
      </c>
      <c r="AU7" s="57"/>
      <c r="AV7" s="56"/>
      <c r="AW7" s="24"/>
    </row>
    <row r="8" spans="1:49" ht="25.5">
      <c r="A8" s="41" t="s">
        <v>27</v>
      </c>
      <c r="B8" s="42" t="s">
        <v>28</v>
      </c>
      <c r="C8" s="70" t="s">
        <v>25</v>
      </c>
      <c r="D8" s="170">
        <v>0</v>
      </c>
      <c r="E8" s="171">
        <v>0</v>
      </c>
      <c r="F8" s="171">
        <v>0</v>
      </c>
      <c r="G8" s="156"/>
      <c r="H8" s="156"/>
      <c r="I8" s="156"/>
      <c r="J8" s="52">
        <f t="shared" si="0"/>
        <v>0</v>
      </c>
      <c r="K8" s="52">
        <f t="shared" si="0"/>
        <v>0</v>
      </c>
      <c r="L8" s="71">
        <f t="shared" si="0"/>
        <v>0</v>
      </c>
      <c r="M8" s="171"/>
      <c r="N8" s="171"/>
      <c r="O8" s="250"/>
      <c r="P8" s="54">
        <v>6</v>
      </c>
      <c r="Q8" s="54">
        <v>110.917</v>
      </c>
      <c r="R8" s="54">
        <v>14455.641</v>
      </c>
      <c r="S8" s="192"/>
      <c r="T8" s="192"/>
      <c r="U8" s="259"/>
      <c r="V8" s="71">
        <f t="shared" si="1"/>
        <v>6</v>
      </c>
      <c r="W8" s="52">
        <f t="shared" si="1"/>
        <v>110.917</v>
      </c>
      <c r="X8" s="71">
        <f t="shared" si="1"/>
        <v>14455.641</v>
      </c>
      <c r="Y8" s="54"/>
      <c r="Z8" s="54"/>
      <c r="AA8" s="54"/>
      <c r="AB8" s="54"/>
      <c r="AC8" s="54"/>
      <c r="AD8" s="54"/>
      <c r="AE8" s="52"/>
      <c r="AF8" s="52"/>
      <c r="AG8" s="52"/>
      <c r="AH8" s="52"/>
      <c r="AI8" s="52"/>
      <c r="AJ8" s="52"/>
      <c r="AK8" s="54"/>
      <c r="AL8" s="54"/>
      <c r="AM8" s="54"/>
      <c r="AN8" s="52"/>
      <c r="AO8" s="52"/>
      <c r="AP8" s="52"/>
      <c r="AQ8" s="54">
        <f t="shared" si="2"/>
        <v>6</v>
      </c>
      <c r="AR8" s="54">
        <f t="shared" si="2"/>
        <v>110.917</v>
      </c>
      <c r="AS8" s="54">
        <f t="shared" si="2"/>
        <v>14455.641</v>
      </c>
      <c r="AT8" s="55" t="s">
        <v>25</v>
      </c>
      <c r="AU8" s="42" t="s">
        <v>28</v>
      </c>
      <c r="AV8" s="56" t="s">
        <v>27</v>
      </c>
      <c r="AW8" s="24"/>
    </row>
    <row r="9" spans="1:49" ht="25.5">
      <c r="A9" s="41"/>
      <c r="B9" s="57"/>
      <c r="C9" s="58" t="s">
        <v>26</v>
      </c>
      <c r="D9" s="172">
        <v>0</v>
      </c>
      <c r="E9" s="173">
        <v>0</v>
      </c>
      <c r="F9" s="173">
        <v>0</v>
      </c>
      <c r="G9" s="156"/>
      <c r="H9" s="156"/>
      <c r="I9" s="156"/>
      <c r="J9" s="61">
        <f t="shared" si="0"/>
        <v>0</v>
      </c>
      <c r="K9" s="61">
        <f t="shared" si="0"/>
        <v>0</v>
      </c>
      <c r="L9" s="62">
        <f t="shared" si="0"/>
        <v>0</v>
      </c>
      <c r="M9" s="173">
        <v>1</v>
      </c>
      <c r="N9" s="173">
        <v>35.256</v>
      </c>
      <c r="O9" s="251">
        <v>2813.4290000000001</v>
      </c>
      <c r="P9" s="54">
        <v>24</v>
      </c>
      <c r="Q9" s="54">
        <v>1717.7958000000001</v>
      </c>
      <c r="R9" s="54">
        <v>197467.17600000001</v>
      </c>
      <c r="S9" s="193"/>
      <c r="T9" s="193"/>
      <c r="U9" s="260"/>
      <c r="V9" s="62">
        <f t="shared" si="1"/>
        <v>24</v>
      </c>
      <c r="W9" s="61">
        <f t="shared" si="1"/>
        <v>1717.7958000000001</v>
      </c>
      <c r="X9" s="62">
        <f t="shared" si="1"/>
        <v>197467.17600000001</v>
      </c>
      <c r="Y9" s="54"/>
      <c r="Z9" s="54"/>
      <c r="AA9" s="54"/>
      <c r="AB9" s="68"/>
      <c r="AC9" s="68"/>
      <c r="AD9" s="68"/>
      <c r="AE9" s="61"/>
      <c r="AF9" s="61"/>
      <c r="AG9" s="61"/>
      <c r="AH9" s="61"/>
      <c r="AI9" s="61"/>
      <c r="AJ9" s="61"/>
      <c r="AK9" s="68"/>
      <c r="AL9" s="68"/>
      <c r="AM9" s="68"/>
      <c r="AN9" s="61"/>
      <c r="AO9" s="61"/>
      <c r="AP9" s="61"/>
      <c r="AQ9" s="68">
        <f t="shared" si="2"/>
        <v>25</v>
      </c>
      <c r="AR9" s="68">
        <f t="shared" si="2"/>
        <v>1753.0518000000002</v>
      </c>
      <c r="AS9" s="68">
        <f t="shared" si="2"/>
        <v>200280.60500000001</v>
      </c>
      <c r="AT9" s="69" t="s">
        <v>26</v>
      </c>
      <c r="AU9" s="57"/>
      <c r="AV9" s="56"/>
      <c r="AW9" s="24"/>
    </row>
    <row r="10" spans="1:49" ht="25.5">
      <c r="A10" s="41" t="s">
        <v>29</v>
      </c>
      <c r="B10" s="42" t="s">
        <v>30</v>
      </c>
      <c r="C10" s="70" t="s">
        <v>25</v>
      </c>
      <c r="D10" s="170">
        <v>0</v>
      </c>
      <c r="E10" s="171">
        <v>0</v>
      </c>
      <c r="F10" s="171">
        <v>0</v>
      </c>
      <c r="G10" s="156"/>
      <c r="H10" s="156"/>
      <c r="I10" s="156"/>
      <c r="J10" s="52">
        <f t="shared" si="0"/>
        <v>0</v>
      </c>
      <c r="K10" s="52">
        <f t="shared" si="0"/>
        <v>0</v>
      </c>
      <c r="L10" s="71">
        <f t="shared" si="0"/>
        <v>0</v>
      </c>
      <c r="M10" s="171"/>
      <c r="N10" s="171"/>
      <c r="O10" s="250"/>
      <c r="P10" s="54"/>
      <c r="Q10" s="54"/>
      <c r="R10" s="54"/>
      <c r="S10" s="192"/>
      <c r="T10" s="192"/>
      <c r="U10" s="259"/>
      <c r="V10" s="71">
        <f t="shared" si="1"/>
        <v>0</v>
      </c>
      <c r="W10" s="52">
        <f t="shared" si="1"/>
        <v>0</v>
      </c>
      <c r="X10" s="71">
        <f t="shared" si="1"/>
        <v>0</v>
      </c>
      <c r="Y10" s="54"/>
      <c r="Z10" s="54"/>
      <c r="AA10" s="54"/>
      <c r="AB10" s="54"/>
      <c r="AC10" s="54"/>
      <c r="AD10" s="54"/>
      <c r="AE10" s="52"/>
      <c r="AF10" s="52"/>
      <c r="AG10" s="52"/>
      <c r="AH10" s="52"/>
      <c r="AI10" s="52"/>
      <c r="AJ10" s="52"/>
      <c r="AK10" s="54"/>
      <c r="AL10" s="54"/>
      <c r="AM10" s="54"/>
      <c r="AN10" s="52"/>
      <c r="AO10" s="52"/>
      <c r="AP10" s="52"/>
      <c r="AQ10" s="54">
        <f t="shared" si="2"/>
        <v>0</v>
      </c>
      <c r="AR10" s="54">
        <f t="shared" si="2"/>
        <v>0</v>
      </c>
      <c r="AS10" s="54">
        <f t="shared" si="2"/>
        <v>0</v>
      </c>
      <c r="AT10" s="55" t="s">
        <v>25</v>
      </c>
      <c r="AU10" s="42" t="s">
        <v>30</v>
      </c>
      <c r="AV10" s="56" t="s">
        <v>29</v>
      </c>
      <c r="AW10" s="24"/>
    </row>
    <row r="11" spans="1:49" ht="25.5">
      <c r="A11" s="73"/>
      <c r="B11" s="57"/>
      <c r="C11" s="58" t="s">
        <v>26</v>
      </c>
      <c r="D11" s="172">
        <v>0</v>
      </c>
      <c r="E11" s="173">
        <v>0</v>
      </c>
      <c r="F11" s="173">
        <v>0</v>
      </c>
      <c r="G11" s="156"/>
      <c r="H11" s="156"/>
      <c r="I11" s="156"/>
      <c r="J11" s="61">
        <f t="shared" si="0"/>
        <v>0</v>
      </c>
      <c r="K11" s="61">
        <f t="shared" si="0"/>
        <v>0</v>
      </c>
      <c r="L11" s="62">
        <f t="shared" si="0"/>
        <v>0</v>
      </c>
      <c r="M11" s="173"/>
      <c r="N11" s="173"/>
      <c r="O11" s="251"/>
      <c r="P11" s="54"/>
      <c r="Q11" s="54"/>
      <c r="R11" s="54"/>
      <c r="S11" s="193"/>
      <c r="T11" s="193"/>
      <c r="U11" s="260"/>
      <c r="V11" s="62">
        <f t="shared" si="1"/>
        <v>0</v>
      </c>
      <c r="W11" s="61">
        <f t="shared" si="1"/>
        <v>0</v>
      </c>
      <c r="X11" s="62">
        <f t="shared" si="1"/>
        <v>0</v>
      </c>
      <c r="Y11" s="54"/>
      <c r="Z11" s="54"/>
      <c r="AA11" s="54"/>
      <c r="AB11" s="68"/>
      <c r="AC11" s="68"/>
      <c r="AD11" s="68"/>
      <c r="AE11" s="61"/>
      <c r="AF11" s="61"/>
      <c r="AG11" s="61"/>
      <c r="AH11" s="61"/>
      <c r="AI11" s="61"/>
      <c r="AJ11" s="61"/>
      <c r="AK11" s="68"/>
      <c r="AL11" s="68"/>
      <c r="AM11" s="68"/>
      <c r="AN11" s="61"/>
      <c r="AO11" s="61"/>
      <c r="AP11" s="61"/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 ht="25.5">
      <c r="A12" s="41"/>
      <c r="B12" s="42" t="s">
        <v>31</v>
      </c>
      <c r="C12" s="70" t="s">
        <v>25</v>
      </c>
      <c r="D12" s="170">
        <v>0</v>
      </c>
      <c r="E12" s="171">
        <v>0</v>
      </c>
      <c r="F12" s="171">
        <v>0</v>
      </c>
      <c r="G12" s="156"/>
      <c r="H12" s="156"/>
      <c r="I12" s="156"/>
      <c r="J12" s="52">
        <f t="shared" si="0"/>
        <v>0</v>
      </c>
      <c r="K12" s="52">
        <f t="shared" si="0"/>
        <v>0</v>
      </c>
      <c r="L12" s="71">
        <f t="shared" si="0"/>
        <v>0</v>
      </c>
      <c r="M12" s="171"/>
      <c r="N12" s="171"/>
      <c r="O12" s="250"/>
      <c r="P12" s="54"/>
      <c r="Q12" s="54"/>
      <c r="R12" s="54"/>
      <c r="S12" s="192"/>
      <c r="T12" s="192"/>
      <c r="U12" s="259"/>
      <c r="V12" s="71">
        <f t="shared" si="1"/>
        <v>0</v>
      </c>
      <c r="W12" s="52">
        <f t="shared" si="1"/>
        <v>0</v>
      </c>
      <c r="X12" s="71">
        <f t="shared" si="1"/>
        <v>0</v>
      </c>
      <c r="Y12" s="54"/>
      <c r="Z12" s="54"/>
      <c r="AA12" s="54"/>
      <c r="AB12" s="54"/>
      <c r="AC12" s="54"/>
      <c r="AD12" s="54"/>
      <c r="AE12" s="52"/>
      <c r="AF12" s="52"/>
      <c r="AG12" s="52"/>
      <c r="AH12" s="52"/>
      <c r="AI12" s="52"/>
      <c r="AJ12" s="52"/>
      <c r="AK12" s="54"/>
      <c r="AL12" s="54"/>
      <c r="AM12" s="54"/>
      <c r="AN12" s="52"/>
      <c r="AO12" s="52"/>
      <c r="AP12" s="52"/>
      <c r="AQ12" s="54">
        <f t="shared" si="2"/>
        <v>0</v>
      </c>
      <c r="AR12" s="54">
        <f t="shared" si="2"/>
        <v>0</v>
      </c>
      <c r="AS12" s="54">
        <f t="shared" si="2"/>
        <v>0</v>
      </c>
      <c r="AT12" s="55" t="s">
        <v>25</v>
      </c>
      <c r="AU12" s="42" t="s">
        <v>31</v>
      </c>
      <c r="AV12" s="56"/>
      <c r="AW12" s="24"/>
    </row>
    <row r="13" spans="1:49" ht="25.5">
      <c r="A13" s="41" t="s">
        <v>32</v>
      </c>
      <c r="B13" s="57"/>
      <c r="C13" s="58" t="s">
        <v>26</v>
      </c>
      <c r="D13" s="172">
        <v>0</v>
      </c>
      <c r="E13" s="173">
        <v>0</v>
      </c>
      <c r="F13" s="173">
        <v>0</v>
      </c>
      <c r="G13" s="156"/>
      <c r="H13" s="156"/>
      <c r="I13" s="156"/>
      <c r="J13" s="61">
        <f t="shared" si="0"/>
        <v>0</v>
      </c>
      <c r="K13" s="61">
        <f t="shared" si="0"/>
        <v>0</v>
      </c>
      <c r="L13" s="62">
        <f t="shared" si="0"/>
        <v>0</v>
      </c>
      <c r="M13" s="173"/>
      <c r="N13" s="173"/>
      <c r="O13" s="251"/>
      <c r="P13" s="54"/>
      <c r="Q13" s="54"/>
      <c r="R13" s="54"/>
      <c r="S13" s="193"/>
      <c r="T13" s="193"/>
      <c r="U13" s="260"/>
      <c r="V13" s="62">
        <f t="shared" si="1"/>
        <v>0</v>
      </c>
      <c r="W13" s="61">
        <f t="shared" si="1"/>
        <v>0</v>
      </c>
      <c r="X13" s="62">
        <f t="shared" si="1"/>
        <v>0</v>
      </c>
      <c r="Y13" s="54"/>
      <c r="Z13" s="54"/>
      <c r="AA13" s="54"/>
      <c r="AB13" s="68"/>
      <c r="AC13" s="68"/>
      <c r="AD13" s="68"/>
      <c r="AE13" s="61"/>
      <c r="AF13" s="61"/>
      <c r="AG13" s="61"/>
      <c r="AH13" s="61"/>
      <c r="AI13" s="61"/>
      <c r="AJ13" s="61"/>
      <c r="AK13" s="68"/>
      <c r="AL13" s="68"/>
      <c r="AM13" s="68"/>
      <c r="AN13" s="61"/>
      <c r="AO13" s="61"/>
      <c r="AP13" s="61"/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 ht="25.5">
      <c r="A14" s="41"/>
      <c r="B14" s="42" t="s">
        <v>33</v>
      </c>
      <c r="C14" s="70" t="s">
        <v>25</v>
      </c>
      <c r="D14" s="170">
        <v>0</v>
      </c>
      <c r="E14" s="171">
        <v>0</v>
      </c>
      <c r="F14" s="171">
        <v>0</v>
      </c>
      <c r="G14" s="156"/>
      <c r="H14" s="156"/>
      <c r="I14" s="156"/>
      <c r="J14" s="52">
        <f t="shared" si="0"/>
        <v>0</v>
      </c>
      <c r="K14" s="52">
        <f t="shared" si="0"/>
        <v>0</v>
      </c>
      <c r="L14" s="71">
        <f t="shared" si="0"/>
        <v>0</v>
      </c>
      <c r="M14" s="171"/>
      <c r="N14" s="171"/>
      <c r="O14" s="250"/>
      <c r="P14" s="54">
        <v>195</v>
      </c>
      <c r="Q14" s="54">
        <v>1654.3530000000001</v>
      </c>
      <c r="R14" s="54">
        <v>311582.97700000001</v>
      </c>
      <c r="S14" s="192"/>
      <c r="T14" s="192"/>
      <c r="U14" s="259"/>
      <c r="V14" s="71">
        <f t="shared" si="1"/>
        <v>195</v>
      </c>
      <c r="W14" s="52">
        <f t="shared" si="1"/>
        <v>1654.3530000000001</v>
      </c>
      <c r="X14" s="71">
        <f t="shared" si="1"/>
        <v>311582.97700000001</v>
      </c>
      <c r="Y14" s="54">
        <v>42</v>
      </c>
      <c r="Z14" s="54">
        <v>308.375</v>
      </c>
      <c r="AA14" s="54">
        <v>48756.057000000001</v>
      </c>
      <c r="AB14" s="54"/>
      <c r="AC14" s="54"/>
      <c r="AD14" s="54"/>
      <c r="AE14" s="52"/>
      <c r="AF14" s="52"/>
      <c r="AG14" s="52"/>
      <c r="AH14" s="52"/>
      <c r="AI14" s="52"/>
      <c r="AJ14" s="52"/>
      <c r="AK14" s="54"/>
      <c r="AL14" s="54"/>
      <c r="AM14" s="54"/>
      <c r="AN14" s="52"/>
      <c r="AO14" s="52"/>
      <c r="AP14" s="52"/>
      <c r="AQ14" s="54">
        <f t="shared" si="2"/>
        <v>237</v>
      </c>
      <c r="AR14" s="54">
        <f t="shared" si="2"/>
        <v>1962.7280000000001</v>
      </c>
      <c r="AS14" s="54">
        <f t="shared" si="2"/>
        <v>360339.03399999999</v>
      </c>
      <c r="AT14" s="55" t="s">
        <v>25</v>
      </c>
      <c r="AU14" s="42" t="s">
        <v>33</v>
      </c>
      <c r="AV14" s="56"/>
      <c r="AW14" s="24"/>
    </row>
    <row r="15" spans="1:49" ht="25.5">
      <c r="A15" s="41" t="s">
        <v>27</v>
      </c>
      <c r="B15" s="57"/>
      <c r="C15" s="58" t="s">
        <v>26</v>
      </c>
      <c r="D15" s="172">
        <v>0</v>
      </c>
      <c r="E15" s="173">
        <v>0</v>
      </c>
      <c r="F15" s="173">
        <v>0</v>
      </c>
      <c r="G15" s="156"/>
      <c r="H15" s="156"/>
      <c r="I15" s="156"/>
      <c r="J15" s="61">
        <f t="shared" si="0"/>
        <v>0</v>
      </c>
      <c r="K15" s="61">
        <f t="shared" si="0"/>
        <v>0</v>
      </c>
      <c r="L15" s="62">
        <f t="shared" si="0"/>
        <v>0</v>
      </c>
      <c r="M15" s="173"/>
      <c r="N15" s="173"/>
      <c r="O15" s="251"/>
      <c r="P15" s="54"/>
      <c r="Q15" s="54"/>
      <c r="R15" s="54"/>
      <c r="S15" s="193"/>
      <c r="T15" s="193"/>
      <c r="U15" s="260"/>
      <c r="V15" s="62">
        <f t="shared" si="1"/>
        <v>0</v>
      </c>
      <c r="W15" s="61">
        <f t="shared" si="1"/>
        <v>0</v>
      </c>
      <c r="X15" s="62">
        <f t="shared" si="1"/>
        <v>0</v>
      </c>
      <c r="Y15" s="54"/>
      <c r="Z15" s="54"/>
      <c r="AA15" s="54"/>
      <c r="AB15" s="68"/>
      <c r="AC15" s="68"/>
      <c r="AD15" s="68"/>
      <c r="AE15" s="61"/>
      <c r="AF15" s="61"/>
      <c r="AG15" s="61"/>
      <c r="AH15" s="61"/>
      <c r="AI15" s="61"/>
      <c r="AJ15" s="61"/>
      <c r="AK15" s="68"/>
      <c r="AL15" s="68"/>
      <c r="AM15" s="68"/>
      <c r="AN15" s="61"/>
      <c r="AO15" s="61"/>
      <c r="AP15" s="61"/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 ht="25.5">
      <c r="A16" s="41"/>
      <c r="B16" s="42" t="s">
        <v>34</v>
      </c>
      <c r="C16" s="70" t="s">
        <v>25</v>
      </c>
      <c r="D16" s="170">
        <v>11</v>
      </c>
      <c r="E16" s="171">
        <v>8.2478999999999996</v>
      </c>
      <c r="F16" s="189">
        <v>5119.873108057348</v>
      </c>
      <c r="G16" s="156"/>
      <c r="H16" s="156"/>
      <c r="I16" s="156"/>
      <c r="J16" s="52">
        <f t="shared" si="0"/>
        <v>11</v>
      </c>
      <c r="K16" s="52">
        <f t="shared" si="0"/>
        <v>8.2478999999999996</v>
      </c>
      <c r="L16" s="71">
        <f t="shared" si="0"/>
        <v>5119.873108057348</v>
      </c>
      <c r="M16" s="171"/>
      <c r="N16" s="171"/>
      <c r="O16" s="250"/>
      <c r="P16" s="54">
        <v>196</v>
      </c>
      <c r="Q16" s="54">
        <v>296.05439999999999</v>
      </c>
      <c r="R16" s="54">
        <v>131590.228</v>
      </c>
      <c r="S16" s="192"/>
      <c r="T16" s="192"/>
      <c r="U16" s="259"/>
      <c r="V16" s="71">
        <f t="shared" si="1"/>
        <v>196</v>
      </c>
      <c r="W16" s="52">
        <f t="shared" si="1"/>
        <v>296.05439999999999</v>
      </c>
      <c r="X16" s="71">
        <f t="shared" si="1"/>
        <v>131590.228</v>
      </c>
      <c r="Y16" s="54"/>
      <c r="Z16" s="54"/>
      <c r="AA16" s="54"/>
      <c r="AB16" s="54"/>
      <c r="AC16" s="54"/>
      <c r="AD16" s="54"/>
      <c r="AE16" s="52"/>
      <c r="AF16" s="52"/>
      <c r="AG16" s="52"/>
      <c r="AH16" s="52"/>
      <c r="AI16" s="52"/>
      <c r="AJ16" s="52"/>
      <c r="AK16" s="54"/>
      <c r="AL16" s="54"/>
      <c r="AM16" s="54"/>
      <c r="AN16" s="52"/>
      <c r="AO16" s="52"/>
      <c r="AP16" s="52"/>
      <c r="AQ16" s="54">
        <f t="shared" si="2"/>
        <v>207</v>
      </c>
      <c r="AR16" s="54">
        <f t="shared" si="2"/>
        <v>304.3023</v>
      </c>
      <c r="AS16" s="54">
        <f t="shared" si="2"/>
        <v>136710.10110805734</v>
      </c>
      <c r="AT16" s="55" t="s">
        <v>25</v>
      </c>
      <c r="AU16" s="42" t="s">
        <v>34</v>
      </c>
      <c r="AV16" s="56"/>
      <c r="AW16" s="24"/>
    </row>
    <row r="17" spans="1:49" ht="25.5">
      <c r="A17" s="41" t="s">
        <v>29</v>
      </c>
      <c r="B17" s="57"/>
      <c r="C17" s="58" t="s">
        <v>26</v>
      </c>
      <c r="D17" s="172">
        <v>0</v>
      </c>
      <c r="E17" s="173">
        <v>0</v>
      </c>
      <c r="F17" s="173">
        <v>0</v>
      </c>
      <c r="G17" s="156"/>
      <c r="H17" s="156"/>
      <c r="I17" s="156"/>
      <c r="J17" s="61">
        <f t="shared" si="0"/>
        <v>0</v>
      </c>
      <c r="K17" s="61">
        <f t="shared" si="0"/>
        <v>0</v>
      </c>
      <c r="L17" s="62">
        <f t="shared" si="0"/>
        <v>0</v>
      </c>
      <c r="M17" s="173"/>
      <c r="N17" s="173"/>
      <c r="O17" s="251"/>
      <c r="P17" s="54"/>
      <c r="Q17" s="54"/>
      <c r="R17" s="54"/>
      <c r="S17" s="193"/>
      <c r="T17" s="193"/>
      <c r="U17" s="260"/>
      <c r="V17" s="62">
        <f t="shared" si="1"/>
        <v>0</v>
      </c>
      <c r="W17" s="61">
        <f t="shared" si="1"/>
        <v>0</v>
      </c>
      <c r="X17" s="62">
        <f t="shared" si="1"/>
        <v>0</v>
      </c>
      <c r="Y17" s="54"/>
      <c r="Z17" s="54"/>
      <c r="AA17" s="54"/>
      <c r="AB17" s="68"/>
      <c r="AC17" s="68"/>
      <c r="AD17" s="68"/>
      <c r="AE17" s="61"/>
      <c r="AF17" s="61"/>
      <c r="AG17" s="61"/>
      <c r="AH17" s="61"/>
      <c r="AI17" s="61"/>
      <c r="AJ17" s="61"/>
      <c r="AK17" s="68"/>
      <c r="AL17" s="68"/>
      <c r="AM17" s="68"/>
      <c r="AN17" s="61"/>
      <c r="AO17" s="61"/>
      <c r="AP17" s="61"/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 ht="25.5">
      <c r="A18" s="41"/>
      <c r="B18" s="42" t="s">
        <v>35</v>
      </c>
      <c r="C18" s="70" t="s">
        <v>25</v>
      </c>
      <c r="D18" s="170">
        <v>0</v>
      </c>
      <c r="E18" s="171">
        <v>0</v>
      </c>
      <c r="F18" s="171">
        <v>0</v>
      </c>
      <c r="G18" s="156"/>
      <c r="H18" s="156"/>
      <c r="I18" s="156"/>
      <c r="J18" s="52">
        <f t="shared" si="0"/>
        <v>0</v>
      </c>
      <c r="K18" s="52">
        <f t="shared" si="0"/>
        <v>0</v>
      </c>
      <c r="L18" s="71">
        <f t="shared" si="0"/>
        <v>0</v>
      </c>
      <c r="M18" s="171"/>
      <c r="N18" s="171"/>
      <c r="O18" s="250"/>
      <c r="P18" s="54"/>
      <c r="Q18" s="54"/>
      <c r="R18" s="54"/>
      <c r="S18" s="192"/>
      <c r="T18" s="192"/>
      <c r="U18" s="259"/>
      <c r="V18" s="71">
        <f t="shared" si="1"/>
        <v>0</v>
      </c>
      <c r="W18" s="52">
        <f t="shared" si="1"/>
        <v>0</v>
      </c>
      <c r="X18" s="71">
        <f t="shared" si="1"/>
        <v>0</v>
      </c>
      <c r="Y18" s="54"/>
      <c r="Z18" s="54"/>
      <c r="AA18" s="54"/>
      <c r="AB18" s="54"/>
      <c r="AC18" s="54"/>
      <c r="AD18" s="54"/>
      <c r="AE18" s="52">
        <v>87</v>
      </c>
      <c r="AF18" s="52">
        <v>8.0359999999999996</v>
      </c>
      <c r="AG18" s="52">
        <v>9894.57</v>
      </c>
      <c r="AH18" s="52">
        <v>5</v>
      </c>
      <c r="AI18" s="52">
        <v>0.33850000000000002</v>
      </c>
      <c r="AJ18" s="52">
        <v>160.73099999999999</v>
      </c>
      <c r="AK18" s="54"/>
      <c r="AL18" s="54"/>
      <c r="AM18" s="54"/>
      <c r="AN18" s="52"/>
      <c r="AO18" s="52"/>
      <c r="AP18" s="52"/>
      <c r="AQ18" s="54">
        <f t="shared" si="2"/>
        <v>92</v>
      </c>
      <c r="AR18" s="54">
        <f t="shared" si="2"/>
        <v>8.3744999999999994</v>
      </c>
      <c r="AS18" s="54">
        <f t="shared" si="2"/>
        <v>10055.300999999999</v>
      </c>
      <c r="AT18" s="55" t="s">
        <v>25</v>
      </c>
      <c r="AU18" s="42" t="s">
        <v>35</v>
      </c>
      <c r="AV18" s="56"/>
      <c r="AW18" s="24"/>
    </row>
    <row r="19" spans="1:49" ht="25.5">
      <c r="A19" s="73"/>
      <c r="B19" s="57"/>
      <c r="C19" s="58" t="s">
        <v>26</v>
      </c>
      <c r="D19" s="172">
        <v>0</v>
      </c>
      <c r="E19" s="173">
        <v>0</v>
      </c>
      <c r="F19" s="173">
        <v>0</v>
      </c>
      <c r="G19" s="156"/>
      <c r="H19" s="156"/>
      <c r="I19" s="156"/>
      <c r="J19" s="61">
        <f t="shared" si="0"/>
        <v>0</v>
      </c>
      <c r="K19" s="61">
        <f t="shared" si="0"/>
        <v>0</v>
      </c>
      <c r="L19" s="62">
        <f t="shared" si="0"/>
        <v>0</v>
      </c>
      <c r="M19" s="173"/>
      <c r="N19" s="173"/>
      <c r="O19" s="251"/>
      <c r="P19" s="54"/>
      <c r="Q19" s="54"/>
      <c r="R19" s="54"/>
      <c r="S19" s="193"/>
      <c r="T19" s="193"/>
      <c r="U19" s="260"/>
      <c r="V19" s="62">
        <f t="shared" si="1"/>
        <v>0</v>
      </c>
      <c r="W19" s="61">
        <f t="shared" si="1"/>
        <v>0</v>
      </c>
      <c r="X19" s="62">
        <f t="shared" si="1"/>
        <v>0</v>
      </c>
      <c r="Y19" s="54"/>
      <c r="Z19" s="54"/>
      <c r="AA19" s="54"/>
      <c r="AB19" s="68"/>
      <c r="AC19" s="68"/>
      <c r="AD19" s="68"/>
      <c r="AE19" s="61"/>
      <c r="AF19" s="61"/>
      <c r="AG19" s="61"/>
      <c r="AH19" s="61"/>
      <c r="AI19" s="61"/>
      <c r="AJ19" s="61"/>
      <c r="AK19" s="68"/>
      <c r="AL19" s="68"/>
      <c r="AM19" s="68"/>
      <c r="AN19" s="61"/>
      <c r="AO19" s="61"/>
      <c r="AP19" s="61"/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 ht="25.5">
      <c r="A20" s="41" t="s">
        <v>36</v>
      </c>
      <c r="B20" s="42" t="s">
        <v>37</v>
      </c>
      <c r="C20" s="70" t="s">
        <v>25</v>
      </c>
      <c r="D20" s="170">
        <v>0</v>
      </c>
      <c r="E20" s="171">
        <v>0</v>
      </c>
      <c r="F20" s="171">
        <v>0</v>
      </c>
      <c r="G20" s="156"/>
      <c r="H20" s="156"/>
      <c r="I20" s="156"/>
      <c r="J20" s="52">
        <f t="shared" si="0"/>
        <v>0</v>
      </c>
      <c r="K20" s="52">
        <f t="shared" si="0"/>
        <v>0</v>
      </c>
      <c r="L20" s="71">
        <f t="shared" si="0"/>
        <v>0</v>
      </c>
      <c r="M20" s="171">
        <v>1</v>
      </c>
      <c r="N20" s="171">
        <v>122.00700000000001</v>
      </c>
      <c r="O20" s="250">
        <v>5605.1289999999999</v>
      </c>
      <c r="P20" s="54">
        <v>7</v>
      </c>
      <c r="Q20" s="54">
        <v>378.28500000000003</v>
      </c>
      <c r="R20" s="54">
        <v>17184.902999999998</v>
      </c>
      <c r="S20" s="192"/>
      <c r="T20" s="192"/>
      <c r="U20" s="259"/>
      <c r="V20" s="71">
        <f t="shared" si="1"/>
        <v>7</v>
      </c>
      <c r="W20" s="52">
        <f t="shared" si="1"/>
        <v>378.28500000000003</v>
      </c>
      <c r="X20" s="71">
        <f t="shared" si="1"/>
        <v>17184.902999999998</v>
      </c>
      <c r="Y20" s="54">
        <v>10</v>
      </c>
      <c r="Z20" s="54">
        <v>620.76599999999996</v>
      </c>
      <c r="AA20" s="54">
        <v>29034.580999999998</v>
      </c>
      <c r="AB20" s="54"/>
      <c r="AC20" s="54"/>
      <c r="AD20" s="54"/>
      <c r="AE20" s="52"/>
      <c r="AF20" s="52"/>
      <c r="AG20" s="52"/>
      <c r="AH20" s="52"/>
      <c r="AI20" s="52"/>
      <c r="AJ20" s="52"/>
      <c r="AK20" s="54"/>
      <c r="AL20" s="54"/>
      <c r="AM20" s="54"/>
      <c r="AN20" s="52"/>
      <c r="AO20" s="52"/>
      <c r="AP20" s="52"/>
      <c r="AQ20" s="54">
        <f t="shared" si="2"/>
        <v>18</v>
      </c>
      <c r="AR20" s="54">
        <f t="shared" si="2"/>
        <v>1121.058</v>
      </c>
      <c r="AS20" s="54">
        <f t="shared" si="2"/>
        <v>51824.612999999998</v>
      </c>
      <c r="AT20" s="55" t="s">
        <v>25</v>
      </c>
      <c r="AU20" s="42" t="s">
        <v>37</v>
      </c>
      <c r="AV20" s="56" t="s">
        <v>36</v>
      </c>
      <c r="AW20" s="24"/>
    </row>
    <row r="21" spans="1:49" ht="25.5">
      <c r="A21" s="41" t="s">
        <v>27</v>
      </c>
      <c r="B21" s="57"/>
      <c r="C21" s="58" t="s">
        <v>26</v>
      </c>
      <c r="D21" s="172">
        <v>0</v>
      </c>
      <c r="E21" s="173">
        <v>0</v>
      </c>
      <c r="F21" s="173">
        <v>0</v>
      </c>
      <c r="G21" s="156"/>
      <c r="H21" s="156"/>
      <c r="I21" s="156"/>
      <c r="J21" s="61">
        <f t="shared" si="0"/>
        <v>0</v>
      </c>
      <c r="K21" s="61">
        <f t="shared" si="0"/>
        <v>0</v>
      </c>
      <c r="L21" s="62">
        <f t="shared" si="0"/>
        <v>0</v>
      </c>
      <c r="M21" s="173">
        <v>18</v>
      </c>
      <c r="N21" s="173">
        <v>1131.8130000000001</v>
      </c>
      <c r="O21" s="251">
        <v>56272.277999999998</v>
      </c>
      <c r="P21" s="54"/>
      <c r="Q21" s="54"/>
      <c r="R21" s="54"/>
      <c r="S21" s="193"/>
      <c r="T21" s="193"/>
      <c r="U21" s="260"/>
      <c r="V21" s="62">
        <f t="shared" si="1"/>
        <v>0</v>
      </c>
      <c r="W21" s="61">
        <f t="shared" si="1"/>
        <v>0</v>
      </c>
      <c r="X21" s="62">
        <f t="shared" si="1"/>
        <v>0</v>
      </c>
      <c r="Y21" s="54">
        <v>10</v>
      </c>
      <c r="Z21" s="54">
        <v>912.66499999999996</v>
      </c>
      <c r="AA21" s="54">
        <v>46927.915000000001</v>
      </c>
      <c r="AB21" s="68"/>
      <c r="AC21" s="68"/>
      <c r="AD21" s="68"/>
      <c r="AE21" s="61"/>
      <c r="AF21" s="61"/>
      <c r="AG21" s="61"/>
      <c r="AH21" s="61"/>
      <c r="AI21" s="61"/>
      <c r="AJ21" s="61"/>
      <c r="AK21" s="68"/>
      <c r="AL21" s="68"/>
      <c r="AM21" s="68"/>
      <c r="AN21" s="61"/>
      <c r="AO21" s="61"/>
      <c r="AP21" s="61"/>
      <c r="AQ21" s="68">
        <f t="shared" si="2"/>
        <v>28</v>
      </c>
      <c r="AR21" s="68">
        <f t="shared" si="2"/>
        <v>2044.4780000000001</v>
      </c>
      <c r="AS21" s="68">
        <f t="shared" si="2"/>
        <v>103200.193</v>
      </c>
      <c r="AT21" s="69" t="s">
        <v>26</v>
      </c>
      <c r="AU21" s="57"/>
      <c r="AV21" s="56" t="s">
        <v>27</v>
      </c>
      <c r="AW21" s="24"/>
    </row>
    <row r="22" spans="1:49" ht="25.5">
      <c r="A22" s="41" t="s">
        <v>29</v>
      </c>
      <c r="B22" s="42" t="s">
        <v>38</v>
      </c>
      <c r="C22" s="70" t="s">
        <v>25</v>
      </c>
      <c r="D22" s="170">
        <v>0</v>
      </c>
      <c r="E22" s="171">
        <v>0</v>
      </c>
      <c r="F22" s="171">
        <v>0</v>
      </c>
      <c r="G22" s="156"/>
      <c r="H22" s="156"/>
      <c r="I22" s="156"/>
      <c r="J22" s="52">
        <f t="shared" si="0"/>
        <v>0</v>
      </c>
      <c r="K22" s="52">
        <f t="shared" si="0"/>
        <v>0</v>
      </c>
      <c r="L22" s="71">
        <f t="shared" si="0"/>
        <v>0</v>
      </c>
      <c r="M22" s="171"/>
      <c r="N22" s="171"/>
      <c r="O22" s="250"/>
      <c r="P22" s="54"/>
      <c r="Q22" s="54"/>
      <c r="R22" s="54"/>
      <c r="S22" s="192"/>
      <c r="T22" s="192"/>
      <c r="U22" s="259"/>
      <c r="V22" s="71">
        <f t="shared" si="1"/>
        <v>0</v>
      </c>
      <c r="W22" s="52">
        <f t="shared" si="1"/>
        <v>0</v>
      </c>
      <c r="X22" s="71">
        <f t="shared" si="1"/>
        <v>0</v>
      </c>
      <c r="Y22" s="54"/>
      <c r="Z22" s="54"/>
      <c r="AA22" s="54"/>
      <c r="AB22" s="54"/>
      <c r="AC22" s="54"/>
      <c r="AD22" s="54"/>
      <c r="AE22" s="52"/>
      <c r="AF22" s="52"/>
      <c r="AG22" s="52"/>
      <c r="AH22" s="52"/>
      <c r="AI22" s="52"/>
      <c r="AJ22" s="52"/>
      <c r="AK22" s="54"/>
      <c r="AL22" s="54"/>
      <c r="AM22" s="54"/>
      <c r="AN22" s="52"/>
      <c r="AO22" s="52"/>
      <c r="AP22" s="52"/>
      <c r="AQ22" s="54">
        <f t="shared" si="2"/>
        <v>0</v>
      </c>
      <c r="AR22" s="54">
        <f t="shared" si="2"/>
        <v>0</v>
      </c>
      <c r="AS22" s="54">
        <f t="shared" si="2"/>
        <v>0</v>
      </c>
      <c r="AT22" s="55" t="s">
        <v>25</v>
      </c>
      <c r="AU22" s="42" t="s">
        <v>38</v>
      </c>
      <c r="AV22" s="56" t="s">
        <v>29</v>
      </c>
      <c r="AW22" s="24"/>
    </row>
    <row r="23" spans="1:49" ht="25.5">
      <c r="A23" s="73"/>
      <c r="B23" s="57"/>
      <c r="C23" s="58" t="s">
        <v>26</v>
      </c>
      <c r="D23" s="172">
        <v>0</v>
      </c>
      <c r="E23" s="173">
        <v>0</v>
      </c>
      <c r="F23" s="173">
        <v>0</v>
      </c>
      <c r="G23" s="156"/>
      <c r="H23" s="156"/>
      <c r="I23" s="156"/>
      <c r="J23" s="61">
        <f t="shared" si="0"/>
        <v>0</v>
      </c>
      <c r="K23" s="61">
        <f t="shared" si="0"/>
        <v>0</v>
      </c>
      <c r="L23" s="62">
        <f t="shared" si="0"/>
        <v>0</v>
      </c>
      <c r="M23" s="173"/>
      <c r="N23" s="173"/>
      <c r="O23" s="251"/>
      <c r="P23" s="54"/>
      <c r="Q23" s="54"/>
      <c r="R23" s="54"/>
      <c r="S23" s="193"/>
      <c r="T23" s="193"/>
      <c r="U23" s="260"/>
      <c r="V23" s="62">
        <f t="shared" si="1"/>
        <v>0</v>
      </c>
      <c r="W23" s="61">
        <f t="shared" si="1"/>
        <v>0</v>
      </c>
      <c r="X23" s="62">
        <f t="shared" si="1"/>
        <v>0</v>
      </c>
      <c r="Y23" s="54"/>
      <c r="Z23" s="54"/>
      <c r="AA23" s="54"/>
      <c r="AB23" s="68"/>
      <c r="AC23" s="68"/>
      <c r="AD23" s="68"/>
      <c r="AE23" s="61"/>
      <c r="AF23" s="61"/>
      <c r="AG23" s="61"/>
      <c r="AH23" s="61"/>
      <c r="AI23" s="61"/>
      <c r="AJ23" s="61"/>
      <c r="AK23" s="68"/>
      <c r="AL23" s="68"/>
      <c r="AM23" s="68"/>
      <c r="AN23" s="61"/>
      <c r="AO23" s="61"/>
      <c r="AP23" s="61"/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 ht="25.5">
      <c r="A24" s="41"/>
      <c r="B24" s="42" t="s">
        <v>39</v>
      </c>
      <c r="C24" s="70" t="s">
        <v>25</v>
      </c>
      <c r="D24" s="170">
        <v>0</v>
      </c>
      <c r="E24" s="171">
        <v>0</v>
      </c>
      <c r="F24" s="171">
        <v>0</v>
      </c>
      <c r="G24" s="156"/>
      <c r="H24" s="156"/>
      <c r="I24" s="156"/>
      <c r="J24" s="52">
        <f t="shared" si="0"/>
        <v>0</v>
      </c>
      <c r="K24" s="52">
        <f t="shared" si="0"/>
        <v>0</v>
      </c>
      <c r="L24" s="71">
        <f t="shared" si="0"/>
        <v>0</v>
      </c>
      <c r="M24" s="171">
        <v>17</v>
      </c>
      <c r="N24" s="171">
        <v>38.6554</v>
      </c>
      <c r="O24" s="250">
        <v>13844.726000000001</v>
      </c>
      <c r="P24" s="54"/>
      <c r="Q24" s="54"/>
      <c r="R24" s="54"/>
      <c r="S24" s="192"/>
      <c r="T24" s="192"/>
      <c r="U24" s="259"/>
      <c r="V24" s="71">
        <f t="shared" si="1"/>
        <v>0</v>
      </c>
      <c r="W24" s="52">
        <f t="shared" si="1"/>
        <v>0</v>
      </c>
      <c r="X24" s="71">
        <f t="shared" si="1"/>
        <v>0</v>
      </c>
      <c r="Y24" s="54"/>
      <c r="Z24" s="54"/>
      <c r="AA24" s="54"/>
      <c r="AB24" s="54"/>
      <c r="AC24" s="54"/>
      <c r="AD24" s="54"/>
      <c r="AE24" s="52"/>
      <c r="AF24" s="52"/>
      <c r="AG24" s="52"/>
      <c r="AH24" s="52"/>
      <c r="AI24" s="52"/>
      <c r="AJ24" s="52"/>
      <c r="AK24" s="54"/>
      <c r="AL24" s="54"/>
      <c r="AM24" s="54"/>
      <c r="AN24" s="52"/>
      <c r="AO24" s="52"/>
      <c r="AP24" s="52"/>
      <c r="AQ24" s="54">
        <f t="shared" si="2"/>
        <v>17</v>
      </c>
      <c r="AR24" s="54">
        <f t="shared" si="2"/>
        <v>38.6554</v>
      </c>
      <c r="AS24" s="54">
        <f t="shared" si="2"/>
        <v>13844.726000000001</v>
      </c>
      <c r="AT24" s="55" t="s">
        <v>25</v>
      </c>
      <c r="AU24" s="42" t="s">
        <v>39</v>
      </c>
      <c r="AV24" s="56"/>
      <c r="AW24" s="24"/>
    </row>
    <row r="25" spans="1:49" ht="25.5">
      <c r="A25" s="41" t="s">
        <v>40</v>
      </c>
      <c r="B25" s="57"/>
      <c r="C25" s="58" t="s">
        <v>26</v>
      </c>
      <c r="D25" s="172">
        <v>0</v>
      </c>
      <c r="E25" s="173">
        <v>0</v>
      </c>
      <c r="F25" s="173">
        <v>0</v>
      </c>
      <c r="G25" s="156"/>
      <c r="H25" s="156"/>
      <c r="I25" s="156"/>
      <c r="J25" s="61">
        <f t="shared" si="0"/>
        <v>0</v>
      </c>
      <c r="K25" s="61">
        <f t="shared" si="0"/>
        <v>0</v>
      </c>
      <c r="L25" s="62">
        <f t="shared" si="0"/>
        <v>0</v>
      </c>
      <c r="M25" s="173">
        <v>14</v>
      </c>
      <c r="N25" s="173">
        <v>45.507599999999996</v>
      </c>
      <c r="O25" s="251">
        <v>19222.654999999999</v>
      </c>
      <c r="P25" s="54"/>
      <c r="Q25" s="54"/>
      <c r="R25" s="54"/>
      <c r="S25" s="193"/>
      <c r="T25" s="193"/>
      <c r="U25" s="260"/>
      <c r="V25" s="62">
        <f t="shared" si="1"/>
        <v>0</v>
      </c>
      <c r="W25" s="61">
        <f t="shared" si="1"/>
        <v>0</v>
      </c>
      <c r="X25" s="62">
        <f t="shared" si="1"/>
        <v>0</v>
      </c>
      <c r="Y25" s="54"/>
      <c r="Z25" s="54"/>
      <c r="AA25" s="54"/>
      <c r="AB25" s="68"/>
      <c r="AC25" s="68"/>
      <c r="AD25" s="68"/>
      <c r="AE25" s="61"/>
      <c r="AF25" s="61"/>
      <c r="AG25" s="61"/>
      <c r="AH25" s="61"/>
      <c r="AI25" s="61"/>
      <c r="AJ25" s="61"/>
      <c r="AK25" s="68"/>
      <c r="AL25" s="68"/>
      <c r="AM25" s="68"/>
      <c r="AN25" s="61"/>
      <c r="AO25" s="61"/>
      <c r="AP25" s="61"/>
      <c r="AQ25" s="68">
        <f t="shared" si="2"/>
        <v>14</v>
      </c>
      <c r="AR25" s="68">
        <f t="shared" si="2"/>
        <v>45.507599999999996</v>
      </c>
      <c r="AS25" s="68">
        <f t="shared" si="2"/>
        <v>19222.654999999999</v>
      </c>
      <c r="AT25" s="69" t="s">
        <v>26</v>
      </c>
      <c r="AU25" s="57"/>
      <c r="AV25" s="56" t="s">
        <v>40</v>
      </c>
      <c r="AW25" s="24"/>
    </row>
    <row r="26" spans="1:49" ht="25.5">
      <c r="A26" s="41"/>
      <c r="B26" s="42" t="s">
        <v>41</v>
      </c>
      <c r="C26" s="70" t="s">
        <v>25</v>
      </c>
      <c r="D26" s="170">
        <v>0</v>
      </c>
      <c r="E26" s="171">
        <v>0</v>
      </c>
      <c r="F26" s="171">
        <v>0</v>
      </c>
      <c r="G26" s="156"/>
      <c r="H26" s="156"/>
      <c r="I26" s="156"/>
      <c r="J26" s="52">
        <f t="shared" si="0"/>
        <v>0</v>
      </c>
      <c r="K26" s="52">
        <f t="shared" si="0"/>
        <v>0</v>
      </c>
      <c r="L26" s="71">
        <f t="shared" si="0"/>
        <v>0</v>
      </c>
      <c r="M26" s="171"/>
      <c r="N26" s="171"/>
      <c r="O26" s="250"/>
      <c r="P26" s="54"/>
      <c r="Q26" s="54"/>
      <c r="R26" s="54"/>
      <c r="S26" s="192"/>
      <c r="T26" s="192"/>
      <c r="U26" s="259"/>
      <c r="V26" s="71">
        <f t="shared" si="1"/>
        <v>0</v>
      </c>
      <c r="W26" s="52">
        <f t="shared" si="1"/>
        <v>0</v>
      </c>
      <c r="X26" s="71">
        <f t="shared" si="1"/>
        <v>0</v>
      </c>
      <c r="Y26" s="54"/>
      <c r="Z26" s="54"/>
      <c r="AA26" s="54"/>
      <c r="AB26" s="54"/>
      <c r="AC26" s="54"/>
      <c r="AD26" s="54"/>
      <c r="AE26" s="52"/>
      <c r="AF26" s="52"/>
      <c r="AG26" s="52"/>
      <c r="AH26" s="52"/>
      <c r="AI26" s="52"/>
      <c r="AJ26" s="52"/>
      <c r="AK26" s="54"/>
      <c r="AL26" s="54"/>
      <c r="AM26" s="54"/>
      <c r="AN26" s="52"/>
      <c r="AO26" s="52"/>
      <c r="AP26" s="52"/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 ht="25.5">
      <c r="A27" s="41" t="s">
        <v>27</v>
      </c>
      <c r="B27" s="57"/>
      <c r="C27" s="58" t="s">
        <v>26</v>
      </c>
      <c r="D27" s="172">
        <v>0</v>
      </c>
      <c r="E27" s="173">
        <v>0</v>
      </c>
      <c r="F27" s="173">
        <v>0</v>
      </c>
      <c r="G27" s="156"/>
      <c r="H27" s="156"/>
      <c r="I27" s="156"/>
      <c r="J27" s="61">
        <f t="shared" si="0"/>
        <v>0</v>
      </c>
      <c r="K27" s="61">
        <f t="shared" si="0"/>
        <v>0</v>
      </c>
      <c r="L27" s="62">
        <f t="shared" si="0"/>
        <v>0</v>
      </c>
      <c r="M27" s="173"/>
      <c r="N27" s="173"/>
      <c r="O27" s="251"/>
      <c r="P27" s="54"/>
      <c r="Q27" s="54"/>
      <c r="R27" s="54"/>
      <c r="S27" s="193"/>
      <c r="T27" s="193"/>
      <c r="U27" s="260"/>
      <c r="V27" s="62">
        <f t="shared" si="1"/>
        <v>0</v>
      </c>
      <c r="W27" s="61">
        <f t="shared" si="1"/>
        <v>0</v>
      </c>
      <c r="X27" s="62">
        <f t="shared" si="1"/>
        <v>0</v>
      </c>
      <c r="Y27" s="54"/>
      <c r="Z27" s="54"/>
      <c r="AA27" s="54"/>
      <c r="AB27" s="68"/>
      <c r="AC27" s="68"/>
      <c r="AD27" s="68"/>
      <c r="AE27" s="61"/>
      <c r="AF27" s="61"/>
      <c r="AG27" s="61"/>
      <c r="AH27" s="61"/>
      <c r="AI27" s="61"/>
      <c r="AJ27" s="61"/>
      <c r="AK27" s="68"/>
      <c r="AL27" s="68"/>
      <c r="AM27" s="68"/>
      <c r="AN27" s="61"/>
      <c r="AO27" s="61"/>
      <c r="AP27" s="61"/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 ht="25.5">
      <c r="A28" s="41"/>
      <c r="B28" s="42" t="s">
        <v>42</v>
      </c>
      <c r="C28" s="70" t="s">
        <v>25</v>
      </c>
      <c r="D28" s="170">
        <v>0</v>
      </c>
      <c r="E28" s="171">
        <v>0</v>
      </c>
      <c r="F28" s="171">
        <v>0</v>
      </c>
      <c r="G28" s="156"/>
      <c r="H28" s="156"/>
      <c r="I28" s="156"/>
      <c r="J28" s="52">
        <f t="shared" si="0"/>
        <v>0</v>
      </c>
      <c r="K28" s="52">
        <f t="shared" si="0"/>
        <v>0</v>
      </c>
      <c r="L28" s="71">
        <f t="shared" si="0"/>
        <v>0</v>
      </c>
      <c r="M28" s="171"/>
      <c r="N28" s="171"/>
      <c r="O28" s="250"/>
      <c r="P28" s="54"/>
      <c r="Q28" s="54"/>
      <c r="R28" s="54"/>
      <c r="S28" s="192"/>
      <c r="T28" s="192"/>
      <c r="U28" s="259"/>
      <c r="V28" s="71">
        <f t="shared" si="1"/>
        <v>0</v>
      </c>
      <c r="W28" s="52">
        <f t="shared" si="1"/>
        <v>0</v>
      </c>
      <c r="X28" s="71">
        <f t="shared" si="1"/>
        <v>0</v>
      </c>
      <c r="Y28" s="54"/>
      <c r="Z28" s="54"/>
      <c r="AA28" s="54"/>
      <c r="AB28" s="54"/>
      <c r="AC28" s="54"/>
      <c r="AD28" s="54"/>
      <c r="AE28" s="52"/>
      <c r="AF28" s="52"/>
      <c r="AG28" s="52"/>
      <c r="AH28" s="52"/>
      <c r="AI28" s="52"/>
      <c r="AJ28" s="52"/>
      <c r="AK28" s="54"/>
      <c r="AL28" s="54"/>
      <c r="AM28" s="54"/>
      <c r="AN28" s="52"/>
      <c r="AO28" s="52"/>
      <c r="AP28" s="52"/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 ht="25.5">
      <c r="A29" s="41" t="s">
        <v>29</v>
      </c>
      <c r="B29" s="57"/>
      <c r="C29" s="58" t="s">
        <v>26</v>
      </c>
      <c r="D29" s="172">
        <v>0</v>
      </c>
      <c r="E29" s="173">
        <v>0</v>
      </c>
      <c r="F29" s="173">
        <v>0</v>
      </c>
      <c r="G29" s="156"/>
      <c r="H29" s="156"/>
      <c r="I29" s="156"/>
      <c r="J29" s="61">
        <f t="shared" si="0"/>
        <v>0</v>
      </c>
      <c r="K29" s="61">
        <f t="shared" si="0"/>
        <v>0</v>
      </c>
      <c r="L29" s="62">
        <f t="shared" si="0"/>
        <v>0</v>
      </c>
      <c r="M29" s="173"/>
      <c r="N29" s="173"/>
      <c r="O29" s="251"/>
      <c r="P29" s="54"/>
      <c r="Q29" s="54"/>
      <c r="R29" s="54"/>
      <c r="S29" s="193"/>
      <c r="T29" s="193"/>
      <c r="U29" s="260"/>
      <c r="V29" s="62">
        <f t="shared" si="1"/>
        <v>0</v>
      </c>
      <c r="W29" s="61">
        <f t="shared" si="1"/>
        <v>0</v>
      </c>
      <c r="X29" s="62">
        <f t="shared" si="1"/>
        <v>0</v>
      </c>
      <c r="Y29" s="54"/>
      <c r="Z29" s="54"/>
      <c r="AA29" s="54"/>
      <c r="AB29" s="68"/>
      <c r="AC29" s="68"/>
      <c r="AD29" s="68"/>
      <c r="AE29" s="61"/>
      <c r="AF29" s="61"/>
      <c r="AG29" s="61"/>
      <c r="AH29" s="61"/>
      <c r="AI29" s="61"/>
      <c r="AJ29" s="61"/>
      <c r="AK29" s="68"/>
      <c r="AL29" s="68"/>
      <c r="AM29" s="68"/>
      <c r="AN29" s="61"/>
      <c r="AO29" s="61"/>
      <c r="AP29" s="61"/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 ht="25.5">
      <c r="A30" s="41"/>
      <c r="B30" s="42" t="s">
        <v>43</v>
      </c>
      <c r="C30" s="70" t="s">
        <v>25</v>
      </c>
      <c r="D30" s="170">
        <v>5</v>
      </c>
      <c r="E30" s="171">
        <v>0.81210000000000004</v>
      </c>
      <c r="F30" s="189">
        <v>490.33641302294467</v>
      </c>
      <c r="G30" s="156">
        <v>3</v>
      </c>
      <c r="H30" s="156">
        <v>0.28999999999999998</v>
      </c>
      <c r="I30" s="156">
        <v>222.22300000000001</v>
      </c>
      <c r="J30" s="52">
        <f t="shared" si="0"/>
        <v>8</v>
      </c>
      <c r="K30" s="52">
        <f t="shared" si="0"/>
        <v>1.1021000000000001</v>
      </c>
      <c r="L30" s="71">
        <f t="shared" si="0"/>
        <v>712.55941302294468</v>
      </c>
      <c r="M30" s="171"/>
      <c r="N30" s="171"/>
      <c r="O30" s="250"/>
      <c r="P30" s="54"/>
      <c r="Q30" s="54"/>
      <c r="R30" s="54"/>
      <c r="S30" s="192"/>
      <c r="T30" s="192"/>
      <c r="U30" s="259"/>
      <c r="V30" s="71">
        <f t="shared" si="1"/>
        <v>0</v>
      </c>
      <c r="W30" s="52">
        <f t="shared" si="1"/>
        <v>0</v>
      </c>
      <c r="X30" s="71">
        <f t="shared" si="1"/>
        <v>0</v>
      </c>
      <c r="Y30" s="54">
        <v>162</v>
      </c>
      <c r="Z30" s="54">
        <v>3.4916</v>
      </c>
      <c r="AA30" s="54">
        <v>2059.1239999999998</v>
      </c>
      <c r="AB30" s="54">
        <v>487</v>
      </c>
      <c r="AC30" s="54">
        <v>17.184699999999999</v>
      </c>
      <c r="AD30" s="54">
        <v>7578.6239999999998</v>
      </c>
      <c r="AE30" s="52"/>
      <c r="AF30" s="52"/>
      <c r="AG30" s="52"/>
      <c r="AH30" s="52">
        <v>64</v>
      </c>
      <c r="AI30" s="52">
        <v>10.8667</v>
      </c>
      <c r="AJ30" s="52">
        <v>5361.643</v>
      </c>
      <c r="AK30" s="54">
        <v>60</v>
      </c>
      <c r="AL30" s="54">
        <v>2.6360999999999999</v>
      </c>
      <c r="AM30" s="54">
        <v>1365.11</v>
      </c>
      <c r="AN30" s="52">
        <v>300</v>
      </c>
      <c r="AO30" s="52">
        <v>19.353100000000001</v>
      </c>
      <c r="AP30" s="52">
        <v>11078.878000000001</v>
      </c>
      <c r="AQ30" s="54">
        <f t="shared" si="2"/>
        <v>1081</v>
      </c>
      <c r="AR30" s="54">
        <f t="shared" si="2"/>
        <v>54.634299999999996</v>
      </c>
      <c r="AS30" s="54">
        <f t="shared" si="2"/>
        <v>28155.938413022948</v>
      </c>
      <c r="AT30" s="55" t="s">
        <v>25</v>
      </c>
      <c r="AU30" s="42" t="s">
        <v>43</v>
      </c>
      <c r="AV30" s="77"/>
      <c r="AW30" s="24"/>
    </row>
    <row r="31" spans="1:49" ht="25.5">
      <c r="A31" s="73"/>
      <c r="B31" s="57"/>
      <c r="C31" s="58" t="s">
        <v>26</v>
      </c>
      <c r="D31" s="172">
        <v>0</v>
      </c>
      <c r="E31" s="173">
        <v>0</v>
      </c>
      <c r="F31" s="173">
        <v>0</v>
      </c>
      <c r="G31" s="156"/>
      <c r="H31" s="156"/>
      <c r="I31" s="156"/>
      <c r="J31" s="61">
        <f t="shared" si="0"/>
        <v>0</v>
      </c>
      <c r="K31" s="61">
        <f t="shared" si="0"/>
        <v>0</v>
      </c>
      <c r="L31" s="62">
        <f t="shared" si="0"/>
        <v>0</v>
      </c>
      <c r="M31" s="173"/>
      <c r="N31" s="173"/>
      <c r="O31" s="251"/>
      <c r="P31" s="54"/>
      <c r="Q31" s="54"/>
      <c r="R31" s="54"/>
      <c r="S31" s="193"/>
      <c r="T31" s="193"/>
      <c r="U31" s="260"/>
      <c r="V31" s="62">
        <f t="shared" si="1"/>
        <v>0</v>
      </c>
      <c r="W31" s="61">
        <f t="shared" si="1"/>
        <v>0</v>
      </c>
      <c r="X31" s="62">
        <f t="shared" si="1"/>
        <v>0</v>
      </c>
      <c r="Y31" s="54"/>
      <c r="Z31" s="54"/>
      <c r="AA31" s="54"/>
      <c r="AB31" s="68"/>
      <c r="AC31" s="68"/>
      <c r="AD31" s="68"/>
      <c r="AE31" s="61"/>
      <c r="AF31" s="61"/>
      <c r="AG31" s="61"/>
      <c r="AH31" s="61"/>
      <c r="AI31" s="61"/>
      <c r="AJ31" s="61"/>
      <c r="AK31" s="68"/>
      <c r="AL31" s="68"/>
      <c r="AM31" s="68"/>
      <c r="AN31" s="61"/>
      <c r="AO31" s="61"/>
      <c r="AP31" s="61"/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 ht="25.5">
      <c r="A32" s="41" t="s">
        <v>44</v>
      </c>
      <c r="B32" s="42" t="s">
        <v>45</v>
      </c>
      <c r="C32" s="70" t="s">
        <v>25</v>
      </c>
      <c r="D32" s="170">
        <v>0</v>
      </c>
      <c r="E32" s="171">
        <v>0</v>
      </c>
      <c r="F32" s="171">
        <v>0</v>
      </c>
      <c r="G32" s="156"/>
      <c r="H32" s="156"/>
      <c r="I32" s="156"/>
      <c r="J32" s="52">
        <f t="shared" si="0"/>
        <v>0</v>
      </c>
      <c r="K32" s="52">
        <f t="shared" si="0"/>
        <v>0</v>
      </c>
      <c r="L32" s="71">
        <f t="shared" si="0"/>
        <v>0</v>
      </c>
      <c r="M32" s="171">
        <v>60</v>
      </c>
      <c r="N32" s="171">
        <v>60.640300000000003</v>
      </c>
      <c r="O32" s="250">
        <v>32311.767</v>
      </c>
      <c r="P32" s="54">
        <v>88</v>
      </c>
      <c r="Q32" s="54">
        <v>800.07510000000002</v>
      </c>
      <c r="R32" s="54">
        <v>49932.514999999999</v>
      </c>
      <c r="S32" s="192"/>
      <c r="T32" s="192"/>
      <c r="U32" s="259"/>
      <c r="V32" s="71">
        <f t="shared" si="1"/>
        <v>88</v>
      </c>
      <c r="W32" s="52">
        <f t="shared" si="1"/>
        <v>800.07510000000002</v>
      </c>
      <c r="X32" s="71">
        <f t="shared" si="1"/>
        <v>49932.514999999999</v>
      </c>
      <c r="Y32" s="54">
        <v>147</v>
      </c>
      <c r="Z32" s="54">
        <v>1276.9059999999999</v>
      </c>
      <c r="AA32" s="54">
        <v>78006.104000000007</v>
      </c>
      <c r="AB32" s="54"/>
      <c r="AC32" s="54"/>
      <c r="AD32" s="54"/>
      <c r="AE32" s="52"/>
      <c r="AF32" s="52"/>
      <c r="AG32" s="52"/>
      <c r="AH32" s="52"/>
      <c r="AI32" s="52"/>
      <c r="AJ32" s="52"/>
      <c r="AK32" s="54">
        <v>8</v>
      </c>
      <c r="AL32" s="54">
        <v>4.9599999999999998E-2</v>
      </c>
      <c r="AM32" s="54">
        <v>45.399000000000001</v>
      </c>
      <c r="AN32" s="52"/>
      <c r="AO32" s="52"/>
      <c r="AP32" s="52"/>
      <c r="AQ32" s="54">
        <f t="shared" si="2"/>
        <v>303</v>
      </c>
      <c r="AR32" s="54">
        <f t="shared" si="2"/>
        <v>2137.6710000000003</v>
      </c>
      <c r="AS32" s="54">
        <f t="shared" si="2"/>
        <v>160295.785</v>
      </c>
      <c r="AT32" s="55" t="s">
        <v>25</v>
      </c>
      <c r="AU32" s="42" t="s">
        <v>45</v>
      </c>
      <c r="AV32" s="56" t="s">
        <v>44</v>
      </c>
      <c r="AW32" s="24"/>
    </row>
    <row r="33" spans="1:49" ht="25.5">
      <c r="A33" s="41" t="s">
        <v>46</v>
      </c>
      <c r="B33" s="57"/>
      <c r="C33" s="58" t="s">
        <v>26</v>
      </c>
      <c r="D33" s="172">
        <v>0</v>
      </c>
      <c r="E33" s="173">
        <v>0</v>
      </c>
      <c r="F33" s="173">
        <v>0</v>
      </c>
      <c r="G33" s="156"/>
      <c r="H33" s="156"/>
      <c r="I33" s="156"/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173"/>
      <c r="N33" s="173"/>
      <c r="O33" s="251"/>
      <c r="P33" s="54">
        <v>31</v>
      </c>
      <c r="Q33" s="54">
        <v>224.2002</v>
      </c>
      <c r="R33" s="54">
        <v>23009.376</v>
      </c>
      <c r="S33" s="193"/>
      <c r="T33" s="193"/>
      <c r="U33" s="260"/>
      <c r="V33" s="62">
        <f t="shared" si="1"/>
        <v>31</v>
      </c>
      <c r="W33" s="61">
        <f t="shared" si="1"/>
        <v>224.2002</v>
      </c>
      <c r="X33" s="62">
        <f t="shared" si="1"/>
        <v>23009.376</v>
      </c>
      <c r="Y33" s="54"/>
      <c r="Z33" s="54"/>
      <c r="AA33" s="54"/>
      <c r="AB33" s="68"/>
      <c r="AC33" s="68"/>
      <c r="AD33" s="68"/>
      <c r="AE33" s="61"/>
      <c r="AF33" s="61"/>
      <c r="AG33" s="61"/>
      <c r="AH33" s="61"/>
      <c r="AI33" s="61"/>
      <c r="AJ33" s="61"/>
      <c r="AK33" s="68"/>
      <c r="AL33" s="68"/>
      <c r="AM33" s="68"/>
      <c r="AN33" s="61"/>
      <c r="AO33" s="61"/>
      <c r="AP33" s="61"/>
      <c r="AQ33" s="68">
        <f t="shared" si="2"/>
        <v>31</v>
      </c>
      <c r="AR33" s="68">
        <f t="shared" si="2"/>
        <v>224.2002</v>
      </c>
      <c r="AS33" s="68">
        <f t="shared" si="2"/>
        <v>23009.376</v>
      </c>
      <c r="AT33" s="69" t="s">
        <v>26</v>
      </c>
      <c r="AU33" s="57"/>
      <c r="AV33" s="56" t="s">
        <v>46</v>
      </c>
      <c r="AW33" s="24"/>
    </row>
    <row r="34" spans="1:49" ht="25.5">
      <c r="A34" s="41" t="s">
        <v>27</v>
      </c>
      <c r="B34" s="42" t="s">
        <v>47</v>
      </c>
      <c r="C34" s="70" t="s">
        <v>25</v>
      </c>
      <c r="D34" s="170">
        <v>0</v>
      </c>
      <c r="E34" s="171">
        <v>0</v>
      </c>
      <c r="F34" s="171">
        <v>0</v>
      </c>
      <c r="G34" s="156"/>
      <c r="H34" s="156"/>
      <c r="I34" s="156"/>
      <c r="J34" s="52">
        <f t="shared" si="3"/>
        <v>0</v>
      </c>
      <c r="K34" s="52">
        <f t="shared" si="3"/>
        <v>0</v>
      </c>
      <c r="L34" s="71">
        <f t="shared" si="3"/>
        <v>0</v>
      </c>
      <c r="M34" s="171">
        <v>67</v>
      </c>
      <c r="N34" s="171">
        <v>17.315100000000001</v>
      </c>
      <c r="O34" s="250">
        <v>9389.5460000000003</v>
      </c>
      <c r="P34" s="54"/>
      <c r="Q34" s="54"/>
      <c r="R34" s="54"/>
      <c r="S34" s="192"/>
      <c r="T34" s="192"/>
      <c r="U34" s="259"/>
      <c r="V34" s="71">
        <f t="shared" si="1"/>
        <v>0</v>
      </c>
      <c r="W34" s="52">
        <f t="shared" si="1"/>
        <v>0</v>
      </c>
      <c r="X34" s="71">
        <f t="shared" si="1"/>
        <v>0</v>
      </c>
      <c r="Y34" s="54"/>
      <c r="Z34" s="54"/>
      <c r="AA34" s="54"/>
      <c r="AB34" s="54">
        <v>369</v>
      </c>
      <c r="AC34" s="54">
        <v>111.34923999999999</v>
      </c>
      <c r="AD34" s="54">
        <v>55982.752</v>
      </c>
      <c r="AE34" s="52"/>
      <c r="AF34" s="52"/>
      <c r="AG34" s="52"/>
      <c r="AH34" s="52">
        <v>15</v>
      </c>
      <c r="AI34" s="52">
        <v>2.3088000000000002</v>
      </c>
      <c r="AJ34" s="52">
        <v>1149.1469999999999</v>
      </c>
      <c r="AK34" s="54"/>
      <c r="AL34" s="54"/>
      <c r="AM34" s="54"/>
      <c r="AN34" s="52">
        <v>2</v>
      </c>
      <c r="AO34" s="52">
        <v>1.9699999999999999E-2</v>
      </c>
      <c r="AP34" s="52">
        <v>12.9</v>
      </c>
      <c r="AQ34" s="54">
        <f t="shared" si="2"/>
        <v>453</v>
      </c>
      <c r="AR34" s="54">
        <f t="shared" si="2"/>
        <v>130.99284</v>
      </c>
      <c r="AS34" s="54">
        <f t="shared" si="2"/>
        <v>66534.345000000001</v>
      </c>
      <c r="AT34" s="55" t="s">
        <v>25</v>
      </c>
      <c r="AU34" s="42" t="s">
        <v>47</v>
      </c>
      <c r="AV34" s="56" t="s">
        <v>27</v>
      </c>
      <c r="AW34" s="24"/>
    </row>
    <row r="35" spans="1:49" ht="25.5">
      <c r="A35" s="73" t="s">
        <v>29</v>
      </c>
      <c r="B35" s="57"/>
      <c r="C35" s="58" t="s">
        <v>26</v>
      </c>
      <c r="D35" s="172">
        <v>0</v>
      </c>
      <c r="E35" s="173">
        <v>0</v>
      </c>
      <c r="F35" s="173">
        <v>0</v>
      </c>
      <c r="G35" s="156"/>
      <c r="H35" s="156"/>
      <c r="I35" s="156"/>
      <c r="J35" s="61">
        <f t="shared" si="3"/>
        <v>0</v>
      </c>
      <c r="K35" s="61">
        <f t="shared" si="3"/>
        <v>0</v>
      </c>
      <c r="L35" s="62">
        <f t="shared" si="3"/>
        <v>0</v>
      </c>
      <c r="M35" s="173"/>
      <c r="N35" s="173"/>
      <c r="O35" s="251"/>
      <c r="P35" s="54"/>
      <c r="Q35" s="54"/>
      <c r="R35" s="54"/>
      <c r="S35" s="193"/>
      <c r="T35" s="193"/>
      <c r="U35" s="260"/>
      <c r="V35" s="62">
        <f t="shared" si="1"/>
        <v>0</v>
      </c>
      <c r="W35" s="61">
        <f t="shared" si="1"/>
        <v>0</v>
      </c>
      <c r="X35" s="62">
        <f t="shared" si="1"/>
        <v>0</v>
      </c>
      <c r="Y35" s="54"/>
      <c r="Z35" s="54"/>
      <c r="AA35" s="54"/>
      <c r="AB35" s="68"/>
      <c r="AC35" s="68"/>
      <c r="AD35" s="68"/>
      <c r="AE35" s="61"/>
      <c r="AF35" s="61"/>
      <c r="AG35" s="61"/>
      <c r="AH35" s="61"/>
      <c r="AI35" s="61"/>
      <c r="AJ35" s="61"/>
      <c r="AK35" s="68"/>
      <c r="AL35" s="68"/>
      <c r="AM35" s="68"/>
      <c r="AN35" s="61"/>
      <c r="AO35" s="61"/>
      <c r="AP35" s="61"/>
      <c r="AQ35" s="68">
        <f t="shared" si="2"/>
        <v>0</v>
      </c>
      <c r="AR35" s="68">
        <f t="shared" si="2"/>
        <v>0</v>
      </c>
      <c r="AS35" s="68">
        <f t="shared" si="2"/>
        <v>0</v>
      </c>
      <c r="AT35" s="74" t="s">
        <v>26</v>
      </c>
      <c r="AU35" s="57"/>
      <c r="AV35" s="75" t="s">
        <v>29</v>
      </c>
      <c r="AW35" s="24"/>
    </row>
    <row r="36" spans="1:49" ht="25.5">
      <c r="A36" s="41" t="s">
        <v>48</v>
      </c>
      <c r="B36" s="42" t="s">
        <v>49</v>
      </c>
      <c r="C36" s="70" t="s">
        <v>25</v>
      </c>
      <c r="D36" s="170">
        <v>0</v>
      </c>
      <c r="E36" s="171">
        <v>0</v>
      </c>
      <c r="F36" s="171">
        <v>0</v>
      </c>
      <c r="G36" s="156"/>
      <c r="H36" s="156"/>
      <c r="I36" s="156"/>
      <c r="J36" s="52">
        <f t="shared" si="3"/>
        <v>0</v>
      </c>
      <c r="K36" s="52">
        <f t="shared" si="3"/>
        <v>0</v>
      </c>
      <c r="L36" s="71">
        <f t="shared" si="3"/>
        <v>0</v>
      </c>
      <c r="M36" s="171"/>
      <c r="N36" s="171"/>
      <c r="O36" s="250"/>
      <c r="P36" s="54"/>
      <c r="Q36" s="54"/>
      <c r="R36" s="54"/>
      <c r="S36" s="192"/>
      <c r="T36" s="192"/>
      <c r="U36" s="259"/>
      <c r="V36" s="71">
        <f t="shared" si="1"/>
        <v>0</v>
      </c>
      <c r="W36" s="52">
        <f t="shared" si="1"/>
        <v>0</v>
      </c>
      <c r="X36" s="71">
        <f t="shared" si="1"/>
        <v>0</v>
      </c>
      <c r="Y36" s="54"/>
      <c r="Z36" s="54"/>
      <c r="AA36" s="54"/>
      <c r="AB36" s="54"/>
      <c r="AC36" s="54"/>
      <c r="AD36" s="54"/>
      <c r="AE36" s="52"/>
      <c r="AF36" s="52"/>
      <c r="AG36" s="52"/>
      <c r="AH36" s="52"/>
      <c r="AI36" s="52"/>
      <c r="AJ36" s="52"/>
      <c r="AK36" s="54"/>
      <c r="AL36" s="54"/>
      <c r="AM36" s="54"/>
      <c r="AN36" s="52"/>
      <c r="AO36" s="52"/>
      <c r="AP36" s="52"/>
      <c r="AQ36" s="54">
        <f t="shared" si="2"/>
        <v>0</v>
      </c>
      <c r="AR36" s="54">
        <f t="shared" si="2"/>
        <v>0</v>
      </c>
      <c r="AS36" s="54">
        <f t="shared" si="2"/>
        <v>0</v>
      </c>
      <c r="AT36" s="55" t="s">
        <v>25</v>
      </c>
      <c r="AU36" s="42" t="s">
        <v>49</v>
      </c>
      <c r="AV36" s="56" t="s">
        <v>48</v>
      </c>
      <c r="AW36" s="24"/>
    </row>
    <row r="37" spans="1:49" ht="25.5">
      <c r="A37" s="41" t="s">
        <v>27</v>
      </c>
      <c r="B37" s="57"/>
      <c r="C37" s="58" t="s">
        <v>26</v>
      </c>
      <c r="D37" s="172">
        <v>0</v>
      </c>
      <c r="E37" s="173">
        <v>0</v>
      </c>
      <c r="F37" s="173">
        <v>0</v>
      </c>
      <c r="G37" s="156"/>
      <c r="H37" s="156"/>
      <c r="I37" s="156"/>
      <c r="J37" s="61">
        <f t="shared" si="3"/>
        <v>0</v>
      </c>
      <c r="K37" s="61">
        <f t="shared" si="3"/>
        <v>0</v>
      </c>
      <c r="L37" s="62">
        <f t="shared" si="3"/>
        <v>0</v>
      </c>
      <c r="M37" s="173"/>
      <c r="N37" s="173"/>
      <c r="O37" s="251"/>
      <c r="P37" s="54"/>
      <c r="Q37" s="54"/>
      <c r="R37" s="54"/>
      <c r="S37" s="193"/>
      <c r="T37" s="193"/>
      <c r="U37" s="260"/>
      <c r="V37" s="62">
        <f t="shared" si="1"/>
        <v>0</v>
      </c>
      <c r="W37" s="61">
        <f t="shared" si="1"/>
        <v>0</v>
      </c>
      <c r="X37" s="62">
        <f t="shared" si="1"/>
        <v>0</v>
      </c>
      <c r="Y37" s="54"/>
      <c r="Z37" s="54"/>
      <c r="AA37" s="54"/>
      <c r="AB37" s="68"/>
      <c r="AC37" s="68"/>
      <c r="AD37" s="68"/>
      <c r="AE37" s="61"/>
      <c r="AF37" s="61"/>
      <c r="AG37" s="61"/>
      <c r="AH37" s="61"/>
      <c r="AI37" s="61"/>
      <c r="AJ37" s="61"/>
      <c r="AK37" s="68"/>
      <c r="AL37" s="68"/>
      <c r="AM37" s="68"/>
      <c r="AN37" s="61"/>
      <c r="AO37" s="61"/>
      <c r="AP37" s="61"/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 ht="25.5">
      <c r="A38" s="41" t="s">
        <v>29</v>
      </c>
      <c r="B38" s="42" t="s">
        <v>50</v>
      </c>
      <c r="C38" s="70" t="s">
        <v>25</v>
      </c>
      <c r="D38" s="170">
        <v>19</v>
      </c>
      <c r="E38" s="171">
        <v>4.0148000000000001</v>
      </c>
      <c r="F38" s="189">
        <v>1961.0464020533159</v>
      </c>
      <c r="G38" s="156"/>
      <c r="H38" s="156"/>
      <c r="I38" s="156"/>
      <c r="J38" s="52">
        <f t="shared" si="3"/>
        <v>19</v>
      </c>
      <c r="K38" s="52">
        <f t="shared" si="3"/>
        <v>4.0148000000000001</v>
      </c>
      <c r="L38" s="71">
        <f t="shared" si="3"/>
        <v>1961.0464020533159</v>
      </c>
      <c r="M38" s="171"/>
      <c r="N38" s="171"/>
      <c r="O38" s="250"/>
      <c r="P38" s="54"/>
      <c r="Q38" s="54"/>
      <c r="R38" s="54"/>
      <c r="S38" s="192"/>
      <c r="T38" s="192"/>
      <c r="U38" s="259"/>
      <c r="V38" s="71">
        <f t="shared" si="1"/>
        <v>0</v>
      </c>
      <c r="W38" s="52">
        <f t="shared" si="1"/>
        <v>0</v>
      </c>
      <c r="X38" s="71">
        <f t="shared" si="1"/>
        <v>0</v>
      </c>
      <c r="Y38" s="54"/>
      <c r="Z38" s="54"/>
      <c r="AA38" s="54"/>
      <c r="AB38" s="54">
        <v>358</v>
      </c>
      <c r="AC38" s="54">
        <v>26.937999999999999</v>
      </c>
      <c r="AD38" s="54">
        <v>14802.558000000001</v>
      </c>
      <c r="AE38" s="52"/>
      <c r="AF38" s="52"/>
      <c r="AG38" s="52"/>
      <c r="AH38" s="52"/>
      <c r="AI38" s="52"/>
      <c r="AJ38" s="52"/>
      <c r="AK38" s="54"/>
      <c r="AL38" s="54"/>
      <c r="AM38" s="54"/>
      <c r="AN38" s="52">
        <v>15</v>
      </c>
      <c r="AO38" s="52">
        <v>0.85035000000000005</v>
      </c>
      <c r="AP38" s="52">
        <v>1627.627</v>
      </c>
      <c r="AQ38" s="54">
        <f t="shared" si="2"/>
        <v>392</v>
      </c>
      <c r="AR38" s="54">
        <f t="shared" si="2"/>
        <v>31.803149999999999</v>
      </c>
      <c r="AS38" s="54">
        <f t="shared" si="2"/>
        <v>18391.231402053316</v>
      </c>
      <c r="AT38" s="55" t="s">
        <v>25</v>
      </c>
      <c r="AU38" s="42" t="s">
        <v>50</v>
      </c>
      <c r="AV38" s="56" t="s">
        <v>29</v>
      </c>
      <c r="AW38" s="24"/>
    </row>
    <row r="39" spans="1:49" ht="25.5">
      <c r="A39" s="73" t="s">
        <v>51</v>
      </c>
      <c r="B39" s="57"/>
      <c r="C39" s="58" t="s">
        <v>26</v>
      </c>
      <c r="D39" s="172">
        <v>0</v>
      </c>
      <c r="E39" s="173">
        <v>0</v>
      </c>
      <c r="F39" s="173">
        <v>0</v>
      </c>
      <c r="G39" s="156"/>
      <c r="H39" s="156"/>
      <c r="I39" s="156"/>
      <c r="J39" s="61">
        <f t="shared" si="3"/>
        <v>0</v>
      </c>
      <c r="K39" s="61">
        <f t="shared" si="3"/>
        <v>0</v>
      </c>
      <c r="L39" s="62">
        <f t="shared" si="3"/>
        <v>0</v>
      </c>
      <c r="M39" s="173"/>
      <c r="N39" s="173"/>
      <c r="O39" s="251"/>
      <c r="P39" s="54"/>
      <c r="Q39" s="54"/>
      <c r="R39" s="54"/>
      <c r="S39" s="193"/>
      <c r="T39" s="193"/>
      <c r="U39" s="260"/>
      <c r="V39" s="62">
        <f t="shared" si="1"/>
        <v>0</v>
      </c>
      <c r="W39" s="61">
        <f t="shared" si="1"/>
        <v>0</v>
      </c>
      <c r="X39" s="62">
        <f t="shared" si="1"/>
        <v>0</v>
      </c>
      <c r="Y39" s="54"/>
      <c r="Z39" s="54"/>
      <c r="AA39" s="54"/>
      <c r="AB39" s="68"/>
      <c r="AC39" s="68"/>
      <c r="AD39" s="68"/>
      <c r="AE39" s="61"/>
      <c r="AF39" s="61"/>
      <c r="AG39" s="61"/>
      <c r="AH39" s="61"/>
      <c r="AI39" s="61"/>
      <c r="AJ39" s="61"/>
      <c r="AK39" s="68"/>
      <c r="AL39" s="68"/>
      <c r="AM39" s="68"/>
      <c r="AN39" s="61"/>
      <c r="AO39" s="61"/>
      <c r="AP39" s="61"/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 ht="25.5">
      <c r="A40" s="41"/>
      <c r="B40" s="42" t="s">
        <v>52</v>
      </c>
      <c r="C40" s="70" t="s">
        <v>25</v>
      </c>
      <c r="D40" s="170">
        <v>0</v>
      </c>
      <c r="E40" s="171">
        <v>0</v>
      </c>
      <c r="F40" s="171">
        <v>0</v>
      </c>
      <c r="G40" s="156"/>
      <c r="H40" s="156"/>
      <c r="I40" s="156"/>
      <c r="J40" s="52">
        <f t="shared" si="3"/>
        <v>0</v>
      </c>
      <c r="K40" s="52">
        <f t="shared" si="3"/>
        <v>0</v>
      </c>
      <c r="L40" s="71">
        <f t="shared" si="3"/>
        <v>0</v>
      </c>
      <c r="M40" s="171"/>
      <c r="N40" s="171"/>
      <c r="O40" s="250"/>
      <c r="P40" s="54"/>
      <c r="Q40" s="54"/>
      <c r="R40" s="54"/>
      <c r="S40" s="192"/>
      <c r="T40" s="192"/>
      <c r="U40" s="259"/>
      <c r="V40" s="71">
        <f t="shared" si="1"/>
        <v>0</v>
      </c>
      <c r="W40" s="52">
        <f t="shared" si="1"/>
        <v>0</v>
      </c>
      <c r="X40" s="71">
        <f t="shared" si="1"/>
        <v>0</v>
      </c>
      <c r="Y40" s="54"/>
      <c r="Z40" s="54"/>
      <c r="AA40" s="54"/>
      <c r="AB40" s="54"/>
      <c r="AC40" s="54"/>
      <c r="AD40" s="54"/>
      <c r="AE40" s="52"/>
      <c r="AF40" s="52"/>
      <c r="AG40" s="52"/>
      <c r="AH40" s="52"/>
      <c r="AI40" s="52"/>
      <c r="AJ40" s="52"/>
      <c r="AK40" s="54"/>
      <c r="AL40" s="54"/>
      <c r="AM40" s="54"/>
      <c r="AN40" s="52"/>
      <c r="AO40" s="52"/>
      <c r="AP40" s="52"/>
      <c r="AQ40" s="54">
        <f t="shared" si="2"/>
        <v>0</v>
      </c>
      <c r="AR40" s="54">
        <f t="shared" si="2"/>
        <v>0</v>
      </c>
      <c r="AS40" s="54">
        <f t="shared" si="2"/>
        <v>0</v>
      </c>
      <c r="AT40" s="55" t="s">
        <v>25</v>
      </c>
      <c r="AU40" s="42" t="s">
        <v>52</v>
      </c>
      <c r="AV40" s="56"/>
      <c r="AW40" s="24"/>
    </row>
    <row r="41" spans="1:49" ht="25.5">
      <c r="A41" s="41" t="s">
        <v>53</v>
      </c>
      <c r="B41" s="57"/>
      <c r="C41" s="58" t="s">
        <v>26</v>
      </c>
      <c r="D41" s="172">
        <v>0</v>
      </c>
      <c r="E41" s="173">
        <v>0</v>
      </c>
      <c r="F41" s="173">
        <v>0</v>
      </c>
      <c r="G41" s="156"/>
      <c r="H41" s="156"/>
      <c r="I41" s="156"/>
      <c r="J41" s="61">
        <f t="shared" si="3"/>
        <v>0</v>
      </c>
      <c r="K41" s="61">
        <f t="shared" si="3"/>
        <v>0</v>
      </c>
      <c r="L41" s="62">
        <f t="shared" si="3"/>
        <v>0</v>
      </c>
      <c r="M41" s="173"/>
      <c r="N41" s="173"/>
      <c r="O41" s="251"/>
      <c r="P41" s="54"/>
      <c r="Q41" s="54"/>
      <c r="R41" s="54"/>
      <c r="S41" s="193"/>
      <c r="T41" s="193"/>
      <c r="U41" s="260"/>
      <c r="V41" s="62">
        <f t="shared" si="1"/>
        <v>0</v>
      </c>
      <c r="W41" s="61">
        <f t="shared" si="1"/>
        <v>0</v>
      </c>
      <c r="X41" s="62">
        <f t="shared" si="1"/>
        <v>0</v>
      </c>
      <c r="Y41" s="54"/>
      <c r="Z41" s="54"/>
      <c r="AA41" s="54"/>
      <c r="AB41" s="68"/>
      <c r="AC41" s="68"/>
      <c r="AD41" s="68"/>
      <c r="AE41" s="61"/>
      <c r="AF41" s="61"/>
      <c r="AG41" s="61"/>
      <c r="AH41" s="61"/>
      <c r="AI41" s="61"/>
      <c r="AJ41" s="61"/>
      <c r="AK41" s="68"/>
      <c r="AL41" s="68"/>
      <c r="AM41" s="68"/>
      <c r="AN41" s="61"/>
      <c r="AO41" s="61"/>
      <c r="AP41" s="61"/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 ht="25.5">
      <c r="A42" s="41"/>
      <c r="B42" s="42" t="s">
        <v>54</v>
      </c>
      <c r="C42" s="70" t="s">
        <v>25</v>
      </c>
      <c r="D42" s="170">
        <v>1</v>
      </c>
      <c r="E42" s="171">
        <v>10.866</v>
      </c>
      <c r="F42" s="189">
        <v>5171.4627646881672</v>
      </c>
      <c r="G42" s="156">
        <v>2</v>
      </c>
      <c r="H42" s="156">
        <v>29.327200000000001</v>
      </c>
      <c r="I42" s="156">
        <v>11302.709000000001</v>
      </c>
      <c r="J42" s="52">
        <f t="shared" si="3"/>
        <v>3</v>
      </c>
      <c r="K42" s="52">
        <f t="shared" si="3"/>
        <v>40.193200000000004</v>
      </c>
      <c r="L42" s="71">
        <f t="shared" si="3"/>
        <v>16474.171764688166</v>
      </c>
      <c r="M42" s="171">
        <v>17</v>
      </c>
      <c r="N42" s="171">
        <v>598.17999999999995</v>
      </c>
      <c r="O42" s="250">
        <v>281399.05599999998</v>
      </c>
      <c r="P42" s="54"/>
      <c r="Q42" s="54"/>
      <c r="R42" s="54"/>
      <c r="S42" s="192"/>
      <c r="T42" s="192"/>
      <c r="U42" s="259"/>
      <c r="V42" s="71">
        <f t="shared" si="1"/>
        <v>0</v>
      </c>
      <c r="W42" s="52">
        <f t="shared" si="1"/>
        <v>0</v>
      </c>
      <c r="X42" s="71">
        <f t="shared" si="1"/>
        <v>0</v>
      </c>
      <c r="Y42" s="54"/>
      <c r="Z42" s="54"/>
      <c r="AA42" s="54"/>
      <c r="AB42" s="54"/>
      <c r="AC42" s="54"/>
      <c r="AD42" s="54"/>
      <c r="AE42" s="52"/>
      <c r="AF42" s="52"/>
      <c r="AG42" s="52"/>
      <c r="AH42" s="52"/>
      <c r="AI42" s="52"/>
      <c r="AJ42" s="52"/>
      <c r="AK42" s="54"/>
      <c r="AL42" s="54"/>
      <c r="AM42" s="54"/>
      <c r="AN42" s="52"/>
      <c r="AO42" s="52"/>
      <c r="AP42" s="52"/>
      <c r="AQ42" s="54">
        <f t="shared" si="2"/>
        <v>20</v>
      </c>
      <c r="AR42" s="54">
        <f t="shared" si="2"/>
        <v>638.37319999999988</v>
      </c>
      <c r="AS42" s="54">
        <f t="shared" si="2"/>
        <v>297873.22776468814</v>
      </c>
      <c r="AT42" s="55" t="s">
        <v>25</v>
      </c>
      <c r="AU42" s="42" t="s">
        <v>54</v>
      </c>
      <c r="AV42" s="56"/>
      <c r="AW42" s="24"/>
    </row>
    <row r="43" spans="1:49" ht="25.5">
      <c r="A43" s="41" t="s">
        <v>55</v>
      </c>
      <c r="B43" s="57"/>
      <c r="C43" s="58" t="s">
        <v>26</v>
      </c>
      <c r="D43" s="172">
        <v>32</v>
      </c>
      <c r="E43" s="173">
        <v>448.84690000000001</v>
      </c>
      <c r="F43" s="190">
        <v>300852.84791861987</v>
      </c>
      <c r="G43" s="156">
        <v>19</v>
      </c>
      <c r="H43" s="156">
        <v>305.89060000000001</v>
      </c>
      <c r="I43" s="156">
        <v>208871.30100000001</v>
      </c>
      <c r="J43" s="61">
        <f t="shared" si="3"/>
        <v>51</v>
      </c>
      <c r="K43" s="61">
        <f t="shared" si="3"/>
        <v>754.73749999999995</v>
      </c>
      <c r="L43" s="62">
        <f t="shared" si="3"/>
        <v>509724.14891861985</v>
      </c>
      <c r="M43" s="173">
        <v>15</v>
      </c>
      <c r="N43" s="173">
        <v>195.0026</v>
      </c>
      <c r="O43" s="251">
        <v>102846.03599999999</v>
      </c>
      <c r="P43" s="54"/>
      <c r="Q43" s="54"/>
      <c r="R43" s="54"/>
      <c r="S43" s="193"/>
      <c r="T43" s="193"/>
      <c r="U43" s="260"/>
      <c r="V43" s="62">
        <f t="shared" si="1"/>
        <v>0</v>
      </c>
      <c r="W43" s="61">
        <f t="shared" si="1"/>
        <v>0</v>
      </c>
      <c r="X43" s="62">
        <f t="shared" si="1"/>
        <v>0</v>
      </c>
      <c r="Y43" s="54"/>
      <c r="Z43" s="54"/>
      <c r="AA43" s="54"/>
      <c r="AB43" s="68"/>
      <c r="AC43" s="68"/>
      <c r="AD43" s="68"/>
      <c r="AE43" s="61"/>
      <c r="AF43" s="61"/>
      <c r="AG43" s="61"/>
      <c r="AH43" s="61"/>
      <c r="AI43" s="61"/>
      <c r="AJ43" s="61"/>
      <c r="AK43" s="68"/>
      <c r="AL43" s="68"/>
      <c r="AM43" s="68"/>
      <c r="AN43" s="61"/>
      <c r="AO43" s="61"/>
      <c r="AP43" s="61"/>
      <c r="AQ43" s="68">
        <f t="shared" si="2"/>
        <v>66</v>
      </c>
      <c r="AR43" s="68">
        <f t="shared" si="2"/>
        <v>949.74009999999998</v>
      </c>
      <c r="AS43" s="68">
        <f t="shared" si="2"/>
        <v>612570.18491861993</v>
      </c>
      <c r="AT43" s="55" t="s">
        <v>26</v>
      </c>
      <c r="AU43" s="57"/>
      <c r="AV43" s="56" t="s">
        <v>55</v>
      </c>
      <c r="AW43" s="24"/>
    </row>
    <row r="44" spans="1:49" ht="25.5">
      <c r="A44" s="41"/>
      <c r="B44" s="42" t="s">
        <v>56</v>
      </c>
      <c r="C44" s="70" t="s">
        <v>25</v>
      </c>
      <c r="D44" s="170">
        <v>0</v>
      </c>
      <c r="E44" s="171">
        <v>0</v>
      </c>
      <c r="F44" s="171">
        <v>0</v>
      </c>
      <c r="G44" s="156"/>
      <c r="H44" s="156"/>
      <c r="I44" s="156"/>
      <c r="J44" s="52">
        <f t="shared" si="3"/>
        <v>0</v>
      </c>
      <c r="K44" s="52">
        <f t="shared" si="3"/>
        <v>0</v>
      </c>
      <c r="L44" s="71">
        <f t="shared" si="3"/>
        <v>0</v>
      </c>
      <c r="M44" s="171">
        <v>1</v>
      </c>
      <c r="N44" s="171">
        <v>0.05</v>
      </c>
      <c r="O44" s="247">
        <v>29.917999999999999</v>
      </c>
      <c r="P44" s="54"/>
      <c r="Q44" s="54"/>
      <c r="R44" s="54"/>
      <c r="S44" s="192"/>
      <c r="T44" s="192"/>
      <c r="U44" s="259"/>
      <c r="V44" s="71">
        <f t="shared" si="1"/>
        <v>0</v>
      </c>
      <c r="W44" s="52">
        <f t="shared" si="1"/>
        <v>0</v>
      </c>
      <c r="X44" s="71">
        <f t="shared" si="1"/>
        <v>0</v>
      </c>
      <c r="Y44" s="54"/>
      <c r="Z44" s="54"/>
      <c r="AA44" s="54"/>
      <c r="AB44" s="54"/>
      <c r="AC44" s="54"/>
      <c r="AD44" s="54"/>
      <c r="AE44" s="52"/>
      <c r="AF44" s="52"/>
      <c r="AG44" s="52"/>
      <c r="AH44" s="52"/>
      <c r="AI44" s="52"/>
      <c r="AJ44" s="52"/>
      <c r="AK44" s="54"/>
      <c r="AL44" s="54"/>
      <c r="AM44" s="54"/>
      <c r="AN44" s="52"/>
      <c r="AO44" s="52"/>
      <c r="AP44" s="52"/>
      <c r="AQ44" s="54">
        <f t="shared" si="2"/>
        <v>1</v>
      </c>
      <c r="AR44" s="54">
        <f t="shared" si="2"/>
        <v>0.05</v>
      </c>
      <c r="AS44" s="54">
        <f t="shared" si="2"/>
        <v>29.917999999999999</v>
      </c>
      <c r="AT44" s="78" t="s">
        <v>25</v>
      </c>
      <c r="AU44" s="42" t="s">
        <v>56</v>
      </c>
      <c r="AV44" s="56"/>
      <c r="AW44" s="24"/>
    </row>
    <row r="45" spans="1:49" ht="25.5">
      <c r="A45" s="41" t="s">
        <v>29</v>
      </c>
      <c r="B45" s="57"/>
      <c r="C45" s="58" t="s">
        <v>26</v>
      </c>
      <c r="D45" s="172">
        <v>0</v>
      </c>
      <c r="E45" s="173">
        <v>0</v>
      </c>
      <c r="F45" s="173">
        <v>0</v>
      </c>
      <c r="G45" s="156"/>
      <c r="H45" s="156"/>
      <c r="I45" s="156"/>
      <c r="J45" s="61">
        <f t="shared" si="3"/>
        <v>0</v>
      </c>
      <c r="K45" s="61">
        <f t="shared" si="3"/>
        <v>0</v>
      </c>
      <c r="L45" s="62">
        <f t="shared" si="3"/>
        <v>0</v>
      </c>
      <c r="M45" s="173">
        <v>2</v>
      </c>
      <c r="N45" s="173">
        <v>0.06</v>
      </c>
      <c r="O45" s="248">
        <v>44.533999999999999</v>
      </c>
      <c r="P45" s="54"/>
      <c r="Q45" s="54"/>
      <c r="R45" s="54"/>
      <c r="S45" s="193"/>
      <c r="T45" s="193"/>
      <c r="U45" s="260"/>
      <c r="V45" s="62">
        <f t="shared" si="1"/>
        <v>0</v>
      </c>
      <c r="W45" s="61">
        <f t="shared" si="1"/>
        <v>0</v>
      </c>
      <c r="X45" s="62">
        <f t="shared" si="1"/>
        <v>0</v>
      </c>
      <c r="Y45" s="54"/>
      <c r="Z45" s="54"/>
      <c r="AA45" s="54"/>
      <c r="AB45" s="68"/>
      <c r="AC45" s="68"/>
      <c r="AD45" s="68"/>
      <c r="AE45" s="61"/>
      <c r="AF45" s="61"/>
      <c r="AG45" s="61"/>
      <c r="AH45" s="61"/>
      <c r="AI45" s="61"/>
      <c r="AJ45" s="61"/>
      <c r="AK45" s="68"/>
      <c r="AL45" s="68"/>
      <c r="AM45" s="68"/>
      <c r="AN45" s="61"/>
      <c r="AO45" s="61"/>
      <c r="AP45" s="61"/>
      <c r="AQ45" s="68">
        <f t="shared" si="2"/>
        <v>2</v>
      </c>
      <c r="AR45" s="68">
        <f t="shared" si="2"/>
        <v>0.06</v>
      </c>
      <c r="AS45" s="68">
        <f t="shared" si="2"/>
        <v>44.533999999999999</v>
      </c>
      <c r="AT45" s="69" t="s">
        <v>26</v>
      </c>
      <c r="AU45" s="57"/>
      <c r="AV45" s="79" t="s">
        <v>29</v>
      </c>
      <c r="AW45" s="24"/>
    </row>
    <row r="46" spans="1:49" ht="25.5">
      <c r="A46" s="41"/>
      <c r="B46" s="42" t="s">
        <v>57</v>
      </c>
      <c r="C46" s="70" t="s">
        <v>25</v>
      </c>
      <c r="D46" s="170">
        <v>0</v>
      </c>
      <c r="E46" s="171">
        <v>0</v>
      </c>
      <c r="F46" s="171">
        <v>0</v>
      </c>
      <c r="G46" s="156"/>
      <c r="H46" s="156"/>
      <c r="I46" s="156"/>
      <c r="J46" s="52">
        <f t="shared" si="3"/>
        <v>0</v>
      </c>
      <c r="K46" s="52">
        <f t="shared" si="3"/>
        <v>0</v>
      </c>
      <c r="L46" s="71">
        <f t="shared" si="3"/>
        <v>0</v>
      </c>
      <c r="M46" s="171"/>
      <c r="N46" s="171"/>
      <c r="O46" s="258"/>
      <c r="P46" s="54"/>
      <c r="Q46" s="54"/>
      <c r="R46" s="54"/>
      <c r="S46" s="192"/>
      <c r="T46" s="192"/>
      <c r="U46" s="259"/>
      <c r="V46" s="71">
        <f t="shared" si="1"/>
        <v>0</v>
      </c>
      <c r="W46" s="52">
        <f t="shared" si="1"/>
        <v>0</v>
      </c>
      <c r="X46" s="71">
        <f t="shared" si="1"/>
        <v>0</v>
      </c>
      <c r="Y46" s="54"/>
      <c r="Z46" s="54"/>
      <c r="AA46" s="54"/>
      <c r="AB46" s="54"/>
      <c r="AC46" s="54"/>
      <c r="AD46" s="54"/>
      <c r="AE46" s="52"/>
      <c r="AF46" s="52"/>
      <c r="AG46" s="52"/>
      <c r="AH46" s="52"/>
      <c r="AI46" s="52"/>
      <c r="AJ46" s="52"/>
      <c r="AK46" s="54"/>
      <c r="AL46" s="54"/>
      <c r="AM46" s="54"/>
      <c r="AN46" s="52"/>
      <c r="AO46" s="52"/>
      <c r="AP46" s="52"/>
      <c r="AQ46" s="54">
        <f t="shared" si="2"/>
        <v>0</v>
      </c>
      <c r="AR46" s="54">
        <f t="shared" si="2"/>
        <v>0</v>
      </c>
      <c r="AS46" s="54">
        <f t="shared" si="2"/>
        <v>0</v>
      </c>
      <c r="AT46" s="55" t="s">
        <v>25</v>
      </c>
      <c r="AU46" s="42" t="s">
        <v>57</v>
      </c>
      <c r="AV46" s="79"/>
      <c r="AW46" s="24"/>
    </row>
    <row r="47" spans="1:49" ht="25.5">
      <c r="A47" s="73"/>
      <c r="B47" s="57"/>
      <c r="C47" s="58" t="s">
        <v>26</v>
      </c>
      <c r="D47" s="172">
        <v>0</v>
      </c>
      <c r="E47" s="173">
        <v>0</v>
      </c>
      <c r="F47" s="173">
        <v>0</v>
      </c>
      <c r="G47" s="156"/>
      <c r="H47" s="156"/>
      <c r="I47" s="156"/>
      <c r="J47" s="61">
        <f t="shared" si="3"/>
        <v>0</v>
      </c>
      <c r="K47" s="61">
        <f t="shared" si="3"/>
        <v>0</v>
      </c>
      <c r="L47" s="62">
        <f t="shared" si="3"/>
        <v>0</v>
      </c>
      <c r="M47" s="173"/>
      <c r="N47" s="173"/>
      <c r="O47" s="251"/>
      <c r="P47" s="54"/>
      <c r="Q47" s="54"/>
      <c r="R47" s="54"/>
      <c r="S47" s="193"/>
      <c r="T47" s="193"/>
      <c r="U47" s="260"/>
      <c r="V47" s="62">
        <f t="shared" si="1"/>
        <v>0</v>
      </c>
      <c r="W47" s="61">
        <f t="shared" si="1"/>
        <v>0</v>
      </c>
      <c r="X47" s="62">
        <f t="shared" si="1"/>
        <v>0</v>
      </c>
      <c r="Y47" s="54"/>
      <c r="Z47" s="54"/>
      <c r="AA47" s="54"/>
      <c r="AB47" s="68"/>
      <c r="AC47" s="68"/>
      <c r="AD47" s="68"/>
      <c r="AE47" s="61"/>
      <c r="AF47" s="61"/>
      <c r="AG47" s="61"/>
      <c r="AH47" s="61"/>
      <c r="AI47" s="61"/>
      <c r="AJ47" s="61"/>
      <c r="AK47" s="68"/>
      <c r="AL47" s="68"/>
      <c r="AM47" s="68"/>
      <c r="AN47" s="61"/>
      <c r="AO47" s="61"/>
      <c r="AP47" s="61"/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 ht="25.5">
      <c r="A48" s="41"/>
      <c r="B48" s="42" t="s">
        <v>58</v>
      </c>
      <c r="C48" s="70" t="s">
        <v>25</v>
      </c>
      <c r="D48" s="170">
        <v>0</v>
      </c>
      <c r="E48" s="171">
        <v>0</v>
      </c>
      <c r="F48" s="171">
        <v>0</v>
      </c>
      <c r="G48" s="156"/>
      <c r="H48" s="156"/>
      <c r="I48" s="156"/>
      <c r="J48" s="52">
        <f t="shared" si="3"/>
        <v>0</v>
      </c>
      <c r="K48" s="52">
        <f t="shared" si="3"/>
        <v>0</v>
      </c>
      <c r="L48" s="71">
        <f t="shared" si="3"/>
        <v>0</v>
      </c>
      <c r="M48" s="171">
        <v>66</v>
      </c>
      <c r="N48" s="171">
        <v>48.406399999999998</v>
      </c>
      <c r="O48" s="250">
        <v>22434.407999999999</v>
      </c>
      <c r="P48" s="54">
        <v>7</v>
      </c>
      <c r="Q48" s="54">
        <v>3.8519999999999999</v>
      </c>
      <c r="R48" s="54">
        <v>1673.0809999999999</v>
      </c>
      <c r="S48" s="192"/>
      <c r="T48" s="192"/>
      <c r="U48" s="259"/>
      <c r="V48" s="71">
        <f t="shared" si="1"/>
        <v>7</v>
      </c>
      <c r="W48" s="52">
        <f t="shared" si="1"/>
        <v>3.8519999999999999</v>
      </c>
      <c r="X48" s="71">
        <f t="shared" si="1"/>
        <v>1673.0809999999999</v>
      </c>
      <c r="Y48" s="54"/>
      <c r="Z48" s="54"/>
      <c r="AA48" s="54"/>
      <c r="AB48" s="54"/>
      <c r="AC48" s="54"/>
      <c r="AD48" s="54"/>
      <c r="AE48" s="52"/>
      <c r="AF48" s="52"/>
      <c r="AG48" s="52"/>
      <c r="AH48" s="52"/>
      <c r="AI48" s="52"/>
      <c r="AJ48" s="52"/>
      <c r="AK48" s="54"/>
      <c r="AL48" s="54"/>
      <c r="AM48" s="54"/>
      <c r="AN48" s="52"/>
      <c r="AO48" s="52"/>
      <c r="AP48" s="52"/>
      <c r="AQ48" s="54">
        <f t="shared" si="2"/>
        <v>73</v>
      </c>
      <c r="AR48" s="54">
        <f t="shared" si="2"/>
        <v>52.258399999999995</v>
      </c>
      <c r="AS48" s="54">
        <f t="shared" si="2"/>
        <v>24107.488999999998</v>
      </c>
      <c r="AT48" s="55" t="s">
        <v>25</v>
      </c>
      <c r="AU48" s="42" t="s">
        <v>58</v>
      </c>
      <c r="AV48" s="79"/>
      <c r="AW48" s="24"/>
    </row>
    <row r="49" spans="1:49" ht="25.5">
      <c r="A49" s="41" t="s">
        <v>59</v>
      </c>
      <c r="B49" s="57"/>
      <c r="C49" s="58" t="s">
        <v>26</v>
      </c>
      <c r="D49" s="172">
        <v>0</v>
      </c>
      <c r="E49" s="173">
        <v>0</v>
      </c>
      <c r="F49" s="173">
        <v>0</v>
      </c>
      <c r="G49" s="156"/>
      <c r="H49" s="156"/>
      <c r="I49" s="156"/>
      <c r="J49" s="61">
        <f t="shared" si="3"/>
        <v>0</v>
      </c>
      <c r="K49" s="61">
        <f t="shared" si="3"/>
        <v>0</v>
      </c>
      <c r="L49" s="62">
        <f t="shared" si="3"/>
        <v>0</v>
      </c>
      <c r="M49" s="173"/>
      <c r="N49" s="173"/>
      <c r="O49" s="251"/>
      <c r="P49" s="54"/>
      <c r="Q49" s="54"/>
      <c r="R49" s="54"/>
      <c r="S49" s="193"/>
      <c r="T49" s="193"/>
      <c r="U49" s="260"/>
      <c r="V49" s="62">
        <f t="shared" si="1"/>
        <v>0</v>
      </c>
      <c r="W49" s="61">
        <f t="shared" si="1"/>
        <v>0</v>
      </c>
      <c r="X49" s="62">
        <f t="shared" si="1"/>
        <v>0</v>
      </c>
      <c r="Y49" s="54"/>
      <c r="Z49" s="54"/>
      <c r="AA49" s="54"/>
      <c r="AB49" s="68"/>
      <c r="AC49" s="68"/>
      <c r="AD49" s="68"/>
      <c r="AE49" s="61"/>
      <c r="AF49" s="61"/>
      <c r="AG49" s="61"/>
      <c r="AH49" s="61"/>
      <c r="AI49" s="61"/>
      <c r="AJ49" s="61"/>
      <c r="AK49" s="68"/>
      <c r="AL49" s="68"/>
      <c r="AM49" s="68"/>
      <c r="AN49" s="61"/>
      <c r="AO49" s="61"/>
      <c r="AP49" s="61"/>
      <c r="AQ49" s="68">
        <f t="shared" si="2"/>
        <v>0</v>
      </c>
      <c r="AR49" s="68">
        <f t="shared" si="2"/>
        <v>0</v>
      </c>
      <c r="AS49" s="68">
        <f t="shared" si="2"/>
        <v>0</v>
      </c>
      <c r="AT49" s="69" t="s">
        <v>26</v>
      </c>
      <c r="AU49" s="57"/>
      <c r="AV49" s="79" t="s">
        <v>59</v>
      </c>
      <c r="AW49" s="24"/>
    </row>
    <row r="50" spans="1:49" ht="25.5">
      <c r="A50" s="41"/>
      <c r="B50" s="42" t="s">
        <v>60</v>
      </c>
      <c r="C50" s="70" t="s">
        <v>25</v>
      </c>
      <c r="D50" s="170">
        <v>0</v>
      </c>
      <c r="E50" s="171">
        <v>0</v>
      </c>
      <c r="F50" s="171">
        <v>0</v>
      </c>
      <c r="G50" s="156"/>
      <c r="H50" s="156"/>
      <c r="I50" s="156"/>
      <c r="J50" s="52">
        <f t="shared" si="3"/>
        <v>0</v>
      </c>
      <c r="K50" s="52">
        <f t="shared" si="3"/>
        <v>0</v>
      </c>
      <c r="L50" s="71">
        <f t="shared" si="3"/>
        <v>0</v>
      </c>
      <c r="M50" s="171"/>
      <c r="N50" s="171"/>
      <c r="O50" s="250"/>
      <c r="P50" s="54"/>
      <c r="Q50" s="54"/>
      <c r="R50" s="54"/>
      <c r="S50" s="192"/>
      <c r="T50" s="192"/>
      <c r="U50" s="259"/>
      <c r="V50" s="71">
        <f t="shared" si="1"/>
        <v>0</v>
      </c>
      <c r="W50" s="52">
        <f t="shared" si="1"/>
        <v>0</v>
      </c>
      <c r="X50" s="71">
        <f t="shared" si="1"/>
        <v>0</v>
      </c>
      <c r="Y50" s="54"/>
      <c r="Z50" s="54"/>
      <c r="AA50" s="54"/>
      <c r="AB50" s="54"/>
      <c r="AC50" s="54"/>
      <c r="AD50" s="54"/>
      <c r="AE50" s="52"/>
      <c r="AF50" s="52"/>
      <c r="AG50" s="52"/>
      <c r="AH50" s="52"/>
      <c r="AI50" s="52"/>
      <c r="AJ50" s="52"/>
      <c r="AK50" s="54"/>
      <c r="AL50" s="54"/>
      <c r="AM50" s="54"/>
      <c r="AN50" s="52"/>
      <c r="AO50" s="52"/>
      <c r="AP50" s="52"/>
      <c r="AQ50" s="54">
        <f t="shared" si="2"/>
        <v>0</v>
      </c>
      <c r="AR50" s="54">
        <f t="shared" si="2"/>
        <v>0</v>
      </c>
      <c r="AS50" s="54">
        <f t="shared" si="2"/>
        <v>0</v>
      </c>
      <c r="AT50" s="55" t="s">
        <v>25</v>
      </c>
      <c r="AU50" s="42" t="s">
        <v>60</v>
      </c>
      <c r="AV50" s="77"/>
      <c r="AW50" s="24"/>
    </row>
    <row r="51" spans="1:49" ht="25.5">
      <c r="A51" s="41"/>
      <c r="B51" s="57"/>
      <c r="C51" s="58" t="s">
        <v>26</v>
      </c>
      <c r="D51" s="172">
        <v>0</v>
      </c>
      <c r="E51" s="173">
        <v>0</v>
      </c>
      <c r="F51" s="173">
        <v>0</v>
      </c>
      <c r="G51" s="156"/>
      <c r="H51" s="156"/>
      <c r="I51" s="156"/>
      <c r="J51" s="61">
        <f t="shared" si="3"/>
        <v>0</v>
      </c>
      <c r="K51" s="61">
        <f t="shared" si="3"/>
        <v>0</v>
      </c>
      <c r="L51" s="62">
        <f t="shared" si="3"/>
        <v>0</v>
      </c>
      <c r="M51" s="173"/>
      <c r="N51" s="173"/>
      <c r="O51" s="251"/>
      <c r="P51" s="54"/>
      <c r="Q51" s="54"/>
      <c r="R51" s="54"/>
      <c r="S51" s="193"/>
      <c r="T51" s="193"/>
      <c r="U51" s="260"/>
      <c r="V51" s="62">
        <f t="shared" si="1"/>
        <v>0</v>
      </c>
      <c r="W51" s="61">
        <f t="shared" si="1"/>
        <v>0</v>
      </c>
      <c r="X51" s="62">
        <f t="shared" si="1"/>
        <v>0</v>
      </c>
      <c r="Y51" s="54"/>
      <c r="Z51" s="54"/>
      <c r="AA51" s="54"/>
      <c r="AB51" s="68"/>
      <c r="AC51" s="68"/>
      <c r="AD51" s="68"/>
      <c r="AE51" s="61"/>
      <c r="AF51" s="61"/>
      <c r="AG51" s="61"/>
      <c r="AH51" s="61"/>
      <c r="AI51" s="61"/>
      <c r="AJ51" s="61"/>
      <c r="AK51" s="68"/>
      <c r="AL51" s="68"/>
      <c r="AM51" s="68"/>
      <c r="AN51" s="61"/>
      <c r="AO51" s="61"/>
      <c r="AP51" s="61"/>
      <c r="AQ51" s="68">
        <f t="shared" si="2"/>
        <v>0</v>
      </c>
      <c r="AR51" s="68">
        <f t="shared" si="2"/>
        <v>0</v>
      </c>
      <c r="AS51" s="68">
        <f t="shared" si="2"/>
        <v>0</v>
      </c>
      <c r="AT51" s="69" t="s">
        <v>26</v>
      </c>
      <c r="AU51" s="57"/>
      <c r="AV51" s="79"/>
      <c r="AW51" s="24"/>
    </row>
    <row r="52" spans="1:49" ht="25.5">
      <c r="A52" s="41"/>
      <c r="B52" s="42" t="s">
        <v>61</v>
      </c>
      <c r="C52" s="70" t="s">
        <v>25</v>
      </c>
      <c r="D52" s="170">
        <v>0</v>
      </c>
      <c r="E52" s="171">
        <v>0</v>
      </c>
      <c r="F52" s="171">
        <v>0</v>
      </c>
      <c r="G52" s="156"/>
      <c r="H52" s="156"/>
      <c r="I52" s="156"/>
      <c r="J52" s="52">
        <f t="shared" si="3"/>
        <v>0</v>
      </c>
      <c r="K52" s="52">
        <f t="shared" si="3"/>
        <v>0</v>
      </c>
      <c r="L52" s="71">
        <f t="shared" si="3"/>
        <v>0</v>
      </c>
      <c r="M52" s="171"/>
      <c r="N52" s="171"/>
      <c r="O52" s="250"/>
      <c r="P52" s="54"/>
      <c r="Q52" s="54"/>
      <c r="R52" s="54"/>
      <c r="S52" s="192"/>
      <c r="T52" s="192"/>
      <c r="U52" s="259"/>
      <c r="V52" s="71">
        <f t="shared" si="1"/>
        <v>0</v>
      </c>
      <c r="W52" s="52">
        <f t="shared" si="1"/>
        <v>0</v>
      </c>
      <c r="X52" s="71">
        <f t="shared" si="1"/>
        <v>0</v>
      </c>
      <c r="Y52" s="54"/>
      <c r="Z52" s="54"/>
      <c r="AA52" s="54"/>
      <c r="AB52" s="54"/>
      <c r="AC52" s="54"/>
      <c r="AD52" s="54"/>
      <c r="AE52" s="52"/>
      <c r="AF52" s="52"/>
      <c r="AG52" s="52"/>
      <c r="AH52" s="52"/>
      <c r="AI52" s="52"/>
      <c r="AJ52" s="52"/>
      <c r="AK52" s="54"/>
      <c r="AL52" s="54"/>
      <c r="AM52" s="54"/>
      <c r="AN52" s="52"/>
      <c r="AO52" s="52"/>
      <c r="AP52" s="52"/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 ht="25.5">
      <c r="A53" s="41" t="s">
        <v>29</v>
      </c>
      <c r="B53" s="57"/>
      <c r="C53" s="58" t="s">
        <v>26</v>
      </c>
      <c r="D53" s="172">
        <v>0</v>
      </c>
      <c r="E53" s="173">
        <v>0</v>
      </c>
      <c r="F53" s="173">
        <v>0</v>
      </c>
      <c r="G53" s="156"/>
      <c r="H53" s="156"/>
      <c r="I53" s="156"/>
      <c r="J53" s="61">
        <f t="shared" si="3"/>
        <v>0</v>
      </c>
      <c r="K53" s="61">
        <f t="shared" si="3"/>
        <v>0</v>
      </c>
      <c r="L53" s="62">
        <f t="shared" si="3"/>
        <v>0</v>
      </c>
      <c r="M53" s="173"/>
      <c r="N53" s="173"/>
      <c r="O53" s="251"/>
      <c r="P53" s="54"/>
      <c r="Q53" s="54"/>
      <c r="R53" s="54"/>
      <c r="S53" s="193"/>
      <c r="T53" s="193"/>
      <c r="U53" s="260"/>
      <c r="V53" s="62">
        <f t="shared" si="1"/>
        <v>0</v>
      </c>
      <c r="W53" s="61">
        <f t="shared" si="1"/>
        <v>0</v>
      </c>
      <c r="X53" s="62">
        <f t="shared" si="1"/>
        <v>0</v>
      </c>
      <c r="Y53" s="54"/>
      <c r="Z53" s="54"/>
      <c r="AA53" s="54"/>
      <c r="AB53" s="68"/>
      <c r="AC53" s="68"/>
      <c r="AD53" s="68"/>
      <c r="AE53" s="61"/>
      <c r="AF53" s="61"/>
      <c r="AG53" s="61"/>
      <c r="AH53" s="61"/>
      <c r="AI53" s="61"/>
      <c r="AJ53" s="61"/>
      <c r="AK53" s="68"/>
      <c r="AL53" s="68"/>
      <c r="AM53" s="68"/>
      <c r="AN53" s="61"/>
      <c r="AO53" s="61"/>
      <c r="AP53" s="61"/>
      <c r="AQ53" s="68">
        <f t="shared" si="2"/>
        <v>0</v>
      </c>
      <c r="AR53" s="68">
        <f t="shared" si="2"/>
        <v>0</v>
      </c>
      <c r="AS53" s="68">
        <f t="shared" si="2"/>
        <v>0</v>
      </c>
      <c r="AT53" s="69" t="s">
        <v>26</v>
      </c>
      <c r="AU53" s="57"/>
      <c r="AV53" s="79" t="s">
        <v>29</v>
      </c>
      <c r="AW53" s="24"/>
    </row>
    <row r="54" spans="1:49" ht="25.5">
      <c r="A54" s="41"/>
      <c r="B54" s="42" t="s">
        <v>62</v>
      </c>
      <c r="C54" s="70" t="s">
        <v>25</v>
      </c>
      <c r="D54" s="170">
        <v>0</v>
      </c>
      <c r="E54" s="171">
        <v>0</v>
      </c>
      <c r="F54" s="171">
        <v>0</v>
      </c>
      <c r="G54" s="156"/>
      <c r="H54" s="156"/>
      <c r="I54" s="156"/>
      <c r="J54" s="52">
        <f t="shared" si="3"/>
        <v>0</v>
      </c>
      <c r="K54" s="52">
        <f t="shared" si="3"/>
        <v>0</v>
      </c>
      <c r="L54" s="71">
        <f t="shared" si="3"/>
        <v>0</v>
      </c>
      <c r="M54" s="171"/>
      <c r="N54" s="171"/>
      <c r="O54" s="258"/>
      <c r="P54" s="54"/>
      <c r="Q54" s="54"/>
      <c r="R54" s="54"/>
      <c r="S54" s="192"/>
      <c r="T54" s="192"/>
      <c r="U54" s="259"/>
      <c r="V54" s="71">
        <f t="shared" si="1"/>
        <v>0</v>
      </c>
      <c r="W54" s="52">
        <f t="shared" si="1"/>
        <v>0</v>
      </c>
      <c r="X54" s="71">
        <f t="shared" si="1"/>
        <v>0</v>
      </c>
      <c r="Y54" s="54"/>
      <c r="Z54" s="54"/>
      <c r="AA54" s="54"/>
      <c r="AB54" s="54"/>
      <c r="AC54" s="54"/>
      <c r="AD54" s="54"/>
      <c r="AE54" s="52"/>
      <c r="AF54" s="52"/>
      <c r="AG54" s="52"/>
      <c r="AH54" s="52"/>
      <c r="AI54" s="52"/>
      <c r="AJ54" s="52"/>
      <c r="AK54" s="54"/>
      <c r="AL54" s="54"/>
      <c r="AM54" s="54"/>
      <c r="AN54" s="52">
        <v>6</v>
      </c>
      <c r="AO54" s="52">
        <v>0.1128</v>
      </c>
      <c r="AP54" s="52">
        <v>201.834</v>
      </c>
      <c r="AQ54" s="54">
        <f t="shared" si="2"/>
        <v>6</v>
      </c>
      <c r="AR54" s="54">
        <f t="shared" si="2"/>
        <v>0.1128</v>
      </c>
      <c r="AS54" s="54">
        <f t="shared" si="2"/>
        <v>201.834</v>
      </c>
      <c r="AT54" s="55" t="s">
        <v>25</v>
      </c>
      <c r="AU54" s="42" t="s">
        <v>62</v>
      </c>
      <c r="AV54" s="56"/>
      <c r="AW54" s="24"/>
    </row>
    <row r="55" spans="1:49" ht="25.5">
      <c r="A55" s="73"/>
      <c r="B55" s="57"/>
      <c r="C55" s="58" t="s">
        <v>26</v>
      </c>
      <c r="D55" s="172">
        <v>0</v>
      </c>
      <c r="E55" s="173">
        <v>0</v>
      </c>
      <c r="F55" s="173">
        <v>0</v>
      </c>
      <c r="G55" s="156"/>
      <c r="H55" s="156"/>
      <c r="I55" s="156"/>
      <c r="J55" s="61">
        <f t="shared" si="3"/>
        <v>0</v>
      </c>
      <c r="K55" s="61">
        <f t="shared" si="3"/>
        <v>0</v>
      </c>
      <c r="L55" s="62">
        <f t="shared" si="3"/>
        <v>0</v>
      </c>
      <c r="M55" s="173"/>
      <c r="N55" s="173"/>
      <c r="O55" s="251"/>
      <c r="P55" s="54"/>
      <c r="Q55" s="54"/>
      <c r="R55" s="54"/>
      <c r="S55" s="193"/>
      <c r="T55" s="193"/>
      <c r="U55" s="260"/>
      <c r="V55" s="62">
        <f t="shared" si="1"/>
        <v>0</v>
      </c>
      <c r="W55" s="61">
        <f t="shared" si="1"/>
        <v>0</v>
      </c>
      <c r="X55" s="62">
        <f t="shared" si="1"/>
        <v>0</v>
      </c>
      <c r="Y55" s="54"/>
      <c r="Z55" s="54"/>
      <c r="AA55" s="54"/>
      <c r="AB55" s="68"/>
      <c r="AC55" s="68"/>
      <c r="AD55" s="68"/>
      <c r="AE55" s="61"/>
      <c r="AF55" s="61"/>
      <c r="AG55" s="61"/>
      <c r="AH55" s="61"/>
      <c r="AI55" s="61"/>
      <c r="AJ55" s="61"/>
      <c r="AK55" s="68"/>
      <c r="AL55" s="68"/>
      <c r="AM55" s="68"/>
      <c r="AN55" s="61"/>
      <c r="AO55" s="61"/>
      <c r="AP55" s="61"/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 ht="25.5">
      <c r="A56" s="81" t="s">
        <v>83</v>
      </c>
      <c r="B56" s="82" t="s">
        <v>64</v>
      </c>
      <c r="C56" s="70" t="s">
        <v>25</v>
      </c>
      <c r="D56" s="170">
        <v>0</v>
      </c>
      <c r="E56" s="171">
        <v>0</v>
      </c>
      <c r="F56" s="171">
        <v>0</v>
      </c>
      <c r="G56" s="156"/>
      <c r="H56" s="156"/>
      <c r="I56" s="156"/>
      <c r="J56" s="52">
        <f t="shared" si="3"/>
        <v>0</v>
      </c>
      <c r="K56" s="52">
        <f t="shared" si="3"/>
        <v>0</v>
      </c>
      <c r="L56" s="71">
        <f t="shared" si="3"/>
        <v>0</v>
      </c>
      <c r="M56" s="171"/>
      <c r="N56" s="171"/>
      <c r="O56" s="250"/>
      <c r="P56" s="54"/>
      <c r="Q56" s="54"/>
      <c r="R56" s="54"/>
      <c r="S56" s="192"/>
      <c r="T56" s="192"/>
      <c r="U56" s="259"/>
      <c r="V56" s="71">
        <f t="shared" si="1"/>
        <v>0</v>
      </c>
      <c r="W56" s="52">
        <f t="shared" si="1"/>
        <v>0</v>
      </c>
      <c r="X56" s="71">
        <f t="shared" si="1"/>
        <v>0</v>
      </c>
      <c r="Y56" s="54"/>
      <c r="Z56" s="54"/>
      <c r="AA56" s="54"/>
      <c r="AB56" s="54"/>
      <c r="AC56" s="54"/>
      <c r="AD56" s="54"/>
      <c r="AE56" s="52"/>
      <c r="AF56" s="52"/>
      <c r="AG56" s="52"/>
      <c r="AH56" s="52"/>
      <c r="AI56" s="52"/>
      <c r="AJ56" s="52"/>
      <c r="AK56" s="54"/>
      <c r="AL56" s="54"/>
      <c r="AM56" s="54"/>
      <c r="AN56" s="52"/>
      <c r="AO56" s="52"/>
      <c r="AP56" s="52"/>
      <c r="AQ56" s="54">
        <f t="shared" si="2"/>
        <v>0</v>
      </c>
      <c r="AR56" s="54">
        <f t="shared" si="2"/>
        <v>0</v>
      </c>
      <c r="AS56" s="54">
        <f t="shared" si="2"/>
        <v>0</v>
      </c>
      <c r="AT56" s="83" t="s">
        <v>25</v>
      </c>
      <c r="AU56" s="84" t="s">
        <v>83</v>
      </c>
      <c r="AV56" s="85" t="s">
        <v>66</v>
      </c>
      <c r="AW56" s="24"/>
    </row>
    <row r="57" spans="1:49" ht="25.5">
      <c r="A57" s="86"/>
      <c r="B57" s="87"/>
      <c r="C57" s="58" t="s">
        <v>26</v>
      </c>
      <c r="D57" s="172">
        <v>0</v>
      </c>
      <c r="E57" s="173">
        <v>0</v>
      </c>
      <c r="F57" s="173">
        <v>0</v>
      </c>
      <c r="G57" s="156"/>
      <c r="H57" s="156"/>
      <c r="I57" s="156"/>
      <c r="J57" s="61">
        <f t="shared" si="3"/>
        <v>0</v>
      </c>
      <c r="K57" s="61">
        <f t="shared" si="3"/>
        <v>0</v>
      </c>
      <c r="L57" s="62">
        <f t="shared" si="3"/>
        <v>0</v>
      </c>
      <c r="M57" s="173"/>
      <c r="N57" s="173"/>
      <c r="O57" s="251"/>
      <c r="P57" s="54"/>
      <c r="Q57" s="54"/>
      <c r="R57" s="54"/>
      <c r="S57" s="193"/>
      <c r="T57" s="193"/>
      <c r="U57" s="260"/>
      <c r="V57" s="62">
        <f t="shared" si="1"/>
        <v>0</v>
      </c>
      <c r="W57" s="61">
        <f t="shared" si="1"/>
        <v>0</v>
      </c>
      <c r="X57" s="62">
        <f t="shared" si="1"/>
        <v>0</v>
      </c>
      <c r="Y57" s="54"/>
      <c r="Z57" s="54"/>
      <c r="AA57" s="54"/>
      <c r="AB57" s="68"/>
      <c r="AC57" s="68"/>
      <c r="AD57" s="68"/>
      <c r="AE57" s="61"/>
      <c r="AF57" s="61"/>
      <c r="AG57" s="61"/>
      <c r="AH57" s="61"/>
      <c r="AI57" s="61"/>
      <c r="AJ57" s="61"/>
      <c r="AK57" s="68"/>
      <c r="AL57" s="68"/>
      <c r="AM57" s="68"/>
      <c r="AN57" s="61"/>
      <c r="AO57" s="61"/>
      <c r="AP57" s="61"/>
      <c r="AQ57" s="68">
        <f t="shared" si="2"/>
        <v>0</v>
      </c>
      <c r="AR57" s="68">
        <f t="shared" si="2"/>
        <v>0</v>
      </c>
      <c r="AS57" s="68">
        <f t="shared" si="2"/>
        <v>0</v>
      </c>
      <c r="AT57" s="58" t="s">
        <v>26</v>
      </c>
      <c r="AU57" s="88"/>
      <c r="AV57" s="89"/>
      <c r="AW57" s="24"/>
    </row>
    <row r="58" spans="1:49" ht="25.5">
      <c r="A58" s="8" t="s">
        <v>66</v>
      </c>
      <c r="C58" s="90" t="s">
        <v>25</v>
      </c>
      <c r="D58" s="175">
        <v>0</v>
      </c>
      <c r="E58" s="176">
        <v>0</v>
      </c>
      <c r="F58" s="176">
        <v>0</v>
      </c>
      <c r="G58" s="156"/>
      <c r="H58" s="156"/>
      <c r="I58" s="156"/>
      <c r="J58" s="94">
        <f t="shared" si="3"/>
        <v>0</v>
      </c>
      <c r="K58" s="94">
        <f t="shared" si="3"/>
        <v>0</v>
      </c>
      <c r="L58" s="95">
        <f t="shared" si="3"/>
        <v>0</v>
      </c>
      <c r="M58" s="175">
        <v>1204</v>
      </c>
      <c r="N58" s="176">
        <v>40.384700000000002</v>
      </c>
      <c r="O58" s="252">
        <v>21609.519</v>
      </c>
      <c r="P58" s="54"/>
      <c r="Q58" s="54"/>
      <c r="R58" s="54"/>
      <c r="S58" s="261"/>
      <c r="T58" s="261"/>
      <c r="U58" s="262"/>
      <c r="V58" s="95">
        <f t="shared" si="1"/>
        <v>0</v>
      </c>
      <c r="W58" s="94">
        <f t="shared" si="1"/>
        <v>0</v>
      </c>
      <c r="X58" s="95">
        <f t="shared" si="1"/>
        <v>0</v>
      </c>
      <c r="Y58" s="54">
        <v>148</v>
      </c>
      <c r="Z58" s="54">
        <v>8.1940000000000008</v>
      </c>
      <c r="AA58" s="54">
        <v>3925.5729999999999</v>
      </c>
      <c r="AB58" s="264">
        <v>415</v>
      </c>
      <c r="AC58" s="264">
        <v>14.450100000000001</v>
      </c>
      <c r="AD58" s="265">
        <v>9293.5349999999999</v>
      </c>
      <c r="AE58" s="94"/>
      <c r="AF58" s="94"/>
      <c r="AG58" s="94"/>
      <c r="AH58" s="94">
        <v>7</v>
      </c>
      <c r="AI58" s="94">
        <v>0.6603</v>
      </c>
      <c r="AJ58" s="94">
        <v>220.28100000000001</v>
      </c>
      <c r="AK58" s="100">
        <v>46</v>
      </c>
      <c r="AL58" s="100">
        <v>1.3978999999999999</v>
      </c>
      <c r="AM58" s="100">
        <v>847.16600000000005</v>
      </c>
      <c r="AN58" s="94">
        <v>36</v>
      </c>
      <c r="AO58" s="94">
        <v>1.0049999999999999</v>
      </c>
      <c r="AP58" s="94">
        <v>2437.3870000000002</v>
      </c>
      <c r="AQ58" s="100">
        <f t="shared" si="2"/>
        <v>1856</v>
      </c>
      <c r="AR58" s="100">
        <f t="shared" si="2"/>
        <v>66.092000000000013</v>
      </c>
      <c r="AS58" s="100">
        <f t="shared" si="2"/>
        <v>38333.460999999996</v>
      </c>
      <c r="AT58" s="90" t="s">
        <v>25</v>
      </c>
      <c r="AU58" s="101"/>
      <c r="AV58" s="56" t="s">
        <v>66</v>
      </c>
      <c r="AW58" s="24"/>
    </row>
    <row r="59" spans="1:49" ht="25.5">
      <c r="A59" s="102" t="s">
        <v>67</v>
      </c>
      <c r="B59" s="103"/>
      <c r="C59" s="70" t="s">
        <v>68</v>
      </c>
      <c r="D59" s="170">
        <v>0</v>
      </c>
      <c r="E59" s="171">
        <v>0</v>
      </c>
      <c r="F59" s="171">
        <v>0</v>
      </c>
      <c r="G59" s="156"/>
      <c r="H59" s="156"/>
      <c r="I59" s="156"/>
      <c r="J59" s="105">
        <f t="shared" si="3"/>
        <v>0</v>
      </c>
      <c r="K59" s="105">
        <f t="shared" si="3"/>
        <v>0</v>
      </c>
      <c r="L59" s="106">
        <f t="shared" si="3"/>
        <v>0</v>
      </c>
      <c r="M59" s="170"/>
      <c r="N59" s="171"/>
      <c r="O59" s="250"/>
      <c r="P59" s="54"/>
      <c r="Q59" s="54"/>
      <c r="R59" s="54"/>
      <c r="S59" s="192"/>
      <c r="T59" s="192"/>
      <c r="U59" s="259"/>
      <c r="V59" s="106">
        <f t="shared" si="1"/>
        <v>0</v>
      </c>
      <c r="W59" s="105">
        <f t="shared" si="1"/>
        <v>0</v>
      </c>
      <c r="X59" s="106">
        <f t="shared" si="1"/>
        <v>0</v>
      </c>
      <c r="Y59" s="54"/>
      <c r="Z59" s="54"/>
      <c r="AA59" s="54"/>
      <c r="AB59" s="54"/>
      <c r="AC59" s="210"/>
      <c r="AD59" s="54"/>
      <c r="AE59" s="52"/>
      <c r="AF59" s="107"/>
      <c r="AG59" s="52"/>
      <c r="AH59" s="52"/>
      <c r="AI59" s="107"/>
      <c r="AJ59" s="52"/>
      <c r="AK59" s="54"/>
      <c r="AL59" s="210"/>
      <c r="AM59" s="54"/>
      <c r="AN59" s="52"/>
      <c r="AO59" s="107"/>
      <c r="AP59" s="52"/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 ht="25.5">
      <c r="A60" s="32"/>
      <c r="B60" s="33"/>
      <c r="C60" s="58" t="s">
        <v>26</v>
      </c>
      <c r="D60" s="172">
        <v>0</v>
      </c>
      <c r="E60" s="173">
        <v>0</v>
      </c>
      <c r="F60" s="173">
        <v>0</v>
      </c>
      <c r="G60" s="156"/>
      <c r="H60" s="156"/>
      <c r="I60" s="156"/>
      <c r="J60" s="61">
        <f t="shared" si="3"/>
        <v>0</v>
      </c>
      <c r="K60" s="61">
        <f t="shared" si="3"/>
        <v>0</v>
      </c>
      <c r="L60" s="62">
        <f t="shared" si="3"/>
        <v>0</v>
      </c>
      <c r="M60" s="172">
        <v>16</v>
      </c>
      <c r="N60" s="173">
        <v>0.56520000000000004</v>
      </c>
      <c r="O60" s="251">
        <v>306.51100000000002</v>
      </c>
      <c r="P60" s="54">
        <v>10</v>
      </c>
      <c r="Q60" s="54">
        <v>38.804600000000001</v>
      </c>
      <c r="R60" s="54">
        <v>12525.65</v>
      </c>
      <c r="S60" s="193"/>
      <c r="T60" s="193"/>
      <c r="U60" s="260"/>
      <c r="V60" s="62">
        <f t="shared" si="1"/>
        <v>10</v>
      </c>
      <c r="W60" s="61">
        <f t="shared" si="1"/>
        <v>38.804600000000001</v>
      </c>
      <c r="X60" s="62">
        <f t="shared" si="1"/>
        <v>12525.65</v>
      </c>
      <c r="Y60" s="54"/>
      <c r="Z60" s="54"/>
      <c r="AA60" s="54"/>
      <c r="AB60" s="68"/>
      <c r="AC60" s="68"/>
      <c r="AD60" s="68"/>
      <c r="AE60" s="61"/>
      <c r="AF60" s="61"/>
      <c r="AG60" s="61"/>
      <c r="AH60" s="61"/>
      <c r="AI60" s="61"/>
      <c r="AJ60" s="61"/>
      <c r="AK60" s="68"/>
      <c r="AL60" s="68"/>
      <c r="AM60" s="68"/>
      <c r="AN60" s="61"/>
      <c r="AO60" s="61"/>
      <c r="AP60" s="61"/>
      <c r="AQ60" s="68">
        <f t="shared" si="2"/>
        <v>26</v>
      </c>
      <c r="AR60" s="68">
        <f t="shared" si="2"/>
        <v>39.369799999999998</v>
      </c>
      <c r="AS60" s="68">
        <f t="shared" si="2"/>
        <v>12832.161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175">
        <f t="shared" ref="D61:I61" si="4">+D6+D8+D10+D12+D14+D16+D18+D20+D22+D24+D26+D28+D30+D32+D34+D36+D38+D40+D42+D44+D46+D48+D50+D52+D54+D56+D58</f>
        <v>36</v>
      </c>
      <c r="E61" s="176">
        <f t="shared" si="4"/>
        <v>23.940799999999999</v>
      </c>
      <c r="F61" s="191">
        <f t="shared" si="4"/>
        <v>12742.718687821776</v>
      </c>
      <c r="G61" s="156">
        <f t="shared" si="4"/>
        <v>5</v>
      </c>
      <c r="H61" s="156">
        <f t="shared" si="4"/>
        <v>29.6172</v>
      </c>
      <c r="I61" s="156">
        <f t="shared" si="4"/>
        <v>11524.932000000001</v>
      </c>
      <c r="J61" s="94">
        <f>+J6+J8+J10+J12+J14+J16+J18+J20+J22+J24+J26+J28+J30+J32+J34+J36+J38+J40+J42+J44+J46+J48+J50+J52+J54+J56+J58</f>
        <v>41</v>
      </c>
      <c r="K61" s="94">
        <f>+K6+K8+K10+K12+K14+K16+K18+K20+K22+K24+K26+K28+K30+K32+K34+K36+K38+K40+K42+K44+K46+K48+K50+K52+K54+K56+K58</f>
        <v>53.558000000000007</v>
      </c>
      <c r="L61" s="95">
        <f>+L6+L8+L10+L12+L14+L16+L18+L20+L22+L24+L26+L28+L30+L32+L34+L36+L38+L40+L42+L44+L46+L48+L50+L52+L54+L56+L58</f>
        <v>24267.650687821777</v>
      </c>
      <c r="M61" s="175">
        <f t="shared" ref="M61:R61" si="5">+M6+M8+M10+M12+M14+M16+M18+M20+M22+M24+M26+M28+M30+M32+M34+M36+M38+M40+M42+M44+M46+M48+M50+M52+M54+M56+M58</f>
        <v>1433</v>
      </c>
      <c r="N61" s="176">
        <f t="shared" si="5"/>
        <v>925.63889999999981</v>
      </c>
      <c r="O61" s="252">
        <f t="shared" si="5"/>
        <v>386624.06900000002</v>
      </c>
      <c r="P61" s="54">
        <f t="shared" si="5"/>
        <v>499</v>
      </c>
      <c r="Q61" s="54">
        <f t="shared" si="5"/>
        <v>3243.5364999999997</v>
      </c>
      <c r="R61" s="54">
        <f t="shared" si="5"/>
        <v>526419.34499999997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499</v>
      </c>
      <c r="W61" s="94">
        <f>+W6+W8+W10+W12+W14+W16+W18+W20+W22+W24+W26+W28+W30+W32+W34+W36+W38+W40+W42+W44+W46+W48+W50+W52+W54+W56+W58</f>
        <v>3243.5364999999997</v>
      </c>
      <c r="X61" s="99">
        <f>+X6+X8+X10+X12+X14+X16+X18+X20+X22+X24+X26+X28+X30+X32+X34+X36+X38+X40+X42+X44+X46+X48+X50+X52+X54+X56+X58</f>
        <v>526419.34499999997</v>
      </c>
      <c r="Y61" s="54">
        <f t="shared" ref="Y61:AP61" si="6">+Y6+Y8+Y10+Y12+Y14+Y16+Y18+Y20+Y22+Y24+Y26+Y28+Y30+Y32+Y34+Y36+Y38+Y40+Y42+Y44+Y46+Y48+Y50+Y52+Y54+Y56+Y58</f>
        <v>509</v>
      </c>
      <c r="Z61" s="54">
        <f t="shared" si="6"/>
        <v>2217.7325999999998</v>
      </c>
      <c r="AA61" s="54">
        <f t="shared" si="6"/>
        <v>161781.43900000001</v>
      </c>
      <c r="AB61" s="100">
        <f t="shared" si="6"/>
        <v>1630</v>
      </c>
      <c r="AC61" s="100">
        <f t="shared" si="6"/>
        <v>169.92933999999997</v>
      </c>
      <c r="AD61" s="100">
        <f t="shared" si="6"/>
        <v>87661.989000000001</v>
      </c>
      <c r="AE61" s="94">
        <f t="shared" si="6"/>
        <v>87</v>
      </c>
      <c r="AF61" s="94">
        <f t="shared" si="6"/>
        <v>8.0359999999999996</v>
      </c>
      <c r="AG61" s="94">
        <f t="shared" si="6"/>
        <v>9894.57</v>
      </c>
      <c r="AH61" s="94">
        <f t="shared" si="6"/>
        <v>91</v>
      </c>
      <c r="AI61" s="94">
        <f t="shared" si="6"/>
        <v>14.174299999999999</v>
      </c>
      <c r="AJ61" s="94">
        <f t="shared" si="6"/>
        <v>6891.8019999999997</v>
      </c>
      <c r="AK61" s="100">
        <f t="shared" si="6"/>
        <v>114</v>
      </c>
      <c r="AL61" s="100">
        <f t="shared" si="6"/>
        <v>4.0835999999999997</v>
      </c>
      <c r="AM61" s="100">
        <f t="shared" si="6"/>
        <v>2257.6750000000002</v>
      </c>
      <c r="AN61" s="94">
        <f t="shared" si="6"/>
        <v>359</v>
      </c>
      <c r="AO61" s="94">
        <f t="shared" si="6"/>
        <v>21.340949999999999</v>
      </c>
      <c r="AP61" s="94">
        <f t="shared" si="6"/>
        <v>15358.626000000002</v>
      </c>
      <c r="AQ61" s="100">
        <f t="shared" si="2"/>
        <v>4763</v>
      </c>
      <c r="AR61" s="100">
        <f t="shared" si="2"/>
        <v>6658.0301899999995</v>
      </c>
      <c r="AS61" s="100">
        <f t="shared" si="2"/>
        <v>1221157.165687822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170">
        <f t="shared" ref="D62:I62" si="7">D59</f>
        <v>0</v>
      </c>
      <c r="E62" s="171">
        <f t="shared" si="7"/>
        <v>0</v>
      </c>
      <c r="F62" s="171">
        <f t="shared" si="7"/>
        <v>0</v>
      </c>
      <c r="G62" s="156">
        <f t="shared" si="7"/>
        <v>0</v>
      </c>
      <c r="H62" s="156">
        <f t="shared" si="7"/>
        <v>0</v>
      </c>
      <c r="I62" s="156">
        <f t="shared" si="7"/>
        <v>0</v>
      </c>
      <c r="J62" s="52">
        <f>J59</f>
        <v>0</v>
      </c>
      <c r="K62" s="52">
        <f>K59</f>
        <v>0</v>
      </c>
      <c r="L62" s="71">
        <f>L59</f>
        <v>0</v>
      </c>
      <c r="M62" s="170">
        <f t="shared" ref="M62:R62" si="8">M59</f>
        <v>0</v>
      </c>
      <c r="N62" s="171">
        <f t="shared" si="8"/>
        <v>0</v>
      </c>
      <c r="O62" s="250">
        <f t="shared" si="8"/>
        <v>0</v>
      </c>
      <c r="P62" s="54">
        <f t="shared" si="8"/>
        <v>0</v>
      </c>
      <c r="Q62" s="54">
        <f t="shared" si="8"/>
        <v>0</v>
      </c>
      <c r="R62" s="54">
        <f t="shared" si="8"/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f t="shared" ref="Y62:AD62" si="9">Y59</f>
        <v>0</v>
      </c>
      <c r="Z62" s="54">
        <f t="shared" si="9"/>
        <v>0</v>
      </c>
      <c r="AA62" s="54">
        <f t="shared" si="9"/>
        <v>0</v>
      </c>
      <c r="AB62" s="54">
        <f t="shared" si="9"/>
        <v>0</v>
      </c>
      <c r="AC62" s="54">
        <f t="shared" si="9"/>
        <v>0</v>
      </c>
      <c r="AD62" s="54">
        <f t="shared" si="9"/>
        <v>0</v>
      </c>
      <c r="AE62" s="52">
        <f t="shared" ref="AE62:AG62" si="10">+AE59</f>
        <v>0</v>
      </c>
      <c r="AF62" s="52">
        <f t="shared" si="10"/>
        <v>0</v>
      </c>
      <c r="AG62" s="52">
        <f t="shared" si="10"/>
        <v>0</v>
      </c>
      <c r="AH62" s="52">
        <f t="shared" ref="AH62:AP62" si="11">AH59</f>
        <v>0</v>
      </c>
      <c r="AI62" s="52">
        <f t="shared" si="11"/>
        <v>0</v>
      </c>
      <c r="AJ62" s="52">
        <f t="shared" si="11"/>
        <v>0</v>
      </c>
      <c r="AK62" s="54">
        <f t="shared" si="11"/>
        <v>0</v>
      </c>
      <c r="AL62" s="54">
        <f t="shared" si="11"/>
        <v>0</v>
      </c>
      <c r="AM62" s="54">
        <f t="shared" si="11"/>
        <v>0</v>
      </c>
      <c r="AN62" s="52">
        <f t="shared" si="11"/>
        <v>0</v>
      </c>
      <c r="AO62" s="52">
        <f t="shared" si="11"/>
        <v>0</v>
      </c>
      <c r="AP62" s="52">
        <f t="shared" si="11"/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115</v>
      </c>
      <c r="AV62" s="110"/>
      <c r="AW62" s="24"/>
    </row>
    <row r="63" spans="1:49" ht="25.5">
      <c r="A63" s="32"/>
      <c r="B63" s="33"/>
      <c r="C63" s="58" t="s">
        <v>26</v>
      </c>
      <c r="D63" s="172">
        <f t="shared" ref="D63:I63" si="12">+D7+D9+D11+D13+D15+D17+D19+D21+D23+D25+D27+D29+D31+D33+D35+D37+D39+D41+D43+D45+D47+D49+D51+D53+D55+D57+D60</f>
        <v>32</v>
      </c>
      <c r="E63" s="173">
        <f t="shared" si="12"/>
        <v>448.84690000000001</v>
      </c>
      <c r="F63" s="190">
        <f t="shared" si="12"/>
        <v>300852.84791861987</v>
      </c>
      <c r="G63" s="156">
        <f t="shared" si="12"/>
        <v>19</v>
      </c>
      <c r="H63" s="156">
        <f t="shared" si="12"/>
        <v>305.89060000000001</v>
      </c>
      <c r="I63" s="156">
        <f t="shared" si="12"/>
        <v>208871.30100000001</v>
      </c>
      <c r="J63" s="61">
        <f>+J7+J9+J11+J13+J15+J17+J19+J21+J23+J25+J27+J29+J31+J33+J35+J37+J39+J41+J43+J45+J47+J49+J51+J53+J55+J57+J60</f>
        <v>51</v>
      </c>
      <c r="K63" s="61">
        <f>+K7+K9+K11+K13+K15+K17+K19+K21+K23+K25+K27+K29+K31+K33+K35+K37+K39+K41+K43+K45+K47+K49+K51+K53+K55+K57+K60</f>
        <v>754.73749999999995</v>
      </c>
      <c r="L63" s="62">
        <f>+L7+L9+L11+L13+L15+L17+L19+L21+L23+L25+L27+L29+L31+L33+L35+L37+L39+L41+L43+L45+L47+L49+L51+L53+L55+L57+L60</f>
        <v>509724.14891861985</v>
      </c>
      <c r="M63" s="172">
        <f t="shared" ref="M63:R63" si="13">+M7+M9+M11+M13+M15+M17+M19+M21+M23+M25+M27+M29+M31+M33+M35+M37+M39+M41+M43+M45+M47+M49+M51+M53+M55+M57+M60</f>
        <v>66</v>
      </c>
      <c r="N63" s="173">
        <f t="shared" si="13"/>
        <v>1457.9413999999999</v>
      </c>
      <c r="O63" s="251">
        <f t="shared" si="13"/>
        <v>187823.679</v>
      </c>
      <c r="P63" s="54">
        <f t="shared" si="13"/>
        <v>65</v>
      </c>
      <c r="Q63" s="54">
        <f t="shared" si="13"/>
        <v>1980.8006</v>
      </c>
      <c r="R63" s="54">
        <f t="shared" si="13"/>
        <v>233002.20199999999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65</v>
      </c>
      <c r="W63" s="61">
        <f>+W7+W9+W11+W13+W15+W17+W19+W21+W23+W25+W27+W29+W31+W33+W35+W37+W39+W41+W43+W45+W47+W49+W51+W53+W55+W57+W60</f>
        <v>1980.8006</v>
      </c>
      <c r="X63" s="67">
        <f>+X7+X9+X11+X13+X15+X17+X19+X21+X23+X25+X27+X29+X31+X33+X35+X37+X39+X41+X43+X45+X47+X49+X51+X53+X55+X57+X60</f>
        <v>233002.20199999999</v>
      </c>
      <c r="Y63" s="54">
        <f t="shared" ref="Y63:AD63" si="14">+Y7+Y9+Y11+Y13+Y15+Y17+Y19+Y21+Y23+Y25+Y27+Y29+Y31+Y33+Y35+Y37+Y39+Y41+Y43+Y45+Y47+Y49+Y51+Y53+Y55+Y57+Y60</f>
        <v>10</v>
      </c>
      <c r="Z63" s="54">
        <f t="shared" si="14"/>
        <v>912.66499999999996</v>
      </c>
      <c r="AA63" s="54">
        <f t="shared" si="14"/>
        <v>46927.915000000001</v>
      </c>
      <c r="AB63" s="68">
        <f t="shared" si="14"/>
        <v>0</v>
      </c>
      <c r="AC63" s="68">
        <f t="shared" si="14"/>
        <v>0</v>
      </c>
      <c r="AD63" s="68">
        <f t="shared" si="14"/>
        <v>0</v>
      </c>
      <c r="AE63" s="61">
        <f t="shared" ref="AE63:AP63" si="15">AE7+AE9+AE11+AE13+AE15+AE17+AE19+AE21+AE23+AE25+AE27+AE29+AE31+AE33+AE35+AE37+AE39+AE41+AE43+AE45+AE47+AE49+AE51+AE53+AE55+AE57+AE60</f>
        <v>0</v>
      </c>
      <c r="AF63" s="61">
        <f t="shared" si="15"/>
        <v>0</v>
      </c>
      <c r="AG63" s="61">
        <f t="shared" si="15"/>
        <v>0</v>
      </c>
      <c r="AH63" s="61">
        <f t="shared" si="15"/>
        <v>0</v>
      </c>
      <c r="AI63" s="61">
        <f t="shared" si="15"/>
        <v>0</v>
      </c>
      <c r="AJ63" s="61">
        <f t="shared" si="15"/>
        <v>0</v>
      </c>
      <c r="AK63" s="68">
        <f t="shared" si="15"/>
        <v>0</v>
      </c>
      <c r="AL63" s="68">
        <f t="shared" si="15"/>
        <v>0</v>
      </c>
      <c r="AM63" s="68">
        <f t="shared" si="15"/>
        <v>0</v>
      </c>
      <c r="AN63" s="61">
        <f t="shared" si="15"/>
        <v>0</v>
      </c>
      <c r="AO63" s="61">
        <f t="shared" si="15"/>
        <v>0</v>
      </c>
      <c r="AP63" s="61">
        <f t="shared" si="15"/>
        <v>0</v>
      </c>
      <c r="AQ63" s="68">
        <f t="shared" si="2"/>
        <v>192</v>
      </c>
      <c r="AR63" s="68">
        <f t="shared" si="2"/>
        <v>5106.1445000000003</v>
      </c>
      <c r="AS63" s="68">
        <f t="shared" si="2"/>
        <v>977477.94491861982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170">
        <v>0</v>
      </c>
      <c r="E64" s="171">
        <v>0</v>
      </c>
      <c r="F64" s="171">
        <v>0</v>
      </c>
      <c r="G64" s="156">
        <v>173</v>
      </c>
      <c r="H64" s="156">
        <v>295.68333000000001</v>
      </c>
      <c r="I64" s="156">
        <v>101571.13400000001</v>
      </c>
      <c r="J64" s="52">
        <f t="shared" ref="J64:L67" si="16">D64+G64</f>
        <v>173</v>
      </c>
      <c r="K64" s="52">
        <f t="shared" si="16"/>
        <v>295.68333000000001</v>
      </c>
      <c r="L64" s="71">
        <f t="shared" si="16"/>
        <v>101571.13400000001</v>
      </c>
      <c r="M64" s="170">
        <v>751</v>
      </c>
      <c r="N64" s="171">
        <v>60.214599999999997</v>
      </c>
      <c r="O64" s="250">
        <v>71340.634000000005</v>
      </c>
      <c r="P64" s="54">
        <v>1346</v>
      </c>
      <c r="Q64" s="54">
        <v>65.33</v>
      </c>
      <c r="R64" s="54">
        <v>61374.209000000003</v>
      </c>
      <c r="S64" s="192"/>
      <c r="T64" s="192"/>
      <c r="U64" s="259"/>
      <c r="V64" s="71">
        <f t="shared" ref="V64:X70" si="17">P64+S64</f>
        <v>1346</v>
      </c>
      <c r="W64" s="52">
        <f t="shared" si="17"/>
        <v>65.33</v>
      </c>
      <c r="X64" s="71">
        <f t="shared" si="17"/>
        <v>61374.209000000003</v>
      </c>
      <c r="Y64" s="54">
        <v>63</v>
      </c>
      <c r="Z64" s="54">
        <v>1686.529</v>
      </c>
      <c r="AA64" s="54">
        <v>80778.418999999994</v>
      </c>
      <c r="AB64" s="54">
        <v>96</v>
      </c>
      <c r="AC64" s="54">
        <v>14.804650000000001</v>
      </c>
      <c r="AD64" s="54">
        <v>7996.16</v>
      </c>
      <c r="AE64" s="52"/>
      <c r="AF64" s="52"/>
      <c r="AG64" s="52"/>
      <c r="AH64" s="52">
        <v>1</v>
      </c>
      <c r="AI64" s="52">
        <v>3.1699999999999999E-2</v>
      </c>
      <c r="AJ64" s="52">
        <v>11.65</v>
      </c>
      <c r="AK64" s="54"/>
      <c r="AL64" s="54"/>
      <c r="AM64" s="54"/>
      <c r="AN64" s="52"/>
      <c r="AO64" s="52"/>
      <c r="AP64" s="52"/>
      <c r="AQ64" s="54">
        <f t="shared" si="2"/>
        <v>2430</v>
      </c>
      <c r="AR64" s="54">
        <f t="shared" si="2"/>
        <v>2122.59328</v>
      </c>
      <c r="AS64" s="54">
        <f t="shared" si="2"/>
        <v>323072.20600000001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172">
        <v>545</v>
      </c>
      <c r="E65" s="173">
        <v>58.753050000000002</v>
      </c>
      <c r="F65" s="190">
        <v>86700.049393558322</v>
      </c>
      <c r="G65" s="156">
        <v>61</v>
      </c>
      <c r="H65" s="156">
        <v>11.452999999999999</v>
      </c>
      <c r="I65" s="156">
        <v>26245.936000000002</v>
      </c>
      <c r="J65" s="61">
        <f t="shared" si="16"/>
        <v>606</v>
      </c>
      <c r="K65" s="61">
        <f t="shared" si="16"/>
        <v>70.206050000000005</v>
      </c>
      <c r="L65" s="62">
        <f t="shared" si="16"/>
        <v>112945.98539355832</v>
      </c>
      <c r="M65" s="173">
        <v>18</v>
      </c>
      <c r="N65" s="173">
        <v>1</v>
      </c>
      <c r="O65" s="251">
        <v>586.745</v>
      </c>
      <c r="P65" s="54">
        <v>36</v>
      </c>
      <c r="Q65" s="54">
        <v>1.911</v>
      </c>
      <c r="R65" s="54">
        <v>747.16700000000003</v>
      </c>
      <c r="S65" s="193"/>
      <c r="T65" s="193"/>
      <c r="U65" s="260"/>
      <c r="V65" s="62">
        <f t="shared" si="17"/>
        <v>36</v>
      </c>
      <c r="W65" s="61">
        <f t="shared" si="17"/>
        <v>1.911</v>
      </c>
      <c r="X65" s="62">
        <f t="shared" si="17"/>
        <v>747.16700000000003</v>
      </c>
      <c r="Y65" s="54"/>
      <c r="Z65" s="54"/>
      <c r="AA65" s="54"/>
      <c r="AB65" s="68"/>
      <c r="AC65" s="68"/>
      <c r="AD65" s="68"/>
      <c r="AE65" s="61"/>
      <c r="AF65" s="61"/>
      <c r="AG65" s="61"/>
      <c r="AH65" s="61"/>
      <c r="AI65" s="61"/>
      <c r="AJ65" s="61"/>
      <c r="AK65" s="68"/>
      <c r="AL65" s="68"/>
      <c r="AM65" s="68"/>
      <c r="AN65" s="61"/>
      <c r="AO65" s="61"/>
      <c r="AP65" s="61"/>
      <c r="AQ65" s="68">
        <f t="shared" si="2"/>
        <v>660</v>
      </c>
      <c r="AR65" s="68">
        <f t="shared" si="2"/>
        <v>73.117050000000006</v>
      </c>
      <c r="AS65" s="68">
        <f t="shared" si="2"/>
        <v>114279.89739355832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170">
        <v>0</v>
      </c>
      <c r="E66" s="171">
        <v>0</v>
      </c>
      <c r="F66" s="171">
        <v>0</v>
      </c>
      <c r="G66" s="156"/>
      <c r="H66" s="156"/>
      <c r="I66" s="156"/>
      <c r="J66" s="52">
        <f t="shared" si="16"/>
        <v>0</v>
      </c>
      <c r="K66" s="52">
        <f t="shared" si="16"/>
        <v>0</v>
      </c>
      <c r="L66" s="71">
        <f t="shared" si="16"/>
        <v>0</v>
      </c>
      <c r="M66" s="171"/>
      <c r="N66" s="171"/>
      <c r="O66" s="250"/>
      <c r="P66" s="54"/>
      <c r="Q66" s="54"/>
      <c r="R66" s="54"/>
      <c r="S66" s="192"/>
      <c r="T66" s="192"/>
      <c r="U66" s="259"/>
      <c r="V66" s="71">
        <f t="shared" si="17"/>
        <v>0</v>
      </c>
      <c r="W66" s="52">
        <f t="shared" si="17"/>
        <v>0</v>
      </c>
      <c r="X66" s="71">
        <f t="shared" si="17"/>
        <v>0</v>
      </c>
      <c r="Y66" s="54"/>
      <c r="Z66" s="54"/>
      <c r="AA66" s="54"/>
      <c r="AB66" s="54"/>
      <c r="AC66" s="54"/>
      <c r="AD66" s="54"/>
      <c r="AE66" s="52"/>
      <c r="AF66" s="52"/>
      <c r="AG66" s="52"/>
      <c r="AH66" s="52"/>
      <c r="AI66" s="52"/>
      <c r="AJ66" s="52"/>
      <c r="AK66" s="54"/>
      <c r="AL66" s="54"/>
      <c r="AM66" s="54"/>
      <c r="AN66" s="52"/>
      <c r="AO66" s="52"/>
      <c r="AP66" s="52"/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172">
        <v>0</v>
      </c>
      <c r="E67" s="173">
        <v>0</v>
      </c>
      <c r="F67" s="173">
        <v>0</v>
      </c>
      <c r="G67" s="156"/>
      <c r="H67" s="156"/>
      <c r="I67" s="156"/>
      <c r="J67" s="61">
        <f t="shared" si="16"/>
        <v>0</v>
      </c>
      <c r="K67" s="61">
        <f t="shared" si="16"/>
        <v>0</v>
      </c>
      <c r="L67" s="62">
        <f t="shared" si="16"/>
        <v>0</v>
      </c>
      <c r="M67" s="173"/>
      <c r="N67" s="173"/>
      <c r="O67" s="248"/>
      <c r="P67" s="54"/>
      <c r="Q67" s="54"/>
      <c r="R67" s="54"/>
      <c r="S67" s="193"/>
      <c r="T67" s="193"/>
      <c r="U67" s="260"/>
      <c r="V67" s="62">
        <f t="shared" si="17"/>
        <v>0</v>
      </c>
      <c r="W67" s="61">
        <f t="shared" si="17"/>
        <v>0</v>
      </c>
      <c r="X67" s="62">
        <f t="shared" si="17"/>
        <v>0</v>
      </c>
      <c r="Y67" s="54"/>
      <c r="Z67" s="54"/>
      <c r="AA67" s="54"/>
      <c r="AB67" s="68"/>
      <c r="AC67" s="68"/>
      <c r="AD67" s="68"/>
      <c r="AE67" s="61"/>
      <c r="AF67" s="61"/>
      <c r="AG67" s="61"/>
      <c r="AH67" s="61"/>
      <c r="AI67" s="61"/>
      <c r="AJ67" s="61"/>
      <c r="AK67" s="68"/>
      <c r="AL67" s="68"/>
      <c r="AM67" s="68"/>
      <c r="AN67" s="61"/>
      <c r="AO67" s="61"/>
      <c r="AP67" s="61"/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116</v>
      </c>
      <c r="B68" s="122"/>
      <c r="C68" s="70" t="s">
        <v>25</v>
      </c>
      <c r="D68" s="51">
        <f t="shared" ref="D68:I68" si="18">+D61+D64+D66</f>
        <v>36</v>
      </c>
      <c r="E68" s="52">
        <f t="shared" si="18"/>
        <v>23.940799999999999</v>
      </c>
      <c r="F68" s="52">
        <f t="shared" si="18"/>
        <v>12742.718687821776</v>
      </c>
      <c r="G68" s="156">
        <f t="shared" si="18"/>
        <v>178</v>
      </c>
      <c r="H68" s="156">
        <f t="shared" si="18"/>
        <v>325.30053000000004</v>
      </c>
      <c r="I68" s="156">
        <f t="shared" si="18"/>
        <v>113096.06600000001</v>
      </c>
      <c r="J68" s="52">
        <f t="shared" ref="D68:R68" si="19">+J61+J64+J66</f>
        <v>214</v>
      </c>
      <c r="K68" s="52">
        <f t="shared" si="19"/>
        <v>349.24133</v>
      </c>
      <c r="L68" s="71">
        <f t="shared" si="19"/>
        <v>125838.78468782178</v>
      </c>
      <c r="M68" s="51">
        <f t="shared" si="19"/>
        <v>2184</v>
      </c>
      <c r="N68" s="52">
        <f t="shared" si="19"/>
        <v>985.85349999999983</v>
      </c>
      <c r="O68" s="52">
        <f t="shared" si="19"/>
        <v>457964.70300000004</v>
      </c>
      <c r="P68" s="54">
        <f t="shared" si="19"/>
        <v>1845</v>
      </c>
      <c r="Q68" s="54">
        <f t="shared" si="19"/>
        <v>3308.8664999999996</v>
      </c>
      <c r="R68" s="54">
        <f t="shared" si="19"/>
        <v>587793.554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1845</v>
      </c>
      <c r="W68" s="52">
        <f>W61+W64+W66</f>
        <v>3308.8664999999996</v>
      </c>
      <c r="X68" s="71">
        <f>X61+X64+X66</f>
        <v>587793.554</v>
      </c>
      <c r="Y68" s="54">
        <f t="shared" ref="Y68:AD68" si="20">+Y61+Y64+Y66</f>
        <v>572</v>
      </c>
      <c r="Z68" s="54">
        <f t="shared" si="20"/>
        <v>3904.2615999999998</v>
      </c>
      <c r="AA68" s="54">
        <f t="shared" si="20"/>
        <v>242559.85800000001</v>
      </c>
      <c r="AB68" s="54">
        <f t="shared" si="20"/>
        <v>1726</v>
      </c>
      <c r="AC68" s="54">
        <f t="shared" si="20"/>
        <v>184.73398999999998</v>
      </c>
      <c r="AD68" s="54">
        <f t="shared" si="20"/>
        <v>95658.149000000005</v>
      </c>
      <c r="AE68" s="52">
        <f>AE61+AE62+AE64+AE66</f>
        <v>87</v>
      </c>
      <c r="AF68" s="52">
        <f>+AF61+AF64+AF66</f>
        <v>8.0359999999999996</v>
      </c>
      <c r="AG68" s="52">
        <f>AG61+AG62+AG64+AG66</f>
        <v>9894.57</v>
      </c>
      <c r="AH68" s="52">
        <f t="shared" ref="AH68:AJ68" si="21">AH61+AH62+AH64+AH66</f>
        <v>92</v>
      </c>
      <c r="AI68" s="52">
        <f>+AI61+AI64+AI66</f>
        <v>14.206</v>
      </c>
      <c r="AJ68" s="52">
        <f t="shared" si="21"/>
        <v>6903.4519999999993</v>
      </c>
      <c r="AK68" s="54">
        <f>AK61+AK62+AK64+AK66</f>
        <v>114</v>
      </c>
      <c r="AL68" s="54">
        <f>+AL61+AL64+AL66</f>
        <v>4.0835999999999997</v>
      </c>
      <c r="AM68" s="54">
        <f>AM61+AM62+AM64+AM66</f>
        <v>2257.6750000000002</v>
      </c>
      <c r="AN68" s="52">
        <f>AN61+AN62+AN64+AN66</f>
        <v>359</v>
      </c>
      <c r="AO68" s="52">
        <f>+AO61+AO64+AO66</f>
        <v>21.340949999999999</v>
      </c>
      <c r="AP68" s="52">
        <f>+AP61+AP64+AP66+AP62</f>
        <v>15358.626000000002</v>
      </c>
      <c r="AQ68" s="54">
        <f t="shared" si="2"/>
        <v>7193</v>
      </c>
      <c r="AR68" s="54">
        <f t="shared" si="2"/>
        <v>8780.6234699999986</v>
      </c>
      <c r="AS68" s="54">
        <f t="shared" si="2"/>
        <v>1544229.371687822</v>
      </c>
      <c r="AT68" s="83" t="s">
        <v>25</v>
      </c>
      <c r="AU68" s="124" t="s">
        <v>116</v>
      </c>
      <c r="AV68" s="125"/>
      <c r="AW68" s="24"/>
    </row>
    <row r="69" spans="1:49">
      <c r="A69" s="126"/>
      <c r="B69" s="127"/>
      <c r="C69" s="58" t="s">
        <v>26</v>
      </c>
      <c r="D69" s="61">
        <f t="shared" ref="D69:I69" si="22">+D63+D65+D67</f>
        <v>577</v>
      </c>
      <c r="E69" s="61">
        <f t="shared" si="22"/>
        <v>507.59995000000004</v>
      </c>
      <c r="F69" s="67">
        <f t="shared" si="22"/>
        <v>387552.89731217816</v>
      </c>
      <c r="G69" s="156">
        <f t="shared" si="22"/>
        <v>80</v>
      </c>
      <c r="H69" s="156">
        <f t="shared" si="22"/>
        <v>317.34359999999998</v>
      </c>
      <c r="I69" s="156">
        <f t="shared" si="22"/>
        <v>235117.23700000002</v>
      </c>
      <c r="J69" s="61">
        <f t="shared" ref="D69:R69" si="23">+J63+J65+J67</f>
        <v>657</v>
      </c>
      <c r="K69" s="61">
        <f t="shared" si="23"/>
        <v>824.94354999999996</v>
      </c>
      <c r="L69" s="62">
        <f t="shared" si="23"/>
        <v>622670.13431217812</v>
      </c>
      <c r="M69" s="61">
        <f t="shared" si="23"/>
        <v>84</v>
      </c>
      <c r="N69" s="61">
        <f t="shared" si="23"/>
        <v>1458.9413999999999</v>
      </c>
      <c r="O69" s="67">
        <f t="shared" si="23"/>
        <v>188410.424</v>
      </c>
      <c r="P69" s="54">
        <f t="shared" si="23"/>
        <v>101</v>
      </c>
      <c r="Q69" s="54">
        <f t="shared" si="23"/>
        <v>1982.7116000000001</v>
      </c>
      <c r="R69" s="54">
        <f t="shared" si="23"/>
        <v>233749.36899999998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101</v>
      </c>
      <c r="W69" s="61">
        <f>+W63+W65+W67</f>
        <v>1982.7116000000001</v>
      </c>
      <c r="X69" s="62">
        <f>+X63+X65+X67</f>
        <v>233749.36899999998</v>
      </c>
      <c r="Y69" s="54">
        <f t="shared" ref="Y69:AA69" si="24">+Y63+Y65+Y67</f>
        <v>10</v>
      </c>
      <c r="Z69" s="54">
        <f t="shared" si="24"/>
        <v>912.66499999999996</v>
      </c>
      <c r="AA69" s="54">
        <f t="shared" si="24"/>
        <v>46927.915000000001</v>
      </c>
      <c r="AB69" s="68">
        <f>+AB63+AB65+AB67</f>
        <v>0</v>
      </c>
      <c r="AC69" s="68">
        <f>+AC63+AC65+AC67</f>
        <v>0</v>
      </c>
      <c r="AD69" s="68">
        <f>+AD63+AD65+AD67</f>
        <v>0</v>
      </c>
      <c r="AE69" s="61">
        <f t="shared" ref="AE69:AP69" si="25">+AE63+AE65+AE67</f>
        <v>0</v>
      </c>
      <c r="AF69" s="61">
        <f t="shared" si="25"/>
        <v>0</v>
      </c>
      <c r="AG69" s="61">
        <f t="shared" si="25"/>
        <v>0</v>
      </c>
      <c r="AH69" s="61">
        <f t="shared" si="25"/>
        <v>0</v>
      </c>
      <c r="AI69" s="61">
        <f t="shared" si="25"/>
        <v>0</v>
      </c>
      <c r="AJ69" s="61">
        <f t="shared" si="25"/>
        <v>0</v>
      </c>
      <c r="AK69" s="68">
        <f t="shared" si="25"/>
        <v>0</v>
      </c>
      <c r="AL69" s="68">
        <f t="shared" si="25"/>
        <v>0</v>
      </c>
      <c r="AM69" s="68">
        <f t="shared" si="25"/>
        <v>0</v>
      </c>
      <c r="AN69" s="61">
        <f t="shared" si="25"/>
        <v>0</v>
      </c>
      <c r="AO69" s="61">
        <f t="shared" si="25"/>
        <v>0</v>
      </c>
      <c r="AP69" s="61">
        <f t="shared" si="25"/>
        <v>0</v>
      </c>
      <c r="AQ69" s="68">
        <f>AN69+AK69+AH69+AE69+AB69+Y69+S69+P69+M69+G69+D69</f>
        <v>852</v>
      </c>
      <c r="AR69" s="68">
        <f t="shared" ref="AQ69:AS132" si="26">AO69+AL69+AI69+AF69+AC69+Z69+T69+Q69+N69+H69+E69</f>
        <v>5179.2615500000002</v>
      </c>
      <c r="AS69" s="68">
        <f t="shared" si="26"/>
        <v>1091757.8423121781</v>
      </c>
      <c r="AT69" s="58" t="s">
        <v>26</v>
      </c>
      <c r="AU69" s="130"/>
      <c r="AV69" s="131"/>
      <c r="AW69" s="24"/>
    </row>
    <row r="70" spans="1:49" ht="19.5" thickBot="1">
      <c r="A70" s="132" t="s">
        <v>117</v>
      </c>
      <c r="B70" s="133" t="s">
        <v>77</v>
      </c>
      <c r="C70" s="134"/>
      <c r="D70" s="137"/>
      <c r="E70" s="137"/>
      <c r="F70" s="137"/>
      <c r="G70" s="156"/>
      <c r="H70" s="156"/>
      <c r="I70" s="156"/>
      <c r="J70" s="137"/>
      <c r="K70" s="137">
        <f>E70+H70</f>
        <v>0</v>
      </c>
      <c r="L70" s="138">
        <f>F70+I70</f>
        <v>0</v>
      </c>
      <c r="M70" s="137"/>
      <c r="N70" s="137"/>
      <c r="O70" s="137"/>
      <c r="P70" s="54"/>
      <c r="Q70" s="54"/>
      <c r="R70" s="54"/>
      <c r="S70" s="137"/>
      <c r="T70" s="137"/>
      <c r="U70" s="168"/>
      <c r="V70" s="138">
        <f t="shared" si="17"/>
        <v>0</v>
      </c>
      <c r="W70" s="137">
        <f t="shared" si="17"/>
        <v>0</v>
      </c>
      <c r="X70" s="138">
        <f t="shared" si="17"/>
        <v>0</v>
      </c>
      <c r="Y70" s="54"/>
      <c r="Z70" s="54"/>
      <c r="AA70" s="54"/>
      <c r="AB70" s="263"/>
      <c r="AC70" s="137"/>
      <c r="AD70" s="137"/>
      <c r="AE70" s="137"/>
      <c r="AF70" s="137"/>
      <c r="AG70" s="137"/>
      <c r="AH70" s="137"/>
      <c r="AI70" s="137"/>
      <c r="AJ70" s="137"/>
      <c r="AK70" s="263"/>
      <c r="AL70" s="137"/>
      <c r="AM70" s="137"/>
      <c r="AN70" s="137"/>
      <c r="AO70" s="137"/>
      <c r="AP70" s="137"/>
      <c r="AQ70" s="137">
        <f t="shared" si="26"/>
        <v>0</v>
      </c>
      <c r="AR70" s="137">
        <f t="shared" si="26"/>
        <v>0</v>
      </c>
      <c r="AS70" s="137">
        <f t="shared" si="26"/>
        <v>0</v>
      </c>
      <c r="AT70" s="140" t="s">
        <v>117</v>
      </c>
      <c r="AU70" s="133" t="s">
        <v>77</v>
      </c>
      <c r="AV70" s="141"/>
      <c r="AW70" s="24"/>
    </row>
    <row r="71" spans="1:49" ht="19.5" thickBot="1">
      <c r="A71" s="142" t="s">
        <v>118</v>
      </c>
      <c r="B71" s="143" t="s">
        <v>79</v>
      </c>
      <c r="C71" s="144"/>
      <c r="D71" s="137">
        <f t="shared" ref="D71:I71" si="27">D68+D69</f>
        <v>613</v>
      </c>
      <c r="E71" s="137">
        <f t="shared" si="27"/>
        <v>531.54075</v>
      </c>
      <c r="F71" s="137">
        <f t="shared" si="27"/>
        <v>400295.61599999992</v>
      </c>
      <c r="G71" s="156">
        <f t="shared" si="27"/>
        <v>258</v>
      </c>
      <c r="H71" s="156">
        <f t="shared" si="27"/>
        <v>642.64413000000002</v>
      </c>
      <c r="I71" s="156">
        <f t="shared" si="27"/>
        <v>348213.30300000001</v>
      </c>
      <c r="J71" s="145">
        <f t="shared" ref="D71:R71" si="28">J68+J69</f>
        <v>871</v>
      </c>
      <c r="K71" s="145">
        <f t="shared" si="28"/>
        <v>1174.18488</v>
      </c>
      <c r="L71" s="146">
        <f t="shared" si="28"/>
        <v>748508.91899999988</v>
      </c>
      <c r="M71" s="137">
        <f t="shared" si="28"/>
        <v>2268</v>
      </c>
      <c r="N71" s="137">
        <f t="shared" si="28"/>
        <v>2444.7948999999999</v>
      </c>
      <c r="O71" s="137">
        <f t="shared" si="28"/>
        <v>646375.12700000009</v>
      </c>
      <c r="P71" s="54">
        <f t="shared" si="28"/>
        <v>1946</v>
      </c>
      <c r="Q71" s="54">
        <f t="shared" si="28"/>
        <v>5291.5780999999997</v>
      </c>
      <c r="R71" s="54">
        <f t="shared" si="28"/>
        <v>821542.92299999995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1946</v>
      </c>
      <c r="W71" s="145">
        <f>W68+W69+W70</f>
        <v>5291.5780999999997</v>
      </c>
      <c r="X71" s="146">
        <f>X68+X69+X70</f>
        <v>821542.92299999995</v>
      </c>
      <c r="Y71" s="54">
        <f t="shared" ref="Y71:AP71" si="29">Y68+Y69</f>
        <v>582</v>
      </c>
      <c r="Z71" s="54">
        <f t="shared" si="29"/>
        <v>4816.9265999999998</v>
      </c>
      <c r="AA71" s="54">
        <f t="shared" si="29"/>
        <v>289487.77299999999</v>
      </c>
      <c r="AB71" s="263">
        <f t="shared" si="29"/>
        <v>1726</v>
      </c>
      <c r="AC71" s="137">
        <f t="shared" si="29"/>
        <v>184.73398999999998</v>
      </c>
      <c r="AD71" s="137">
        <f t="shared" si="29"/>
        <v>95658.149000000005</v>
      </c>
      <c r="AE71" s="137">
        <f t="shared" si="29"/>
        <v>87</v>
      </c>
      <c r="AF71" s="137">
        <f t="shared" si="29"/>
        <v>8.0359999999999996</v>
      </c>
      <c r="AG71" s="137">
        <f t="shared" si="29"/>
        <v>9894.57</v>
      </c>
      <c r="AH71" s="137">
        <f t="shared" si="29"/>
        <v>92</v>
      </c>
      <c r="AI71" s="137">
        <f t="shared" si="29"/>
        <v>14.206</v>
      </c>
      <c r="AJ71" s="137">
        <f t="shared" si="29"/>
        <v>6903.4519999999993</v>
      </c>
      <c r="AK71" s="263">
        <f t="shared" si="29"/>
        <v>114</v>
      </c>
      <c r="AL71" s="137">
        <f t="shared" si="29"/>
        <v>4.0835999999999997</v>
      </c>
      <c r="AM71" s="137">
        <f t="shared" si="29"/>
        <v>2257.6750000000002</v>
      </c>
      <c r="AN71" s="137">
        <f t="shared" si="29"/>
        <v>359</v>
      </c>
      <c r="AO71" s="137">
        <f t="shared" si="29"/>
        <v>21.340949999999999</v>
      </c>
      <c r="AP71" s="137">
        <f t="shared" si="29"/>
        <v>15358.626000000002</v>
      </c>
      <c r="AQ71" s="151">
        <f>AN71+AK71+AH71+AE71+AB71+Y71+S71+P71+M71+G71+D71</f>
        <v>8045</v>
      </c>
      <c r="AR71" s="151">
        <f>AO71+AL71+AI71+AF71+AC71+Z71+T71+Q71+N71+H71+E71</f>
        <v>13959.885020000002</v>
      </c>
      <c r="AS71" s="145">
        <f>AP71+AM71+AJ71+AG71+AD71+AA71+U71+R71+O71+I71+F71</f>
        <v>2635987.2140000002</v>
      </c>
      <c r="AT71" s="152" t="s">
        <v>118</v>
      </c>
      <c r="AU71" s="143" t="s">
        <v>79</v>
      </c>
      <c r="AV71" s="153" t="s">
        <v>66</v>
      </c>
      <c r="AW71" s="24"/>
    </row>
    <row r="72" spans="1:49">
      <c r="X72" s="154" t="s">
        <v>119</v>
      </c>
      <c r="AU72" s="154" t="s">
        <v>119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abSelected="1" zoomScale="50" zoomScaleNormal="50" workbookViewId="0">
      <selection activeCell="AI13" sqref="AI13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1" width="16.625" style="2" customWidth="1"/>
    <col min="12" max="12" width="20.75" style="2" bestFit="1" customWidth="1"/>
    <col min="13" max="13" width="15.625" style="2" bestFit="1" customWidth="1"/>
    <col min="14" max="14" width="16.625" style="2" customWidth="1"/>
    <col min="15" max="15" width="20.875" style="2" customWidth="1"/>
    <col min="16" max="16" width="15.625" style="2" bestFit="1" customWidth="1"/>
    <col min="17" max="17" width="16.625" style="2" customWidth="1"/>
    <col min="18" max="18" width="21.125" style="2" bestFit="1" customWidth="1"/>
    <col min="19" max="19" width="12.625" style="2" customWidth="1"/>
    <col min="20" max="21" width="16.625" style="2" customWidth="1"/>
    <col min="22" max="22" width="15.625" style="2" bestFit="1" customWidth="1"/>
    <col min="23" max="23" width="16.625" style="2" customWidth="1"/>
    <col min="24" max="24" width="22.375" style="2" customWidth="1"/>
    <col min="25" max="25" width="12.625" style="2" customWidth="1"/>
    <col min="26" max="26" width="16.625" style="2" customWidth="1"/>
    <col min="27" max="27" width="21.125" style="2" bestFit="1" customWidth="1"/>
    <col min="28" max="28" width="15.625" style="2" bestFit="1" customWidth="1"/>
    <col min="29" max="29" width="16.625" style="2" customWidth="1"/>
    <col min="30" max="30" width="21.125" style="2" bestFit="1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4" width="18.625" style="2" customWidth="1"/>
    <col min="45" max="45" width="22.875" style="2" bestFit="1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125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81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>
      <c r="A6" s="41" t="s">
        <v>23</v>
      </c>
      <c r="B6" s="42" t="s">
        <v>24</v>
      </c>
      <c r="C6" s="43" t="s">
        <v>25</v>
      </c>
      <c r="D6" s="44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6">
        <f>D6+G6</f>
        <v>0</v>
      </c>
      <c r="K6" s="46">
        <f>E6+H6</f>
        <v>0</v>
      </c>
      <c r="L6" s="47">
        <f>F6+I6</f>
        <v>0</v>
      </c>
      <c r="M6" s="48">
        <v>7</v>
      </c>
      <c r="N6" s="49">
        <v>428.91649999999998</v>
      </c>
      <c r="O6" s="47">
        <v>115175.258</v>
      </c>
      <c r="P6" s="48">
        <v>13</v>
      </c>
      <c r="Q6" s="49">
        <v>2280.8734000000004</v>
      </c>
      <c r="R6" s="49">
        <v>517204.39199999999</v>
      </c>
      <c r="S6" s="51">
        <v>0</v>
      </c>
      <c r="T6" s="52">
        <v>0</v>
      </c>
      <c r="U6" s="47">
        <v>0</v>
      </c>
      <c r="V6" s="47">
        <f>P6+S6</f>
        <v>13</v>
      </c>
      <c r="W6" s="46">
        <f>Q6+T6</f>
        <v>2280.8734000000004</v>
      </c>
      <c r="X6" s="47">
        <f>R6+U6</f>
        <v>517204.39199999999</v>
      </c>
      <c r="Y6" s="49">
        <v>45</v>
      </c>
      <c r="Z6" s="49">
        <v>312.86750000000001</v>
      </c>
      <c r="AA6" s="50">
        <v>19517.955999999998</v>
      </c>
      <c r="AB6" s="51">
        <v>1</v>
      </c>
      <c r="AC6" s="52">
        <v>7.3000000000000001E-3</v>
      </c>
      <c r="AD6" s="52">
        <v>4.5199999999999996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3">
        <v>0</v>
      </c>
      <c r="AK6" s="51">
        <v>0</v>
      </c>
      <c r="AL6" s="52">
        <v>0</v>
      </c>
      <c r="AM6" s="47">
        <v>0</v>
      </c>
      <c r="AN6" s="51">
        <v>0</v>
      </c>
      <c r="AO6" s="52">
        <v>0</v>
      </c>
      <c r="AP6" s="52">
        <v>0</v>
      </c>
      <c r="AQ6" s="54">
        <f>AN6+AK6+AH6+AE6+AB6+Y6+S6+P6+M6+G6+D6</f>
        <v>66</v>
      </c>
      <c r="AR6" s="54">
        <f>AO6+AL6+AI6+AF6+AC6+Z6+T6+Q6+N6+H6+E6</f>
        <v>3022.6647000000003</v>
      </c>
      <c r="AS6" s="54">
        <f>AP6+AM6+AJ6+AG6+AD6+AA6+U6+R6+O6+I6+F6</f>
        <v>651902.12600000005</v>
      </c>
      <c r="AT6" s="55" t="s">
        <v>25</v>
      </c>
      <c r="AU6" s="42" t="s">
        <v>24</v>
      </c>
      <c r="AV6" s="56" t="s">
        <v>23</v>
      </c>
      <c r="AW6" s="24"/>
    </row>
    <row r="7" spans="1:49">
      <c r="A7" s="41"/>
      <c r="B7" s="57"/>
      <c r="C7" s="58" t="s">
        <v>26</v>
      </c>
      <c r="D7" s="59">
        <v>54</v>
      </c>
      <c r="E7" s="60">
        <v>968.52</v>
      </c>
      <c r="F7" s="60">
        <v>835734.24698516214</v>
      </c>
      <c r="G7" s="60">
        <v>17</v>
      </c>
      <c r="H7" s="60">
        <v>266.87200000000001</v>
      </c>
      <c r="I7" s="60">
        <v>221210.179</v>
      </c>
      <c r="J7" s="61">
        <f t="shared" ref="J7:L32" si="0">D7+G7</f>
        <v>71</v>
      </c>
      <c r="K7" s="61">
        <f t="shared" si="0"/>
        <v>1235.3920000000001</v>
      </c>
      <c r="L7" s="62">
        <f t="shared" si="0"/>
        <v>1056944.4259851621</v>
      </c>
      <c r="M7" s="63">
        <v>79</v>
      </c>
      <c r="N7" s="64">
        <v>3584.7952</v>
      </c>
      <c r="O7" s="65">
        <v>1328609.497</v>
      </c>
      <c r="P7" s="63">
        <v>74</v>
      </c>
      <c r="Q7" s="64">
        <v>13431.617</v>
      </c>
      <c r="R7" s="64">
        <v>2730816.5129999998</v>
      </c>
      <c r="S7" s="66">
        <v>0</v>
      </c>
      <c r="T7" s="61">
        <v>0</v>
      </c>
      <c r="U7" s="62">
        <v>0</v>
      </c>
      <c r="V7" s="62">
        <f t="shared" ref="V7:X60" si="1">P7+S7</f>
        <v>74</v>
      </c>
      <c r="W7" s="61">
        <f t="shared" si="1"/>
        <v>13431.617</v>
      </c>
      <c r="X7" s="62">
        <f t="shared" si="1"/>
        <v>2730816.5129999998</v>
      </c>
      <c r="Y7" s="64">
        <v>8</v>
      </c>
      <c r="Z7" s="64">
        <v>2284.2400000000002</v>
      </c>
      <c r="AA7" s="64">
        <v>462941.99900000001</v>
      </c>
      <c r="AB7" s="66"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7">
        <v>0</v>
      </c>
      <c r="AK7" s="66">
        <v>0</v>
      </c>
      <c r="AL7" s="61">
        <v>0</v>
      </c>
      <c r="AM7" s="62">
        <v>0</v>
      </c>
      <c r="AN7" s="66">
        <v>0</v>
      </c>
      <c r="AO7" s="61">
        <v>0</v>
      </c>
      <c r="AP7" s="61">
        <v>0</v>
      </c>
      <c r="AQ7" s="68">
        <f t="shared" ref="AQ7:AS68" si="2">AN7+AK7+AH7+AE7+AB7+Y7+S7+P7+M7+G7+D7</f>
        <v>232</v>
      </c>
      <c r="AR7" s="68">
        <f t="shared" si="2"/>
        <v>20536.0442</v>
      </c>
      <c r="AS7" s="68">
        <f t="shared" si="2"/>
        <v>5579312.4349851608</v>
      </c>
      <c r="AT7" s="69" t="s">
        <v>26</v>
      </c>
      <c r="AU7" s="57"/>
      <c r="AV7" s="56"/>
      <c r="AW7" s="24"/>
    </row>
    <row r="8" spans="1:49">
      <c r="A8" s="41" t="s">
        <v>27</v>
      </c>
      <c r="B8" s="42" t="s">
        <v>28</v>
      </c>
      <c r="C8" s="70" t="s">
        <v>25</v>
      </c>
      <c r="D8" s="44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52">
        <f t="shared" si="0"/>
        <v>0</v>
      </c>
      <c r="K8" s="52">
        <f t="shared" si="0"/>
        <v>0</v>
      </c>
      <c r="L8" s="71">
        <f t="shared" si="0"/>
        <v>0</v>
      </c>
      <c r="M8" s="48">
        <v>0</v>
      </c>
      <c r="N8" s="49">
        <v>0</v>
      </c>
      <c r="O8" s="71">
        <v>0</v>
      </c>
      <c r="P8" s="48">
        <v>11</v>
      </c>
      <c r="Q8" s="49">
        <v>332.21899999999999</v>
      </c>
      <c r="R8" s="49">
        <v>31735.411</v>
      </c>
      <c r="S8" s="51">
        <v>0</v>
      </c>
      <c r="T8" s="52">
        <v>0</v>
      </c>
      <c r="U8" s="47">
        <v>0</v>
      </c>
      <c r="V8" s="71">
        <f t="shared" si="1"/>
        <v>11</v>
      </c>
      <c r="W8" s="52">
        <f t="shared" si="1"/>
        <v>332.21899999999999</v>
      </c>
      <c r="X8" s="71">
        <f t="shared" si="1"/>
        <v>31735.411</v>
      </c>
      <c r="Y8" s="49">
        <v>0</v>
      </c>
      <c r="Z8" s="49">
        <v>0</v>
      </c>
      <c r="AA8" s="49">
        <v>0</v>
      </c>
      <c r="AB8" s="51">
        <v>0</v>
      </c>
      <c r="AC8" s="52">
        <v>0</v>
      </c>
      <c r="AD8" s="52">
        <v>0</v>
      </c>
      <c r="AE8" s="52">
        <v>0</v>
      </c>
      <c r="AF8" s="52">
        <v>0</v>
      </c>
      <c r="AG8" s="52">
        <v>0</v>
      </c>
      <c r="AH8" s="52">
        <v>0</v>
      </c>
      <c r="AI8" s="52">
        <v>0</v>
      </c>
      <c r="AJ8" s="72">
        <v>0</v>
      </c>
      <c r="AK8" s="51">
        <v>0</v>
      </c>
      <c r="AL8" s="52">
        <v>0</v>
      </c>
      <c r="AM8" s="71">
        <v>0</v>
      </c>
      <c r="AN8" s="51">
        <v>0</v>
      </c>
      <c r="AO8" s="52">
        <v>0</v>
      </c>
      <c r="AP8" s="52">
        <v>0</v>
      </c>
      <c r="AQ8" s="54">
        <f t="shared" si="2"/>
        <v>11</v>
      </c>
      <c r="AR8" s="54">
        <f t="shared" si="2"/>
        <v>332.21899999999999</v>
      </c>
      <c r="AS8" s="54">
        <f t="shared" si="2"/>
        <v>31735.411</v>
      </c>
      <c r="AT8" s="55" t="s">
        <v>25</v>
      </c>
      <c r="AU8" s="42" t="s">
        <v>28</v>
      </c>
      <c r="AV8" s="56" t="s">
        <v>27</v>
      </c>
      <c r="AW8" s="24"/>
    </row>
    <row r="9" spans="1:49">
      <c r="A9" s="41"/>
      <c r="B9" s="57"/>
      <c r="C9" s="58" t="s">
        <v>26</v>
      </c>
      <c r="D9" s="59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1">
        <f t="shared" si="0"/>
        <v>0</v>
      </c>
      <c r="K9" s="61">
        <f t="shared" si="0"/>
        <v>0</v>
      </c>
      <c r="L9" s="62">
        <f t="shared" si="0"/>
        <v>0</v>
      </c>
      <c r="M9" s="63">
        <v>5</v>
      </c>
      <c r="N9" s="64">
        <v>375.12800000000004</v>
      </c>
      <c r="O9" s="65">
        <v>20273.674999999999</v>
      </c>
      <c r="P9" s="63">
        <v>53</v>
      </c>
      <c r="Q9" s="64">
        <v>4252.0267999999996</v>
      </c>
      <c r="R9" s="64">
        <v>421107.473</v>
      </c>
      <c r="S9" s="66">
        <v>0</v>
      </c>
      <c r="T9" s="61">
        <v>0</v>
      </c>
      <c r="U9" s="62">
        <v>0</v>
      </c>
      <c r="V9" s="62">
        <f t="shared" si="1"/>
        <v>53</v>
      </c>
      <c r="W9" s="61">
        <f t="shared" si="1"/>
        <v>4252.0267999999996</v>
      </c>
      <c r="X9" s="62">
        <f t="shared" si="1"/>
        <v>421107.473</v>
      </c>
      <c r="Y9" s="64">
        <v>0</v>
      </c>
      <c r="Z9" s="64">
        <v>0</v>
      </c>
      <c r="AA9" s="64">
        <v>0</v>
      </c>
      <c r="AB9" s="66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7">
        <v>0</v>
      </c>
      <c r="AK9" s="66">
        <v>0</v>
      </c>
      <c r="AL9" s="61">
        <v>0</v>
      </c>
      <c r="AM9" s="62">
        <v>0</v>
      </c>
      <c r="AN9" s="66">
        <v>0</v>
      </c>
      <c r="AO9" s="61">
        <v>0</v>
      </c>
      <c r="AP9" s="61">
        <v>0</v>
      </c>
      <c r="AQ9" s="68">
        <f t="shared" si="2"/>
        <v>58</v>
      </c>
      <c r="AR9" s="68">
        <f t="shared" si="2"/>
        <v>4627.1547999999993</v>
      </c>
      <c r="AS9" s="68">
        <f t="shared" si="2"/>
        <v>441381.14799999999</v>
      </c>
      <c r="AT9" s="69" t="s">
        <v>26</v>
      </c>
      <c r="AU9" s="57"/>
      <c r="AV9" s="56"/>
      <c r="AW9" s="24"/>
    </row>
    <row r="10" spans="1:49">
      <c r="A10" s="41" t="s">
        <v>29</v>
      </c>
      <c r="B10" s="42" t="s">
        <v>30</v>
      </c>
      <c r="C10" s="70" t="s">
        <v>25</v>
      </c>
      <c r="D10" s="44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52">
        <f t="shared" si="0"/>
        <v>0</v>
      </c>
      <c r="K10" s="52">
        <f t="shared" si="0"/>
        <v>0</v>
      </c>
      <c r="L10" s="71">
        <f t="shared" si="0"/>
        <v>0</v>
      </c>
      <c r="M10" s="48">
        <v>0</v>
      </c>
      <c r="N10" s="49">
        <v>0</v>
      </c>
      <c r="O10" s="71">
        <v>0</v>
      </c>
      <c r="P10" s="48">
        <v>0</v>
      </c>
      <c r="Q10" s="49">
        <v>0</v>
      </c>
      <c r="R10" s="49">
        <v>0</v>
      </c>
      <c r="S10" s="51">
        <v>0</v>
      </c>
      <c r="T10" s="52">
        <v>0</v>
      </c>
      <c r="U10" s="47">
        <v>0</v>
      </c>
      <c r="V10" s="71">
        <f t="shared" si="1"/>
        <v>0</v>
      </c>
      <c r="W10" s="52">
        <f t="shared" si="1"/>
        <v>0</v>
      </c>
      <c r="X10" s="71">
        <f t="shared" si="1"/>
        <v>0</v>
      </c>
      <c r="Y10" s="49">
        <v>0</v>
      </c>
      <c r="Z10" s="49">
        <v>0</v>
      </c>
      <c r="AA10" s="49">
        <v>0</v>
      </c>
      <c r="AB10" s="51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14</v>
      </c>
      <c r="AI10" s="52">
        <v>2.4944000000000002</v>
      </c>
      <c r="AJ10" s="72">
        <v>768.72500000000002</v>
      </c>
      <c r="AK10" s="51">
        <v>0</v>
      </c>
      <c r="AL10" s="52">
        <v>0</v>
      </c>
      <c r="AM10" s="71">
        <v>0</v>
      </c>
      <c r="AN10" s="51">
        <v>0</v>
      </c>
      <c r="AO10" s="52">
        <v>0</v>
      </c>
      <c r="AP10" s="52">
        <v>0</v>
      </c>
      <c r="AQ10" s="54">
        <f t="shared" si="2"/>
        <v>14</v>
      </c>
      <c r="AR10" s="54">
        <f t="shared" si="2"/>
        <v>2.4944000000000002</v>
      </c>
      <c r="AS10" s="54">
        <f t="shared" si="2"/>
        <v>768.72500000000002</v>
      </c>
      <c r="AT10" s="55" t="s">
        <v>25</v>
      </c>
      <c r="AU10" s="42" t="s">
        <v>30</v>
      </c>
      <c r="AV10" s="56" t="s">
        <v>29</v>
      </c>
      <c r="AW10" s="24"/>
    </row>
    <row r="11" spans="1:49">
      <c r="A11" s="73"/>
      <c r="B11" s="57"/>
      <c r="C11" s="58" t="s">
        <v>26</v>
      </c>
      <c r="D11" s="59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1">
        <f t="shared" si="0"/>
        <v>0</v>
      </c>
      <c r="K11" s="61">
        <f t="shared" si="0"/>
        <v>0</v>
      </c>
      <c r="L11" s="62">
        <f t="shared" si="0"/>
        <v>0</v>
      </c>
      <c r="M11" s="63">
        <v>0</v>
      </c>
      <c r="N11" s="64">
        <v>0</v>
      </c>
      <c r="O11" s="65">
        <v>0</v>
      </c>
      <c r="P11" s="63">
        <v>0</v>
      </c>
      <c r="Q11" s="64">
        <v>0</v>
      </c>
      <c r="R11" s="64">
        <v>0</v>
      </c>
      <c r="S11" s="66">
        <v>0</v>
      </c>
      <c r="T11" s="61">
        <v>0</v>
      </c>
      <c r="U11" s="62">
        <v>0</v>
      </c>
      <c r="V11" s="62">
        <f t="shared" si="1"/>
        <v>0</v>
      </c>
      <c r="W11" s="61">
        <f t="shared" si="1"/>
        <v>0</v>
      </c>
      <c r="X11" s="62">
        <f t="shared" si="1"/>
        <v>0</v>
      </c>
      <c r="Y11" s="64">
        <v>0</v>
      </c>
      <c r="Z11" s="64">
        <v>0</v>
      </c>
      <c r="AA11" s="64">
        <v>0</v>
      </c>
      <c r="AB11" s="66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  <c r="AI11" s="61">
        <v>0</v>
      </c>
      <c r="AJ11" s="67">
        <v>0</v>
      </c>
      <c r="AK11" s="66">
        <v>0</v>
      </c>
      <c r="AL11" s="61">
        <v>0</v>
      </c>
      <c r="AM11" s="62">
        <v>0</v>
      </c>
      <c r="AN11" s="66">
        <v>0</v>
      </c>
      <c r="AO11" s="61">
        <v>0</v>
      </c>
      <c r="AP11" s="61">
        <v>0</v>
      </c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>
      <c r="A12" s="41"/>
      <c r="B12" s="42" t="s">
        <v>31</v>
      </c>
      <c r="C12" s="70" t="s">
        <v>25</v>
      </c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52">
        <f t="shared" si="0"/>
        <v>0</v>
      </c>
      <c r="K12" s="52">
        <f t="shared" si="0"/>
        <v>0</v>
      </c>
      <c r="L12" s="71">
        <f t="shared" si="0"/>
        <v>0</v>
      </c>
      <c r="M12" s="48">
        <v>0</v>
      </c>
      <c r="N12" s="49">
        <v>0</v>
      </c>
      <c r="O12" s="71">
        <v>0</v>
      </c>
      <c r="P12" s="48">
        <v>0</v>
      </c>
      <c r="Q12" s="49">
        <v>0</v>
      </c>
      <c r="R12" s="49">
        <v>0</v>
      </c>
      <c r="S12" s="51">
        <v>0</v>
      </c>
      <c r="T12" s="52">
        <v>0</v>
      </c>
      <c r="U12" s="47">
        <v>0</v>
      </c>
      <c r="V12" s="71">
        <f t="shared" si="1"/>
        <v>0</v>
      </c>
      <c r="W12" s="52">
        <f t="shared" si="1"/>
        <v>0</v>
      </c>
      <c r="X12" s="71">
        <f t="shared" si="1"/>
        <v>0</v>
      </c>
      <c r="Y12" s="49">
        <v>0</v>
      </c>
      <c r="Z12" s="49">
        <v>0</v>
      </c>
      <c r="AA12" s="49">
        <v>0</v>
      </c>
      <c r="AB12" s="51">
        <v>4</v>
      </c>
      <c r="AC12" s="52">
        <v>0.16599999999999998</v>
      </c>
      <c r="AD12" s="52">
        <v>100.46700000000001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72">
        <v>0</v>
      </c>
      <c r="AK12" s="51">
        <v>0</v>
      </c>
      <c r="AL12" s="52">
        <v>0</v>
      </c>
      <c r="AM12" s="71">
        <v>0</v>
      </c>
      <c r="AN12" s="51">
        <v>0</v>
      </c>
      <c r="AO12" s="52">
        <v>0</v>
      </c>
      <c r="AP12" s="52">
        <v>0</v>
      </c>
      <c r="AQ12" s="54">
        <f t="shared" si="2"/>
        <v>4</v>
      </c>
      <c r="AR12" s="54">
        <f t="shared" si="2"/>
        <v>0.16599999999999998</v>
      </c>
      <c r="AS12" s="54">
        <f t="shared" si="2"/>
        <v>100.46700000000001</v>
      </c>
      <c r="AT12" s="55" t="s">
        <v>25</v>
      </c>
      <c r="AU12" s="42" t="s">
        <v>31</v>
      </c>
      <c r="AV12" s="56"/>
      <c r="AW12" s="24"/>
    </row>
    <row r="13" spans="1:49">
      <c r="A13" s="41" t="s">
        <v>32</v>
      </c>
      <c r="B13" s="57"/>
      <c r="C13" s="58" t="s">
        <v>26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1">
        <f t="shared" si="0"/>
        <v>0</v>
      </c>
      <c r="K13" s="61">
        <f t="shared" si="0"/>
        <v>0</v>
      </c>
      <c r="L13" s="62">
        <f t="shared" si="0"/>
        <v>0</v>
      </c>
      <c r="M13" s="63">
        <v>0</v>
      </c>
      <c r="N13" s="64">
        <v>0</v>
      </c>
      <c r="O13" s="65">
        <v>0</v>
      </c>
      <c r="P13" s="63">
        <v>0</v>
      </c>
      <c r="Q13" s="64">
        <v>0</v>
      </c>
      <c r="R13" s="64">
        <v>0</v>
      </c>
      <c r="S13" s="66">
        <v>0</v>
      </c>
      <c r="T13" s="61">
        <v>0</v>
      </c>
      <c r="U13" s="62">
        <v>0</v>
      </c>
      <c r="V13" s="62">
        <f t="shared" si="1"/>
        <v>0</v>
      </c>
      <c r="W13" s="61">
        <f t="shared" si="1"/>
        <v>0</v>
      </c>
      <c r="X13" s="62">
        <f t="shared" si="1"/>
        <v>0</v>
      </c>
      <c r="Y13" s="64">
        <v>0</v>
      </c>
      <c r="Z13" s="64">
        <v>0</v>
      </c>
      <c r="AA13" s="64">
        <v>0</v>
      </c>
      <c r="AB13" s="66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  <c r="AI13" s="61">
        <v>0</v>
      </c>
      <c r="AJ13" s="67">
        <v>0</v>
      </c>
      <c r="AK13" s="66">
        <v>0</v>
      </c>
      <c r="AL13" s="61">
        <v>0</v>
      </c>
      <c r="AM13" s="62">
        <v>0</v>
      </c>
      <c r="AN13" s="66">
        <v>0</v>
      </c>
      <c r="AO13" s="61">
        <v>0</v>
      </c>
      <c r="AP13" s="61">
        <v>0</v>
      </c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>
      <c r="A14" s="41"/>
      <c r="B14" s="42" t="s">
        <v>33</v>
      </c>
      <c r="C14" s="70" t="s">
        <v>25</v>
      </c>
      <c r="D14" s="44">
        <v>0</v>
      </c>
      <c r="E14" s="45">
        <v>0</v>
      </c>
      <c r="F14" s="45">
        <v>0</v>
      </c>
      <c r="G14" s="45">
        <v>8</v>
      </c>
      <c r="H14" s="45">
        <v>37.0623</v>
      </c>
      <c r="I14" s="45">
        <v>11241.511999999999</v>
      </c>
      <c r="J14" s="52">
        <f t="shared" si="0"/>
        <v>8</v>
      </c>
      <c r="K14" s="52">
        <f t="shared" si="0"/>
        <v>37.0623</v>
      </c>
      <c r="L14" s="71">
        <f t="shared" si="0"/>
        <v>11241.511999999999</v>
      </c>
      <c r="M14" s="48">
        <v>0</v>
      </c>
      <c r="N14" s="49">
        <v>0</v>
      </c>
      <c r="O14" s="71">
        <v>0</v>
      </c>
      <c r="P14" s="48">
        <v>1567</v>
      </c>
      <c r="Q14" s="49">
        <v>13021.104299999999</v>
      </c>
      <c r="R14" s="49">
        <v>1845693.6709999999</v>
      </c>
      <c r="S14" s="51">
        <v>0</v>
      </c>
      <c r="T14" s="52">
        <v>0</v>
      </c>
      <c r="U14" s="47">
        <v>0</v>
      </c>
      <c r="V14" s="71">
        <f t="shared" si="1"/>
        <v>1567</v>
      </c>
      <c r="W14" s="52">
        <f t="shared" si="1"/>
        <v>13021.104299999999</v>
      </c>
      <c r="X14" s="71">
        <f t="shared" si="1"/>
        <v>1845693.6709999999</v>
      </c>
      <c r="Y14" s="49">
        <v>279</v>
      </c>
      <c r="Z14" s="49">
        <v>1865.0819999999999</v>
      </c>
      <c r="AA14" s="49">
        <v>174095.00099999999</v>
      </c>
      <c r="AB14" s="51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72">
        <v>0</v>
      </c>
      <c r="AK14" s="51">
        <v>0</v>
      </c>
      <c r="AL14" s="52">
        <v>0</v>
      </c>
      <c r="AM14" s="71">
        <v>0</v>
      </c>
      <c r="AN14" s="51">
        <v>0</v>
      </c>
      <c r="AO14" s="52">
        <v>0</v>
      </c>
      <c r="AP14" s="52">
        <v>0</v>
      </c>
      <c r="AQ14" s="54">
        <f t="shared" si="2"/>
        <v>1854</v>
      </c>
      <c r="AR14" s="54">
        <f t="shared" si="2"/>
        <v>14923.248599999999</v>
      </c>
      <c r="AS14" s="54">
        <f t="shared" si="2"/>
        <v>2031030.1839999999</v>
      </c>
      <c r="AT14" s="55" t="s">
        <v>25</v>
      </c>
      <c r="AU14" s="42" t="s">
        <v>33</v>
      </c>
      <c r="AV14" s="56"/>
      <c r="AW14" s="24"/>
    </row>
    <row r="15" spans="1:49">
      <c r="A15" s="41" t="s">
        <v>27</v>
      </c>
      <c r="B15" s="57"/>
      <c r="C15" s="58" t="s">
        <v>26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1">
        <f t="shared" si="0"/>
        <v>0</v>
      </c>
      <c r="K15" s="61">
        <f t="shared" si="0"/>
        <v>0</v>
      </c>
      <c r="L15" s="62">
        <f t="shared" si="0"/>
        <v>0</v>
      </c>
      <c r="M15" s="63">
        <v>0</v>
      </c>
      <c r="N15" s="64">
        <v>0</v>
      </c>
      <c r="O15" s="65">
        <v>0</v>
      </c>
      <c r="P15" s="63">
        <v>0</v>
      </c>
      <c r="Q15" s="64">
        <v>0</v>
      </c>
      <c r="R15" s="64">
        <v>0</v>
      </c>
      <c r="S15" s="66">
        <v>0</v>
      </c>
      <c r="T15" s="61">
        <v>0</v>
      </c>
      <c r="U15" s="62">
        <v>0</v>
      </c>
      <c r="V15" s="62">
        <f t="shared" si="1"/>
        <v>0</v>
      </c>
      <c r="W15" s="61">
        <f t="shared" si="1"/>
        <v>0</v>
      </c>
      <c r="X15" s="62">
        <f t="shared" si="1"/>
        <v>0</v>
      </c>
      <c r="Y15" s="64">
        <v>0</v>
      </c>
      <c r="Z15" s="64">
        <v>0</v>
      </c>
      <c r="AA15" s="64">
        <v>0</v>
      </c>
      <c r="AB15" s="66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7">
        <v>0</v>
      </c>
      <c r="AK15" s="66">
        <v>0</v>
      </c>
      <c r="AL15" s="61">
        <v>0</v>
      </c>
      <c r="AM15" s="62">
        <v>0</v>
      </c>
      <c r="AN15" s="66">
        <v>0</v>
      </c>
      <c r="AO15" s="61">
        <v>0</v>
      </c>
      <c r="AP15" s="61">
        <v>0</v>
      </c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>
      <c r="A16" s="41"/>
      <c r="B16" s="42" t="s">
        <v>34</v>
      </c>
      <c r="C16" s="70" t="s">
        <v>25</v>
      </c>
      <c r="D16" s="44">
        <v>11</v>
      </c>
      <c r="E16" s="45">
        <v>8.2478999999999996</v>
      </c>
      <c r="F16" s="45">
        <v>5119.873108057348</v>
      </c>
      <c r="G16" s="45">
        <v>31</v>
      </c>
      <c r="H16" s="45">
        <v>17.256</v>
      </c>
      <c r="I16" s="45">
        <v>4849.415</v>
      </c>
      <c r="J16" s="52">
        <f t="shared" si="0"/>
        <v>42</v>
      </c>
      <c r="K16" s="52">
        <f t="shared" si="0"/>
        <v>25.503900000000002</v>
      </c>
      <c r="L16" s="71">
        <f t="shared" si="0"/>
        <v>9969.2881080573479</v>
      </c>
      <c r="M16" s="48">
        <v>0</v>
      </c>
      <c r="N16" s="49">
        <v>0</v>
      </c>
      <c r="O16" s="71">
        <v>0</v>
      </c>
      <c r="P16" s="48">
        <v>1539</v>
      </c>
      <c r="Q16" s="49">
        <v>3798.0826999999999</v>
      </c>
      <c r="R16" s="49">
        <v>901723.30899999989</v>
      </c>
      <c r="S16" s="51">
        <v>0</v>
      </c>
      <c r="T16" s="52">
        <v>0</v>
      </c>
      <c r="U16" s="47">
        <v>0</v>
      </c>
      <c r="V16" s="71">
        <f t="shared" si="1"/>
        <v>1539</v>
      </c>
      <c r="W16" s="52">
        <f t="shared" si="1"/>
        <v>3798.0826999999999</v>
      </c>
      <c r="X16" s="71">
        <f t="shared" si="1"/>
        <v>901723.30899999989</v>
      </c>
      <c r="Y16" s="49">
        <v>0</v>
      </c>
      <c r="Z16" s="49">
        <v>0</v>
      </c>
      <c r="AA16" s="49">
        <v>0</v>
      </c>
      <c r="AB16" s="51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56</v>
      </c>
      <c r="AI16" s="52">
        <v>36.648099999999999</v>
      </c>
      <c r="AJ16" s="72">
        <v>14838.625</v>
      </c>
      <c r="AK16" s="51">
        <v>0</v>
      </c>
      <c r="AL16" s="52">
        <v>0</v>
      </c>
      <c r="AM16" s="71">
        <v>0</v>
      </c>
      <c r="AN16" s="51">
        <v>0</v>
      </c>
      <c r="AO16" s="52">
        <v>0</v>
      </c>
      <c r="AP16" s="52">
        <v>0</v>
      </c>
      <c r="AQ16" s="54">
        <f t="shared" si="2"/>
        <v>1637</v>
      </c>
      <c r="AR16" s="54">
        <f t="shared" si="2"/>
        <v>3860.2346999999995</v>
      </c>
      <c r="AS16" s="54">
        <f t="shared" si="2"/>
        <v>926531.22210805723</v>
      </c>
      <c r="AT16" s="55" t="s">
        <v>25</v>
      </c>
      <c r="AU16" s="42" t="s">
        <v>34</v>
      </c>
      <c r="AV16" s="56"/>
      <c r="AW16" s="24"/>
    </row>
    <row r="17" spans="1:49">
      <c r="A17" s="41" t="s">
        <v>29</v>
      </c>
      <c r="B17" s="57"/>
      <c r="C17" s="58" t="s">
        <v>26</v>
      </c>
      <c r="D17" s="59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1">
        <f t="shared" si="0"/>
        <v>0</v>
      </c>
      <c r="K17" s="61">
        <f t="shared" si="0"/>
        <v>0</v>
      </c>
      <c r="L17" s="62">
        <f t="shared" si="0"/>
        <v>0</v>
      </c>
      <c r="M17" s="63">
        <v>0</v>
      </c>
      <c r="N17" s="64">
        <v>0</v>
      </c>
      <c r="O17" s="65">
        <v>0</v>
      </c>
      <c r="P17" s="63">
        <v>0</v>
      </c>
      <c r="Q17" s="64">
        <v>0</v>
      </c>
      <c r="R17" s="64">
        <v>0</v>
      </c>
      <c r="S17" s="66">
        <v>0</v>
      </c>
      <c r="T17" s="61">
        <v>0</v>
      </c>
      <c r="U17" s="62">
        <v>0</v>
      </c>
      <c r="V17" s="62">
        <f t="shared" si="1"/>
        <v>0</v>
      </c>
      <c r="W17" s="61">
        <f t="shared" si="1"/>
        <v>0</v>
      </c>
      <c r="X17" s="62">
        <f t="shared" si="1"/>
        <v>0</v>
      </c>
      <c r="Y17" s="64">
        <v>0</v>
      </c>
      <c r="Z17" s="64">
        <v>0</v>
      </c>
      <c r="AA17" s="64">
        <v>0</v>
      </c>
      <c r="AB17" s="66">
        <v>0</v>
      </c>
      <c r="AC17" s="61">
        <v>0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0</v>
      </c>
      <c r="AJ17" s="67">
        <v>0</v>
      </c>
      <c r="AK17" s="66">
        <v>0</v>
      </c>
      <c r="AL17" s="61">
        <v>0</v>
      </c>
      <c r="AM17" s="62">
        <v>0</v>
      </c>
      <c r="AN17" s="66">
        <v>0</v>
      </c>
      <c r="AO17" s="61">
        <v>0</v>
      </c>
      <c r="AP17" s="61">
        <v>0</v>
      </c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>
      <c r="A18" s="41"/>
      <c r="B18" s="42" t="s">
        <v>35</v>
      </c>
      <c r="C18" s="70" t="s">
        <v>25</v>
      </c>
      <c r="D18" s="44">
        <v>0</v>
      </c>
      <c r="E18" s="45">
        <v>0</v>
      </c>
      <c r="F18" s="45">
        <v>0</v>
      </c>
      <c r="G18" s="45">
        <v>4</v>
      </c>
      <c r="H18" s="45">
        <v>2.915</v>
      </c>
      <c r="I18" s="45">
        <v>677.803</v>
      </c>
      <c r="J18" s="52">
        <f t="shared" si="0"/>
        <v>4</v>
      </c>
      <c r="K18" s="52">
        <f t="shared" si="0"/>
        <v>2.915</v>
      </c>
      <c r="L18" s="71">
        <f t="shared" si="0"/>
        <v>677.803</v>
      </c>
      <c r="M18" s="48">
        <v>0</v>
      </c>
      <c r="N18" s="49">
        <v>0</v>
      </c>
      <c r="O18" s="71">
        <v>0</v>
      </c>
      <c r="P18" s="48">
        <v>208</v>
      </c>
      <c r="Q18" s="49">
        <v>438.28180000000003</v>
      </c>
      <c r="R18" s="49">
        <v>81263.434000000008</v>
      </c>
      <c r="S18" s="51">
        <v>0</v>
      </c>
      <c r="T18" s="52">
        <v>0</v>
      </c>
      <c r="U18" s="47">
        <v>0</v>
      </c>
      <c r="V18" s="71">
        <f t="shared" si="1"/>
        <v>208</v>
      </c>
      <c r="W18" s="52">
        <f t="shared" si="1"/>
        <v>438.28180000000003</v>
      </c>
      <c r="X18" s="71">
        <f t="shared" si="1"/>
        <v>81263.434000000008</v>
      </c>
      <c r="Y18" s="49">
        <v>0</v>
      </c>
      <c r="Z18" s="49">
        <v>0</v>
      </c>
      <c r="AA18" s="49">
        <v>0</v>
      </c>
      <c r="AB18" s="51">
        <v>0</v>
      </c>
      <c r="AC18" s="52">
        <v>0</v>
      </c>
      <c r="AD18" s="52">
        <v>0</v>
      </c>
      <c r="AE18" s="52">
        <v>606</v>
      </c>
      <c r="AF18" s="52">
        <v>82.670599999999993</v>
      </c>
      <c r="AG18" s="52">
        <v>97629.106</v>
      </c>
      <c r="AH18" s="52">
        <v>42</v>
      </c>
      <c r="AI18" s="52">
        <v>3.6876999999999995</v>
      </c>
      <c r="AJ18" s="72">
        <v>1315.625</v>
      </c>
      <c r="AK18" s="51">
        <v>0</v>
      </c>
      <c r="AL18" s="52">
        <v>0</v>
      </c>
      <c r="AM18" s="71">
        <v>0</v>
      </c>
      <c r="AN18" s="51">
        <v>0</v>
      </c>
      <c r="AO18" s="52">
        <v>0</v>
      </c>
      <c r="AP18" s="52">
        <v>0</v>
      </c>
      <c r="AQ18" s="54">
        <f t="shared" si="2"/>
        <v>860</v>
      </c>
      <c r="AR18" s="54">
        <f t="shared" si="2"/>
        <v>527.55510000000004</v>
      </c>
      <c r="AS18" s="54">
        <f t="shared" si="2"/>
        <v>180885.96800000002</v>
      </c>
      <c r="AT18" s="55" t="s">
        <v>25</v>
      </c>
      <c r="AU18" s="42" t="s">
        <v>35</v>
      </c>
      <c r="AV18" s="56"/>
      <c r="AW18" s="24"/>
    </row>
    <row r="19" spans="1:49">
      <c r="A19" s="73"/>
      <c r="B19" s="57"/>
      <c r="C19" s="58" t="s">
        <v>26</v>
      </c>
      <c r="D19" s="59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1">
        <f t="shared" si="0"/>
        <v>0</v>
      </c>
      <c r="K19" s="61">
        <f t="shared" si="0"/>
        <v>0</v>
      </c>
      <c r="L19" s="62">
        <f t="shared" si="0"/>
        <v>0</v>
      </c>
      <c r="M19" s="63">
        <v>0</v>
      </c>
      <c r="N19" s="64">
        <v>0</v>
      </c>
      <c r="O19" s="65">
        <v>0</v>
      </c>
      <c r="P19" s="63">
        <v>0</v>
      </c>
      <c r="Q19" s="64">
        <v>0</v>
      </c>
      <c r="R19" s="64">
        <v>0</v>
      </c>
      <c r="S19" s="66">
        <v>0</v>
      </c>
      <c r="T19" s="61">
        <v>0</v>
      </c>
      <c r="U19" s="62">
        <v>0</v>
      </c>
      <c r="V19" s="62">
        <f t="shared" si="1"/>
        <v>0</v>
      </c>
      <c r="W19" s="61">
        <f t="shared" si="1"/>
        <v>0</v>
      </c>
      <c r="X19" s="62">
        <f t="shared" si="1"/>
        <v>0</v>
      </c>
      <c r="Y19" s="64">
        <v>0</v>
      </c>
      <c r="Z19" s="64">
        <v>0</v>
      </c>
      <c r="AA19" s="64">
        <v>0</v>
      </c>
      <c r="AB19" s="66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7">
        <v>0</v>
      </c>
      <c r="AK19" s="66">
        <v>0</v>
      </c>
      <c r="AL19" s="61">
        <v>0</v>
      </c>
      <c r="AM19" s="62">
        <v>0</v>
      </c>
      <c r="AN19" s="66">
        <v>0</v>
      </c>
      <c r="AO19" s="61">
        <v>0</v>
      </c>
      <c r="AP19" s="61">
        <v>0</v>
      </c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>
      <c r="A20" s="41" t="s">
        <v>36</v>
      </c>
      <c r="B20" s="42" t="s">
        <v>37</v>
      </c>
      <c r="C20" s="70" t="s">
        <v>25</v>
      </c>
      <c r="D20" s="44">
        <v>2</v>
      </c>
      <c r="E20" s="45">
        <v>8.7479999999999993</v>
      </c>
      <c r="F20" s="45">
        <v>671.71655021133608</v>
      </c>
      <c r="G20" s="45">
        <v>0</v>
      </c>
      <c r="H20" s="45">
        <v>0</v>
      </c>
      <c r="I20" s="45">
        <v>0</v>
      </c>
      <c r="J20" s="52">
        <f t="shared" si="0"/>
        <v>2</v>
      </c>
      <c r="K20" s="52">
        <f t="shared" si="0"/>
        <v>8.7479999999999993</v>
      </c>
      <c r="L20" s="71">
        <f t="shared" si="0"/>
        <v>671.71655021133608</v>
      </c>
      <c r="M20" s="48">
        <v>53</v>
      </c>
      <c r="N20" s="49">
        <v>2176.5418</v>
      </c>
      <c r="O20" s="71">
        <v>141294.09599999999</v>
      </c>
      <c r="P20" s="48">
        <v>22</v>
      </c>
      <c r="Q20" s="49">
        <v>805.20500000000004</v>
      </c>
      <c r="R20" s="49">
        <v>32942.11</v>
      </c>
      <c r="S20" s="51">
        <v>0</v>
      </c>
      <c r="T20" s="52">
        <v>0</v>
      </c>
      <c r="U20" s="47">
        <v>0</v>
      </c>
      <c r="V20" s="71">
        <f t="shared" si="1"/>
        <v>22</v>
      </c>
      <c r="W20" s="52">
        <f t="shared" si="1"/>
        <v>805.20500000000004</v>
      </c>
      <c r="X20" s="71">
        <f t="shared" si="1"/>
        <v>32942.11</v>
      </c>
      <c r="Y20" s="49">
        <v>88</v>
      </c>
      <c r="Z20" s="49">
        <v>4178.893</v>
      </c>
      <c r="AA20" s="49">
        <v>330351.69900000002</v>
      </c>
      <c r="AB20" s="51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72">
        <v>0</v>
      </c>
      <c r="AK20" s="51">
        <v>1</v>
      </c>
      <c r="AL20" s="52">
        <v>7.7200000000000005E-2</v>
      </c>
      <c r="AM20" s="71">
        <v>57.866</v>
      </c>
      <c r="AN20" s="51">
        <v>0</v>
      </c>
      <c r="AO20" s="52">
        <v>0</v>
      </c>
      <c r="AP20" s="52">
        <v>0</v>
      </c>
      <c r="AQ20" s="54">
        <f t="shared" si="2"/>
        <v>166</v>
      </c>
      <c r="AR20" s="54">
        <f t="shared" si="2"/>
        <v>7169.4649999999992</v>
      </c>
      <c r="AS20" s="54">
        <f t="shared" si="2"/>
        <v>505317.48755021131</v>
      </c>
      <c r="AT20" s="55" t="s">
        <v>25</v>
      </c>
      <c r="AU20" s="42" t="s">
        <v>37</v>
      </c>
      <c r="AV20" s="56" t="s">
        <v>36</v>
      </c>
      <c r="AW20" s="24"/>
    </row>
    <row r="21" spans="1:49">
      <c r="A21" s="41" t="s">
        <v>27</v>
      </c>
      <c r="B21" s="57"/>
      <c r="C21" s="58" t="s">
        <v>26</v>
      </c>
      <c r="D21" s="59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1">
        <f t="shared" si="0"/>
        <v>0</v>
      </c>
      <c r="K21" s="61">
        <f t="shared" si="0"/>
        <v>0</v>
      </c>
      <c r="L21" s="62">
        <f t="shared" si="0"/>
        <v>0</v>
      </c>
      <c r="M21" s="63">
        <v>223</v>
      </c>
      <c r="N21" s="64">
        <v>12941.393399999999</v>
      </c>
      <c r="O21" s="65">
        <v>911291.16799999995</v>
      </c>
      <c r="P21" s="63">
        <v>4</v>
      </c>
      <c r="Q21" s="64">
        <v>107.166</v>
      </c>
      <c r="R21" s="64">
        <v>3941.9690000000001</v>
      </c>
      <c r="S21" s="66">
        <v>0</v>
      </c>
      <c r="T21" s="61">
        <v>0</v>
      </c>
      <c r="U21" s="62">
        <v>0</v>
      </c>
      <c r="V21" s="62">
        <f t="shared" si="1"/>
        <v>4</v>
      </c>
      <c r="W21" s="61">
        <f t="shared" si="1"/>
        <v>107.166</v>
      </c>
      <c r="X21" s="62">
        <f t="shared" si="1"/>
        <v>3941.9690000000001</v>
      </c>
      <c r="Y21" s="64">
        <v>148</v>
      </c>
      <c r="Z21" s="64">
        <v>11774.246999999999</v>
      </c>
      <c r="AA21" s="64">
        <v>824349.38800000004</v>
      </c>
      <c r="AB21" s="66">
        <v>0</v>
      </c>
      <c r="AC21" s="61">
        <v>0</v>
      </c>
      <c r="AD21" s="61">
        <v>0</v>
      </c>
      <c r="AE21" s="61">
        <v>0</v>
      </c>
      <c r="AF21" s="61">
        <v>0</v>
      </c>
      <c r="AG21" s="61">
        <v>0</v>
      </c>
      <c r="AH21" s="61">
        <v>0</v>
      </c>
      <c r="AI21" s="61">
        <v>0</v>
      </c>
      <c r="AJ21" s="67">
        <v>0</v>
      </c>
      <c r="AK21" s="66">
        <v>0</v>
      </c>
      <c r="AL21" s="61">
        <v>0</v>
      </c>
      <c r="AM21" s="62">
        <v>0</v>
      </c>
      <c r="AN21" s="66">
        <v>0</v>
      </c>
      <c r="AO21" s="61">
        <v>0</v>
      </c>
      <c r="AP21" s="61">
        <v>0</v>
      </c>
      <c r="AQ21" s="68">
        <f t="shared" si="2"/>
        <v>375</v>
      </c>
      <c r="AR21" s="68">
        <f t="shared" si="2"/>
        <v>24822.806399999998</v>
      </c>
      <c r="AS21" s="68">
        <f t="shared" si="2"/>
        <v>1739582.5249999999</v>
      </c>
      <c r="AT21" s="69" t="s">
        <v>26</v>
      </c>
      <c r="AU21" s="57"/>
      <c r="AV21" s="56" t="s">
        <v>27</v>
      </c>
      <c r="AW21" s="24"/>
    </row>
    <row r="22" spans="1:49">
      <c r="A22" s="41" t="s">
        <v>29</v>
      </c>
      <c r="B22" s="42" t="s">
        <v>38</v>
      </c>
      <c r="C22" s="70" t="s">
        <v>25</v>
      </c>
      <c r="D22" s="44">
        <v>0</v>
      </c>
      <c r="E22" s="45">
        <v>0</v>
      </c>
      <c r="F22" s="45">
        <v>0</v>
      </c>
      <c r="G22" s="45">
        <v>28</v>
      </c>
      <c r="H22" s="45">
        <v>5.2102000000000004</v>
      </c>
      <c r="I22" s="45">
        <v>3039.6060000000002</v>
      </c>
      <c r="J22" s="52">
        <f t="shared" si="0"/>
        <v>28</v>
      </c>
      <c r="K22" s="52">
        <f t="shared" si="0"/>
        <v>5.2102000000000004</v>
      </c>
      <c r="L22" s="71">
        <f t="shared" si="0"/>
        <v>3039.6060000000002</v>
      </c>
      <c r="M22" s="48">
        <v>0</v>
      </c>
      <c r="N22" s="49">
        <v>0</v>
      </c>
      <c r="O22" s="71">
        <v>0</v>
      </c>
      <c r="P22" s="48">
        <v>339</v>
      </c>
      <c r="Q22" s="49">
        <v>478.35900000000004</v>
      </c>
      <c r="R22" s="49">
        <v>70510.876999999993</v>
      </c>
      <c r="S22" s="51">
        <v>0</v>
      </c>
      <c r="T22" s="52">
        <v>0</v>
      </c>
      <c r="U22" s="47">
        <v>0</v>
      </c>
      <c r="V22" s="71">
        <f t="shared" si="1"/>
        <v>339</v>
      </c>
      <c r="W22" s="52">
        <f t="shared" si="1"/>
        <v>478.35900000000004</v>
      </c>
      <c r="X22" s="71">
        <f t="shared" si="1"/>
        <v>70510.876999999993</v>
      </c>
      <c r="Y22" s="49">
        <v>1</v>
      </c>
      <c r="Z22" s="49">
        <v>3.6999999999999998E-2</v>
      </c>
      <c r="AA22" s="49">
        <v>15.436999999999999</v>
      </c>
      <c r="AB22" s="51">
        <v>2</v>
      </c>
      <c r="AC22" s="52">
        <v>0.23100000000000001</v>
      </c>
      <c r="AD22" s="52">
        <v>62.271000000000001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72">
        <v>0</v>
      </c>
      <c r="AK22" s="51">
        <v>0</v>
      </c>
      <c r="AL22" s="52">
        <v>0</v>
      </c>
      <c r="AM22" s="71">
        <v>0</v>
      </c>
      <c r="AN22" s="51">
        <v>1</v>
      </c>
      <c r="AO22" s="52">
        <v>0.12759999999999999</v>
      </c>
      <c r="AP22" s="52">
        <v>199.75</v>
      </c>
      <c r="AQ22" s="54">
        <f t="shared" si="2"/>
        <v>371</v>
      </c>
      <c r="AR22" s="54">
        <f t="shared" si="2"/>
        <v>483.96480000000003</v>
      </c>
      <c r="AS22" s="54">
        <f t="shared" si="2"/>
        <v>73827.940999999992</v>
      </c>
      <c r="AT22" s="55" t="s">
        <v>25</v>
      </c>
      <c r="AU22" s="42" t="s">
        <v>38</v>
      </c>
      <c r="AV22" s="56" t="s">
        <v>29</v>
      </c>
      <c r="AW22" s="24"/>
    </row>
    <row r="23" spans="1:49">
      <c r="A23" s="73"/>
      <c r="B23" s="57"/>
      <c r="C23" s="58" t="s">
        <v>26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1">
        <f t="shared" si="0"/>
        <v>0</v>
      </c>
      <c r="K23" s="61">
        <f t="shared" si="0"/>
        <v>0</v>
      </c>
      <c r="L23" s="62">
        <f t="shared" si="0"/>
        <v>0</v>
      </c>
      <c r="M23" s="63">
        <v>0</v>
      </c>
      <c r="N23" s="64">
        <v>0</v>
      </c>
      <c r="O23" s="65">
        <v>0</v>
      </c>
      <c r="P23" s="63">
        <v>0</v>
      </c>
      <c r="Q23" s="64">
        <v>0</v>
      </c>
      <c r="R23" s="64">
        <v>0</v>
      </c>
      <c r="S23" s="66">
        <v>0</v>
      </c>
      <c r="T23" s="61">
        <v>0</v>
      </c>
      <c r="U23" s="62">
        <v>0</v>
      </c>
      <c r="V23" s="62">
        <f t="shared" si="1"/>
        <v>0</v>
      </c>
      <c r="W23" s="61">
        <f t="shared" si="1"/>
        <v>0</v>
      </c>
      <c r="X23" s="62">
        <f t="shared" si="1"/>
        <v>0</v>
      </c>
      <c r="Y23" s="64">
        <v>0</v>
      </c>
      <c r="Z23" s="64">
        <v>0</v>
      </c>
      <c r="AA23" s="64">
        <v>0</v>
      </c>
      <c r="AB23" s="66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7">
        <v>0</v>
      </c>
      <c r="AK23" s="66">
        <v>0</v>
      </c>
      <c r="AL23" s="61">
        <v>0</v>
      </c>
      <c r="AM23" s="62">
        <v>0</v>
      </c>
      <c r="AN23" s="66">
        <v>0</v>
      </c>
      <c r="AO23" s="61">
        <v>0</v>
      </c>
      <c r="AP23" s="61">
        <v>0</v>
      </c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>
      <c r="A24" s="41"/>
      <c r="B24" s="42" t="s">
        <v>39</v>
      </c>
      <c r="C24" s="70" t="s">
        <v>25</v>
      </c>
      <c r="D24" s="44">
        <v>3</v>
      </c>
      <c r="E24" s="45">
        <v>14.703999999999999</v>
      </c>
      <c r="F24" s="45">
        <v>3559.9991590915765</v>
      </c>
      <c r="G24" s="45">
        <v>3</v>
      </c>
      <c r="H24" s="45">
        <v>14.847999999999999</v>
      </c>
      <c r="I24" s="45">
        <v>5010.317</v>
      </c>
      <c r="J24" s="52">
        <f t="shared" si="0"/>
        <v>6</v>
      </c>
      <c r="K24" s="52">
        <f t="shared" si="0"/>
        <v>29.552</v>
      </c>
      <c r="L24" s="71">
        <f t="shared" si="0"/>
        <v>8570.316159091577</v>
      </c>
      <c r="M24" s="48">
        <v>253</v>
      </c>
      <c r="N24" s="49">
        <v>1437.6725000000004</v>
      </c>
      <c r="O24" s="71">
        <v>315589.42800000007</v>
      </c>
      <c r="P24" s="48">
        <v>0</v>
      </c>
      <c r="Q24" s="49">
        <v>0</v>
      </c>
      <c r="R24" s="49">
        <v>0</v>
      </c>
      <c r="S24" s="51">
        <v>0</v>
      </c>
      <c r="T24" s="52">
        <v>0</v>
      </c>
      <c r="U24" s="47">
        <v>0</v>
      </c>
      <c r="V24" s="71">
        <f t="shared" si="1"/>
        <v>0</v>
      </c>
      <c r="W24" s="52">
        <f t="shared" si="1"/>
        <v>0</v>
      </c>
      <c r="X24" s="71">
        <f t="shared" si="1"/>
        <v>0</v>
      </c>
      <c r="Y24" s="49">
        <v>0</v>
      </c>
      <c r="Z24" s="49">
        <v>0</v>
      </c>
      <c r="AA24" s="49">
        <v>0</v>
      </c>
      <c r="AB24" s="51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72">
        <v>0</v>
      </c>
      <c r="AK24" s="51">
        <v>0</v>
      </c>
      <c r="AL24" s="52">
        <v>0</v>
      </c>
      <c r="AM24" s="71">
        <v>0</v>
      </c>
      <c r="AN24" s="51">
        <v>0</v>
      </c>
      <c r="AO24" s="52">
        <v>0</v>
      </c>
      <c r="AP24" s="52">
        <v>0</v>
      </c>
      <c r="AQ24" s="54">
        <f t="shared" si="2"/>
        <v>259</v>
      </c>
      <c r="AR24" s="54">
        <f t="shared" si="2"/>
        <v>1467.2245000000003</v>
      </c>
      <c r="AS24" s="54">
        <f t="shared" si="2"/>
        <v>324159.74415909161</v>
      </c>
      <c r="AT24" s="55" t="s">
        <v>25</v>
      </c>
      <c r="AU24" s="42" t="s">
        <v>39</v>
      </c>
      <c r="AV24" s="56"/>
      <c r="AW24" s="24"/>
    </row>
    <row r="25" spans="1:49">
      <c r="A25" s="41" t="s">
        <v>40</v>
      </c>
      <c r="B25" s="57"/>
      <c r="C25" s="58" t="s">
        <v>26</v>
      </c>
      <c r="D25" s="59">
        <v>0</v>
      </c>
      <c r="E25" s="60">
        <v>0</v>
      </c>
      <c r="F25" s="60">
        <v>0</v>
      </c>
      <c r="G25" s="60">
        <v>1</v>
      </c>
      <c r="H25" s="60">
        <v>15.012</v>
      </c>
      <c r="I25" s="60">
        <v>3464.5120000000002</v>
      </c>
      <c r="J25" s="61">
        <f t="shared" si="0"/>
        <v>1</v>
      </c>
      <c r="K25" s="61">
        <f t="shared" si="0"/>
        <v>15.012</v>
      </c>
      <c r="L25" s="62">
        <f t="shared" si="0"/>
        <v>3464.5120000000002</v>
      </c>
      <c r="M25" s="63">
        <v>267</v>
      </c>
      <c r="N25" s="64">
        <v>2007.7738999999999</v>
      </c>
      <c r="O25" s="65">
        <v>478597.93700000003</v>
      </c>
      <c r="P25" s="63">
        <v>0</v>
      </c>
      <c r="Q25" s="64">
        <v>0</v>
      </c>
      <c r="R25" s="64">
        <v>0</v>
      </c>
      <c r="S25" s="66">
        <v>0</v>
      </c>
      <c r="T25" s="61">
        <v>0</v>
      </c>
      <c r="U25" s="62">
        <v>0</v>
      </c>
      <c r="V25" s="62">
        <f t="shared" si="1"/>
        <v>0</v>
      </c>
      <c r="W25" s="61">
        <f t="shared" si="1"/>
        <v>0</v>
      </c>
      <c r="X25" s="62">
        <f t="shared" si="1"/>
        <v>0</v>
      </c>
      <c r="Y25" s="64">
        <v>0</v>
      </c>
      <c r="Z25" s="64">
        <v>0</v>
      </c>
      <c r="AA25" s="64">
        <v>0</v>
      </c>
      <c r="AB25" s="66">
        <v>0</v>
      </c>
      <c r="AC25" s="61">
        <v>0</v>
      </c>
      <c r="AD25" s="61">
        <v>0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7">
        <v>0</v>
      </c>
      <c r="AK25" s="66">
        <v>0</v>
      </c>
      <c r="AL25" s="61">
        <v>0</v>
      </c>
      <c r="AM25" s="62">
        <v>0</v>
      </c>
      <c r="AN25" s="66">
        <v>0</v>
      </c>
      <c r="AO25" s="61">
        <v>0</v>
      </c>
      <c r="AP25" s="61">
        <v>0</v>
      </c>
      <c r="AQ25" s="68">
        <f t="shared" si="2"/>
        <v>268</v>
      </c>
      <c r="AR25" s="68">
        <f t="shared" si="2"/>
        <v>2022.7858999999999</v>
      </c>
      <c r="AS25" s="68">
        <f t="shared" si="2"/>
        <v>482062.44900000002</v>
      </c>
      <c r="AT25" s="69" t="s">
        <v>26</v>
      </c>
      <c r="AU25" s="57"/>
      <c r="AV25" s="56" t="s">
        <v>40</v>
      </c>
      <c r="AW25" s="24"/>
    </row>
    <row r="26" spans="1:49">
      <c r="A26" s="41"/>
      <c r="B26" s="42" t="s">
        <v>41</v>
      </c>
      <c r="C26" s="70" t="s">
        <v>25</v>
      </c>
      <c r="D26" s="44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52">
        <f t="shared" si="0"/>
        <v>0</v>
      </c>
      <c r="K26" s="52">
        <f t="shared" si="0"/>
        <v>0</v>
      </c>
      <c r="L26" s="71">
        <f t="shared" si="0"/>
        <v>0</v>
      </c>
      <c r="M26" s="48">
        <v>0</v>
      </c>
      <c r="N26" s="49">
        <v>0</v>
      </c>
      <c r="O26" s="71">
        <v>0</v>
      </c>
      <c r="P26" s="48">
        <v>0</v>
      </c>
      <c r="Q26" s="49">
        <v>0</v>
      </c>
      <c r="R26" s="49">
        <v>0</v>
      </c>
      <c r="S26" s="51">
        <v>0</v>
      </c>
      <c r="T26" s="52">
        <v>0</v>
      </c>
      <c r="U26" s="47">
        <v>0</v>
      </c>
      <c r="V26" s="71">
        <f t="shared" si="1"/>
        <v>0</v>
      </c>
      <c r="W26" s="52">
        <f t="shared" si="1"/>
        <v>0</v>
      </c>
      <c r="X26" s="71">
        <f t="shared" si="1"/>
        <v>0</v>
      </c>
      <c r="Y26" s="49">
        <v>0</v>
      </c>
      <c r="Z26" s="49">
        <v>0</v>
      </c>
      <c r="AA26" s="49">
        <v>0</v>
      </c>
      <c r="AB26" s="51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72">
        <v>0</v>
      </c>
      <c r="AK26" s="51">
        <v>0</v>
      </c>
      <c r="AL26" s="52">
        <v>0</v>
      </c>
      <c r="AM26" s="71">
        <v>0</v>
      </c>
      <c r="AN26" s="51">
        <v>0</v>
      </c>
      <c r="AO26" s="52">
        <v>0</v>
      </c>
      <c r="AP26" s="52">
        <v>0</v>
      </c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>
      <c r="A27" s="41" t="s">
        <v>27</v>
      </c>
      <c r="B27" s="57"/>
      <c r="C27" s="58" t="s">
        <v>26</v>
      </c>
      <c r="D27" s="59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1">
        <f t="shared" si="0"/>
        <v>0</v>
      </c>
      <c r="K27" s="61">
        <f t="shared" si="0"/>
        <v>0</v>
      </c>
      <c r="L27" s="62">
        <f t="shared" si="0"/>
        <v>0</v>
      </c>
      <c r="M27" s="63">
        <v>0</v>
      </c>
      <c r="N27" s="64">
        <v>0</v>
      </c>
      <c r="O27" s="65">
        <v>0</v>
      </c>
      <c r="P27" s="63">
        <v>0</v>
      </c>
      <c r="Q27" s="64">
        <v>0</v>
      </c>
      <c r="R27" s="64">
        <v>0</v>
      </c>
      <c r="S27" s="66">
        <v>0</v>
      </c>
      <c r="T27" s="61">
        <v>0</v>
      </c>
      <c r="U27" s="62">
        <v>0</v>
      </c>
      <c r="V27" s="62">
        <f t="shared" si="1"/>
        <v>0</v>
      </c>
      <c r="W27" s="61">
        <f t="shared" si="1"/>
        <v>0</v>
      </c>
      <c r="X27" s="62">
        <f t="shared" si="1"/>
        <v>0</v>
      </c>
      <c r="Y27" s="64">
        <v>0</v>
      </c>
      <c r="Z27" s="64">
        <v>0</v>
      </c>
      <c r="AA27" s="64">
        <v>0</v>
      </c>
      <c r="AB27" s="66">
        <v>0</v>
      </c>
      <c r="AC27" s="61">
        <v>0</v>
      </c>
      <c r="AD27" s="61">
        <v>0</v>
      </c>
      <c r="AE27" s="61">
        <v>0</v>
      </c>
      <c r="AF27" s="61">
        <v>0</v>
      </c>
      <c r="AG27" s="61">
        <v>0</v>
      </c>
      <c r="AH27" s="61">
        <v>0</v>
      </c>
      <c r="AI27" s="61">
        <v>0</v>
      </c>
      <c r="AJ27" s="67">
        <v>0</v>
      </c>
      <c r="AK27" s="66">
        <v>0</v>
      </c>
      <c r="AL27" s="61">
        <v>0</v>
      </c>
      <c r="AM27" s="62">
        <v>0</v>
      </c>
      <c r="AN27" s="66">
        <v>0</v>
      </c>
      <c r="AO27" s="61">
        <v>0</v>
      </c>
      <c r="AP27" s="61">
        <v>0</v>
      </c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>
      <c r="A28" s="41"/>
      <c r="B28" s="42" t="s">
        <v>42</v>
      </c>
      <c r="C28" s="70" t="s">
        <v>25</v>
      </c>
      <c r="D28" s="44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52">
        <f t="shared" si="0"/>
        <v>0</v>
      </c>
      <c r="K28" s="52">
        <f t="shared" si="0"/>
        <v>0</v>
      </c>
      <c r="L28" s="71">
        <f t="shared" si="0"/>
        <v>0</v>
      </c>
      <c r="M28" s="48">
        <v>0</v>
      </c>
      <c r="N28" s="49">
        <v>0</v>
      </c>
      <c r="O28" s="71">
        <v>0</v>
      </c>
      <c r="P28" s="48">
        <v>0</v>
      </c>
      <c r="Q28" s="49">
        <v>0</v>
      </c>
      <c r="R28" s="49">
        <v>0</v>
      </c>
      <c r="S28" s="51">
        <v>0</v>
      </c>
      <c r="T28" s="52">
        <v>0</v>
      </c>
      <c r="U28" s="47">
        <v>0</v>
      </c>
      <c r="V28" s="71">
        <f t="shared" si="1"/>
        <v>0</v>
      </c>
      <c r="W28" s="52">
        <f t="shared" si="1"/>
        <v>0</v>
      </c>
      <c r="X28" s="71">
        <f t="shared" si="1"/>
        <v>0</v>
      </c>
      <c r="Y28" s="49">
        <v>0</v>
      </c>
      <c r="Z28" s="49">
        <v>0</v>
      </c>
      <c r="AA28" s="49">
        <v>0</v>
      </c>
      <c r="AB28" s="51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72">
        <v>0</v>
      </c>
      <c r="AK28" s="51">
        <v>0</v>
      </c>
      <c r="AL28" s="52">
        <v>0</v>
      </c>
      <c r="AM28" s="71">
        <v>0</v>
      </c>
      <c r="AN28" s="51">
        <v>0</v>
      </c>
      <c r="AO28" s="52">
        <v>0</v>
      </c>
      <c r="AP28" s="52">
        <v>0</v>
      </c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>
      <c r="A29" s="41" t="s">
        <v>29</v>
      </c>
      <c r="B29" s="57"/>
      <c r="C29" s="58" t="s">
        <v>26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1">
        <f t="shared" si="0"/>
        <v>0</v>
      </c>
      <c r="K29" s="61">
        <f t="shared" si="0"/>
        <v>0</v>
      </c>
      <c r="L29" s="62">
        <f t="shared" si="0"/>
        <v>0</v>
      </c>
      <c r="M29" s="63">
        <v>0</v>
      </c>
      <c r="N29" s="64">
        <v>0</v>
      </c>
      <c r="O29" s="65">
        <v>0</v>
      </c>
      <c r="P29" s="63">
        <v>0</v>
      </c>
      <c r="Q29" s="64">
        <v>0</v>
      </c>
      <c r="R29" s="64">
        <v>0</v>
      </c>
      <c r="S29" s="66">
        <v>0</v>
      </c>
      <c r="T29" s="61">
        <v>0</v>
      </c>
      <c r="U29" s="62">
        <v>0</v>
      </c>
      <c r="V29" s="62">
        <f t="shared" si="1"/>
        <v>0</v>
      </c>
      <c r="W29" s="61">
        <f t="shared" si="1"/>
        <v>0</v>
      </c>
      <c r="X29" s="62">
        <f t="shared" si="1"/>
        <v>0</v>
      </c>
      <c r="Y29" s="64">
        <v>0</v>
      </c>
      <c r="Z29" s="64">
        <v>0</v>
      </c>
      <c r="AA29" s="64">
        <v>0</v>
      </c>
      <c r="AB29" s="66">
        <v>0</v>
      </c>
      <c r="AC29" s="61">
        <v>0</v>
      </c>
      <c r="AD29" s="61">
        <v>0</v>
      </c>
      <c r="AE29" s="61">
        <v>0</v>
      </c>
      <c r="AF29" s="61">
        <v>0</v>
      </c>
      <c r="AG29" s="61">
        <v>0</v>
      </c>
      <c r="AH29" s="61">
        <v>0</v>
      </c>
      <c r="AI29" s="61">
        <v>0</v>
      </c>
      <c r="AJ29" s="76">
        <v>0</v>
      </c>
      <c r="AK29" s="66">
        <v>0</v>
      </c>
      <c r="AL29" s="61">
        <v>0</v>
      </c>
      <c r="AM29" s="62">
        <v>0</v>
      </c>
      <c r="AN29" s="66">
        <v>0</v>
      </c>
      <c r="AO29" s="61">
        <v>0</v>
      </c>
      <c r="AP29" s="61">
        <v>0</v>
      </c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>
      <c r="A30" s="41"/>
      <c r="B30" s="42" t="s">
        <v>43</v>
      </c>
      <c r="C30" s="70" t="s">
        <v>25</v>
      </c>
      <c r="D30" s="44">
        <v>380</v>
      </c>
      <c r="E30" s="45">
        <v>61.531400000000005</v>
      </c>
      <c r="F30" s="45">
        <v>48895.757847249413</v>
      </c>
      <c r="G30" s="45">
        <v>395</v>
      </c>
      <c r="H30" s="45">
        <v>71.8416</v>
      </c>
      <c r="I30" s="45">
        <v>53064.294000000002</v>
      </c>
      <c r="J30" s="52">
        <f t="shared" si="0"/>
        <v>775</v>
      </c>
      <c r="K30" s="52">
        <f t="shared" si="0"/>
        <v>133.37299999999999</v>
      </c>
      <c r="L30" s="71">
        <f t="shared" si="0"/>
        <v>101960.05184724942</v>
      </c>
      <c r="M30" s="48">
        <v>0</v>
      </c>
      <c r="N30" s="49">
        <v>0</v>
      </c>
      <c r="O30" s="71">
        <v>0</v>
      </c>
      <c r="P30" s="48">
        <v>0</v>
      </c>
      <c r="Q30" s="49">
        <v>0</v>
      </c>
      <c r="R30" s="49">
        <v>0</v>
      </c>
      <c r="S30" s="51">
        <v>0</v>
      </c>
      <c r="T30" s="52">
        <v>0</v>
      </c>
      <c r="U30" s="47">
        <v>0</v>
      </c>
      <c r="V30" s="71">
        <f t="shared" si="1"/>
        <v>0</v>
      </c>
      <c r="W30" s="52">
        <f t="shared" si="1"/>
        <v>0</v>
      </c>
      <c r="X30" s="71">
        <f t="shared" si="1"/>
        <v>0</v>
      </c>
      <c r="Y30" s="49">
        <v>1462</v>
      </c>
      <c r="Z30" s="49">
        <v>82.864000000000004</v>
      </c>
      <c r="AA30" s="49">
        <v>29458.270999999997</v>
      </c>
      <c r="AB30" s="51">
        <v>8155</v>
      </c>
      <c r="AC30" s="52">
        <v>754.78711999999996</v>
      </c>
      <c r="AD30" s="52">
        <v>323668.31900000002</v>
      </c>
      <c r="AE30" s="52">
        <v>4</v>
      </c>
      <c r="AF30" s="52">
        <v>4.0599999999999997E-2</v>
      </c>
      <c r="AG30" s="52">
        <v>177.76499999999999</v>
      </c>
      <c r="AH30" s="52">
        <v>498</v>
      </c>
      <c r="AI30" s="52">
        <v>40.375299999999996</v>
      </c>
      <c r="AJ30" s="72">
        <v>27310.605999999996</v>
      </c>
      <c r="AK30" s="51">
        <v>1299</v>
      </c>
      <c r="AL30" s="52">
        <v>41.607699999999987</v>
      </c>
      <c r="AM30" s="71">
        <v>31042.951000000001</v>
      </c>
      <c r="AN30" s="51">
        <v>2140</v>
      </c>
      <c r="AO30" s="52">
        <v>138.32441</v>
      </c>
      <c r="AP30" s="52">
        <v>106281.11099999999</v>
      </c>
      <c r="AQ30" s="54">
        <f t="shared" si="2"/>
        <v>14333</v>
      </c>
      <c r="AR30" s="54">
        <f t="shared" si="2"/>
        <v>1191.37213</v>
      </c>
      <c r="AS30" s="54">
        <f t="shared" si="2"/>
        <v>619899.07484724943</v>
      </c>
      <c r="AT30" s="55" t="s">
        <v>25</v>
      </c>
      <c r="AU30" s="42" t="s">
        <v>43</v>
      </c>
      <c r="AV30" s="77"/>
      <c r="AW30" s="24"/>
    </row>
    <row r="31" spans="1:49">
      <c r="A31" s="73"/>
      <c r="B31" s="57"/>
      <c r="C31" s="58" t="s">
        <v>26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1">
        <f t="shared" si="0"/>
        <v>0</v>
      </c>
      <c r="K31" s="61">
        <f t="shared" si="0"/>
        <v>0</v>
      </c>
      <c r="L31" s="62">
        <f t="shared" si="0"/>
        <v>0</v>
      </c>
      <c r="M31" s="63">
        <v>0</v>
      </c>
      <c r="N31" s="64">
        <v>0</v>
      </c>
      <c r="O31" s="65">
        <v>0</v>
      </c>
      <c r="P31" s="63">
        <v>0</v>
      </c>
      <c r="Q31" s="64">
        <v>0</v>
      </c>
      <c r="R31" s="64">
        <v>0</v>
      </c>
      <c r="S31" s="66">
        <v>0</v>
      </c>
      <c r="T31" s="61">
        <v>0</v>
      </c>
      <c r="U31" s="62">
        <v>0</v>
      </c>
      <c r="V31" s="62">
        <f t="shared" si="1"/>
        <v>0</v>
      </c>
      <c r="W31" s="61">
        <f t="shared" si="1"/>
        <v>0</v>
      </c>
      <c r="X31" s="62">
        <f t="shared" si="1"/>
        <v>0</v>
      </c>
      <c r="Y31" s="64">
        <v>0</v>
      </c>
      <c r="Z31" s="64">
        <v>0</v>
      </c>
      <c r="AA31" s="64">
        <v>0</v>
      </c>
      <c r="AB31" s="66">
        <v>0</v>
      </c>
      <c r="AC31" s="61">
        <v>0</v>
      </c>
      <c r="AD31" s="61">
        <v>0</v>
      </c>
      <c r="AE31" s="61">
        <v>0</v>
      </c>
      <c r="AF31" s="61">
        <v>0</v>
      </c>
      <c r="AG31" s="61">
        <v>0</v>
      </c>
      <c r="AH31" s="61">
        <v>0</v>
      </c>
      <c r="AI31" s="61">
        <v>0</v>
      </c>
      <c r="AJ31" s="67">
        <v>0</v>
      </c>
      <c r="AK31" s="66">
        <v>0</v>
      </c>
      <c r="AL31" s="61">
        <v>0</v>
      </c>
      <c r="AM31" s="62">
        <v>0</v>
      </c>
      <c r="AN31" s="66">
        <v>0</v>
      </c>
      <c r="AO31" s="61">
        <v>0</v>
      </c>
      <c r="AP31" s="61">
        <v>0</v>
      </c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>
      <c r="A32" s="41" t="s">
        <v>44</v>
      </c>
      <c r="B32" s="42" t="s">
        <v>45</v>
      </c>
      <c r="C32" s="70" t="s">
        <v>25</v>
      </c>
      <c r="D32" s="44">
        <v>0</v>
      </c>
      <c r="E32" s="45">
        <v>0</v>
      </c>
      <c r="F32" s="45">
        <v>0</v>
      </c>
      <c r="G32" s="45">
        <v>5</v>
      </c>
      <c r="H32" s="45">
        <v>15.924700000000001</v>
      </c>
      <c r="I32" s="45">
        <v>6512.4159999999993</v>
      </c>
      <c r="J32" s="52">
        <f t="shared" si="0"/>
        <v>5</v>
      </c>
      <c r="K32" s="52">
        <f t="shared" si="0"/>
        <v>15.924700000000001</v>
      </c>
      <c r="L32" s="71">
        <f t="shared" si="0"/>
        <v>6512.4159999999993</v>
      </c>
      <c r="M32" s="48">
        <v>734</v>
      </c>
      <c r="N32" s="49">
        <v>1086.5457000000001</v>
      </c>
      <c r="O32" s="71">
        <v>261839.96099999998</v>
      </c>
      <c r="P32" s="48">
        <v>710</v>
      </c>
      <c r="Q32" s="49">
        <v>4864.1415999999999</v>
      </c>
      <c r="R32" s="49">
        <v>523429.14700000006</v>
      </c>
      <c r="S32" s="51">
        <v>0</v>
      </c>
      <c r="T32" s="52">
        <v>0</v>
      </c>
      <c r="U32" s="47">
        <v>0</v>
      </c>
      <c r="V32" s="71">
        <f t="shared" si="1"/>
        <v>710</v>
      </c>
      <c r="W32" s="52">
        <f t="shared" si="1"/>
        <v>4864.1415999999999</v>
      </c>
      <c r="X32" s="71">
        <f t="shared" si="1"/>
        <v>523429.14700000006</v>
      </c>
      <c r="Y32" s="49">
        <v>1027</v>
      </c>
      <c r="Z32" s="49">
        <v>6910.8259000000007</v>
      </c>
      <c r="AA32" s="49">
        <v>683703.58100000001</v>
      </c>
      <c r="AB32" s="51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72">
        <v>0</v>
      </c>
      <c r="AK32" s="51">
        <v>28</v>
      </c>
      <c r="AL32" s="52">
        <v>0.15209999999999999</v>
      </c>
      <c r="AM32" s="71">
        <v>168.16800000000001</v>
      </c>
      <c r="AN32" s="51">
        <v>0</v>
      </c>
      <c r="AO32" s="52">
        <v>0</v>
      </c>
      <c r="AP32" s="52">
        <v>0</v>
      </c>
      <c r="AQ32" s="54">
        <f t="shared" si="2"/>
        <v>2504</v>
      </c>
      <c r="AR32" s="54">
        <f t="shared" si="2"/>
        <v>12877.590000000002</v>
      </c>
      <c r="AS32" s="54">
        <f t="shared" si="2"/>
        <v>1475653.2729999998</v>
      </c>
      <c r="AT32" s="55" t="s">
        <v>25</v>
      </c>
      <c r="AU32" s="42" t="s">
        <v>45</v>
      </c>
      <c r="AV32" s="56" t="s">
        <v>44</v>
      </c>
      <c r="AW32" s="24"/>
    </row>
    <row r="33" spans="1:49">
      <c r="A33" s="41" t="s">
        <v>46</v>
      </c>
      <c r="B33" s="57"/>
      <c r="C33" s="58" t="s">
        <v>26</v>
      </c>
      <c r="D33" s="59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63">
        <v>9</v>
      </c>
      <c r="N33" s="64">
        <v>10.5907</v>
      </c>
      <c r="O33" s="65">
        <v>7384.3440000000001</v>
      </c>
      <c r="P33" s="63">
        <v>356</v>
      </c>
      <c r="Q33" s="64">
        <v>4219.6398000000008</v>
      </c>
      <c r="R33" s="64">
        <v>541188.42800000007</v>
      </c>
      <c r="S33" s="66">
        <v>0</v>
      </c>
      <c r="T33" s="61">
        <v>0</v>
      </c>
      <c r="U33" s="62">
        <v>0</v>
      </c>
      <c r="V33" s="62">
        <f t="shared" si="1"/>
        <v>356</v>
      </c>
      <c r="W33" s="61">
        <f t="shared" si="1"/>
        <v>4219.6398000000008</v>
      </c>
      <c r="X33" s="62">
        <f t="shared" si="1"/>
        <v>541188.42800000007</v>
      </c>
      <c r="Y33" s="64">
        <v>0</v>
      </c>
      <c r="Z33" s="64">
        <v>0</v>
      </c>
      <c r="AA33" s="64">
        <v>0</v>
      </c>
      <c r="AB33" s="66">
        <v>0</v>
      </c>
      <c r="AC33" s="61">
        <v>0</v>
      </c>
      <c r="AD33" s="61">
        <v>0</v>
      </c>
      <c r="AE33" s="61">
        <v>0</v>
      </c>
      <c r="AF33" s="61">
        <v>0</v>
      </c>
      <c r="AG33" s="61">
        <v>0</v>
      </c>
      <c r="AH33" s="61">
        <v>0</v>
      </c>
      <c r="AI33" s="61">
        <v>0</v>
      </c>
      <c r="AJ33" s="67">
        <v>0</v>
      </c>
      <c r="AK33" s="66">
        <v>1</v>
      </c>
      <c r="AL33" s="61">
        <v>1.12E-2</v>
      </c>
      <c r="AM33" s="62">
        <v>5.1029999999999998</v>
      </c>
      <c r="AN33" s="66">
        <v>0</v>
      </c>
      <c r="AO33" s="61">
        <v>0</v>
      </c>
      <c r="AP33" s="61">
        <v>0</v>
      </c>
      <c r="AQ33" s="68">
        <f t="shared" si="2"/>
        <v>366</v>
      </c>
      <c r="AR33" s="68">
        <f t="shared" si="2"/>
        <v>4230.2417000000005</v>
      </c>
      <c r="AS33" s="68">
        <f t="shared" si="2"/>
        <v>548577.87500000012</v>
      </c>
      <c r="AT33" s="69" t="s">
        <v>26</v>
      </c>
      <c r="AU33" s="57"/>
      <c r="AV33" s="56" t="s">
        <v>46</v>
      </c>
      <c r="AW33" s="24"/>
    </row>
    <row r="34" spans="1:49">
      <c r="A34" s="41" t="s">
        <v>27</v>
      </c>
      <c r="B34" s="42" t="s">
        <v>47</v>
      </c>
      <c r="C34" s="70" t="s">
        <v>25</v>
      </c>
      <c r="D34" s="44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52">
        <f t="shared" si="3"/>
        <v>0</v>
      </c>
      <c r="K34" s="52">
        <f t="shared" si="3"/>
        <v>0</v>
      </c>
      <c r="L34" s="71">
        <f t="shared" si="3"/>
        <v>0</v>
      </c>
      <c r="M34" s="48">
        <v>700</v>
      </c>
      <c r="N34" s="49">
        <v>214.1345</v>
      </c>
      <c r="O34" s="71">
        <v>83742.806000000011</v>
      </c>
      <c r="P34" s="48">
        <v>0</v>
      </c>
      <c r="Q34" s="49">
        <v>0</v>
      </c>
      <c r="R34" s="49">
        <v>0</v>
      </c>
      <c r="S34" s="51">
        <v>0</v>
      </c>
      <c r="T34" s="52">
        <v>0</v>
      </c>
      <c r="U34" s="47">
        <v>0</v>
      </c>
      <c r="V34" s="71">
        <f t="shared" si="1"/>
        <v>0</v>
      </c>
      <c r="W34" s="52">
        <f t="shared" si="1"/>
        <v>0</v>
      </c>
      <c r="X34" s="71">
        <f t="shared" si="1"/>
        <v>0</v>
      </c>
      <c r="Y34" s="49">
        <v>0</v>
      </c>
      <c r="Z34" s="49">
        <v>0</v>
      </c>
      <c r="AA34" s="49">
        <v>0</v>
      </c>
      <c r="AB34" s="51">
        <v>2013</v>
      </c>
      <c r="AC34" s="52">
        <v>742.13334000000009</v>
      </c>
      <c r="AD34" s="52">
        <v>312067.788</v>
      </c>
      <c r="AE34" s="52">
        <v>0</v>
      </c>
      <c r="AF34" s="52">
        <v>0</v>
      </c>
      <c r="AG34" s="52">
        <v>0</v>
      </c>
      <c r="AH34" s="52">
        <v>313</v>
      </c>
      <c r="AI34" s="52">
        <v>136.98607999999999</v>
      </c>
      <c r="AJ34" s="72">
        <v>53812.584999999992</v>
      </c>
      <c r="AK34" s="51">
        <v>9</v>
      </c>
      <c r="AL34" s="52">
        <v>0.31590000000000001</v>
      </c>
      <c r="AM34" s="71">
        <v>316.27</v>
      </c>
      <c r="AN34" s="51">
        <v>113</v>
      </c>
      <c r="AO34" s="52">
        <v>4.8639000000000001</v>
      </c>
      <c r="AP34" s="52">
        <v>1906.7559999999999</v>
      </c>
      <c r="AQ34" s="54">
        <f t="shared" si="2"/>
        <v>3148</v>
      </c>
      <c r="AR34" s="54">
        <f t="shared" si="2"/>
        <v>1098.43372</v>
      </c>
      <c r="AS34" s="54">
        <f t="shared" si="2"/>
        <v>451846.20499999996</v>
      </c>
      <c r="AT34" s="55" t="s">
        <v>25</v>
      </c>
      <c r="AU34" s="42" t="s">
        <v>47</v>
      </c>
      <c r="AV34" s="56" t="s">
        <v>27</v>
      </c>
      <c r="AW34" s="24"/>
    </row>
    <row r="35" spans="1:49">
      <c r="A35" s="73" t="s">
        <v>29</v>
      </c>
      <c r="B35" s="57"/>
      <c r="C35" s="58" t="s">
        <v>26</v>
      </c>
      <c r="D35" s="59">
        <v>0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1">
        <f t="shared" si="3"/>
        <v>0</v>
      </c>
      <c r="K35" s="61">
        <f t="shared" si="3"/>
        <v>0</v>
      </c>
      <c r="L35" s="62">
        <f t="shared" si="3"/>
        <v>0</v>
      </c>
      <c r="M35" s="63">
        <v>7</v>
      </c>
      <c r="N35" s="64">
        <v>1.2692999999999999</v>
      </c>
      <c r="O35" s="65">
        <v>298.55700000000002</v>
      </c>
      <c r="P35" s="63">
        <v>0</v>
      </c>
      <c r="Q35" s="64">
        <v>0</v>
      </c>
      <c r="R35" s="64">
        <v>0</v>
      </c>
      <c r="S35" s="66">
        <v>0</v>
      </c>
      <c r="T35" s="61">
        <v>0</v>
      </c>
      <c r="U35" s="62">
        <v>0</v>
      </c>
      <c r="V35" s="62">
        <f t="shared" si="1"/>
        <v>0</v>
      </c>
      <c r="W35" s="61">
        <f t="shared" si="1"/>
        <v>0</v>
      </c>
      <c r="X35" s="62">
        <f t="shared" si="1"/>
        <v>0</v>
      </c>
      <c r="Y35" s="64">
        <v>0</v>
      </c>
      <c r="Z35" s="64">
        <v>0</v>
      </c>
      <c r="AA35" s="64">
        <v>0</v>
      </c>
      <c r="AB35" s="66">
        <v>0</v>
      </c>
      <c r="AC35" s="61">
        <v>0</v>
      </c>
      <c r="AD35" s="61">
        <v>0</v>
      </c>
      <c r="AE35" s="61">
        <v>0</v>
      </c>
      <c r="AF35" s="61">
        <v>0</v>
      </c>
      <c r="AG35" s="61">
        <v>0</v>
      </c>
      <c r="AH35" s="61">
        <v>0</v>
      </c>
      <c r="AI35" s="61">
        <v>0</v>
      </c>
      <c r="AJ35" s="67">
        <v>0</v>
      </c>
      <c r="AK35" s="66">
        <v>0</v>
      </c>
      <c r="AL35" s="61">
        <v>0</v>
      </c>
      <c r="AM35" s="62">
        <v>0</v>
      </c>
      <c r="AN35" s="66">
        <v>0</v>
      </c>
      <c r="AO35" s="61">
        <v>0</v>
      </c>
      <c r="AP35" s="61">
        <v>0</v>
      </c>
      <c r="AQ35" s="68">
        <f t="shared" si="2"/>
        <v>7</v>
      </c>
      <c r="AR35" s="68">
        <f t="shared" si="2"/>
        <v>1.2692999999999999</v>
      </c>
      <c r="AS35" s="68">
        <f t="shared" si="2"/>
        <v>298.55700000000002</v>
      </c>
      <c r="AT35" s="74" t="s">
        <v>26</v>
      </c>
      <c r="AU35" s="57"/>
      <c r="AV35" s="75" t="s">
        <v>29</v>
      </c>
      <c r="AW35" s="24"/>
    </row>
    <row r="36" spans="1:49">
      <c r="A36" s="41" t="s">
        <v>48</v>
      </c>
      <c r="B36" s="42" t="s">
        <v>49</v>
      </c>
      <c r="C36" s="70" t="s">
        <v>25</v>
      </c>
      <c r="D36" s="44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52">
        <f t="shared" si="3"/>
        <v>0</v>
      </c>
      <c r="K36" s="52">
        <f t="shared" si="3"/>
        <v>0</v>
      </c>
      <c r="L36" s="71">
        <f t="shared" si="3"/>
        <v>0</v>
      </c>
      <c r="M36" s="48">
        <v>1</v>
      </c>
      <c r="N36" s="49">
        <v>1.4870000000000001</v>
      </c>
      <c r="O36" s="71">
        <v>70.418000000000006</v>
      </c>
      <c r="P36" s="48">
        <v>0</v>
      </c>
      <c r="Q36" s="49">
        <v>0</v>
      </c>
      <c r="R36" s="49">
        <v>0</v>
      </c>
      <c r="S36" s="51">
        <v>0</v>
      </c>
      <c r="T36" s="52">
        <v>0</v>
      </c>
      <c r="U36" s="47">
        <v>0</v>
      </c>
      <c r="V36" s="71">
        <f t="shared" si="1"/>
        <v>0</v>
      </c>
      <c r="W36" s="52">
        <f t="shared" si="1"/>
        <v>0</v>
      </c>
      <c r="X36" s="71">
        <f t="shared" si="1"/>
        <v>0</v>
      </c>
      <c r="Y36" s="49">
        <v>0</v>
      </c>
      <c r="Z36" s="49">
        <v>0</v>
      </c>
      <c r="AA36" s="49">
        <v>0</v>
      </c>
      <c r="AB36" s="51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72">
        <v>0</v>
      </c>
      <c r="AK36" s="51">
        <v>0</v>
      </c>
      <c r="AL36" s="52">
        <v>0</v>
      </c>
      <c r="AM36" s="71">
        <v>0</v>
      </c>
      <c r="AN36" s="51">
        <v>0</v>
      </c>
      <c r="AO36" s="52">
        <v>0</v>
      </c>
      <c r="AP36" s="52">
        <v>0</v>
      </c>
      <c r="AQ36" s="54">
        <f t="shared" si="2"/>
        <v>1</v>
      </c>
      <c r="AR36" s="54">
        <f t="shared" si="2"/>
        <v>1.4870000000000001</v>
      </c>
      <c r="AS36" s="54">
        <f t="shared" si="2"/>
        <v>70.418000000000006</v>
      </c>
      <c r="AT36" s="55" t="s">
        <v>25</v>
      </c>
      <c r="AU36" s="42" t="s">
        <v>49</v>
      </c>
      <c r="AV36" s="56" t="s">
        <v>48</v>
      </c>
      <c r="AW36" s="24"/>
    </row>
    <row r="37" spans="1:49">
      <c r="A37" s="41" t="s">
        <v>27</v>
      </c>
      <c r="B37" s="57"/>
      <c r="C37" s="58" t="s">
        <v>26</v>
      </c>
      <c r="D37" s="59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1">
        <f t="shared" si="3"/>
        <v>0</v>
      </c>
      <c r="K37" s="61">
        <f t="shared" si="3"/>
        <v>0</v>
      </c>
      <c r="L37" s="62">
        <f t="shared" si="3"/>
        <v>0</v>
      </c>
      <c r="M37" s="63">
        <v>0</v>
      </c>
      <c r="N37" s="64">
        <v>0</v>
      </c>
      <c r="O37" s="65">
        <v>0</v>
      </c>
      <c r="P37" s="63">
        <v>0</v>
      </c>
      <c r="Q37" s="64">
        <v>0</v>
      </c>
      <c r="R37" s="64">
        <v>0</v>
      </c>
      <c r="S37" s="66">
        <v>0</v>
      </c>
      <c r="T37" s="61">
        <v>0</v>
      </c>
      <c r="U37" s="62">
        <v>0</v>
      </c>
      <c r="V37" s="62">
        <f t="shared" si="1"/>
        <v>0</v>
      </c>
      <c r="W37" s="61">
        <f t="shared" si="1"/>
        <v>0</v>
      </c>
      <c r="X37" s="62">
        <f t="shared" si="1"/>
        <v>0</v>
      </c>
      <c r="Y37" s="64">
        <v>0</v>
      </c>
      <c r="Z37" s="64">
        <v>0</v>
      </c>
      <c r="AA37" s="64">
        <v>0</v>
      </c>
      <c r="AB37" s="66">
        <v>0</v>
      </c>
      <c r="AC37" s="61">
        <v>0</v>
      </c>
      <c r="AD37" s="61">
        <v>0</v>
      </c>
      <c r="AE37" s="61">
        <v>0</v>
      </c>
      <c r="AF37" s="61">
        <v>0</v>
      </c>
      <c r="AG37" s="61">
        <v>0</v>
      </c>
      <c r="AH37" s="61">
        <v>0</v>
      </c>
      <c r="AI37" s="61">
        <v>0</v>
      </c>
      <c r="AJ37" s="67">
        <v>0</v>
      </c>
      <c r="AK37" s="66">
        <v>0</v>
      </c>
      <c r="AL37" s="61">
        <v>0</v>
      </c>
      <c r="AM37" s="62">
        <v>0</v>
      </c>
      <c r="AN37" s="66">
        <v>0</v>
      </c>
      <c r="AO37" s="61">
        <v>0</v>
      </c>
      <c r="AP37" s="61">
        <v>0</v>
      </c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>
      <c r="A38" s="41" t="s">
        <v>29</v>
      </c>
      <c r="B38" s="42" t="s">
        <v>50</v>
      </c>
      <c r="C38" s="70" t="s">
        <v>25</v>
      </c>
      <c r="D38" s="44">
        <v>291</v>
      </c>
      <c r="E38" s="45">
        <v>40.609199999999994</v>
      </c>
      <c r="F38" s="45">
        <v>21107.232240610279</v>
      </c>
      <c r="G38" s="45">
        <v>0</v>
      </c>
      <c r="H38" s="45">
        <v>0</v>
      </c>
      <c r="I38" s="45">
        <v>0</v>
      </c>
      <c r="J38" s="52">
        <f t="shared" si="3"/>
        <v>291</v>
      </c>
      <c r="K38" s="52">
        <f t="shared" si="3"/>
        <v>40.609199999999994</v>
      </c>
      <c r="L38" s="71">
        <f t="shared" si="3"/>
        <v>21107.232240610279</v>
      </c>
      <c r="M38" s="48">
        <v>359</v>
      </c>
      <c r="N38" s="49">
        <v>1813.5</v>
      </c>
      <c r="O38" s="71">
        <v>72407.289999999994</v>
      </c>
      <c r="P38" s="48">
        <v>0</v>
      </c>
      <c r="Q38" s="49">
        <v>0</v>
      </c>
      <c r="R38" s="49">
        <v>0</v>
      </c>
      <c r="S38" s="51">
        <v>0</v>
      </c>
      <c r="T38" s="52">
        <v>0</v>
      </c>
      <c r="U38" s="47">
        <v>0</v>
      </c>
      <c r="V38" s="71">
        <f t="shared" si="1"/>
        <v>0</v>
      </c>
      <c r="W38" s="52">
        <f t="shared" si="1"/>
        <v>0</v>
      </c>
      <c r="X38" s="71">
        <f t="shared" si="1"/>
        <v>0</v>
      </c>
      <c r="Y38" s="49">
        <v>705</v>
      </c>
      <c r="Z38" s="49">
        <v>3651.8800000000006</v>
      </c>
      <c r="AA38" s="49">
        <v>165432.76199999999</v>
      </c>
      <c r="AB38" s="51">
        <v>2274</v>
      </c>
      <c r="AC38" s="52">
        <v>1749.8652800000004</v>
      </c>
      <c r="AD38" s="52">
        <v>194956.47500000001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72">
        <v>0</v>
      </c>
      <c r="AK38" s="51">
        <v>0</v>
      </c>
      <c r="AL38" s="52">
        <v>0</v>
      </c>
      <c r="AM38" s="71">
        <v>0</v>
      </c>
      <c r="AN38" s="51">
        <v>25</v>
      </c>
      <c r="AO38" s="52">
        <v>1.5448</v>
      </c>
      <c r="AP38" s="52">
        <v>2890.1669999999999</v>
      </c>
      <c r="AQ38" s="54">
        <f t="shared" si="2"/>
        <v>3654</v>
      </c>
      <c r="AR38" s="54">
        <f t="shared" si="2"/>
        <v>7257.3992800000005</v>
      </c>
      <c r="AS38" s="54">
        <f t="shared" si="2"/>
        <v>456793.92624061025</v>
      </c>
      <c r="AT38" s="55" t="s">
        <v>25</v>
      </c>
      <c r="AU38" s="42" t="s">
        <v>50</v>
      </c>
      <c r="AV38" s="56" t="s">
        <v>29</v>
      </c>
      <c r="AW38" s="24"/>
    </row>
    <row r="39" spans="1:49">
      <c r="A39" s="73" t="s">
        <v>51</v>
      </c>
      <c r="B39" s="57"/>
      <c r="C39" s="58" t="s">
        <v>26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1">
        <f t="shared" si="3"/>
        <v>0</v>
      </c>
      <c r="K39" s="61">
        <f t="shared" si="3"/>
        <v>0</v>
      </c>
      <c r="L39" s="62">
        <f t="shared" si="3"/>
        <v>0</v>
      </c>
      <c r="M39" s="63">
        <v>0</v>
      </c>
      <c r="N39" s="64">
        <v>0</v>
      </c>
      <c r="O39" s="65">
        <v>0</v>
      </c>
      <c r="P39" s="63">
        <v>0</v>
      </c>
      <c r="Q39" s="64">
        <v>0</v>
      </c>
      <c r="R39" s="64">
        <v>0</v>
      </c>
      <c r="S39" s="66">
        <v>0</v>
      </c>
      <c r="T39" s="61">
        <v>0</v>
      </c>
      <c r="U39" s="62">
        <v>0</v>
      </c>
      <c r="V39" s="62">
        <f t="shared" si="1"/>
        <v>0</v>
      </c>
      <c r="W39" s="61">
        <f t="shared" si="1"/>
        <v>0</v>
      </c>
      <c r="X39" s="62">
        <f t="shared" si="1"/>
        <v>0</v>
      </c>
      <c r="Y39" s="64">
        <v>0</v>
      </c>
      <c r="Z39" s="64">
        <v>0</v>
      </c>
      <c r="AA39" s="64">
        <v>0</v>
      </c>
      <c r="AB39" s="66">
        <v>0</v>
      </c>
      <c r="AC39" s="61">
        <v>0</v>
      </c>
      <c r="AD39" s="61">
        <v>0</v>
      </c>
      <c r="AE39" s="61">
        <v>0</v>
      </c>
      <c r="AF39" s="61">
        <v>0</v>
      </c>
      <c r="AG39" s="61">
        <v>0</v>
      </c>
      <c r="AH39" s="61">
        <v>0</v>
      </c>
      <c r="AI39" s="61">
        <v>0</v>
      </c>
      <c r="AJ39" s="67">
        <v>0</v>
      </c>
      <c r="AK39" s="66">
        <v>0</v>
      </c>
      <c r="AL39" s="61">
        <v>0</v>
      </c>
      <c r="AM39" s="62">
        <v>0</v>
      </c>
      <c r="AN39" s="66">
        <v>0</v>
      </c>
      <c r="AO39" s="61">
        <v>0</v>
      </c>
      <c r="AP39" s="61">
        <v>0</v>
      </c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>
      <c r="A40" s="41"/>
      <c r="B40" s="42" t="s">
        <v>52</v>
      </c>
      <c r="C40" s="70" t="s">
        <v>25</v>
      </c>
      <c r="D40" s="44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52">
        <f t="shared" si="3"/>
        <v>0</v>
      </c>
      <c r="K40" s="52">
        <f t="shared" si="3"/>
        <v>0</v>
      </c>
      <c r="L40" s="71">
        <f t="shared" si="3"/>
        <v>0</v>
      </c>
      <c r="M40" s="48">
        <v>4</v>
      </c>
      <c r="N40" s="49">
        <v>49.791000000000004</v>
      </c>
      <c r="O40" s="71">
        <v>28732.828999999998</v>
      </c>
      <c r="P40" s="48">
        <v>0</v>
      </c>
      <c r="Q40" s="49">
        <v>0</v>
      </c>
      <c r="R40" s="49">
        <v>0</v>
      </c>
      <c r="S40" s="51">
        <v>0</v>
      </c>
      <c r="T40" s="52">
        <v>0</v>
      </c>
      <c r="U40" s="47">
        <v>0</v>
      </c>
      <c r="V40" s="71">
        <f t="shared" si="1"/>
        <v>0</v>
      </c>
      <c r="W40" s="52">
        <f t="shared" si="1"/>
        <v>0</v>
      </c>
      <c r="X40" s="71">
        <f t="shared" si="1"/>
        <v>0</v>
      </c>
      <c r="Y40" s="49">
        <v>0</v>
      </c>
      <c r="Z40" s="49">
        <v>0</v>
      </c>
      <c r="AA40" s="49">
        <v>0</v>
      </c>
      <c r="AB40" s="51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72">
        <v>0</v>
      </c>
      <c r="AK40" s="51">
        <v>0</v>
      </c>
      <c r="AL40" s="52">
        <v>0</v>
      </c>
      <c r="AM40" s="71">
        <v>0</v>
      </c>
      <c r="AN40" s="51">
        <v>0</v>
      </c>
      <c r="AO40" s="52">
        <v>0</v>
      </c>
      <c r="AP40" s="52">
        <v>0</v>
      </c>
      <c r="AQ40" s="54">
        <f t="shared" si="2"/>
        <v>4</v>
      </c>
      <c r="AR40" s="54">
        <f t="shared" si="2"/>
        <v>49.791000000000004</v>
      </c>
      <c r="AS40" s="54">
        <f t="shared" si="2"/>
        <v>28732.828999999998</v>
      </c>
      <c r="AT40" s="55" t="s">
        <v>25</v>
      </c>
      <c r="AU40" s="42" t="s">
        <v>52</v>
      </c>
      <c r="AV40" s="56"/>
      <c r="AW40" s="24"/>
    </row>
    <row r="41" spans="1:49">
      <c r="A41" s="41" t="s">
        <v>53</v>
      </c>
      <c r="B41" s="57"/>
      <c r="C41" s="58" t="s">
        <v>26</v>
      </c>
      <c r="D41" s="59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1">
        <f t="shared" si="3"/>
        <v>0</v>
      </c>
      <c r="K41" s="61">
        <f t="shared" si="3"/>
        <v>0</v>
      </c>
      <c r="L41" s="62">
        <f t="shared" si="3"/>
        <v>0</v>
      </c>
      <c r="M41" s="63">
        <v>0</v>
      </c>
      <c r="N41" s="64">
        <v>0</v>
      </c>
      <c r="O41" s="65">
        <v>0</v>
      </c>
      <c r="P41" s="63">
        <v>0</v>
      </c>
      <c r="Q41" s="64">
        <v>0</v>
      </c>
      <c r="R41" s="64">
        <v>0</v>
      </c>
      <c r="S41" s="66">
        <v>0</v>
      </c>
      <c r="T41" s="61">
        <v>0</v>
      </c>
      <c r="U41" s="62">
        <v>0</v>
      </c>
      <c r="V41" s="62">
        <f t="shared" si="1"/>
        <v>0</v>
      </c>
      <c r="W41" s="61">
        <f t="shared" si="1"/>
        <v>0</v>
      </c>
      <c r="X41" s="62">
        <f t="shared" si="1"/>
        <v>0</v>
      </c>
      <c r="Y41" s="64">
        <v>0</v>
      </c>
      <c r="Z41" s="64">
        <v>0</v>
      </c>
      <c r="AA41" s="64">
        <v>0</v>
      </c>
      <c r="AB41" s="66">
        <v>0</v>
      </c>
      <c r="AC41" s="61">
        <v>0</v>
      </c>
      <c r="AD41" s="61">
        <v>0</v>
      </c>
      <c r="AE41" s="61">
        <v>0</v>
      </c>
      <c r="AF41" s="61">
        <v>0</v>
      </c>
      <c r="AG41" s="61">
        <v>0</v>
      </c>
      <c r="AH41" s="61">
        <v>0</v>
      </c>
      <c r="AI41" s="61">
        <v>0</v>
      </c>
      <c r="AJ41" s="67">
        <v>0</v>
      </c>
      <c r="AK41" s="66">
        <v>0</v>
      </c>
      <c r="AL41" s="61">
        <v>0</v>
      </c>
      <c r="AM41" s="62">
        <v>0</v>
      </c>
      <c r="AN41" s="66">
        <v>0</v>
      </c>
      <c r="AO41" s="61">
        <v>0</v>
      </c>
      <c r="AP41" s="61">
        <v>0</v>
      </c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>
      <c r="A42" s="41"/>
      <c r="B42" s="42" t="s">
        <v>54</v>
      </c>
      <c r="C42" s="70" t="s">
        <v>25</v>
      </c>
      <c r="D42" s="44">
        <v>5</v>
      </c>
      <c r="E42" s="45">
        <v>37.350800000000007</v>
      </c>
      <c r="F42" s="45">
        <v>31526.951907564409</v>
      </c>
      <c r="G42" s="45">
        <v>15</v>
      </c>
      <c r="H42" s="45">
        <v>214.52179999999998</v>
      </c>
      <c r="I42" s="45">
        <v>115884.152</v>
      </c>
      <c r="J42" s="52">
        <f t="shared" si="3"/>
        <v>20</v>
      </c>
      <c r="K42" s="52">
        <f t="shared" si="3"/>
        <v>251.87259999999998</v>
      </c>
      <c r="L42" s="71">
        <f t="shared" si="3"/>
        <v>147411.10390756442</v>
      </c>
      <c r="M42" s="48">
        <v>173</v>
      </c>
      <c r="N42" s="49">
        <v>7011.1511</v>
      </c>
      <c r="O42" s="71">
        <v>2093527.0789999999</v>
      </c>
      <c r="P42" s="48">
        <v>0</v>
      </c>
      <c r="Q42" s="49">
        <v>0</v>
      </c>
      <c r="R42" s="49">
        <v>0</v>
      </c>
      <c r="S42" s="51">
        <v>0</v>
      </c>
      <c r="T42" s="52">
        <v>0</v>
      </c>
      <c r="U42" s="47">
        <v>0</v>
      </c>
      <c r="V42" s="71">
        <f t="shared" si="1"/>
        <v>0</v>
      </c>
      <c r="W42" s="52">
        <f t="shared" si="1"/>
        <v>0</v>
      </c>
      <c r="X42" s="71">
        <f t="shared" si="1"/>
        <v>0</v>
      </c>
      <c r="Y42" s="49">
        <v>0</v>
      </c>
      <c r="Z42" s="49">
        <v>0</v>
      </c>
      <c r="AA42" s="49">
        <v>0</v>
      </c>
      <c r="AB42" s="51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72">
        <v>0</v>
      </c>
      <c r="AK42" s="51">
        <v>0</v>
      </c>
      <c r="AL42" s="52">
        <v>0</v>
      </c>
      <c r="AM42" s="71">
        <v>0</v>
      </c>
      <c r="AN42" s="51">
        <v>0</v>
      </c>
      <c r="AO42" s="52">
        <v>0</v>
      </c>
      <c r="AP42" s="52">
        <v>0</v>
      </c>
      <c r="AQ42" s="54">
        <f t="shared" si="2"/>
        <v>193</v>
      </c>
      <c r="AR42" s="54">
        <f t="shared" si="2"/>
        <v>7263.0236999999997</v>
      </c>
      <c r="AS42" s="54">
        <f t="shared" si="2"/>
        <v>2240938.1829075641</v>
      </c>
      <c r="AT42" s="55" t="s">
        <v>25</v>
      </c>
      <c r="AU42" s="42" t="s">
        <v>54</v>
      </c>
      <c r="AV42" s="56"/>
      <c r="AW42" s="24"/>
    </row>
    <row r="43" spans="1:49">
      <c r="A43" s="41" t="s">
        <v>55</v>
      </c>
      <c r="B43" s="57"/>
      <c r="C43" s="58" t="s">
        <v>26</v>
      </c>
      <c r="D43" s="59">
        <v>242</v>
      </c>
      <c r="E43" s="60">
        <v>2800.9056999999998</v>
      </c>
      <c r="F43" s="60">
        <v>2086204.9958736922</v>
      </c>
      <c r="G43" s="60">
        <v>204</v>
      </c>
      <c r="H43" s="60">
        <v>2623.2903999999999</v>
      </c>
      <c r="I43" s="60">
        <v>1806981.155</v>
      </c>
      <c r="J43" s="61">
        <f t="shared" si="3"/>
        <v>446</v>
      </c>
      <c r="K43" s="61">
        <f t="shared" si="3"/>
        <v>5424.1960999999992</v>
      </c>
      <c r="L43" s="62">
        <f t="shared" si="3"/>
        <v>3893186.1508736922</v>
      </c>
      <c r="M43" s="63">
        <v>99</v>
      </c>
      <c r="N43" s="64">
        <v>1408.4966999999999</v>
      </c>
      <c r="O43" s="65">
        <v>486838.66300000006</v>
      </c>
      <c r="P43" s="63">
        <v>0</v>
      </c>
      <c r="Q43" s="64">
        <v>0</v>
      </c>
      <c r="R43" s="64">
        <v>0</v>
      </c>
      <c r="S43" s="66">
        <v>0</v>
      </c>
      <c r="T43" s="61">
        <v>0</v>
      </c>
      <c r="U43" s="62">
        <v>0</v>
      </c>
      <c r="V43" s="62">
        <f t="shared" si="1"/>
        <v>0</v>
      </c>
      <c r="W43" s="61">
        <f t="shared" si="1"/>
        <v>0</v>
      </c>
      <c r="X43" s="62">
        <f t="shared" si="1"/>
        <v>0</v>
      </c>
      <c r="Y43" s="64">
        <v>0</v>
      </c>
      <c r="Z43" s="64">
        <v>0</v>
      </c>
      <c r="AA43" s="64">
        <v>0</v>
      </c>
      <c r="AB43" s="66">
        <v>0</v>
      </c>
      <c r="AC43" s="61">
        <v>0</v>
      </c>
      <c r="AD43" s="61">
        <v>0</v>
      </c>
      <c r="AE43" s="61">
        <v>0</v>
      </c>
      <c r="AF43" s="61">
        <v>0</v>
      </c>
      <c r="AG43" s="61">
        <v>0</v>
      </c>
      <c r="AH43" s="61">
        <v>0</v>
      </c>
      <c r="AI43" s="61">
        <v>0</v>
      </c>
      <c r="AJ43" s="67">
        <v>0</v>
      </c>
      <c r="AK43" s="66">
        <v>0</v>
      </c>
      <c r="AL43" s="61">
        <v>0</v>
      </c>
      <c r="AM43" s="62">
        <v>0</v>
      </c>
      <c r="AN43" s="66">
        <v>0</v>
      </c>
      <c r="AO43" s="61">
        <v>0</v>
      </c>
      <c r="AP43" s="61">
        <v>0</v>
      </c>
      <c r="AQ43" s="68">
        <f t="shared" si="2"/>
        <v>545</v>
      </c>
      <c r="AR43" s="68">
        <f t="shared" si="2"/>
        <v>6832.6927999999989</v>
      </c>
      <c r="AS43" s="68">
        <f t="shared" si="2"/>
        <v>4380024.8138736924</v>
      </c>
      <c r="AT43" s="55" t="s">
        <v>26</v>
      </c>
      <c r="AU43" s="57"/>
      <c r="AV43" s="56" t="s">
        <v>55</v>
      </c>
      <c r="AW43" s="24"/>
    </row>
    <row r="44" spans="1:49">
      <c r="A44" s="41"/>
      <c r="B44" s="42" t="s">
        <v>56</v>
      </c>
      <c r="C44" s="70" t="s">
        <v>25</v>
      </c>
      <c r="D44" s="44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52">
        <f t="shared" si="3"/>
        <v>0</v>
      </c>
      <c r="K44" s="52">
        <f t="shared" si="3"/>
        <v>0</v>
      </c>
      <c r="L44" s="71">
        <f t="shared" si="3"/>
        <v>0</v>
      </c>
      <c r="M44" s="48">
        <v>96</v>
      </c>
      <c r="N44" s="49">
        <v>8.7759000000000018</v>
      </c>
      <c r="O44" s="71">
        <v>3791.6220000000003</v>
      </c>
      <c r="P44" s="48">
        <v>0</v>
      </c>
      <c r="Q44" s="49">
        <v>0</v>
      </c>
      <c r="R44" s="49">
        <v>0</v>
      </c>
      <c r="S44" s="51">
        <v>0</v>
      </c>
      <c r="T44" s="52">
        <v>0</v>
      </c>
      <c r="U44" s="47">
        <v>0</v>
      </c>
      <c r="V44" s="71">
        <f t="shared" si="1"/>
        <v>0</v>
      </c>
      <c r="W44" s="52">
        <f t="shared" si="1"/>
        <v>0</v>
      </c>
      <c r="X44" s="71">
        <f t="shared" si="1"/>
        <v>0</v>
      </c>
      <c r="Y44" s="49">
        <v>0</v>
      </c>
      <c r="Z44" s="49">
        <v>0</v>
      </c>
      <c r="AA44" s="49">
        <v>0</v>
      </c>
      <c r="AB44" s="51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72">
        <v>0</v>
      </c>
      <c r="AK44" s="51">
        <v>0</v>
      </c>
      <c r="AL44" s="52">
        <v>0</v>
      </c>
      <c r="AM44" s="71">
        <v>0</v>
      </c>
      <c r="AN44" s="51">
        <v>0</v>
      </c>
      <c r="AO44" s="52">
        <v>0</v>
      </c>
      <c r="AP44" s="52">
        <v>0</v>
      </c>
      <c r="AQ44" s="54">
        <f t="shared" si="2"/>
        <v>96</v>
      </c>
      <c r="AR44" s="54">
        <f t="shared" si="2"/>
        <v>8.7759000000000018</v>
      </c>
      <c r="AS44" s="54">
        <f t="shared" si="2"/>
        <v>3791.6220000000003</v>
      </c>
      <c r="AT44" s="78" t="s">
        <v>25</v>
      </c>
      <c r="AU44" s="42" t="s">
        <v>56</v>
      </c>
      <c r="AV44" s="56"/>
      <c r="AW44" s="24"/>
    </row>
    <row r="45" spans="1:49">
      <c r="A45" s="41" t="s">
        <v>29</v>
      </c>
      <c r="B45" s="57"/>
      <c r="C45" s="58" t="s">
        <v>26</v>
      </c>
      <c r="D45" s="59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1">
        <f t="shared" si="3"/>
        <v>0</v>
      </c>
      <c r="K45" s="61">
        <f t="shared" si="3"/>
        <v>0</v>
      </c>
      <c r="L45" s="62">
        <f t="shared" si="3"/>
        <v>0</v>
      </c>
      <c r="M45" s="63">
        <v>32</v>
      </c>
      <c r="N45" s="64">
        <v>3.3691999999999998</v>
      </c>
      <c r="O45" s="65">
        <v>1050.5260000000001</v>
      </c>
      <c r="P45" s="63">
        <v>0</v>
      </c>
      <c r="Q45" s="64">
        <v>0</v>
      </c>
      <c r="R45" s="64">
        <v>0</v>
      </c>
      <c r="S45" s="66">
        <v>0</v>
      </c>
      <c r="T45" s="61">
        <v>0</v>
      </c>
      <c r="U45" s="62">
        <v>0</v>
      </c>
      <c r="V45" s="62">
        <f t="shared" si="1"/>
        <v>0</v>
      </c>
      <c r="W45" s="61">
        <f t="shared" si="1"/>
        <v>0</v>
      </c>
      <c r="X45" s="62">
        <f t="shared" si="1"/>
        <v>0</v>
      </c>
      <c r="Y45" s="64">
        <v>0</v>
      </c>
      <c r="Z45" s="64">
        <v>0</v>
      </c>
      <c r="AA45" s="64">
        <v>0</v>
      </c>
      <c r="AB45" s="66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7">
        <v>0</v>
      </c>
      <c r="AK45" s="66">
        <v>0</v>
      </c>
      <c r="AL45" s="61">
        <v>0</v>
      </c>
      <c r="AM45" s="62">
        <v>0</v>
      </c>
      <c r="AN45" s="66">
        <v>0</v>
      </c>
      <c r="AO45" s="61">
        <v>0</v>
      </c>
      <c r="AP45" s="61">
        <v>0</v>
      </c>
      <c r="AQ45" s="68">
        <f t="shared" si="2"/>
        <v>32</v>
      </c>
      <c r="AR45" s="68">
        <f t="shared" si="2"/>
        <v>3.3691999999999998</v>
      </c>
      <c r="AS45" s="68">
        <f t="shared" si="2"/>
        <v>1050.5260000000001</v>
      </c>
      <c r="AT45" s="69" t="s">
        <v>26</v>
      </c>
      <c r="AU45" s="57"/>
      <c r="AV45" s="79" t="s">
        <v>29</v>
      </c>
      <c r="AW45" s="24"/>
    </row>
    <row r="46" spans="1:49">
      <c r="A46" s="41"/>
      <c r="B46" s="42" t="s">
        <v>57</v>
      </c>
      <c r="C46" s="70" t="s">
        <v>25</v>
      </c>
      <c r="D46" s="44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52">
        <f t="shared" si="3"/>
        <v>0</v>
      </c>
      <c r="K46" s="52">
        <f t="shared" si="3"/>
        <v>0</v>
      </c>
      <c r="L46" s="71">
        <f t="shared" si="3"/>
        <v>0</v>
      </c>
      <c r="M46" s="48">
        <v>0</v>
      </c>
      <c r="N46" s="49">
        <v>0</v>
      </c>
      <c r="O46" s="71">
        <v>0</v>
      </c>
      <c r="P46" s="48">
        <v>0</v>
      </c>
      <c r="Q46" s="49">
        <v>0</v>
      </c>
      <c r="R46" s="49">
        <v>0</v>
      </c>
      <c r="S46" s="51">
        <v>0</v>
      </c>
      <c r="T46" s="52">
        <v>0</v>
      </c>
      <c r="U46" s="47">
        <v>0</v>
      </c>
      <c r="V46" s="71">
        <f t="shared" si="1"/>
        <v>0</v>
      </c>
      <c r="W46" s="52">
        <f t="shared" si="1"/>
        <v>0</v>
      </c>
      <c r="X46" s="71">
        <f t="shared" si="1"/>
        <v>0</v>
      </c>
      <c r="Y46" s="49">
        <v>0</v>
      </c>
      <c r="Z46" s="49">
        <v>0</v>
      </c>
      <c r="AA46" s="49">
        <v>0</v>
      </c>
      <c r="AB46" s="51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72">
        <v>0</v>
      </c>
      <c r="AK46" s="51">
        <v>78</v>
      </c>
      <c r="AL46" s="52">
        <v>7.0209000000000001</v>
      </c>
      <c r="AM46" s="71">
        <v>3227.9140000000002</v>
      </c>
      <c r="AN46" s="51">
        <v>0</v>
      </c>
      <c r="AO46" s="52">
        <v>0</v>
      </c>
      <c r="AP46" s="52">
        <v>0</v>
      </c>
      <c r="AQ46" s="54">
        <f t="shared" si="2"/>
        <v>78</v>
      </c>
      <c r="AR46" s="54">
        <f t="shared" si="2"/>
        <v>7.0209000000000001</v>
      </c>
      <c r="AS46" s="54">
        <f t="shared" si="2"/>
        <v>3227.9140000000002</v>
      </c>
      <c r="AT46" s="55" t="s">
        <v>25</v>
      </c>
      <c r="AU46" s="42" t="s">
        <v>57</v>
      </c>
      <c r="AV46" s="79"/>
      <c r="AW46" s="24"/>
    </row>
    <row r="47" spans="1:49">
      <c r="A47" s="73"/>
      <c r="B47" s="57"/>
      <c r="C47" s="58" t="s">
        <v>26</v>
      </c>
      <c r="D47" s="59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1">
        <f t="shared" si="3"/>
        <v>0</v>
      </c>
      <c r="K47" s="61">
        <f t="shared" si="3"/>
        <v>0</v>
      </c>
      <c r="L47" s="62">
        <f t="shared" si="3"/>
        <v>0</v>
      </c>
      <c r="M47" s="63">
        <v>0</v>
      </c>
      <c r="N47" s="64">
        <v>0</v>
      </c>
      <c r="O47" s="65">
        <v>0</v>
      </c>
      <c r="P47" s="63">
        <v>0</v>
      </c>
      <c r="Q47" s="64">
        <v>0</v>
      </c>
      <c r="R47" s="64">
        <v>0</v>
      </c>
      <c r="S47" s="66">
        <v>0</v>
      </c>
      <c r="T47" s="61">
        <v>0</v>
      </c>
      <c r="U47" s="62">
        <v>0</v>
      </c>
      <c r="V47" s="62">
        <f t="shared" si="1"/>
        <v>0</v>
      </c>
      <c r="W47" s="61">
        <f t="shared" si="1"/>
        <v>0</v>
      </c>
      <c r="X47" s="62">
        <f t="shared" si="1"/>
        <v>0</v>
      </c>
      <c r="Y47" s="64">
        <v>0</v>
      </c>
      <c r="Z47" s="64">
        <v>0</v>
      </c>
      <c r="AA47" s="64">
        <v>0</v>
      </c>
      <c r="AB47" s="66">
        <v>0</v>
      </c>
      <c r="AC47" s="61">
        <v>0</v>
      </c>
      <c r="AD47" s="61">
        <v>0</v>
      </c>
      <c r="AE47" s="61">
        <v>0</v>
      </c>
      <c r="AF47" s="61">
        <v>0</v>
      </c>
      <c r="AG47" s="61">
        <v>0</v>
      </c>
      <c r="AH47" s="61">
        <v>0</v>
      </c>
      <c r="AI47" s="61">
        <v>0</v>
      </c>
      <c r="AJ47" s="67">
        <v>0</v>
      </c>
      <c r="AK47" s="66">
        <v>0</v>
      </c>
      <c r="AL47" s="61">
        <v>0</v>
      </c>
      <c r="AM47" s="62">
        <v>0</v>
      </c>
      <c r="AN47" s="66">
        <v>0</v>
      </c>
      <c r="AO47" s="61">
        <v>0</v>
      </c>
      <c r="AP47" s="61">
        <v>0</v>
      </c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>
      <c r="A48" s="41"/>
      <c r="B48" s="42" t="s">
        <v>58</v>
      </c>
      <c r="C48" s="70" t="s">
        <v>25</v>
      </c>
      <c r="D48" s="44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52">
        <f t="shared" si="3"/>
        <v>0</v>
      </c>
      <c r="K48" s="52">
        <f t="shared" si="3"/>
        <v>0</v>
      </c>
      <c r="L48" s="71">
        <f t="shared" si="3"/>
        <v>0</v>
      </c>
      <c r="M48" s="48">
        <v>247</v>
      </c>
      <c r="N48" s="49">
        <v>103.09039999999999</v>
      </c>
      <c r="O48" s="71">
        <v>45881.149999999994</v>
      </c>
      <c r="P48" s="48">
        <v>243</v>
      </c>
      <c r="Q48" s="49">
        <v>88.300999999999988</v>
      </c>
      <c r="R48" s="49">
        <v>26476.415999999997</v>
      </c>
      <c r="S48" s="51">
        <v>0</v>
      </c>
      <c r="T48" s="52">
        <v>0</v>
      </c>
      <c r="U48" s="47">
        <v>0</v>
      </c>
      <c r="V48" s="71">
        <f t="shared" si="1"/>
        <v>243</v>
      </c>
      <c r="W48" s="52">
        <f t="shared" si="1"/>
        <v>88.300999999999988</v>
      </c>
      <c r="X48" s="71">
        <f t="shared" si="1"/>
        <v>26476.415999999997</v>
      </c>
      <c r="Y48" s="49">
        <v>163</v>
      </c>
      <c r="Z48" s="49">
        <v>44.594999999999992</v>
      </c>
      <c r="AA48" s="49">
        <v>13458.438</v>
      </c>
      <c r="AB48" s="51">
        <v>48</v>
      </c>
      <c r="AC48" s="52">
        <v>4.9260000000000002</v>
      </c>
      <c r="AD48" s="52">
        <v>1748.701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72">
        <v>0</v>
      </c>
      <c r="AK48" s="51">
        <v>0</v>
      </c>
      <c r="AL48" s="52">
        <v>0</v>
      </c>
      <c r="AM48" s="71">
        <v>0</v>
      </c>
      <c r="AN48" s="51">
        <v>0</v>
      </c>
      <c r="AO48" s="52">
        <v>0</v>
      </c>
      <c r="AP48" s="52">
        <v>0</v>
      </c>
      <c r="AQ48" s="54">
        <f t="shared" si="2"/>
        <v>701</v>
      </c>
      <c r="AR48" s="54">
        <f t="shared" si="2"/>
        <v>240.91239999999996</v>
      </c>
      <c r="AS48" s="54">
        <f t="shared" si="2"/>
        <v>87564.704999999987</v>
      </c>
      <c r="AT48" s="55" t="s">
        <v>25</v>
      </c>
      <c r="AU48" s="42" t="s">
        <v>58</v>
      </c>
      <c r="AV48" s="79"/>
      <c r="AW48" s="24"/>
    </row>
    <row r="49" spans="1:49">
      <c r="A49" s="41" t="s">
        <v>59</v>
      </c>
      <c r="B49" s="57"/>
      <c r="C49" s="58" t="s">
        <v>26</v>
      </c>
      <c r="D49" s="59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1">
        <f t="shared" si="3"/>
        <v>0</v>
      </c>
      <c r="K49" s="61">
        <f t="shared" si="3"/>
        <v>0</v>
      </c>
      <c r="L49" s="62">
        <f t="shared" si="3"/>
        <v>0</v>
      </c>
      <c r="M49" s="63">
        <v>3</v>
      </c>
      <c r="N49" s="64">
        <v>0.48500000000000004</v>
      </c>
      <c r="O49" s="65">
        <v>148.309</v>
      </c>
      <c r="P49" s="63">
        <v>0</v>
      </c>
      <c r="Q49" s="64">
        <v>0</v>
      </c>
      <c r="R49" s="64">
        <v>0</v>
      </c>
      <c r="S49" s="66">
        <v>0</v>
      </c>
      <c r="T49" s="61">
        <v>0</v>
      </c>
      <c r="U49" s="62">
        <v>0</v>
      </c>
      <c r="V49" s="62">
        <f t="shared" si="1"/>
        <v>0</v>
      </c>
      <c r="W49" s="61">
        <f t="shared" si="1"/>
        <v>0</v>
      </c>
      <c r="X49" s="62">
        <f t="shared" si="1"/>
        <v>0</v>
      </c>
      <c r="Y49" s="64">
        <v>0</v>
      </c>
      <c r="Z49" s="64">
        <v>0</v>
      </c>
      <c r="AA49" s="64">
        <v>0</v>
      </c>
      <c r="AB49" s="66">
        <v>0</v>
      </c>
      <c r="AC49" s="61">
        <v>0</v>
      </c>
      <c r="AD49" s="61">
        <v>0</v>
      </c>
      <c r="AE49" s="61">
        <v>0</v>
      </c>
      <c r="AF49" s="61">
        <v>0</v>
      </c>
      <c r="AG49" s="61">
        <v>0</v>
      </c>
      <c r="AH49" s="61">
        <v>0</v>
      </c>
      <c r="AI49" s="61">
        <v>0</v>
      </c>
      <c r="AJ49" s="67">
        <v>0</v>
      </c>
      <c r="AK49" s="66">
        <v>0</v>
      </c>
      <c r="AL49" s="61">
        <v>0</v>
      </c>
      <c r="AM49" s="62">
        <v>0</v>
      </c>
      <c r="AN49" s="66">
        <v>0</v>
      </c>
      <c r="AO49" s="61">
        <v>0</v>
      </c>
      <c r="AP49" s="61">
        <v>0</v>
      </c>
      <c r="AQ49" s="68">
        <f t="shared" si="2"/>
        <v>3</v>
      </c>
      <c r="AR49" s="68">
        <f t="shared" si="2"/>
        <v>0.48500000000000004</v>
      </c>
      <c r="AS49" s="68">
        <f t="shared" si="2"/>
        <v>148.309</v>
      </c>
      <c r="AT49" s="69" t="s">
        <v>26</v>
      </c>
      <c r="AU49" s="57"/>
      <c r="AV49" s="79" t="s">
        <v>59</v>
      </c>
      <c r="AW49" s="24"/>
    </row>
    <row r="50" spans="1:49">
      <c r="A50" s="41"/>
      <c r="B50" s="42" t="s">
        <v>60</v>
      </c>
      <c r="C50" s="70" t="s">
        <v>25</v>
      </c>
      <c r="D50" s="44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52">
        <f t="shared" si="3"/>
        <v>0</v>
      </c>
      <c r="K50" s="52">
        <f t="shared" si="3"/>
        <v>0</v>
      </c>
      <c r="L50" s="71">
        <f t="shared" si="3"/>
        <v>0</v>
      </c>
      <c r="M50" s="48">
        <v>4</v>
      </c>
      <c r="N50" s="49">
        <v>845.68110000000001</v>
      </c>
      <c r="O50" s="71">
        <v>248910.59600000002</v>
      </c>
      <c r="P50" s="48">
        <v>0</v>
      </c>
      <c r="Q50" s="49">
        <v>0</v>
      </c>
      <c r="R50" s="49">
        <v>0</v>
      </c>
      <c r="S50" s="51">
        <v>0</v>
      </c>
      <c r="T50" s="52">
        <v>0</v>
      </c>
      <c r="U50" s="47">
        <v>0</v>
      </c>
      <c r="V50" s="71">
        <f t="shared" si="1"/>
        <v>0</v>
      </c>
      <c r="W50" s="52">
        <f t="shared" si="1"/>
        <v>0</v>
      </c>
      <c r="X50" s="71">
        <f t="shared" si="1"/>
        <v>0</v>
      </c>
      <c r="Y50" s="49">
        <v>0</v>
      </c>
      <c r="Z50" s="49">
        <v>0</v>
      </c>
      <c r="AA50" s="49">
        <v>0</v>
      </c>
      <c r="AB50" s="51">
        <v>0</v>
      </c>
      <c r="AC50" s="52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72">
        <v>0</v>
      </c>
      <c r="AK50" s="51">
        <v>0</v>
      </c>
      <c r="AL50" s="52">
        <v>0</v>
      </c>
      <c r="AM50" s="71">
        <v>0</v>
      </c>
      <c r="AN50" s="51">
        <v>0</v>
      </c>
      <c r="AO50" s="52">
        <v>0</v>
      </c>
      <c r="AP50" s="52">
        <v>0</v>
      </c>
      <c r="AQ50" s="54">
        <f t="shared" si="2"/>
        <v>4</v>
      </c>
      <c r="AR50" s="54">
        <f t="shared" si="2"/>
        <v>845.68110000000001</v>
      </c>
      <c r="AS50" s="54">
        <f t="shared" si="2"/>
        <v>248910.59600000002</v>
      </c>
      <c r="AT50" s="55" t="s">
        <v>25</v>
      </c>
      <c r="AU50" s="42" t="s">
        <v>60</v>
      </c>
      <c r="AV50" s="77"/>
      <c r="AW50" s="24"/>
    </row>
    <row r="51" spans="1:49">
      <c r="A51" s="41"/>
      <c r="B51" s="57"/>
      <c r="C51" s="58" t="s">
        <v>26</v>
      </c>
      <c r="D51" s="59">
        <v>1</v>
      </c>
      <c r="E51" s="60">
        <v>281.71199999999999</v>
      </c>
      <c r="F51" s="60">
        <v>66277.683718149157</v>
      </c>
      <c r="G51" s="60">
        <v>0</v>
      </c>
      <c r="H51" s="60">
        <v>0</v>
      </c>
      <c r="I51" s="60">
        <v>0</v>
      </c>
      <c r="J51" s="61">
        <f t="shared" si="3"/>
        <v>1</v>
      </c>
      <c r="K51" s="61">
        <f t="shared" si="3"/>
        <v>281.71199999999999</v>
      </c>
      <c r="L51" s="62">
        <f t="shared" si="3"/>
        <v>66277.683718149157</v>
      </c>
      <c r="M51" s="63">
        <v>0</v>
      </c>
      <c r="N51" s="64">
        <v>0</v>
      </c>
      <c r="O51" s="65">
        <v>0</v>
      </c>
      <c r="P51" s="63">
        <v>1</v>
      </c>
      <c r="Q51" s="64">
        <v>5.3689999999999998</v>
      </c>
      <c r="R51" s="64">
        <v>1480.431</v>
      </c>
      <c r="S51" s="66">
        <v>0</v>
      </c>
      <c r="T51" s="61">
        <v>0</v>
      </c>
      <c r="U51" s="62">
        <v>0</v>
      </c>
      <c r="V51" s="62">
        <f t="shared" si="1"/>
        <v>1</v>
      </c>
      <c r="W51" s="61">
        <f t="shared" si="1"/>
        <v>5.3689999999999998</v>
      </c>
      <c r="X51" s="62">
        <f t="shared" si="1"/>
        <v>1480.431</v>
      </c>
      <c r="Y51" s="64">
        <v>0</v>
      </c>
      <c r="Z51" s="64">
        <v>0</v>
      </c>
      <c r="AA51" s="64">
        <v>0</v>
      </c>
      <c r="AB51" s="66">
        <v>0</v>
      </c>
      <c r="AC51" s="61">
        <v>0</v>
      </c>
      <c r="AD51" s="61">
        <v>0</v>
      </c>
      <c r="AE51" s="61">
        <v>0</v>
      </c>
      <c r="AF51" s="61">
        <v>0</v>
      </c>
      <c r="AG51" s="61">
        <v>0</v>
      </c>
      <c r="AH51" s="61">
        <v>0</v>
      </c>
      <c r="AI51" s="61">
        <v>0</v>
      </c>
      <c r="AJ51" s="67">
        <v>0</v>
      </c>
      <c r="AK51" s="66">
        <v>0</v>
      </c>
      <c r="AL51" s="61">
        <v>0</v>
      </c>
      <c r="AM51" s="62">
        <v>0</v>
      </c>
      <c r="AN51" s="66">
        <v>0</v>
      </c>
      <c r="AO51" s="61">
        <v>0</v>
      </c>
      <c r="AP51" s="61">
        <v>0</v>
      </c>
      <c r="AQ51" s="68">
        <f t="shared" si="2"/>
        <v>2</v>
      </c>
      <c r="AR51" s="68">
        <f t="shared" si="2"/>
        <v>287.08100000000002</v>
      </c>
      <c r="AS51" s="68">
        <f t="shared" si="2"/>
        <v>67758.114718149154</v>
      </c>
      <c r="AT51" s="69" t="s">
        <v>26</v>
      </c>
      <c r="AU51" s="57"/>
      <c r="AV51" s="79"/>
      <c r="AW51" s="24"/>
    </row>
    <row r="52" spans="1:49">
      <c r="A52" s="41"/>
      <c r="B52" s="42" t="s">
        <v>61</v>
      </c>
      <c r="C52" s="70" t="s">
        <v>25</v>
      </c>
      <c r="D52" s="44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52">
        <f t="shared" si="3"/>
        <v>0</v>
      </c>
      <c r="K52" s="52">
        <f t="shared" si="3"/>
        <v>0</v>
      </c>
      <c r="L52" s="71">
        <f t="shared" si="3"/>
        <v>0</v>
      </c>
      <c r="M52" s="48">
        <v>0</v>
      </c>
      <c r="N52" s="49">
        <v>0</v>
      </c>
      <c r="O52" s="71">
        <v>0</v>
      </c>
      <c r="P52" s="48">
        <v>0</v>
      </c>
      <c r="Q52" s="49">
        <v>0</v>
      </c>
      <c r="R52" s="49">
        <v>0</v>
      </c>
      <c r="S52" s="51">
        <v>0</v>
      </c>
      <c r="T52" s="52">
        <v>0</v>
      </c>
      <c r="U52" s="47">
        <v>0</v>
      </c>
      <c r="V52" s="71">
        <f t="shared" si="1"/>
        <v>0</v>
      </c>
      <c r="W52" s="52">
        <f t="shared" si="1"/>
        <v>0</v>
      </c>
      <c r="X52" s="71">
        <f t="shared" si="1"/>
        <v>0</v>
      </c>
      <c r="Y52" s="49">
        <v>0</v>
      </c>
      <c r="Z52" s="49">
        <v>0</v>
      </c>
      <c r="AA52" s="49">
        <v>0</v>
      </c>
      <c r="AB52" s="51">
        <v>0</v>
      </c>
      <c r="AC52" s="52">
        <v>0</v>
      </c>
      <c r="AD52" s="52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72">
        <v>0</v>
      </c>
      <c r="AK52" s="51">
        <v>0</v>
      </c>
      <c r="AL52" s="52">
        <v>0</v>
      </c>
      <c r="AM52" s="71">
        <v>0</v>
      </c>
      <c r="AN52" s="51">
        <v>0</v>
      </c>
      <c r="AO52" s="52">
        <v>0</v>
      </c>
      <c r="AP52" s="52">
        <v>0</v>
      </c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>
      <c r="A53" s="41" t="s">
        <v>29</v>
      </c>
      <c r="B53" s="57"/>
      <c r="C53" s="58" t="s">
        <v>26</v>
      </c>
      <c r="D53" s="59">
        <v>2</v>
      </c>
      <c r="E53" s="60">
        <v>21.702000000000002</v>
      </c>
      <c r="F53" s="60">
        <v>3287.4566859723586</v>
      </c>
      <c r="G53" s="60">
        <v>1</v>
      </c>
      <c r="H53" s="60">
        <v>54.323999999999998</v>
      </c>
      <c r="I53" s="60">
        <v>12357.194</v>
      </c>
      <c r="J53" s="61">
        <f t="shared" si="3"/>
        <v>3</v>
      </c>
      <c r="K53" s="61">
        <f t="shared" si="3"/>
        <v>76.025999999999996</v>
      </c>
      <c r="L53" s="62">
        <f t="shared" si="3"/>
        <v>15644.650685972358</v>
      </c>
      <c r="M53" s="63">
        <v>1041</v>
      </c>
      <c r="N53" s="64">
        <v>20757.792800000003</v>
      </c>
      <c r="O53" s="65">
        <v>6523183.6710000001</v>
      </c>
      <c r="P53" s="63">
        <v>1</v>
      </c>
      <c r="Q53" s="64">
        <v>106.02500000000001</v>
      </c>
      <c r="R53" s="64">
        <v>25118.898000000001</v>
      </c>
      <c r="S53" s="66">
        <v>0</v>
      </c>
      <c r="T53" s="61">
        <v>0</v>
      </c>
      <c r="U53" s="62">
        <v>0</v>
      </c>
      <c r="V53" s="62">
        <f t="shared" si="1"/>
        <v>1</v>
      </c>
      <c r="W53" s="61">
        <f t="shared" si="1"/>
        <v>106.02500000000001</v>
      </c>
      <c r="X53" s="62">
        <f t="shared" si="1"/>
        <v>25118.898000000001</v>
      </c>
      <c r="Y53" s="64">
        <v>0</v>
      </c>
      <c r="Z53" s="64">
        <v>0</v>
      </c>
      <c r="AA53" s="64">
        <v>0</v>
      </c>
      <c r="AB53" s="66">
        <v>0</v>
      </c>
      <c r="AC53" s="61">
        <v>0</v>
      </c>
      <c r="AD53" s="61">
        <v>0</v>
      </c>
      <c r="AE53" s="61">
        <v>0</v>
      </c>
      <c r="AF53" s="61">
        <v>0</v>
      </c>
      <c r="AG53" s="61">
        <v>0</v>
      </c>
      <c r="AH53" s="61">
        <v>0</v>
      </c>
      <c r="AI53" s="61">
        <v>0</v>
      </c>
      <c r="AJ53" s="67">
        <v>0</v>
      </c>
      <c r="AK53" s="66">
        <v>0</v>
      </c>
      <c r="AL53" s="61">
        <v>0</v>
      </c>
      <c r="AM53" s="62">
        <v>0</v>
      </c>
      <c r="AN53" s="66">
        <v>0</v>
      </c>
      <c r="AO53" s="61">
        <v>0</v>
      </c>
      <c r="AP53" s="61">
        <v>0</v>
      </c>
      <c r="AQ53" s="68">
        <f t="shared" si="2"/>
        <v>1045</v>
      </c>
      <c r="AR53" s="68">
        <f t="shared" si="2"/>
        <v>20939.843800000006</v>
      </c>
      <c r="AS53" s="68">
        <f t="shared" si="2"/>
        <v>6563947.2196859727</v>
      </c>
      <c r="AT53" s="69" t="s">
        <v>26</v>
      </c>
      <c r="AU53" s="57"/>
      <c r="AV53" s="79" t="s">
        <v>29</v>
      </c>
      <c r="AW53" s="24"/>
    </row>
    <row r="54" spans="1:49">
      <c r="A54" s="41"/>
      <c r="B54" s="42" t="s">
        <v>62</v>
      </c>
      <c r="C54" s="70" t="s">
        <v>25</v>
      </c>
      <c r="D54" s="44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52">
        <f t="shared" si="3"/>
        <v>0</v>
      </c>
      <c r="K54" s="52">
        <f t="shared" si="3"/>
        <v>0</v>
      </c>
      <c r="L54" s="71">
        <f t="shared" si="3"/>
        <v>0</v>
      </c>
      <c r="M54" s="48">
        <v>0</v>
      </c>
      <c r="N54" s="49">
        <v>0</v>
      </c>
      <c r="O54" s="71">
        <v>0</v>
      </c>
      <c r="P54" s="48">
        <v>0</v>
      </c>
      <c r="Q54" s="49">
        <v>0</v>
      </c>
      <c r="R54" s="49">
        <v>0</v>
      </c>
      <c r="S54" s="51">
        <v>0</v>
      </c>
      <c r="T54" s="52">
        <v>0</v>
      </c>
      <c r="U54" s="47">
        <v>0</v>
      </c>
      <c r="V54" s="71">
        <f t="shared" si="1"/>
        <v>0</v>
      </c>
      <c r="W54" s="52">
        <f t="shared" si="1"/>
        <v>0</v>
      </c>
      <c r="X54" s="71">
        <f t="shared" si="1"/>
        <v>0</v>
      </c>
      <c r="Y54" s="49">
        <v>0</v>
      </c>
      <c r="Z54" s="49">
        <v>0</v>
      </c>
      <c r="AA54" s="49">
        <v>0</v>
      </c>
      <c r="AB54" s="51">
        <v>0</v>
      </c>
      <c r="AC54" s="52">
        <v>0</v>
      </c>
      <c r="AD54" s="52">
        <v>0</v>
      </c>
      <c r="AE54" s="52">
        <v>0</v>
      </c>
      <c r="AF54" s="52">
        <v>0</v>
      </c>
      <c r="AG54" s="52">
        <v>0</v>
      </c>
      <c r="AH54" s="52">
        <v>0</v>
      </c>
      <c r="AI54" s="52">
        <v>0</v>
      </c>
      <c r="AJ54" s="72">
        <v>0</v>
      </c>
      <c r="AK54" s="51">
        <v>2</v>
      </c>
      <c r="AL54" s="52">
        <v>2.6600000000000002E-2</v>
      </c>
      <c r="AM54" s="71">
        <v>20.108999999999998</v>
      </c>
      <c r="AN54" s="51">
        <v>89</v>
      </c>
      <c r="AO54" s="52">
        <v>6.3775999999999993</v>
      </c>
      <c r="AP54" s="52">
        <v>7898.4679999999998</v>
      </c>
      <c r="AQ54" s="54">
        <f t="shared" si="2"/>
        <v>91</v>
      </c>
      <c r="AR54" s="54">
        <f t="shared" si="2"/>
        <v>6.4041999999999994</v>
      </c>
      <c r="AS54" s="54">
        <f t="shared" si="2"/>
        <v>7918.5770000000002</v>
      </c>
      <c r="AT54" s="55" t="s">
        <v>25</v>
      </c>
      <c r="AU54" s="42" t="s">
        <v>62</v>
      </c>
      <c r="AV54" s="56"/>
      <c r="AW54" s="24"/>
    </row>
    <row r="55" spans="1:49">
      <c r="A55" s="73"/>
      <c r="B55" s="57"/>
      <c r="C55" s="58" t="s">
        <v>26</v>
      </c>
      <c r="D55" s="59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1">
        <f t="shared" si="3"/>
        <v>0</v>
      </c>
      <c r="K55" s="61">
        <f t="shared" si="3"/>
        <v>0</v>
      </c>
      <c r="L55" s="62">
        <f t="shared" si="3"/>
        <v>0</v>
      </c>
      <c r="M55" s="63">
        <v>0</v>
      </c>
      <c r="N55" s="64">
        <v>0</v>
      </c>
      <c r="O55" s="65">
        <v>0</v>
      </c>
      <c r="P55" s="63">
        <v>0</v>
      </c>
      <c r="Q55" s="64">
        <v>0</v>
      </c>
      <c r="R55" s="64">
        <v>0</v>
      </c>
      <c r="S55" s="66">
        <v>0</v>
      </c>
      <c r="T55" s="61">
        <v>0</v>
      </c>
      <c r="U55" s="62">
        <v>0</v>
      </c>
      <c r="V55" s="62">
        <f t="shared" si="1"/>
        <v>0</v>
      </c>
      <c r="W55" s="61">
        <f t="shared" si="1"/>
        <v>0</v>
      </c>
      <c r="X55" s="62">
        <f t="shared" si="1"/>
        <v>0</v>
      </c>
      <c r="Y55" s="64">
        <v>0</v>
      </c>
      <c r="Z55" s="64">
        <v>0</v>
      </c>
      <c r="AA55" s="64">
        <v>0</v>
      </c>
      <c r="AB55" s="66">
        <v>0</v>
      </c>
      <c r="AC55" s="61">
        <v>0</v>
      </c>
      <c r="AD55" s="61">
        <v>0</v>
      </c>
      <c r="AE55" s="61">
        <v>0</v>
      </c>
      <c r="AF55" s="61">
        <v>0</v>
      </c>
      <c r="AG55" s="61">
        <v>0</v>
      </c>
      <c r="AH55" s="61">
        <v>0</v>
      </c>
      <c r="AI55" s="61">
        <v>0</v>
      </c>
      <c r="AJ55" s="67">
        <v>0</v>
      </c>
      <c r="AK55" s="66">
        <v>0</v>
      </c>
      <c r="AL55" s="61">
        <v>0</v>
      </c>
      <c r="AM55" s="62">
        <v>0</v>
      </c>
      <c r="AN55" s="66">
        <v>0</v>
      </c>
      <c r="AO55" s="61">
        <v>0</v>
      </c>
      <c r="AP55" s="61">
        <v>0</v>
      </c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>
      <c r="A56" s="81" t="s">
        <v>83</v>
      </c>
      <c r="B56" s="82" t="s">
        <v>64</v>
      </c>
      <c r="C56" s="70" t="s">
        <v>25</v>
      </c>
      <c r="D56" s="44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52">
        <f t="shared" si="3"/>
        <v>0</v>
      </c>
      <c r="K56" s="52">
        <f t="shared" si="3"/>
        <v>0</v>
      </c>
      <c r="L56" s="71">
        <f t="shared" si="3"/>
        <v>0</v>
      </c>
      <c r="M56" s="48">
        <v>121</v>
      </c>
      <c r="N56" s="49">
        <v>41.579199999999993</v>
      </c>
      <c r="O56" s="71">
        <v>32723.627</v>
      </c>
      <c r="P56" s="48">
        <v>0</v>
      </c>
      <c r="Q56" s="49">
        <v>0</v>
      </c>
      <c r="R56" s="49">
        <v>0</v>
      </c>
      <c r="S56" s="51">
        <v>0</v>
      </c>
      <c r="T56" s="52">
        <v>0</v>
      </c>
      <c r="U56" s="47">
        <v>0</v>
      </c>
      <c r="V56" s="71">
        <f t="shared" si="1"/>
        <v>0</v>
      </c>
      <c r="W56" s="52">
        <f t="shared" si="1"/>
        <v>0</v>
      </c>
      <c r="X56" s="71">
        <f t="shared" si="1"/>
        <v>0</v>
      </c>
      <c r="Y56" s="49">
        <v>0</v>
      </c>
      <c r="Z56" s="49">
        <v>0</v>
      </c>
      <c r="AA56" s="49">
        <v>0</v>
      </c>
      <c r="AB56" s="51">
        <v>2</v>
      </c>
      <c r="AC56" s="52">
        <v>0.11399999999999999</v>
      </c>
      <c r="AD56" s="52">
        <v>54.338999999999999</v>
      </c>
      <c r="AE56" s="52">
        <v>0</v>
      </c>
      <c r="AF56" s="52">
        <v>0</v>
      </c>
      <c r="AG56" s="52">
        <v>0</v>
      </c>
      <c r="AH56" s="52">
        <v>0</v>
      </c>
      <c r="AI56" s="52">
        <v>0</v>
      </c>
      <c r="AJ56" s="72">
        <v>0</v>
      </c>
      <c r="AK56" s="51">
        <v>0</v>
      </c>
      <c r="AL56" s="52">
        <v>0</v>
      </c>
      <c r="AM56" s="71">
        <v>0</v>
      </c>
      <c r="AN56" s="51">
        <v>0</v>
      </c>
      <c r="AO56" s="52">
        <v>0</v>
      </c>
      <c r="AP56" s="52">
        <v>0</v>
      </c>
      <c r="AQ56" s="54">
        <f t="shared" si="2"/>
        <v>123</v>
      </c>
      <c r="AR56" s="54">
        <f t="shared" si="2"/>
        <v>41.69319999999999</v>
      </c>
      <c r="AS56" s="54">
        <f t="shared" si="2"/>
        <v>32777.966</v>
      </c>
      <c r="AT56" s="83" t="s">
        <v>25</v>
      </c>
      <c r="AU56" s="84" t="s">
        <v>83</v>
      </c>
      <c r="AV56" s="85" t="s">
        <v>66</v>
      </c>
      <c r="AW56" s="24"/>
    </row>
    <row r="57" spans="1:49">
      <c r="A57" s="86"/>
      <c r="B57" s="87"/>
      <c r="C57" s="58" t="s">
        <v>26</v>
      </c>
      <c r="D57" s="59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1">
        <f t="shared" si="3"/>
        <v>0</v>
      </c>
      <c r="K57" s="61">
        <f t="shared" si="3"/>
        <v>0</v>
      </c>
      <c r="L57" s="62">
        <f t="shared" si="3"/>
        <v>0</v>
      </c>
      <c r="M57" s="63">
        <v>20</v>
      </c>
      <c r="N57" s="64">
        <v>12.1282</v>
      </c>
      <c r="O57" s="65">
        <v>9641.1560000000009</v>
      </c>
      <c r="P57" s="63">
        <v>0</v>
      </c>
      <c r="Q57" s="64">
        <v>0</v>
      </c>
      <c r="R57" s="64">
        <v>0</v>
      </c>
      <c r="S57" s="66">
        <v>0</v>
      </c>
      <c r="T57" s="61">
        <v>0</v>
      </c>
      <c r="U57" s="62">
        <v>0</v>
      </c>
      <c r="V57" s="62">
        <f t="shared" si="1"/>
        <v>0</v>
      </c>
      <c r="W57" s="61">
        <f t="shared" si="1"/>
        <v>0</v>
      </c>
      <c r="X57" s="62">
        <f t="shared" si="1"/>
        <v>0</v>
      </c>
      <c r="Y57" s="64">
        <v>0</v>
      </c>
      <c r="Z57" s="64">
        <v>0</v>
      </c>
      <c r="AA57" s="64">
        <v>0</v>
      </c>
      <c r="AB57" s="66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67">
        <v>0</v>
      </c>
      <c r="AK57" s="66">
        <v>0</v>
      </c>
      <c r="AL57" s="61">
        <v>0</v>
      </c>
      <c r="AM57" s="62">
        <v>0</v>
      </c>
      <c r="AN57" s="66">
        <v>0</v>
      </c>
      <c r="AO57" s="61">
        <v>0</v>
      </c>
      <c r="AP57" s="61">
        <v>0</v>
      </c>
      <c r="AQ57" s="68">
        <f t="shared" si="2"/>
        <v>20</v>
      </c>
      <c r="AR57" s="68">
        <f t="shared" si="2"/>
        <v>12.1282</v>
      </c>
      <c r="AS57" s="68">
        <f t="shared" si="2"/>
        <v>9641.1560000000009</v>
      </c>
      <c r="AT57" s="58" t="s">
        <v>26</v>
      </c>
      <c r="AU57" s="88"/>
      <c r="AV57" s="89"/>
      <c r="AW57" s="24"/>
    </row>
    <row r="58" spans="1:49">
      <c r="A58" s="8" t="s">
        <v>66</v>
      </c>
      <c r="C58" s="90" t="s">
        <v>25</v>
      </c>
      <c r="D58" s="91">
        <v>0</v>
      </c>
      <c r="E58" s="92">
        <v>0</v>
      </c>
      <c r="F58" s="92">
        <v>0</v>
      </c>
      <c r="G58" s="92">
        <v>0</v>
      </c>
      <c r="H58" s="92">
        <v>0</v>
      </c>
      <c r="I58" s="93">
        <v>0</v>
      </c>
      <c r="J58" s="94">
        <f t="shared" si="3"/>
        <v>0</v>
      </c>
      <c r="K58" s="94">
        <f t="shared" si="3"/>
        <v>0</v>
      </c>
      <c r="L58" s="95">
        <f t="shared" si="3"/>
        <v>0</v>
      </c>
      <c r="M58" s="96">
        <v>11294</v>
      </c>
      <c r="N58" s="97">
        <v>423.69869999999997</v>
      </c>
      <c r="O58" s="95">
        <v>208475.1</v>
      </c>
      <c r="P58" s="96">
        <v>4</v>
      </c>
      <c r="Q58" s="97">
        <v>1.262</v>
      </c>
      <c r="R58" s="97">
        <v>301.02499999999998</v>
      </c>
      <c r="S58" s="91">
        <v>0</v>
      </c>
      <c r="T58" s="92">
        <v>0</v>
      </c>
      <c r="U58" s="92">
        <v>0</v>
      </c>
      <c r="V58" s="95">
        <f t="shared" si="1"/>
        <v>4</v>
      </c>
      <c r="W58" s="94">
        <f t="shared" si="1"/>
        <v>1.262</v>
      </c>
      <c r="X58" s="95">
        <f t="shared" si="1"/>
        <v>301.02499999999998</v>
      </c>
      <c r="Y58" s="97">
        <v>2176</v>
      </c>
      <c r="Z58" s="97">
        <v>4360.1826000000001</v>
      </c>
      <c r="AA58" s="97">
        <v>1149130.7330000002</v>
      </c>
      <c r="AB58" s="98">
        <v>6199</v>
      </c>
      <c r="AC58" s="94">
        <v>1725.0124499999999</v>
      </c>
      <c r="AD58" s="94">
        <v>510108.81699999998</v>
      </c>
      <c r="AE58" s="94">
        <v>0</v>
      </c>
      <c r="AF58" s="94">
        <v>0</v>
      </c>
      <c r="AG58" s="94">
        <v>0</v>
      </c>
      <c r="AH58" s="94">
        <v>209</v>
      </c>
      <c r="AI58" s="94">
        <v>39.692699999999995</v>
      </c>
      <c r="AJ58" s="99">
        <v>11864.491</v>
      </c>
      <c r="AK58" s="98">
        <v>294</v>
      </c>
      <c r="AL58" s="94">
        <v>14.8057</v>
      </c>
      <c r="AM58" s="95">
        <v>10465.772999999997</v>
      </c>
      <c r="AN58" s="98">
        <v>1432</v>
      </c>
      <c r="AO58" s="94">
        <v>24.113660000000003</v>
      </c>
      <c r="AP58" s="94">
        <v>105278.575</v>
      </c>
      <c r="AQ58" s="100">
        <f t="shared" si="2"/>
        <v>21608</v>
      </c>
      <c r="AR58" s="100">
        <f t="shared" si="2"/>
        <v>6588.7678099999994</v>
      </c>
      <c r="AS58" s="100">
        <f t="shared" si="2"/>
        <v>1995624.5140000002</v>
      </c>
      <c r="AT58" s="90" t="s">
        <v>25</v>
      </c>
      <c r="AU58" s="101"/>
      <c r="AV58" s="56" t="s">
        <v>66</v>
      </c>
      <c r="AW58" s="24"/>
    </row>
    <row r="59" spans="1:49">
      <c r="A59" s="102" t="s">
        <v>67</v>
      </c>
      <c r="B59" s="103"/>
      <c r="C59" s="70" t="s">
        <v>68</v>
      </c>
      <c r="D59" s="44">
        <v>0</v>
      </c>
      <c r="E59" s="45">
        <v>0</v>
      </c>
      <c r="F59" s="45">
        <v>0</v>
      </c>
      <c r="G59" s="45">
        <v>0</v>
      </c>
      <c r="H59" s="45">
        <v>0</v>
      </c>
      <c r="I59" s="104">
        <v>0</v>
      </c>
      <c r="J59" s="105">
        <f t="shared" si="3"/>
        <v>0</v>
      </c>
      <c r="K59" s="105">
        <f t="shared" si="3"/>
        <v>0</v>
      </c>
      <c r="L59" s="106">
        <f t="shared" si="3"/>
        <v>0</v>
      </c>
      <c r="M59" s="48">
        <v>0</v>
      </c>
      <c r="N59" s="49">
        <v>0</v>
      </c>
      <c r="O59" s="71">
        <v>0</v>
      </c>
      <c r="P59" s="48">
        <v>0</v>
      </c>
      <c r="Q59" s="49">
        <v>0</v>
      </c>
      <c r="R59" s="49">
        <v>0</v>
      </c>
      <c r="S59" s="44">
        <v>0</v>
      </c>
      <c r="T59" s="45">
        <v>0</v>
      </c>
      <c r="U59" s="45">
        <v>0</v>
      </c>
      <c r="V59" s="106">
        <f t="shared" si="1"/>
        <v>0</v>
      </c>
      <c r="W59" s="105">
        <f t="shared" si="1"/>
        <v>0</v>
      </c>
      <c r="X59" s="106">
        <f t="shared" si="1"/>
        <v>0</v>
      </c>
      <c r="Y59" s="49">
        <v>0</v>
      </c>
      <c r="Z59" s="49">
        <v>0</v>
      </c>
      <c r="AA59" s="49">
        <v>0</v>
      </c>
      <c r="AB59" s="51">
        <v>0</v>
      </c>
      <c r="AC59" s="107">
        <v>0</v>
      </c>
      <c r="AD59" s="52">
        <v>0</v>
      </c>
      <c r="AE59" s="52">
        <v>0</v>
      </c>
      <c r="AF59" s="107">
        <v>0</v>
      </c>
      <c r="AG59" s="52">
        <v>0</v>
      </c>
      <c r="AH59" s="52">
        <v>0</v>
      </c>
      <c r="AI59" s="107">
        <v>0</v>
      </c>
      <c r="AJ59" s="72">
        <v>0</v>
      </c>
      <c r="AK59" s="51"/>
      <c r="AL59" s="107">
        <v>0</v>
      </c>
      <c r="AM59" s="71">
        <v>0</v>
      </c>
      <c r="AN59" s="51">
        <v>0</v>
      </c>
      <c r="AO59" s="107">
        <v>0</v>
      </c>
      <c r="AP59" s="52">
        <v>0</v>
      </c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>
      <c r="A60" s="32"/>
      <c r="B60" s="33"/>
      <c r="C60" s="58" t="s">
        <v>26</v>
      </c>
      <c r="D60" s="59">
        <v>0</v>
      </c>
      <c r="E60" s="60">
        <v>0</v>
      </c>
      <c r="F60" s="60">
        <v>0</v>
      </c>
      <c r="G60" s="60">
        <v>0</v>
      </c>
      <c r="H60" s="60">
        <v>0</v>
      </c>
      <c r="I60" s="111">
        <v>0</v>
      </c>
      <c r="J60" s="61">
        <f t="shared" si="3"/>
        <v>0</v>
      </c>
      <c r="K60" s="61">
        <f t="shared" si="3"/>
        <v>0</v>
      </c>
      <c r="L60" s="62">
        <f t="shared" si="3"/>
        <v>0</v>
      </c>
      <c r="M60" s="63">
        <v>176</v>
      </c>
      <c r="N60" s="64">
        <v>10.596</v>
      </c>
      <c r="O60" s="65">
        <v>3809.7049999999999</v>
      </c>
      <c r="P60" s="63">
        <v>49</v>
      </c>
      <c r="Q60" s="64">
        <v>216.71620000000001</v>
      </c>
      <c r="R60" s="64">
        <v>49746.265999999996</v>
      </c>
      <c r="S60" s="59">
        <v>0</v>
      </c>
      <c r="T60" s="60">
        <v>0</v>
      </c>
      <c r="U60" s="60">
        <v>0</v>
      </c>
      <c r="V60" s="62">
        <f t="shared" si="1"/>
        <v>49</v>
      </c>
      <c r="W60" s="61">
        <f t="shared" si="1"/>
        <v>216.71620000000001</v>
      </c>
      <c r="X60" s="62">
        <f t="shared" si="1"/>
        <v>49746.265999999996</v>
      </c>
      <c r="Y60" s="64">
        <v>0</v>
      </c>
      <c r="Z60" s="64">
        <v>0</v>
      </c>
      <c r="AA60" s="64">
        <v>0</v>
      </c>
      <c r="AB60" s="66">
        <v>0</v>
      </c>
      <c r="AC60" s="61">
        <v>0</v>
      </c>
      <c r="AD60" s="61">
        <v>0</v>
      </c>
      <c r="AE60" s="61">
        <v>0</v>
      </c>
      <c r="AF60" s="61">
        <v>0</v>
      </c>
      <c r="AG60" s="61">
        <v>0</v>
      </c>
      <c r="AH60" s="61">
        <v>0</v>
      </c>
      <c r="AI60" s="61">
        <v>0</v>
      </c>
      <c r="AJ60" s="67">
        <v>0</v>
      </c>
      <c r="AK60" s="66">
        <v>0</v>
      </c>
      <c r="AL60" s="61">
        <v>0</v>
      </c>
      <c r="AM60" s="62">
        <v>0</v>
      </c>
      <c r="AN60" s="66">
        <v>0</v>
      </c>
      <c r="AO60" s="61">
        <v>0</v>
      </c>
      <c r="AP60" s="61">
        <v>0</v>
      </c>
      <c r="AQ60" s="68">
        <f t="shared" si="2"/>
        <v>225</v>
      </c>
      <c r="AR60" s="68">
        <f t="shared" si="2"/>
        <v>227.31220000000002</v>
      </c>
      <c r="AS60" s="68">
        <f t="shared" si="2"/>
        <v>53555.970999999998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91">
        <v>692</v>
      </c>
      <c r="E61" s="92">
        <v>171.19129999999998</v>
      </c>
      <c r="F61" s="92">
        <v>110881.53081278437</v>
      </c>
      <c r="G61" s="92">
        <v>489</v>
      </c>
      <c r="H61" s="92">
        <v>379.57960000000008</v>
      </c>
      <c r="I61" s="112">
        <v>200279.51499999996</v>
      </c>
      <c r="J61" s="94">
        <f>+J6+J8+J10+J12+J14+J16+J18+J20+J22+J24+J26+J28+J30+J32+J34+J36+J38+J40+J42+J44+J46+J48+J50+J52+J54+J56+J58</f>
        <v>1181</v>
      </c>
      <c r="K61" s="94">
        <f>+K6+K8+K10+K12+K14+K16+K18+K20+K22+K24+K26+K28+K30+K32+K34+K36+K38+K40+K42+K44+K46+K48+K50+K52+K54+K56+K58</f>
        <v>550.77089999999998</v>
      </c>
      <c r="L61" s="95">
        <f>+L6+L8+L10+L12+L14+L16+L18+L20+L22+L24+L26+L28+L30+L32+L34+L36+L38+L40+L42+L44+L46+L48+L50+L52+L54+L56+L58</f>
        <v>311161.04581278434</v>
      </c>
      <c r="M61" s="96">
        <v>14046</v>
      </c>
      <c r="N61" s="97">
        <v>15642.565399999998</v>
      </c>
      <c r="O61" s="97">
        <v>3652161.26</v>
      </c>
      <c r="P61" s="96">
        <v>4656</v>
      </c>
      <c r="Q61" s="97">
        <v>26107.8298</v>
      </c>
      <c r="R61" s="97">
        <v>4031279.7920000004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4656</v>
      </c>
      <c r="W61" s="94">
        <f>+W6+W8+W10+W12+W14+W16+W18+W20+W22+W24+W26+W28+W30+W32+W34+W36+W38+W40+W42+W44+W46+W48+W50+W52+W54+W56+W58</f>
        <v>26107.8298</v>
      </c>
      <c r="X61" s="99">
        <f>+X6+X8+X10+X12+X14+X16+X18+X20+X22+X24+X26+X28+X30+X32+X34+X36+X38+X40+X42+X44+X46+X48+X50+X52+X54+X56+X58</f>
        <v>4031279.7919999994</v>
      </c>
      <c r="Y61" s="113">
        <v>5946</v>
      </c>
      <c r="Z61" s="97">
        <v>21407.227000000003</v>
      </c>
      <c r="AA61" s="97">
        <v>2565163.8779999996</v>
      </c>
      <c r="AB61" s="96">
        <v>18698</v>
      </c>
      <c r="AC61" s="97">
        <v>4977.2424899999996</v>
      </c>
      <c r="AD61" s="97">
        <v>1342771.6970000002</v>
      </c>
      <c r="AE61" s="96">
        <v>610</v>
      </c>
      <c r="AF61" s="97">
        <v>82.711199999999991</v>
      </c>
      <c r="AG61" s="97">
        <v>97806.870999999985</v>
      </c>
      <c r="AH61" s="96">
        <v>1132</v>
      </c>
      <c r="AI61" s="97">
        <v>259.88427999999999</v>
      </c>
      <c r="AJ61" s="97">
        <v>109910.65700000001</v>
      </c>
      <c r="AK61" s="96">
        <v>1711</v>
      </c>
      <c r="AL61" s="97">
        <v>64.006099999999989</v>
      </c>
      <c r="AM61" s="97">
        <v>45299.051000000007</v>
      </c>
      <c r="AN61" s="96">
        <v>3800</v>
      </c>
      <c r="AO61" s="97">
        <v>175.35196999999999</v>
      </c>
      <c r="AP61" s="97">
        <v>224454.82700000002</v>
      </c>
      <c r="AQ61" s="100">
        <f t="shared" si="2"/>
        <v>51780</v>
      </c>
      <c r="AR61" s="100">
        <f t="shared" si="2"/>
        <v>69267.589139999996</v>
      </c>
      <c r="AS61" s="100">
        <f t="shared" si="2"/>
        <v>12380009.078812785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44">
        <v>0</v>
      </c>
      <c r="E62" s="45">
        <v>0</v>
      </c>
      <c r="F62" s="45">
        <v>0</v>
      </c>
      <c r="G62" s="45">
        <v>0</v>
      </c>
      <c r="H62" s="45">
        <v>0</v>
      </c>
      <c r="I62" s="104">
        <v>0</v>
      </c>
      <c r="J62" s="52">
        <f>J59</f>
        <v>0</v>
      </c>
      <c r="K62" s="52">
        <f>K59</f>
        <v>0</v>
      </c>
      <c r="L62" s="71">
        <f>L59</f>
        <v>0</v>
      </c>
      <c r="M62" s="48">
        <v>0</v>
      </c>
      <c r="N62" s="49">
        <v>0</v>
      </c>
      <c r="O62" s="49">
        <v>0</v>
      </c>
      <c r="P62" s="48">
        <v>0</v>
      </c>
      <c r="Q62" s="49">
        <v>0</v>
      </c>
      <c r="R62" s="49"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117">
        <v>0</v>
      </c>
      <c r="Z62" s="49">
        <v>0</v>
      </c>
      <c r="AA62" s="49">
        <v>0</v>
      </c>
      <c r="AB62" s="48">
        <v>0</v>
      </c>
      <c r="AC62" s="49">
        <v>0</v>
      </c>
      <c r="AD62" s="49">
        <v>0</v>
      </c>
      <c r="AE62" s="48">
        <v>0</v>
      </c>
      <c r="AF62" s="49">
        <v>0</v>
      </c>
      <c r="AG62" s="49">
        <v>0</v>
      </c>
      <c r="AH62" s="48">
        <v>0</v>
      </c>
      <c r="AI62" s="49">
        <v>0</v>
      </c>
      <c r="AJ62" s="49">
        <v>0</v>
      </c>
      <c r="AK62" s="48">
        <v>0</v>
      </c>
      <c r="AL62" s="49">
        <v>0</v>
      </c>
      <c r="AM62" s="49">
        <v>0</v>
      </c>
      <c r="AN62" s="48">
        <v>0</v>
      </c>
      <c r="AO62" s="49">
        <v>0</v>
      </c>
      <c r="AP62" s="49"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120</v>
      </c>
      <c r="AV62" s="110"/>
      <c r="AW62" s="24"/>
    </row>
    <row r="63" spans="1:49" ht="25.5">
      <c r="A63" s="32"/>
      <c r="B63" s="33"/>
      <c r="C63" s="58" t="s">
        <v>26</v>
      </c>
      <c r="D63" s="59">
        <v>299</v>
      </c>
      <c r="E63" s="60">
        <v>4072.8397</v>
      </c>
      <c r="F63" s="60">
        <v>2991504.3832629761</v>
      </c>
      <c r="G63" s="60">
        <v>223</v>
      </c>
      <c r="H63" s="60">
        <v>2959.4983999999999</v>
      </c>
      <c r="I63" s="111">
        <v>2044013.04</v>
      </c>
      <c r="J63" s="61">
        <f>+J7+J9+J11+J13+J15+J17+J19+J21+J23+J25+J27+J29+J31+J33+J35+J37+J39+J41+J43+J45+J47+J49+J51+J53+J55+J57+J60</f>
        <v>522</v>
      </c>
      <c r="K63" s="61">
        <f>+K7+K9+K11+K13+K15+K17+K19+K21+K23+K25+K27+K29+K31+K33+K35+K37+K39+K41+K43+K45+K47+K49+K51+K53+K55+K57+K60</f>
        <v>7032.338099999999</v>
      </c>
      <c r="L63" s="62">
        <f>+L7+L9+L11+L13+L15+L17+L19+L21+L23+L25+L27+L29+L31+L33+L35+L37+L39+L41+L43+L45+L47+L49+L51+L53+L55+L57+L60</f>
        <v>5035517.4232629761</v>
      </c>
      <c r="M63" s="63">
        <v>1961</v>
      </c>
      <c r="N63" s="64">
        <v>41113.818400000004</v>
      </c>
      <c r="O63" s="64">
        <v>9771127.2080000006</v>
      </c>
      <c r="P63" s="63">
        <v>538</v>
      </c>
      <c r="Q63" s="64">
        <v>22338.559799999999</v>
      </c>
      <c r="R63" s="64">
        <v>3773399.9780000006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538</v>
      </c>
      <c r="W63" s="61">
        <f>+W7+W9+W11+W13+W15+W17+W19+W21+W23+W25+W27+W29+W31+W33+W35+W37+W39+W41+W43+W45+W47+W49+W51+W53+W55+W57+W60</f>
        <v>22338.559799999999</v>
      </c>
      <c r="X63" s="67">
        <f>+X7+X9+X11+X13+X15+X17+X19+X21+X23+X25+X27+X29+X31+X33+X35+X37+X39+X41+X43+X45+X47+X49+X51+X53+X55+X57+X60</f>
        <v>3773399.9779999992</v>
      </c>
      <c r="Y63" s="118">
        <v>156</v>
      </c>
      <c r="Z63" s="64">
        <v>14058.487000000001</v>
      </c>
      <c r="AA63" s="64">
        <v>1287291.3870000001</v>
      </c>
      <c r="AB63" s="63">
        <v>0</v>
      </c>
      <c r="AC63" s="64">
        <v>0</v>
      </c>
      <c r="AD63" s="64">
        <v>0</v>
      </c>
      <c r="AE63" s="63">
        <v>0</v>
      </c>
      <c r="AF63" s="64">
        <v>0</v>
      </c>
      <c r="AG63" s="64">
        <v>0</v>
      </c>
      <c r="AH63" s="63">
        <v>0</v>
      </c>
      <c r="AI63" s="64">
        <v>0</v>
      </c>
      <c r="AJ63" s="64">
        <v>0</v>
      </c>
      <c r="AK63" s="63">
        <v>1</v>
      </c>
      <c r="AL63" s="64">
        <v>1.12E-2</v>
      </c>
      <c r="AM63" s="64">
        <v>5.1029999999999998</v>
      </c>
      <c r="AN63" s="63">
        <v>0</v>
      </c>
      <c r="AO63" s="64">
        <v>0</v>
      </c>
      <c r="AP63" s="64">
        <v>0</v>
      </c>
      <c r="AQ63" s="68">
        <f t="shared" si="2"/>
        <v>3178</v>
      </c>
      <c r="AR63" s="68">
        <f t="shared" si="2"/>
        <v>84543.214500000002</v>
      </c>
      <c r="AS63" s="68">
        <f t="shared" si="2"/>
        <v>19867341.099262979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44">
        <v>0</v>
      </c>
      <c r="E64" s="45">
        <v>0</v>
      </c>
      <c r="F64" s="45">
        <v>0</v>
      </c>
      <c r="G64" s="45">
        <v>2912</v>
      </c>
      <c r="H64" s="45">
        <v>7607.3491000000004</v>
      </c>
      <c r="I64" s="45">
        <v>3540754.3780000005</v>
      </c>
      <c r="J64" s="52">
        <f t="shared" ref="J64:L67" si="4">D64+G64</f>
        <v>2912</v>
      </c>
      <c r="K64" s="52">
        <f t="shared" si="4"/>
        <v>7607.3491000000004</v>
      </c>
      <c r="L64" s="71">
        <f t="shared" si="4"/>
        <v>3540754.3780000005</v>
      </c>
      <c r="M64" s="48">
        <v>7207</v>
      </c>
      <c r="N64" s="49">
        <v>854.2817</v>
      </c>
      <c r="O64" s="71">
        <v>851472.44300000009</v>
      </c>
      <c r="P64" s="48">
        <v>17442</v>
      </c>
      <c r="Q64" s="49">
        <v>4807.7569000000003</v>
      </c>
      <c r="R64" s="49">
        <v>1570723.9340000001</v>
      </c>
      <c r="S64" s="192">
        <v>0</v>
      </c>
      <c r="T64" s="192">
        <v>0</v>
      </c>
      <c r="U64" s="259">
        <v>0</v>
      </c>
      <c r="V64" s="71">
        <f t="shared" ref="V64:X70" si="5">P64+S64</f>
        <v>17442</v>
      </c>
      <c r="W64" s="52">
        <f t="shared" si="5"/>
        <v>4807.7569000000003</v>
      </c>
      <c r="X64" s="71">
        <f t="shared" si="5"/>
        <v>1570723.9340000001</v>
      </c>
      <c r="Y64" s="49">
        <v>1331</v>
      </c>
      <c r="Z64" s="49">
        <v>8320.0360000000001</v>
      </c>
      <c r="AA64" s="49">
        <v>502911.72899999993</v>
      </c>
      <c r="AB64" s="51">
        <v>542</v>
      </c>
      <c r="AC64" s="52">
        <v>116.8359</v>
      </c>
      <c r="AD64" s="52">
        <v>34757.048999999999</v>
      </c>
      <c r="AE64" s="52">
        <v>0</v>
      </c>
      <c r="AF64" s="52">
        <v>0</v>
      </c>
      <c r="AG64" s="52">
        <v>0</v>
      </c>
      <c r="AH64" s="52">
        <v>4</v>
      </c>
      <c r="AI64" s="52">
        <v>8.2199999999999995E-2</v>
      </c>
      <c r="AJ64" s="72">
        <v>36.172999999999995</v>
      </c>
      <c r="AK64" s="51">
        <v>0</v>
      </c>
      <c r="AL64" s="52">
        <v>0</v>
      </c>
      <c r="AM64" s="71">
        <v>0</v>
      </c>
      <c r="AN64" s="51">
        <v>0</v>
      </c>
      <c r="AO64" s="52">
        <v>0</v>
      </c>
      <c r="AP64" s="52">
        <v>0</v>
      </c>
      <c r="AQ64" s="54">
        <f t="shared" si="2"/>
        <v>29438</v>
      </c>
      <c r="AR64" s="54">
        <f t="shared" si="2"/>
        <v>21706.341800000002</v>
      </c>
      <c r="AS64" s="54">
        <f t="shared" si="2"/>
        <v>6500655.7060000002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59">
        <v>4193</v>
      </c>
      <c r="E65" s="60">
        <v>625.42491000000007</v>
      </c>
      <c r="F65" s="60">
        <v>797639.90292423987</v>
      </c>
      <c r="G65" s="60">
        <v>892</v>
      </c>
      <c r="H65" s="60">
        <v>9656.9496999999992</v>
      </c>
      <c r="I65" s="60">
        <v>4457750.6309999991</v>
      </c>
      <c r="J65" s="61">
        <f t="shared" si="4"/>
        <v>5085</v>
      </c>
      <c r="K65" s="61">
        <f t="shared" si="4"/>
        <v>10282.374609999999</v>
      </c>
      <c r="L65" s="62">
        <f t="shared" si="4"/>
        <v>5255390.5339242388</v>
      </c>
      <c r="M65" s="63">
        <v>336</v>
      </c>
      <c r="N65" s="64">
        <v>65.696699999999993</v>
      </c>
      <c r="O65" s="65">
        <v>20748.083999999999</v>
      </c>
      <c r="P65" s="63">
        <v>536</v>
      </c>
      <c r="Q65" s="64">
        <v>904.39959999999985</v>
      </c>
      <c r="R65" s="64">
        <v>109836.85400000001</v>
      </c>
      <c r="S65" s="193">
        <v>0</v>
      </c>
      <c r="T65" s="193">
        <v>0</v>
      </c>
      <c r="U65" s="260">
        <v>0</v>
      </c>
      <c r="V65" s="62">
        <f t="shared" si="5"/>
        <v>536</v>
      </c>
      <c r="W65" s="61">
        <f t="shared" si="5"/>
        <v>904.39959999999985</v>
      </c>
      <c r="X65" s="62">
        <f t="shared" si="5"/>
        <v>109836.85400000001</v>
      </c>
      <c r="Y65" s="64">
        <v>23</v>
      </c>
      <c r="Z65" s="64">
        <v>358.923</v>
      </c>
      <c r="AA65" s="64">
        <v>27676.712</v>
      </c>
      <c r="AB65" s="66">
        <v>0</v>
      </c>
      <c r="AC65" s="61">
        <v>0</v>
      </c>
      <c r="AD65" s="61">
        <v>0</v>
      </c>
      <c r="AE65" s="61">
        <v>0</v>
      </c>
      <c r="AF65" s="61">
        <v>0</v>
      </c>
      <c r="AG65" s="61">
        <v>0</v>
      </c>
      <c r="AH65" s="61">
        <v>0</v>
      </c>
      <c r="AI65" s="61">
        <v>0</v>
      </c>
      <c r="AJ65" s="67">
        <v>0</v>
      </c>
      <c r="AK65" s="66">
        <v>0</v>
      </c>
      <c r="AL65" s="61">
        <v>0</v>
      </c>
      <c r="AM65" s="62">
        <v>0</v>
      </c>
      <c r="AN65" s="66">
        <v>0</v>
      </c>
      <c r="AO65" s="61">
        <v>0</v>
      </c>
      <c r="AP65" s="61">
        <v>0</v>
      </c>
      <c r="AQ65" s="68">
        <f t="shared" si="2"/>
        <v>5980</v>
      </c>
      <c r="AR65" s="68">
        <f t="shared" si="2"/>
        <v>11611.393909999999</v>
      </c>
      <c r="AS65" s="68">
        <f t="shared" si="2"/>
        <v>5413652.1839242391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44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52">
        <f t="shared" si="4"/>
        <v>0</v>
      </c>
      <c r="K66" s="52">
        <f t="shared" si="4"/>
        <v>0</v>
      </c>
      <c r="L66" s="71">
        <f t="shared" si="4"/>
        <v>0</v>
      </c>
      <c r="M66" s="48">
        <v>0</v>
      </c>
      <c r="N66" s="49">
        <v>0</v>
      </c>
      <c r="O66" s="71">
        <v>0</v>
      </c>
      <c r="P66" s="48">
        <v>0</v>
      </c>
      <c r="Q66" s="49">
        <v>0</v>
      </c>
      <c r="R66" s="49">
        <v>0</v>
      </c>
      <c r="S66" s="192">
        <v>0</v>
      </c>
      <c r="T66" s="192">
        <v>0</v>
      </c>
      <c r="U66" s="259">
        <v>0</v>
      </c>
      <c r="V66" s="71">
        <f t="shared" si="5"/>
        <v>0</v>
      </c>
      <c r="W66" s="52">
        <f t="shared" si="5"/>
        <v>0</v>
      </c>
      <c r="X66" s="71">
        <f t="shared" si="5"/>
        <v>0</v>
      </c>
      <c r="Y66" s="49">
        <v>0</v>
      </c>
      <c r="Z66" s="49">
        <v>0</v>
      </c>
      <c r="AA66" s="49">
        <v>0</v>
      </c>
      <c r="AB66" s="51">
        <v>0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72">
        <v>0</v>
      </c>
      <c r="AK66" s="51">
        <v>0</v>
      </c>
      <c r="AL66" s="52">
        <v>0</v>
      </c>
      <c r="AM66" s="71">
        <v>0</v>
      </c>
      <c r="AN66" s="51">
        <v>0</v>
      </c>
      <c r="AO66" s="52">
        <v>0</v>
      </c>
      <c r="AP66" s="52">
        <v>0</v>
      </c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59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1">
        <f t="shared" si="4"/>
        <v>0</v>
      </c>
      <c r="K67" s="61">
        <f t="shared" si="4"/>
        <v>0</v>
      </c>
      <c r="L67" s="62">
        <f t="shared" si="4"/>
        <v>0</v>
      </c>
      <c r="M67" s="63">
        <v>0</v>
      </c>
      <c r="N67" s="64">
        <v>0</v>
      </c>
      <c r="O67" s="65">
        <v>0</v>
      </c>
      <c r="P67" s="63">
        <v>0</v>
      </c>
      <c r="Q67" s="64">
        <v>0</v>
      </c>
      <c r="R67" s="64">
        <v>0</v>
      </c>
      <c r="S67" s="193">
        <v>0</v>
      </c>
      <c r="T67" s="193">
        <v>0</v>
      </c>
      <c r="U67" s="260">
        <v>0</v>
      </c>
      <c r="V67" s="62">
        <f t="shared" si="5"/>
        <v>0</v>
      </c>
      <c r="W67" s="61">
        <f t="shared" si="5"/>
        <v>0</v>
      </c>
      <c r="X67" s="62">
        <f t="shared" si="5"/>
        <v>0</v>
      </c>
      <c r="Y67" s="64">
        <v>0</v>
      </c>
      <c r="Z67" s="64">
        <v>0</v>
      </c>
      <c r="AA67" s="64">
        <v>0</v>
      </c>
      <c r="AB67" s="66">
        <v>0</v>
      </c>
      <c r="AC67" s="61">
        <v>0</v>
      </c>
      <c r="AD67" s="61">
        <v>0</v>
      </c>
      <c r="AE67" s="61">
        <v>0</v>
      </c>
      <c r="AF67" s="61">
        <v>0</v>
      </c>
      <c r="AG67" s="62">
        <v>0</v>
      </c>
      <c r="AH67" s="66">
        <v>0</v>
      </c>
      <c r="AI67" s="61">
        <v>0</v>
      </c>
      <c r="AJ67" s="67">
        <v>0</v>
      </c>
      <c r="AK67" s="66">
        <v>0</v>
      </c>
      <c r="AL67" s="61">
        <v>0</v>
      </c>
      <c r="AM67" s="62">
        <v>0</v>
      </c>
      <c r="AN67" s="66">
        <v>0</v>
      </c>
      <c r="AO67" s="61">
        <v>0</v>
      </c>
      <c r="AP67" s="61">
        <v>0</v>
      </c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121</v>
      </c>
      <c r="B68" s="122"/>
      <c r="C68" s="70" t="s">
        <v>25</v>
      </c>
      <c r="D68" s="123">
        <v>692</v>
      </c>
      <c r="E68" s="123">
        <v>171.19129999999998</v>
      </c>
      <c r="F68" s="123">
        <v>110881.53081278437</v>
      </c>
      <c r="G68" s="123">
        <v>3401</v>
      </c>
      <c r="H68" s="123">
        <v>7986.9287000000013</v>
      </c>
      <c r="I68" s="123">
        <v>3741033.8929999997</v>
      </c>
      <c r="J68" s="52">
        <f t="shared" ref="D68:M68" si="6">+J61+J64+J66</f>
        <v>4093</v>
      </c>
      <c r="K68" s="52">
        <f t="shared" si="6"/>
        <v>8158.1200000000008</v>
      </c>
      <c r="L68" s="71">
        <f t="shared" si="6"/>
        <v>3851915.4238127847</v>
      </c>
      <c r="M68" s="49">
        <v>21253</v>
      </c>
      <c r="N68" s="49">
        <v>16496.847100000003</v>
      </c>
      <c r="O68" s="49">
        <v>4503633.7029999997</v>
      </c>
      <c r="P68" s="49">
        <v>22098</v>
      </c>
      <c r="Q68" s="49">
        <v>30915.586700000003</v>
      </c>
      <c r="R68" s="49">
        <v>5602003.7259999998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22098</v>
      </c>
      <c r="W68" s="52">
        <f>W61+W64+W66</f>
        <v>30915.5867</v>
      </c>
      <c r="X68" s="71">
        <f>X61+X64+X66</f>
        <v>5602003.7259999998</v>
      </c>
      <c r="Y68" s="49">
        <v>7277</v>
      </c>
      <c r="Z68" s="49">
        <v>29727.263000000006</v>
      </c>
      <c r="AA68" s="49">
        <v>3068075.6069999998</v>
      </c>
      <c r="AB68" s="51">
        <v>19240</v>
      </c>
      <c r="AC68" s="52">
        <v>5094.0783900000006</v>
      </c>
      <c r="AD68" s="52">
        <v>1377528.7459999998</v>
      </c>
      <c r="AE68" s="49">
        <v>610</v>
      </c>
      <c r="AF68" s="49">
        <v>82.711199999999991</v>
      </c>
      <c r="AG68" s="49">
        <v>97806.870999999985</v>
      </c>
      <c r="AH68" s="49">
        <v>1136</v>
      </c>
      <c r="AI68" s="49">
        <v>259.96647999999999</v>
      </c>
      <c r="AJ68" s="49">
        <v>109946.83</v>
      </c>
      <c r="AK68" s="49">
        <v>1711</v>
      </c>
      <c r="AL68" s="49">
        <v>64.006099999999989</v>
      </c>
      <c r="AM68" s="49">
        <v>45299.051000000007</v>
      </c>
      <c r="AN68" s="49">
        <v>3800</v>
      </c>
      <c r="AO68" s="49">
        <v>175.35196999999999</v>
      </c>
      <c r="AP68" s="49">
        <v>224454.82700000002</v>
      </c>
      <c r="AQ68" s="54">
        <f t="shared" si="2"/>
        <v>81218</v>
      </c>
      <c r="AR68" s="54">
        <f t="shared" si="2"/>
        <v>90973.93094000002</v>
      </c>
      <c r="AS68" s="54">
        <f t="shared" si="2"/>
        <v>18880664.784812786</v>
      </c>
      <c r="AT68" s="83" t="s">
        <v>25</v>
      </c>
      <c r="AU68" s="124" t="s">
        <v>121</v>
      </c>
      <c r="AV68" s="125"/>
      <c r="AW68" s="24"/>
    </row>
    <row r="69" spans="1:49">
      <c r="A69" s="126"/>
      <c r="B69" s="127"/>
      <c r="C69" s="58" t="s">
        <v>26</v>
      </c>
      <c r="D69" s="128">
        <v>4492</v>
      </c>
      <c r="E69" s="128">
        <v>4698.2646100000002</v>
      </c>
      <c r="F69" s="129">
        <v>3789144.2861872157</v>
      </c>
      <c r="G69" s="128">
        <v>1115</v>
      </c>
      <c r="H69" s="128">
        <v>12616.448100000001</v>
      </c>
      <c r="I69" s="129">
        <v>6501763.6710000001</v>
      </c>
      <c r="J69" s="61">
        <f t="shared" ref="D69:M69" si="7">+J63+J65+J67</f>
        <v>5607</v>
      </c>
      <c r="K69" s="61">
        <f t="shared" si="7"/>
        <v>17314.71271</v>
      </c>
      <c r="L69" s="62">
        <f t="shared" si="7"/>
        <v>10290907.957187215</v>
      </c>
      <c r="M69" s="64">
        <v>2297</v>
      </c>
      <c r="N69" s="64">
        <v>41179.515100000004</v>
      </c>
      <c r="O69" s="64">
        <v>9791875.2920000013</v>
      </c>
      <c r="P69" s="64">
        <v>1074</v>
      </c>
      <c r="Q69" s="64">
        <v>23242.9594</v>
      </c>
      <c r="R69" s="64">
        <v>3883236.8319999999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1074</v>
      </c>
      <c r="W69" s="61">
        <f>+W63+W65+W67</f>
        <v>23242.9594</v>
      </c>
      <c r="X69" s="62">
        <f>+X63+X65+X67</f>
        <v>3883236.831999999</v>
      </c>
      <c r="Y69" s="64">
        <v>179</v>
      </c>
      <c r="Z69" s="64">
        <v>14417.41</v>
      </c>
      <c r="AA69" s="64">
        <v>1314968.0989999999</v>
      </c>
      <c r="AB69" s="66">
        <v>0</v>
      </c>
      <c r="AC69" s="61">
        <v>0</v>
      </c>
      <c r="AD69" s="61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1</v>
      </c>
      <c r="AL69" s="64">
        <v>1.12E-2</v>
      </c>
      <c r="AM69" s="64">
        <v>5.1029999999999998</v>
      </c>
      <c r="AN69" s="64">
        <v>0</v>
      </c>
      <c r="AO69" s="64">
        <v>0</v>
      </c>
      <c r="AP69" s="64">
        <v>0</v>
      </c>
      <c r="AQ69" s="68">
        <f>AN69+AK69+AH69+AE69+AB69+Y69+S69+P69+M69+G69+D69</f>
        <v>9158</v>
      </c>
      <c r="AR69" s="68">
        <f t="shared" ref="AQ69:AS132" si="8">AO69+AL69+AI69+AF69+AC69+Z69+T69+Q69+N69+H69+E69</f>
        <v>96154.608410000001</v>
      </c>
      <c r="AS69" s="68">
        <f t="shared" si="8"/>
        <v>25280993.283187218</v>
      </c>
      <c r="AT69" s="58" t="s">
        <v>26</v>
      </c>
      <c r="AU69" s="130"/>
      <c r="AV69" s="131"/>
      <c r="AW69" s="24"/>
    </row>
    <row r="70" spans="1:49" ht="19.5" thickBot="1">
      <c r="A70" s="132" t="s">
        <v>122</v>
      </c>
      <c r="B70" s="133" t="s">
        <v>77</v>
      </c>
      <c r="C70" s="134"/>
      <c r="D70" s="135">
        <v>0</v>
      </c>
      <c r="E70" s="135">
        <v>0</v>
      </c>
      <c r="F70" s="136">
        <v>0</v>
      </c>
      <c r="G70" s="135">
        <v>0</v>
      </c>
      <c r="H70" s="135">
        <v>0</v>
      </c>
      <c r="I70" s="136">
        <v>0</v>
      </c>
      <c r="J70" s="137"/>
      <c r="K70" s="137">
        <f>E70+H70</f>
        <v>0</v>
      </c>
      <c r="L70" s="138">
        <f>F70+I70</f>
        <v>0</v>
      </c>
      <c r="M70" s="96">
        <v>0</v>
      </c>
      <c r="N70" s="97">
        <v>0</v>
      </c>
      <c r="O70" s="95">
        <v>0</v>
      </c>
      <c r="P70" s="96">
        <v>0</v>
      </c>
      <c r="Q70" s="97">
        <v>0</v>
      </c>
      <c r="R70" s="97">
        <v>0</v>
      </c>
      <c r="S70" s="137"/>
      <c r="T70" s="137"/>
      <c r="U70" s="168"/>
      <c r="V70" s="138">
        <f t="shared" si="5"/>
        <v>0</v>
      </c>
      <c r="W70" s="137">
        <f t="shared" si="5"/>
        <v>0</v>
      </c>
      <c r="X70" s="138">
        <f t="shared" si="5"/>
        <v>0</v>
      </c>
      <c r="Y70" s="97">
        <v>0</v>
      </c>
      <c r="Z70" s="97">
        <v>0</v>
      </c>
      <c r="AA70" s="97">
        <v>0</v>
      </c>
      <c r="AB70" s="139">
        <v>0</v>
      </c>
      <c r="AC70" s="137">
        <v>0</v>
      </c>
      <c r="AD70" s="137">
        <v>0</v>
      </c>
      <c r="AE70" s="137">
        <v>0</v>
      </c>
      <c r="AF70" s="137">
        <v>0</v>
      </c>
      <c r="AG70" s="138">
        <v>0</v>
      </c>
      <c r="AH70" s="139">
        <v>0</v>
      </c>
      <c r="AI70" s="137">
        <v>0</v>
      </c>
      <c r="AJ70" s="138">
        <v>0</v>
      </c>
      <c r="AK70" s="139">
        <v>0</v>
      </c>
      <c r="AL70" s="137">
        <v>0</v>
      </c>
      <c r="AM70" s="138">
        <v>0</v>
      </c>
      <c r="AN70" s="139">
        <v>0</v>
      </c>
      <c r="AO70" s="137">
        <v>0</v>
      </c>
      <c r="AP70" s="137">
        <v>0</v>
      </c>
      <c r="AQ70" s="137">
        <f t="shared" si="8"/>
        <v>0</v>
      </c>
      <c r="AR70" s="137">
        <f t="shared" si="8"/>
        <v>0</v>
      </c>
      <c r="AS70" s="137">
        <f t="shared" si="8"/>
        <v>0</v>
      </c>
      <c r="AT70" s="140" t="s">
        <v>122</v>
      </c>
      <c r="AU70" s="133" t="s">
        <v>77</v>
      </c>
      <c r="AV70" s="141"/>
      <c r="AW70" s="24"/>
    </row>
    <row r="71" spans="1:49" ht="19.5" thickBot="1">
      <c r="A71" s="142" t="s">
        <v>123</v>
      </c>
      <c r="B71" s="143" t="s">
        <v>79</v>
      </c>
      <c r="C71" s="144"/>
      <c r="D71" s="135">
        <v>5184</v>
      </c>
      <c r="E71" s="135">
        <v>4869.4559099999997</v>
      </c>
      <c r="F71" s="136">
        <v>3900025.8170000007</v>
      </c>
      <c r="G71" s="135">
        <v>4516</v>
      </c>
      <c r="H71" s="135">
        <v>20603.376800000002</v>
      </c>
      <c r="I71" s="136">
        <v>10242797.563999999</v>
      </c>
      <c r="J71" s="145">
        <f t="shared" ref="D71:L71" si="9">J68+J69</f>
        <v>9700</v>
      </c>
      <c r="K71" s="145">
        <f t="shared" si="9"/>
        <v>25472.832710000002</v>
      </c>
      <c r="L71" s="146">
        <f t="shared" si="9"/>
        <v>14142823.380999999</v>
      </c>
      <c r="M71" s="147">
        <v>23550</v>
      </c>
      <c r="N71" s="148">
        <v>57676.362200000003</v>
      </c>
      <c r="O71" s="149">
        <v>14295508.995000003</v>
      </c>
      <c r="P71" s="147">
        <v>23172</v>
      </c>
      <c r="Q71" s="148">
        <v>54158.5461</v>
      </c>
      <c r="R71" s="149">
        <v>9485240.5580000002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23172</v>
      </c>
      <c r="W71" s="145">
        <f>W68+W69+W70</f>
        <v>54158.5461</v>
      </c>
      <c r="X71" s="146">
        <f>X68+X69+X70</f>
        <v>9485240.5579999983</v>
      </c>
      <c r="Y71" s="147">
        <v>7456</v>
      </c>
      <c r="Z71" s="148">
        <v>44144.672999999995</v>
      </c>
      <c r="AA71" s="147">
        <v>4383043.7060000002</v>
      </c>
      <c r="AB71" s="147">
        <v>19240</v>
      </c>
      <c r="AC71" s="148">
        <v>5094.0783900000006</v>
      </c>
      <c r="AD71" s="149">
        <v>1377528.7459999998</v>
      </c>
      <c r="AE71" s="147">
        <v>610</v>
      </c>
      <c r="AF71" s="148">
        <v>82.711199999999991</v>
      </c>
      <c r="AG71" s="147">
        <v>97806.870999999985</v>
      </c>
      <c r="AH71" s="150">
        <v>1136</v>
      </c>
      <c r="AI71" s="148">
        <v>259.96647999999999</v>
      </c>
      <c r="AJ71" s="147">
        <v>109946.83</v>
      </c>
      <c r="AK71" s="150">
        <v>1712</v>
      </c>
      <c r="AL71" s="148">
        <v>64.017299999999992</v>
      </c>
      <c r="AM71" s="147">
        <v>45304.15400000001</v>
      </c>
      <c r="AN71" s="150">
        <v>3800</v>
      </c>
      <c r="AO71" s="148">
        <v>175.35196999999999</v>
      </c>
      <c r="AP71" s="147">
        <v>224454.82700000002</v>
      </c>
      <c r="AQ71" s="151">
        <f>AN71+AK71+AH71+AE71+AB71+Y71+S71+P71+M71+G71+D71</f>
        <v>90376</v>
      </c>
      <c r="AR71" s="151">
        <f>AO71+AL71+AI71+AF71+AC71+Z71+T71+Q71+N71+H71+E71</f>
        <v>187128.53934999998</v>
      </c>
      <c r="AS71" s="145">
        <f>AP71+AM71+AJ71+AG71+AD71+AA71+U71+R71+O71+I71+F71</f>
        <v>44161658.068000004</v>
      </c>
      <c r="AT71" s="152" t="s">
        <v>123</v>
      </c>
      <c r="AU71" s="143" t="s">
        <v>79</v>
      </c>
      <c r="AV71" s="153" t="s">
        <v>66</v>
      </c>
      <c r="AW71" s="24"/>
    </row>
    <row r="72" spans="1:49">
      <c r="X72" s="154" t="s">
        <v>124</v>
      </c>
      <c r="AU72" s="154" t="s">
        <v>124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Y67" zoomScale="55" zoomScaleNormal="55" workbookViewId="0">
      <selection activeCell="AP7" sqref="AP7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126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126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5.5">
      <c r="A6" s="41" t="s">
        <v>23</v>
      </c>
      <c r="B6" s="42" t="s">
        <v>24</v>
      </c>
      <c r="C6" s="43" t="s">
        <v>25</v>
      </c>
      <c r="D6" s="156">
        <v>0</v>
      </c>
      <c r="E6" s="157">
        <v>0</v>
      </c>
      <c r="F6" s="157">
        <v>0</v>
      </c>
      <c r="G6" s="156"/>
      <c r="H6" s="156"/>
      <c r="I6" s="156"/>
      <c r="J6" s="46">
        <f>D6+G6</f>
        <v>0</v>
      </c>
      <c r="K6" s="46">
        <f>E6+H6</f>
        <v>0</v>
      </c>
      <c r="L6" s="47">
        <f>F6+I6</f>
        <v>0</v>
      </c>
      <c r="M6" s="199"/>
      <c r="N6" s="199"/>
      <c r="O6" s="200"/>
      <c r="P6" s="54"/>
      <c r="Q6" s="54"/>
      <c r="R6" s="54"/>
      <c r="S6" s="192"/>
      <c r="T6" s="192"/>
      <c r="U6" s="259"/>
      <c r="V6" s="47">
        <f>P6+S6</f>
        <v>0</v>
      </c>
      <c r="W6" s="46">
        <f>Q6+T6</f>
        <v>0</v>
      </c>
      <c r="X6" s="47">
        <f>R6+U6</f>
        <v>0</v>
      </c>
      <c r="Y6" s="54">
        <v>45</v>
      </c>
      <c r="Z6" s="54">
        <v>312.86750000000001</v>
      </c>
      <c r="AA6" s="54">
        <v>19517.955999999998</v>
      </c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>
        <f>AN6+AK6+AH6+AE6+AB6+Y6+S6+P6+M6+G6+D6</f>
        <v>45</v>
      </c>
      <c r="AR6" s="54">
        <f>AO6+AL6+AI6+AF6+AC6+Z6+T6+Q6+N6+H6+E6</f>
        <v>312.86750000000001</v>
      </c>
      <c r="AS6" s="54">
        <f>AP6+AM6+AJ6+AG6+AD6+AA6+U6+R6+O6+I6+F6</f>
        <v>19517.955999999998</v>
      </c>
      <c r="AT6" s="55" t="s">
        <v>25</v>
      </c>
      <c r="AU6" s="42" t="s">
        <v>24</v>
      </c>
      <c r="AV6" s="56" t="s">
        <v>23</v>
      </c>
      <c r="AW6" s="24"/>
    </row>
    <row r="7" spans="1:49" ht="25.5">
      <c r="A7" s="41"/>
      <c r="B7" s="57"/>
      <c r="C7" s="58" t="s">
        <v>26</v>
      </c>
      <c r="D7" s="158">
        <v>0</v>
      </c>
      <c r="E7" s="159">
        <v>0</v>
      </c>
      <c r="F7" s="160">
        <v>0</v>
      </c>
      <c r="G7" s="156"/>
      <c r="H7" s="156"/>
      <c r="I7" s="156"/>
      <c r="J7" s="61">
        <f t="shared" ref="J7:L32" si="0">D7+G7</f>
        <v>0</v>
      </c>
      <c r="K7" s="61">
        <f t="shared" si="0"/>
        <v>0</v>
      </c>
      <c r="L7" s="62">
        <f t="shared" si="0"/>
        <v>0</v>
      </c>
      <c r="M7" s="201"/>
      <c r="N7" s="201"/>
      <c r="O7" s="202"/>
      <c r="P7" s="54"/>
      <c r="Q7" s="54"/>
      <c r="R7" s="54"/>
      <c r="S7" s="193"/>
      <c r="T7" s="193"/>
      <c r="U7" s="260"/>
      <c r="V7" s="62">
        <f t="shared" ref="V7:X60" si="1">P7+S7</f>
        <v>0</v>
      </c>
      <c r="W7" s="61">
        <f t="shared" si="1"/>
        <v>0</v>
      </c>
      <c r="X7" s="62">
        <f t="shared" si="1"/>
        <v>0</v>
      </c>
      <c r="Y7" s="54"/>
      <c r="Z7" s="54"/>
      <c r="AA7" s="54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>
        <f t="shared" ref="AQ7:AS68" si="2">AN7+AK7+AH7+AE7+AB7+Y7+S7+P7+M7+G7+D7</f>
        <v>0</v>
      </c>
      <c r="AR7" s="68">
        <f t="shared" si="2"/>
        <v>0</v>
      </c>
      <c r="AS7" s="68">
        <f t="shared" si="2"/>
        <v>0</v>
      </c>
      <c r="AT7" s="69" t="s">
        <v>26</v>
      </c>
      <c r="AU7" s="57"/>
      <c r="AV7" s="56"/>
      <c r="AW7" s="24"/>
    </row>
    <row r="8" spans="1:49" ht="25.5">
      <c r="A8" s="41" t="s">
        <v>27</v>
      </c>
      <c r="B8" s="42" t="s">
        <v>28</v>
      </c>
      <c r="C8" s="70" t="s">
        <v>25</v>
      </c>
      <c r="D8" s="156">
        <v>0</v>
      </c>
      <c r="E8" s="157">
        <v>0</v>
      </c>
      <c r="F8" s="157">
        <v>0</v>
      </c>
      <c r="G8" s="156"/>
      <c r="H8" s="156"/>
      <c r="I8" s="156"/>
      <c r="J8" s="52">
        <f t="shared" si="0"/>
        <v>0</v>
      </c>
      <c r="K8" s="52">
        <f t="shared" si="0"/>
        <v>0</v>
      </c>
      <c r="L8" s="71">
        <f t="shared" si="0"/>
        <v>0</v>
      </c>
      <c r="M8" s="199"/>
      <c r="N8" s="199"/>
      <c r="O8" s="200"/>
      <c r="P8" s="54"/>
      <c r="Q8" s="54"/>
      <c r="R8" s="54"/>
      <c r="S8" s="192"/>
      <c r="T8" s="192"/>
      <c r="U8" s="259"/>
      <c r="V8" s="71">
        <f t="shared" si="1"/>
        <v>0</v>
      </c>
      <c r="W8" s="52">
        <f t="shared" si="1"/>
        <v>0</v>
      </c>
      <c r="X8" s="71">
        <f t="shared" si="1"/>
        <v>0</v>
      </c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>
        <f t="shared" si="2"/>
        <v>0</v>
      </c>
      <c r="AR8" s="54">
        <f t="shared" si="2"/>
        <v>0</v>
      </c>
      <c r="AS8" s="54">
        <f t="shared" si="2"/>
        <v>0</v>
      </c>
      <c r="AT8" s="55" t="s">
        <v>25</v>
      </c>
      <c r="AU8" s="42" t="s">
        <v>28</v>
      </c>
      <c r="AV8" s="56" t="s">
        <v>27</v>
      </c>
      <c r="AW8" s="24"/>
    </row>
    <row r="9" spans="1:49" ht="25.5">
      <c r="A9" s="41"/>
      <c r="B9" s="57"/>
      <c r="C9" s="58" t="s">
        <v>26</v>
      </c>
      <c r="D9" s="161">
        <v>0</v>
      </c>
      <c r="E9" s="159">
        <v>0</v>
      </c>
      <c r="F9" s="159">
        <v>0</v>
      </c>
      <c r="G9" s="156"/>
      <c r="H9" s="156"/>
      <c r="I9" s="156"/>
      <c r="J9" s="61">
        <f t="shared" si="0"/>
        <v>0</v>
      </c>
      <c r="K9" s="61">
        <f t="shared" si="0"/>
        <v>0</v>
      </c>
      <c r="L9" s="62">
        <f t="shared" si="0"/>
        <v>0</v>
      </c>
      <c r="M9" s="201"/>
      <c r="N9" s="201"/>
      <c r="O9" s="202"/>
      <c r="P9" s="54"/>
      <c r="Q9" s="54"/>
      <c r="R9" s="54"/>
      <c r="S9" s="193"/>
      <c r="T9" s="193"/>
      <c r="U9" s="260"/>
      <c r="V9" s="62">
        <f t="shared" si="1"/>
        <v>0</v>
      </c>
      <c r="W9" s="61">
        <f t="shared" si="1"/>
        <v>0</v>
      </c>
      <c r="X9" s="62">
        <f t="shared" si="1"/>
        <v>0</v>
      </c>
      <c r="Y9" s="54"/>
      <c r="Z9" s="54"/>
      <c r="AA9" s="54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>
        <f t="shared" si="2"/>
        <v>0</v>
      </c>
      <c r="AR9" s="68">
        <f t="shared" si="2"/>
        <v>0</v>
      </c>
      <c r="AS9" s="68">
        <f t="shared" si="2"/>
        <v>0</v>
      </c>
      <c r="AT9" s="69" t="s">
        <v>26</v>
      </c>
      <c r="AU9" s="57"/>
      <c r="AV9" s="56"/>
      <c r="AW9" s="24"/>
    </row>
    <row r="10" spans="1:49" ht="25.5">
      <c r="A10" s="41" t="s">
        <v>29</v>
      </c>
      <c r="B10" s="42" t="s">
        <v>30</v>
      </c>
      <c r="C10" s="70" t="s">
        <v>25</v>
      </c>
      <c r="D10" s="156">
        <v>0</v>
      </c>
      <c r="E10" s="157">
        <v>0</v>
      </c>
      <c r="F10" s="157">
        <v>0</v>
      </c>
      <c r="G10" s="156"/>
      <c r="H10" s="156"/>
      <c r="I10" s="156"/>
      <c r="J10" s="52">
        <f t="shared" si="0"/>
        <v>0</v>
      </c>
      <c r="K10" s="52">
        <f t="shared" si="0"/>
        <v>0</v>
      </c>
      <c r="L10" s="71">
        <f t="shared" si="0"/>
        <v>0</v>
      </c>
      <c r="M10" s="199"/>
      <c r="N10" s="199"/>
      <c r="O10" s="200"/>
      <c r="P10" s="54"/>
      <c r="Q10" s="54"/>
      <c r="R10" s="54"/>
      <c r="S10" s="192"/>
      <c r="T10" s="192"/>
      <c r="U10" s="259"/>
      <c r="V10" s="71">
        <f t="shared" si="1"/>
        <v>0</v>
      </c>
      <c r="W10" s="52">
        <f t="shared" si="1"/>
        <v>0</v>
      </c>
      <c r="X10" s="71">
        <f t="shared" si="1"/>
        <v>0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>
        <f t="shared" si="2"/>
        <v>0</v>
      </c>
      <c r="AR10" s="54">
        <f t="shared" si="2"/>
        <v>0</v>
      </c>
      <c r="AS10" s="54">
        <f t="shared" si="2"/>
        <v>0</v>
      </c>
      <c r="AT10" s="55" t="s">
        <v>25</v>
      </c>
      <c r="AU10" s="42" t="s">
        <v>30</v>
      </c>
      <c r="AV10" s="56" t="s">
        <v>29</v>
      </c>
      <c r="AW10" s="24"/>
    </row>
    <row r="11" spans="1:49" ht="25.5">
      <c r="A11" s="73"/>
      <c r="B11" s="57"/>
      <c r="C11" s="58" t="s">
        <v>26</v>
      </c>
      <c r="D11" s="161">
        <v>0</v>
      </c>
      <c r="E11" s="159">
        <v>0</v>
      </c>
      <c r="F11" s="159">
        <v>0</v>
      </c>
      <c r="G11" s="156"/>
      <c r="H11" s="156"/>
      <c r="I11" s="156"/>
      <c r="J11" s="61">
        <f t="shared" si="0"/>
        <v>0</v>
      </c>
      <c r="K11" s="61">
        <f t="shared" si="0"/>
        <v>0</v>
      </c>
      <c r="L11" s="62">
        <f t="shared" si="0"/>
        <v>0</v>
      </c>
      <c r="M11" s="201"/>
      <c r="N11" s="201"/>
      <c r="O11" s="202"/>
      <c r="P11" s="54"/>
      <c r="Q11" s="54"/>
      <c r="R11" s="54"/>
      <c r="S11" s="193"/>
      <c r="T11" s="193"/>
      <c r="U11" s="260"/>
      <c r="V11" s="62">
        <f t="shared" si="1"/>
        <v>0</v>
      </c>
      <c r="W11" s="61">
        <f t="shared" si="1"/>
        <v>0</v>
      </c>
      <c r="X11" s="62">
        <f t="shared" si="1"/>
        <v>0</v>
      </c>
      <c r="Y11" s="54"/>
      <c r="Z11" s="54"/>
      <c r="AA11" s="54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 ht="25.5">
      <c r="A12" s="41"/>
      <c r="B12" s="42" t="s">
        <v>31</v>
      </c>
      <c r="C12" s="70" t="s">
        <v>25</v>
      </c>
      <c r="D12" s="156">
        <v>0</v>
      </c>
      <c r="E12" s="157">
        <v>0</v>
      </c>
      <c r="F12" s="157">
        <v>0</v>
      </c>
      <c r="G12" s="156"/>
      <c r="H12" s="156"/>
      <c r="I12" s="156"/>
      <c r="J12" s="52">
        <f t="shared" si="0"/>
        <v>0</v>
      </c>
      <c r="K12" s="52">
        <f t="shared" si="0"/>
        <v>0</v>
      </c>
      <c r="L12" s="71">
        <f t="shared" si="0"/>
        <v>0</v>
      </c>
      <c r="M12" s="199"/>
      <c r="N12" s="199"/>
      <c r="O12" s="200"/>
      <c r="P12" s="54"/>
      <c r="Q12" s="54"/>
      <c r="R12" s="54"/>
      <c r="S12" s="192"/>
      <c r="T12" s="192"/>
      <c r="U12" s="259"/>
      <c r="V12" s="71">
        <f t="shared" si="1"/>
        <v>0</v>
      </c>
      <c r="W12" s="52">
        <f t="shared" si="1"/>
        <v>0</v>
      </c>
      <c r="X12" s="71">
        <f t="shared" si="1"/>
        <v>0</v>
      </c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>
        <f t="shared" si="2"/>
        <v>0</v>
      </c>
      <c r="AR12" s="54">
        <f t="shared" si="2"/>
        <v>0</v>
      </c>
      <c r="AS12" s="54">
        <f t="shared" si="2"/>
        <v>0</v>
      </c>
      <c r="AT12" s="55" t="s">
        <v>25</v>
      </c>
      <c r="AU12" s="42" t="s">
        <v>31</v>
      </c>
      <c r="AV12" s="56"/>
      <c r="AW12" s="24"/>
    </row>
    <row r="13" spans="1:49" ht="25.5">
      <c r="A13" s="41" t="s">
        <v>32</v>
      </c>
      <c r="B13" s="57"/>
      <c r="C13" s="58" t="s">
        <v>26</v>
      </c>
      <c r="D13" s="161">
        <v>0</v>
      </c>
      <c r="E13" s="159">
        <v>0</v>
      </c>
      <c r="F13" s="159">
        <v>0</v>
      </c>
      <c r="G13" s="156"/>
      <c r="H13" s="156"/>
      <c r="I13" s="156"/>
      <c r="J13" s="61">
        <f t="shared" si="0"/>
        <v>0</v>
      </c>
      <c r="K13" s="61">
        <f t="shared" si="0"/>
        <v>0</v>
      </c>
      <c r="L13" s="62">
        <f t="shared" si="0"/>
        <v>0</v>
      </c>
      <c r="M13" s="201"/>
      <c r="N13" s="201"/>
      <c r="O13" s="202"/>
      <c r="P13" s="54"/>
      <c r="Q13" s="54"/>
      <c r="R13" s="54"/>
      <c r="S13" s="193"/>
      <c r="T13" s="193"/>
      <c r="U13" s="260"/>
      <c r="V13" s="62">
        <f t="shared" si="1"/>
        <v>0</v>
      </c>
      <c r="W13" s="61">
        <f t="shared" si="1"/>
        <v>0</v>
      </c>
      <c r="X13" s="62">
        <f t="shared" si="1"/>
        <v>0</v>
      </c>
      <c r="Y13" s="54"/>
      <c r="Z13" s="54"/>
      <c r="AA13" s="54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 ht="25.5">
      <c r="A14" s="41"/>
      <c r="B14" s="42" t="s">
        <v>33</v>
      </c>
      <c r="C14" s="70" t="s">
        <v>25</v>
      </c>
      <c r="D14" s="156">
        <v>0</v>
      </c>
      <c r="E14" s="157">
        <v>0</v>
      </c>
      <c r="F14" s="157">
        <v>0</v>
      </c>
      <c r="G14" s="156"/>
      <c r="H14" s="156"/>
      <c r="I14" s="156"/>
      <c r="J14" s="52">
        <f t="shared" si="0"/>
        <v>0</v>
      </c>
      <c r="K14" s="52">
        <f t="shared" si="0"/>
        <v>0</v>
      </c>
      <c r="L14" s="71">
        <f t="shared" si="0"/>
        <v>0</v>
      </c>
      <c r="M14" s="199"/>
      <c r="N14" s="199"/>
      <c r="O14" s="200"/>
      <c r="P14" s="54">
        <v>212</v>
      </c>
      <c r="Q14" s="54">
        <v>2120.4643000000001</v>
      </c>
      <c r="R14" s="54">
        <v>222699.875</v>
      </c>
      <c r="S14" s="192"/>
      <c r="T14" s="192"/>
      <c r="U14" s="259"/>
      <c r="V14" s="71">
        <f t="shared" si="1"/>
        <v>212</v>
      </c>
      <c r="W14" s="52">
        <f t="shared" si="1"/>
        <v>2120.4643000000001</v>
      </c>
      <c r="X14" s="71">
        <f t="shared" si="1"/>
        <v>222699.875</v>
      </c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>
        <f t="shared" si="2"/>
        <v>212</v>
      </c>
      <c r="AR14" s="54">
        <f t="shared" si="2"/>
        <v>2120.4643000000001</v>
      </c>
      <c r="AS14" s="54">
        <f t="shared" si="2"/>
        <v>222699.875</v>
      </c>
      <c r="AT14" s="55" t="s">
        <v>25</v>
      </c>
      <c r="AU14" s="42" t="s">
        <v>33</v>
      </c>
      <c r="AV14" s="56"/>
      <c r="AW14" s="24"/>
    </row>
    <row r="15" spans="1:49" ht="25.5">
      <c r="A15" s="41" t="s">
        <v>27</v>
      </c>
      <c r="B15" s="57"/>
      <c r="C15" s="58" t="s">
        <v>26</v>
      </c>
      <c r="D15" s="161">
        <v>0</v>
      </c>
      <c r="E15" s="159">
        <v>0</v>
      </c>
      <c r="F15" s="159">
        <v>0</v>
      </c>
      <c r="G15" s="156"/>
      <c r="H15" s="156"/>
      <c r="I15" s="156"/>
      <c r="J15" s="61">
        <f t="shared" si="0"/>
        <v>0</v>
      </c>
      <c r="K15" s="61">
        <f t="shared" si="0"/>
        <v>0</v>
      </c>
      <c r="L15" s="62">
        <f t="shared" si="0"/>
        <v>0</v>
      </c>
      <c r="M15" s="201"/>
      <c r="N15" s="201"/>
      <c r="O15" s="202"/>
      <c r="P15" s="54"/>
      <c r="Q15" s="54"/>
      <c r="R15" s="54"/>
      <c r="S15" s="193"/>
      <c r="T15" s="193"/>
      <c r="U15" s="260"/>
      <c r="V15" s="62">
        <f t="shared" si="1"/>
        <v>0</v>
      </c>
      <c r="W15" s="61">
        <f t="shared" si="1"/>
        <v>0</v>
      </c>
      <c r="X15" s="62">
        <f t="shared" si="1"/>
        <v>0</v>
      </c>
      <c r="Y15" s="54"/>
      <c r="Z15" s="54"/>
      <c r="AA15" s="54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 ht="25.5">
      <c r="A16" s="41"/>
      <c r="B16" s="42" t="s">
        <v>34</v>
      </c>
      <c r="C16" s="70" t="s">
        <v>25</v>
      </c>
      <c r="D16" s="156">
        <v>0</v>
      </c>
      <c r="E16" s="157">
        <v>0</v>
      </c>
      <c r="F16" s="157">
        <v>0</v>
      </c>
      <c r="G16" s="156">
        <v>3</v>
      </c>
      <c r="H16" s="156">
        <v>1.4771000000000001</v>
      </c>
      <c r="I16" s="156">
        <v>396.85899999999998</v>
      </c>
      <c r="J16" s="52">
        <f t="shared" si="0"/>
        <v>3</v>
      </c>
      <c r="K16" s="52">
        <f t="shared" si="0"/>
        <v>1.4771000000000001</v>
      </c>
      <c r="L16" s="71">
        <f t="shared" si="0"/>
        <v>396.85899999999998</v>
      </c>
      <c r="M16" s="199"/>
      <c r="N16" s="199"/>
      <c r="O16" s="200"/>
      <c r="P16" s="54">
        <v>128</v>
      </c>
      <c r="Q16" s="54">
        <v>372.44459999999998</v>
      </c>
      <c r="R16" s="54">
        <v>69358.540999999997</v>
      </c>
      <c r="S16" s="192"/>
      <c r="T16" s="192"/>
      <c r="U16" s="259"/>
      <c r="V16" s="71">
        <f t="shared" si="1"/>
        <v>128</v>
      </c>
      <c r="W16" s="52">
        <f t="shared" si="1"/>
        <v>372.44459999999998</v>
      </c>
      <c r="X16" s="71">
        <f t="shared" si="1"/>
        <v>69358.540999999997</v>
      </c>
      <c r="Y16" s="54"/>
      <c r="Z16" s="54"/>
      <c r="AA16" s="54"/>
      <c r="AB16" s="54"/>
      <c r="AC16" s="54"/>
      <c r="AD16" s="54"/>
      <c r="AE16" s="54"/>
      <c r="AF16" s="54"/>
      <c r="AG16" s="54"/>
      <c r="AH16" s="54">
        <v>10</v>
      </c>
      <c r="AI16" s="54">
        <v>6.9154</v>
      </c>
      <c r="AJ16" s="54">
        <v>3559.4389999999999</v>
      </c>
      <c r="AK16" s="54"/>
      <c r="AL16" s="54"/>
      <c r="AM16" s="54"/>
      <c r="AN16" s="54"/>
      <c r="AO16" s="54"/>
      <c r="AP16" s="54"/>
      <c r="AQ16" s="54">
        <f t="shared" si="2"/>
        <v>141</v>
      </c>
      <c r="AR16" s="54">
        <f t="shared" si="2"/>
        <v>380.83709999999996</v>
      </c>
      <c r="AS16" s="54">
        <f t="shared" si="2"/>
        <v>73314.838999999993</v>
      </c>
      <c r="AT16" s="55" t="s">
        <v>25</v>
      </c>
      <c r="AU16" s="42" t="s">
        <v>34</v>
      </c>
      <c r="AV16" s="56"/>
      <c r="AW16" s="24"/>
    </row>
    <row r="17" spans="1:49" ht="25.5">
      <c r="A17" s="41" t="s">
        <v>29</v>
      </c>
      <c r="B17" s="57"/>
      <c r="C17" s="58" t="s">
        <v>26</v>
      </c>
      <c r="D17" s="161">
        <v>0</v>
      </c>
      <c r="E17" s="159">
        <v>0</v>
      </c>
      <c r="F17" s="159">
        <v>0</v>
      </c>
      <c r="G17" s="156"/>
      <c r="H17" s="156"/>
      <c r="I17" s="156"/>
      <c r="J17" s="61">
        <f t="shared" si="0"/>
        <v>0</v>
      </c>
      <c r="K17" s="61">
        <f t="shared" si="0"/>
        <v>0</v>
      </c>
      <c r="L17" s="62">
        <f t="shared" si="0"/>
        <v>0</v>
      </c>
      <c r="M17" s="201"/>
      <c r="N17" s="201"/>
      <c r="O17" s="202"/>
      <c r="P17" s="54"/>
      <c r="Q17" s="54"/>
      <c r="R17" s="54"/>
      <c r="S17" s="193"/>
      <c r="T17" s="193"/>
      <c r="U17" s="260"/>
      <c r="V17" s="62">
        <f t="shared" si="1"/>
        <v>0</v>
      </c>
      <c r="W17" s="61">
        <f t="shared" si="1"/>
        <v>0</v>
      </c>
      <c r="X17" s="62">
        <f t="shared" si="1"/>
        <v>0</v>
      </c>
      <c r="Y17" s="54"/>
      <c r="Z17" s="54"/>
      <c r="AA17" s="54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 ht="25.5">
      <c r="A18" s="41"/>
      <c r="B18" s="42" t="s">
        <v>35</v>
      </c>
      <c r="C18" s="70" t="s">
        <v>25</v>
      </c>
      <c r="D18" s="156">
        <v>0</v>
      </c>
      <c r="E18" s="157">
        <v>0</v>
      </c>
      <c r="F18" s="157">
        <v>0</v>
      </c>
      <c r="G18" s="156"/>
      <c r="H18" s="156"/>
      <c r="I18" s="156"/>
      <c r="J18" s="52">
        <f t="shared" si="0"/>
        <v>0</v>
      </c>
      <c r="K18" s="52">
        <f t="shared" si="0"/>
        <v>0</v>
      </c>
      <c r="L18" s="71">
        <f t="shared" si="0"/>
        <v>0</v>
      </c>
      <c r="M18" s="199"/>
      <c r="N18" s="199"/>
      <c r="O18" s="200"/>
      <c r="P18" s="54">
        <v>72</v>
      </c>
      <c r="Q18" s="54">
        <v>155.18799999999999</v>
      </c>
      <c r="R18" s="54">
        <v>27660.43</v>
      </c>
      <c r="S18" s="192"/>
      <c r="T18" s="192"/>
      <c r="U18" s="259"/>
      <c r="V18" s="71">
        <f t="shared" si="1"/>
        <v>72</v>
      </c>
      <c r="W18" s="52">
        <f t="shared" si="1"/>
        <v>155.18799999999999</v>
      </c>
      <c r="X18" s="71">
        <f t="shared" si="1"/>
        <v>27660.43</v>
      </c>
      <c r="Y18" s="54"/>
      <c r="Z18" s="54"/>
      <c r="AA18" s="54"/>
      <c r="AB18" s="54"/>
      <c r="AC18" s="54"/>
      <c r="AD18" s="54"/>
      <c r="AE18" s="54">
        <v>16</v>
      </c>
      <c r="AF18" s="54">
        <v>3.8264999999999998</v>
      </c>
      <c r="AG18" s="54">
        <v>3865.45</v>
      </c>
      <c r="AH18" s="54">
        <v>19</v>
      </c>
      <c r="AI18" s="54">
        <v>1.6304000000000001</v>
      </c>
      <c r="AJ18" s="54">
        <v>541.99599999999998</v>
      </c>
      <c r="AK18" s="54"/>
      <c r="AL18" s="54"/>
      <c r="AM18" s="54"/>
      <c r="AN18" s="54"/>
      <c r="AO18" s="54"/>
      <c r="AP18" s="54"/>
      <c r="AQ18" s="54">
        <f t="shared" si="2"/>
        <v>107</v>
      </c>
      <c r="AR18" s="54">
        <f t="shared" si="2"/>
        <v>160.64489999999998</v>
      </c>
      <c r="AS18" s="54">
        <f t="shared" si="2"/>
        <v>32067.876</v>
      </c>
      <c r="AT18" s="55" t="s">
        <v>25</v>
      </c>
      <c r="AU18" s="42" t="s">
        <v>35</v>
      </c>
      <c r="AV18" s="56"/>
      <c r="AW18" s="24"/>
    </row>
    <row r="19" spans="1:49" ht="25.5">
      <c r="A19" s="73"/>
      <c r="B19" s="57"/>
      <c r="C19" s="58" t="s">
        <v>26</v>
      </c>
      <c r="D19" s="161">
        <v>0</v>
      </c>
      <c r="E19" s="159">
        <v>0</v>
      </c>
      <c r="F19" s="159">
        <v>0</v>
      </c>
      <c r="G19" s="156"/>
      <c r="H19" s="156"/>
      <c r="I19" s="156"/>
      <c r="J19" s="61">
        <f t="shared" si="0"/>
        <v>0</v>
      </c>
      <c r="K19" s="61">
        <f t="shared" si="0"/>
        <v>0</v>
      </c>
      <c r="L19" s="62">
        <f t="shared" si="0"/>
        <v>0</v>
      </c>
      <c r="M19" s="201"/>
      <c r="N19" s="201"/>
      <c r="O19" s="202"/>
      <c r="P19" s="54"/>
      <c r="Q19" s="54"/>
      <c r="R19" s="54"/>
      <c r="S19" s="193"/>
      <c r="T19" s="193"/>
      <c r="U19" s="260"/>
      <c r="V19" s="62">
        <f t="shared" si="1"/>
        <v>0</v>
      </c>
      <c r="W19" s="61">
        <f t="shared" si="1"/>
        <v>0</v>
      </c>
      <c r="X19" s="62">
        <f t="shared" si="1"/>
        <v>0</v>
      </c>
      <c r="Y19" s="54"/>
      <c r="Z19" s="54"/>
      <c r="AA19" s="54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 ht="25.5">
      <c r="A20" s="41" t="s">
        <v>36</v>
      </c>
      <c r="B20" s="42" t="s">
        <v>37</v>
      </c>
      <c r="C20" s="70" t="s">
        <v>25</v>
      </c>
      <c r="D20" s="156">
        <v>0</v>
      </c>
      <c r="E20" s="157">
        <v>0</v>
      </c>
      <c r="F20" s="157">
        <v>0</v>
      </c>
      <c r="G20" s="156"/>
      <c r="H20" s="156"/>
      <c r="I20" s="156"/>
      <c r="J20" s="52">
        <f t="shared" si="0"/>
        <v>0</v>
      </c>
      <c r="K20" s="52">
        <f t="shared" si="0"/>
        <v>0</v>
      </c>
      <c r="L20" s="71">
        <f t="shared" si="0"/>
        <v>0</v>
      </c>
      <c r="M20" s="199"/>
      <c r="N20" s="199"/>
      <c r="O20" s="200"/>
      <c r="P20" s="54"/>
      <c r="Q20" s="54"/>
      <c r="R20" s="54"/>
      <c r="S20" s="192"/>
      <c r="T20" s="192"/>
      <c r="U20" s="259"/>
      <c r="V20" s="71">
        <f t="shared" si="1"/>
        <v>0</v>
      </c>
      <c r="W20" s="52">
        <f t="shared" si="1"/>
        <v>0</v>
      </c>
      <c r="X20" s="71">
        <f t="shared" si="1"/>
        <v>0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>
        <f t="shared" si="2"/>
        <v>0</v>
      </c>
      <c r="AR20" s="54">
        <f t="shared" si="2"/>
        <v>0</v>
      </c>
      <c r="AS20" s="54">
        <f t="shared" si="2"/>
        <v>0</v>
      </c>
      <c r="AT20" s="55" t="s">
        <v>25</v>
      </c>
      <c r="AU20" s="42" t="s">
        <v>37</v>
      </c>
      <c r="AV20" s="56" t="s">
        <v>36</v>
      </c>
      <c r="AW20" s="24"/>
    </row>
    <row r="21" spans="1:49" ht="25.5">
      <c r="A21" s="41" t="s">
        <v>27</v>
      </c>
      <c r="B21" s="57"/>
      <c r="C21" s="58" t="s">
        <v>26</v>
      </c>
      <c r="D21" s="161">
        <v>0</v>
      </c>
      <c r="E21" s="159">
        <v>0</v>
      </c>
      <c r="F21" s="159">
        <v>0</v>
      </c>
      <c r="G21" s="156"/>
      <c r="H21" s="156"/>
      <c r="I21" s="156"/>
      <c r="J21" s="61">
        <f t="shared" si="0"/>
        <v>0</v>
      </c>
      <c r="K21" s="61">
        <f t="shared" si="0"/>
        <v>0</v>
      </c>
      <c r="L21" s="62">
        <f t="shared" si="0"/>
        <v>0</v>
      </c>
      <c r="M21" s="201"/>
      <c r="N21" s="201"/>
      <c r="O21" s="202"/>
      <c r="P21" s="54"/>
      <c r="Q21" s="54"/>
      <c r="R21" s="54"/>
      <c r="S21" s="193"/>
      <c r="T21" s="193"/>
      <c r="U21" s="260"/>
      <c r="V21" s="62">
        <f t="shared" si="1"/>
        <v>0</v>
      </c>
      <c r="W21" s="61">
        <f t="shared" si="1"/>
        <v>0</v>
      </c>
      <c r="X21" s="62">
        <f t="shared" si="1"/>
        <v>0</v>
      </c>
      <c r="Y21" s="54"/>
      <c r="Z21" s="54"/>
      <c r="AA21" s="54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>
        <f t="shared" si="2"/>
        <v>0</v>
      </c>
      <c r="AR21" s="68">
        <f t="shared" si="2"/>
        <v>0</v>
      </c>
      <c r="AS21" s="68">
        <f t="shared" si="2"/>
        <v>0</v>
      </c>
      <c r="AT21" s="69" t="s">
        <v>26</v>
      </c>
      <c r="AU21" s="57"/>
      <c r="AV21" s="56" t="s">
        <v>27</v>
      </c>
      <c r="AW21" s="24"/>
    </row>
    <row r="22" spans="1:49" ht="25.5">
      <c r="A22" s="41" t="s">
        <v>29</v>
      </c>
      <c r="B22" s="42" t="s">
        <v>38</v>
      </c>
      <c r="C22" s="70" t="s">
        <v>25</v>
      </c>
      <c r="D22" s="156">
        <v>0</v>
      </c>
      <c r="E22" s="157">
        <v>0</v>
      </c>
      <c r="F22" s="157">
        <v>0</v>
      </c>
      <c r="G22" s="156"/>
      <c r="H22" s="156"/>
      <c r="I22" s="156"/>
      <c r="J22" s="52">
        <f t="shared" si="0"/>
        <v>0</v>
      </c>
      <c r="K22" s="52">
        <f t="shared" si="0"/>
        <v>0</v>
      </c>
      <c r="L22" s="71">
        <f t="shared" si="0"/>
        <v>0</v>
      </c>
      <c r="M22" s="199"/>
      <c r="N22" s="199"/>
      <c r="O22" s="200"/>
      <c r="P22" s="54"/>
      <c r="Q22" s="54"/>
      <c r="R22" s="54"/>
      <c r="S22" s="192"/>
      <c r="T22" s="192"/>
      <c r="U22" s="259"/>
      <c r="V22" s="71">
        <f t="shared" si="1"/>
        <v>0</v>
      </c>
      <c r="W22" s="52">
        <f t="shared" si="1"/>
        <v>0</v>
      </c>
      <c r="X22" s="71">
        <f t="shared" si="1"/>
        <v>0</v>
      </c>
      <c r="Y22" s="54">
        <v>1</v>
      </c>
      <c r="Z22" s="54">
        <v>3.6999999999999998E-2</v>
      </c>
      <c r="AA22" s="54">
        <v>15.436999999999999</v>
      </c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>
        <f t="shared" si="2"/>
        <v>1</v>
      </c>
      <c r="AR22" s="54">
        <f t="shared" si="2"/>
        <v>3.6999999999999998E-2</v>
      </c>
      <c r="AS22" s="54">
        <f t="shared" si="2"/>
        <v>15.436999999999999</v>
      </c>
      <c r="AT22" s="55" t="s">
        <v>25</v>
      </c>
      <c r="AU22" s="42" t="s">
        <v>38</v>
      </c>
      <c r="AV22" s="56" t="s">
        <v>29</v>
      </c>
      <c r="AW22" s="24"/>
    </row>
    <row r="23" spans="1:49" ht="25.5">
      <c r="A23" s="73"/>
      <c r="B23" s="57"/>
      <c r="C23" s="58" t="s">
        <v>26</v>
      </c>
      <c r="D23" s="161">
        <v>0</v>
      </c>
      <c r="E23" s="159">
        <v>0</v>
      </c>
      <c r="F23" s="159">
        <v>0</v>
      </c>
      <c r="G23" s="156"/>
      <c r="H23" s="156"/>
      <c r="I23" s="156"/>
      <c r="J23" s="61">
        <f t="shared" si="0"/>
        <v>0</v>
      </c>
      <c r="K23" s="61">
        <f t="shared" si="0"/>
        <v>0</v>
      </c>
      <c r="L23" s="62">
        <f t="shared" si="0"/>
        <v>0</v>
      </c>
      <c r="M23" s="201"/>
      <c r="N23" s="201"/>
      <c r="O23" s="202"/>
      <c r="P23" s="54"/>
      <c r="Q23" s="54"/>
      <c r="R23" s="54"/>
      <c r="S23" s="193"/>
      <c r="T23" s="193"/>
      <c r="U23" s="260"/>
      <c r="V23" s="62">
        <f t="shared" si="1"/>
        <v>0</v>
      </c>
      <c r="W23" s="61">
        <f t="shared" si="1"/>
        <v>0</v>
      </c>
      <c r="X23" s="62">
        <f t="shared" si="1"/>
        <v>0</v>
      </c>
      <c r="Y23" s="54"/>
      <c r="Z23" s="54"/>
      <c r="AA23" s="54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 ht="25.5">
      <c r="A24" s="41"/>
      <c r="B24" s="42" t="s">
        <v>39</v>
      </c>
      <c r="C24" s="70" t="s">
        <v>25</v>
      </c>
      <c r="D24" s="156">
        <v>0</v>
      </c>
      <c r="E24" s="157">
        <v>0</v>
      </c>
      <c r="F24" s="157">
        <v>0</v>
      </c>
      <c r="G24" s="156"/>
      <c r="H24" s="156"/>
      <c r="I24" s="156"/>
      <c r="J24" s="52">
        <f t="shared" si="0"/>
        <v>0</v>
      </c>
      <c r="K24" s="52">
        <f t="shared" si="0"/>
        <v>0</v>
      </c>
      <c r="L24" s="71">
        <f t="shared" si="0"/>
        <v>0</v>
      </c>
      <c r="M24" s="54">
        <v>14</v>
      </c>
      <c r="N24" s="54">
        <v>39.633899999999997</v>
      </c>
      <c r="O24" s="54">
        <v>11198.945</v>
      </c>
      <c r="P24" s="54"/>
      <c r="Q24" s="54"/>
      <c r="R24" s="54"/>
      <c r="S24" s="192"/>
      <c r="T24" s="192"/>
      <c r="U24" s="259"/>
      <c r="V24" s="71">
        <f t="shared" si="1"/>
        <v>0</v>
      </c>
      <c r="W24" s="52">
        <f t="shared" si="1"/>
        <v>0</v>
      </c>
      <c r="X24" s="71">
        <f t="shared" si="1"/>
        <v>0</v>
      </c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>
        <f t="shared" si="2"/>
        <v>14</v>
      </c>
      <c r="AR24" s="54">
        <f t="shared" si="2"/>
        <v>39.633899999999997</v>
      </c>
      <c r="AS24" s="54">
        <f t="shared" si="2"/>
        <v>11198.945</v>
      </c>
      <c r="AT24" s="55" t="s">
        <v>25</v>
      </c>
      <c r="AU24" s="42" t="s">
        <v>39</v>
      </c>
      <c r="AV24" s="56"/>
      <c r="AW24" s="24"/>
    </row>
    <row r="25" spans="1:49" ht="25.5">
      <c r="A25" s="41" t="s">
        <v>40</v>
      </c>
      <c r="B25" s="57"/>
      <c r="C25" s="58" t="s">
        <v>26</v>
      </c>
      <c r="D25" s="161">
        <v>0</v>
      </c>
      <c r="E25" s="159">
        <v>0</v>
      </c>
      <c r="F25" s="159">
        <v>0</v>
      </c>
      <c r="G25" s="156"/>
      <c r="H25" s="156"/>
      <c r="I25" s="156"/>
      <c r="J25" s="61">
        <f t="shared" si="0"/>
        <v>0</v>
      </c>
      <c r="K25" s="61">
        <f t="shared" si="0"/>
        <v>0</v>
      </c>
      <c r="L25" s="62">
        <f t="shared" si="0"/>
        <v>0</v>
      </c>
      <c r="M25" s="54">
        <v>6</v>
      </c>
      <c r="N25" s="54">
        <v>34.766800000000003</v>
      </c>
      <c r="O25" s="54">
        <v>9070.9940000000006</v>
      </c>
      <c r="P25" s="54"/>
      <c r="Q25" s="54"/>
      <c r="R25" s="54"/>
      <c r="S25" s="193"/>
      <c r="T25" s="193"/>
      <c r="U25" s="260"/>
      <c r="V25" s="62">
        <f t="shared" si="1"/>
        <v>0</v>
      </c>
      <c r="W25" s="61">
        <f t="shared" si="1"/>
        <v>0</v>
      </c>
      <c r="X25" s="62">
        <f t="shared" si="1"/>
        <v>0</v>
      </c>
      <c r="Y25" s="54"/>
      <c r="Z25" s="54"/>
      <c r="AA25" s="54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>
        <f t="shared" si="2"/>
        <v>6</v>
      </c>
      <c r="AR25" s="68">
        <f t="shared" si="2"/>
        <v>34.766800000000003</v>
      </c>
      <c r="AS25" s="68">
        <f t="shared" si="2"/>
        <v>9070.9940000000006</v>
      </c>
      <c r="AT25" s="69" t="s">
        <v>26</v>
      </c>
      <c r="AU25" s="57"/>
      <c r="AV25" s="56" t="s">
        <v>40</v>
      </c>
      <c r="AW25" s="24"/>
    </row>
    <row r="26" spans="1:49" ht="25.5">
      <c r="A26" s="41"/>
      <c r="B26" s="42" t="s">
        <v>41</v>
      </c>
      <c r="C26" s="70" t="s">
        <v>25</v>
      </c>
      <c r="D26" s="156">
        <v>0</v>
      </c>
      <c r="E26" s="157">
        <v>0</v>
      </c>
      <c r="F26" s="157">
        <v>0</v>
      </c>
      <c r="G26" s="156"/>
      <c r="H26" s="156"/>
      <c r="I26" s="156"/>
      <c r="J26" s="52">
        <f t="shared" si="0"/>
        <v>0</v>
      </c>
      <c r="K26" s="52">
        <f t="shared" si="0"/>
        <v>0</v>
      </c>
      <c r="L26" s="71">
        <f t="shared" si="0"/>
        <v>0</v>
      </c>
      <c r="M26" s="199"/>
      <c r="N26" s="199"/>
      <c r="O26" s="200"/>
      <c r="P26" s="54"/>
      <c r="Q26" s="54"/>
      <c r="R26" s="54"/>
      <c r="S26" s="192"/>
      <c r="T26" s="192"/>
      <c r="U26" s="259"/>
      <c r="V26" s="71">
        <f t="shared" si="1"/>
        <v>0</v>
      </c>
      <c r="W26" s="52">
        <f t="shared" si="1"/>
        <v>0</v>
      </c>
      <c r="X26" s="71">
        <f t="shared" si="1"/>
        <v>0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 ht="25.5">
      <c r="A27" s="41" t="s">
        <v>27</v>
      </c>
      <c r="B27" s="57"/>
      <c r="C27" s="58" t="s">
        <v>26</v>
      </c>
      <c r="D27" s="161">
        <v>0</v>
      </c>
      <c r="E27" s="159">
        <v>0</v>
      </c>
      <c r="F27" s="159">
        <v>0</v>
      </c>
      <c r="G27" s="156"/>
      <c r="H27" s="156"/>
      <c r="I27" s="156"/>
      <c r="J27" s="61">
        <f t="shared" si="0"/>
        <v>0</v>
      </c>
      <c r="K27" s="61">
        <f t="shared" si="0"/>
        <v>0</v>
      </c>
      <c r="L27" s="62">
        <f t="shared" si="0"/>
        <v>0</v>
      </c>
      <c r="M27" s="201"/>
      <c r="N27" s="201"/>
      <c r="O27" s="202"/>
      <c r="P27" s="54"/>
      <c r="Q27" s="54"/>
      <c r="R27" s="54"/>
      <c r="S27" s="193"/>
      <c r="T27" s="193"/>
      <c r="U27" s="260"/>
      <c r="V27" s="62">
        <f t="shared" si="1"/>
        <v>0</v>
      </c>
      <c r="W27" s="61">
        <f t="shared" si="1"/>
        <v>0</v>
      </c>
      <c r="X27" s="62">
        <f t="shared" si="1"/>
        <v>0</v>
      </c>
      <c r="Y27" s="54"/>
      <c r="Z27" s="54"/>
      <c r="AA27" s="54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 ht="25.5">
      <c r="A28" s="41"/>
      <c r="B28" s="42" t="s">
        <v>42</v>
      </c>
      <c r="C28" s="70" t="s">
        <v>25</v>
      </c>
      <c r="D28" s="156">
        <v>0</v>
      </c>
      <c r="E28" s="157">
        <v>0</v>
      </c>
      <c r="F28" s="157">
        <v>0</v>
      </c>
      <c r="G28" s="156"/>
      <c r="H28" s="156"/>
      <c r="I28" s="156"/>
      <c r="J28" s="52">
        <f t="shared" si="0"/>
        <v>0</v>
      </c>
      <c r="K28" s="52">
        <f t="shared" si="0"/>
        <v>0</v>
      </c>
      <c r="L28" s="71">
        <f t="shared" si="0"/>
        <v>0</v>
      </c>
      <c r="M28" s="199"/>
      <c r="N28" s="199"/>
      <c r="O28" s="200"/>
      <c r="P28" s="54"/>
      <c r="Q28" s="54"/>
      <c r="R28" s="54"/>
      <c r="S28" s="192"/>
      <c r="T28" s="192"/>
      <c r="U28" s="259"/>
      <c r="V28" s="71">
        <f t="shared" si="1"/>
        <v>0</v>
      </c>
      <c r="W28" s="52">
        <f t="shared" si="1"/>
        <v>0</v>
      </c>
      <c r="X28" s="71">
        <f t="shared" si="1"/>
        <v>0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 ht="25.5">
      <c r="A29" s="41" t="s">
        <v>29</v>
      </c>
      <c r="B29" s="57"/>
      <c r="C29" s="58" t="s">
        <v>26</v>
      </c>
      <c r="D29" s="161">
        <v>0</v>
      </c>
      <c r="E29" s="159">
        <v>0</v>
      </c>
      <c r="F29" s="162">
        <v>0</v>
      </c>
      <c r="G29" s="156"/>
      <c r="H29" s="156"/>
      <c r="I29" s="156"/>
      <c r="J29" s="61">
        <f t="shared" si="0"/>
        <v>0</v>
      </c>
      <c r="K29" s="61">
        <f t="shared" si="0"/>
        <v>0</v>
      </c>
      <c r="L29" s="62">
        <f t="shared" si="0"/>
        <v>0</v>
      </c>
      <c r="M29" s="201"/>
      <c r="N29" s="201"/>
      <c r="O29" s="202"/>
      <c r="P29" s="54"/>
      <c r="Q29" s="54"/>
      <c r="R29" s="54"/>
      <c r="S29" s="193"/>
      <c r="T29" s="193"/>
      <c r="U29" s="260"/>
      <c r="V29" s="62">
        <f t="shared" si="1"/>
        <v>0</v>
      </c>
      <c r="W29" s="61">
        <f t="shared" si="1"/>
        <v>0</v>
      </c>
      <c r="X29" s="62">
        <f t="shared" si="1"/>
        <v>0</v>
      </c>
      <c r="Y29" s="54"/>
      <c r="Z29" s="54"/>
      <c r="AA29" s="54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 ht="25.5">
      <c r="A30" s="41"/>
      <c r="B30" s="42" t="s">
        <v>43</v>
      </c>
      <c r="C30" s="70" t="s">
        <v>25</v>
      </c>
      <c r="D30" s="156">
        <v>30</v>
      </c>
      <c r="E30" s="157">
        <v>9.2131000000000007</v>
      </c>
      <c r="F30" s="163">
        <v>3170.7055776896805</v>
      </c>
      <c r="G30" s="156">
        <v>30</v>
      </c>
      <c r="H30" s="156">
        <v>7.9652000000000003</v>
      </c>
      <c r="I30" s="156">
        <v>2962.0610000000001</v>
      </c>
      <c r="J30" s="52">
        <f t="shared" si="0"/>
        <v>60</v>
      </c>
      <c r="K30" s="52">
        <f t="shared" si="0"/>
        <v>17.1783</v>
      </c>
      <c r="L30" s="71">
        <f t="shared" si="0"/>
        <v>6132.7665776896811</v>
      </c>
      <c r="M30" s="199"/>
      <c r="N30" s="199"/>
      <c r="O30" s="200"/>
      <c r="P30" s="54"/>
      <c r="Q30" s="54"/>
      <c r="R30" s="54"/>
      <c r="S30" s="192"/>
      <c r="T30" s="192"/>
      <c r="U30" s="259"/>
      <c r="V30" s="71">
        <f t="shared" si="1"/>
        <v>0</v>
      </c>
      <c r="W30" s="52">
        <f t="shared" si="1"/>
        <v>0</v>
      </c>
      <c r="X30" s="71">
        <f t="shared" si="1"/>
        <v>0</v>
      </c>
      <c r="Y30" s="54">
        <v>116</v>
      </c>
      <c r="Z30" s="54">
        <v>9.3938000000000006</v>
      </c>
      <c r="AA30" s="54">
        <v>3290.0070000000001</v>
      </c>
      <c r="AB30" s="54">
        <v>578</v>
      </c>
      <c r="AC30" s="54">
        <v>44.0381</v>
      </c>
      <c r="AD30" s="54">
        <v>22153.82</v>
      </c>
      <c r="AE30" s="54"/>
      <c r="AF30" s="54"/>
      <c r="AG30" s="54"/>
      <c r="AH30" s="54">
        <v>22</v>
      </c>
      <c r="AI30" s="54">
        <v>2.4276</v>
      </c>
      <c r="AJ30" s="54">
        <v>778.93</v>
      </c>
      <c r="AK30" s="54">
        <v>50</v>
      </c>
      <c r="AL30" s="54">
        <v>2.9011999999999998</v>
      </c>
      <c r="AM30" s="54">
        <v>1320.3040000000001</v>
      </c>
      <c r="AN30" s="52">
        <v>95</v>
      </c>
      <c r="AO30" s="52">
        <v>12.9352</v>
      </c>
      <c r="AP30" s="52">
        <v>7162.9369999999999</v>
      </c>
      <c r="AQ30" s="54">
        <f t="shared" si="2"/>
        <v>921</v>
      </c>
      <c r="AR30" s="54">
        <f t="shared" si="2"/>
        <v>88.874199999999988</v>
      </c>
      <c r="AS30" s="54">
        <f t="shared" si="2"/>
        <v>40838.764577689682</v>
      </c>
      <c r="AT30" s="55" t="s">
        <v>25</v>
      </c>
      <c r="AU30" s="42" t="s">
        <v>43</v>
      </c>
      <c r="AV30" s="77"/>
      <c r="AW30" s="24"/>
    </row>
    <row r="31" spans="1:49" ht="25.5">
      <c r="A31" s="73"/>
      <c r="B31" s="57"/>
      <c r="C31" s="58" t="s">
        <v>26</v>
      </c>
      <c r="D31" s="161">
        <v>0</v>
      </c>
      <c r="E31" s="159">
        <v>0</v>
      </c>
      <c r="F31" s="162">
        <v>0</v>
      </c>
      <c r="G31" s="156"/>
      <c r="H31" s="156"/>
      <c r="I31" s="156"/>
      <c r="J31" s="61">
        <f t="shared" si="0"/>
        <v>0</v>
      </c>
      <c r="K31" s="61">
        <f t="shared" si="0"/>
        <v>0</v>
      </c>
      <c r="L31" s="62">
        <f t="shared" si="0"/>
        <v>0</v>
      </c>
      <c r="M31" s="201"/>
      <c r="N31" s="201"/>
      <c r="O31" s="202"/>
      <c r="P31" s="54"/>
      <c r="Q31" s="54"/>
      <c r="R31" s="54"/>
      <c r="S31" s="193"/>
      <c r="T31" s="193"/>
      <c r="U31" s="260"/>
      <c r="V31" s="62">
        <f t="shared" si="1"/>
        <v>0</v>
      </c>
      <c r="W31" s="61">
        <f t="shared" si="1"/>
        <v>0</v>
      </c>
      <c r="X31" s="62">
        <f t="shared" si="1"/>
        <v>0</v>
      </c>
      <c r="Y31" s="54"/>
      <c r="Z31" s="54"/>
      <c r="AA31" s="54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 ht="25.5">
      <c r="A32" s="41" t="s">
        <v>44</v>
      </c>
      <c r="B32" s="42" t="s">
        <v>45</v>
      </c>
      <c r="C32" s="70" t="s">
        <v>25</v>
      </c>
      <c r="D32" s="156">
        <v>0</v>
      </c>
      <c r="E32" s="157">
        <v>0</v>
      </c>
      <c r="F32" s="157">
        <v>0</v>
      </c>
      <c r="G32" s="156"/>
      <c r="H32" s="156"/>
      <c r="I32" s="156"/>
      <c r="J32" s="52">
        <f t="shared" si="0"/>
        <v>0</v>
      </c>
      <c r="K32" s="52">
        <f t="shared" si="0"/>
        <v>0</v>
      </c>
      <c r="L32" s="71">
        <f t="shared" si="0"/>
        <v>0</v>
      </c>
      <c r="M32" s="54"/>
      <c r="N32" s="54"/>
      <c r="O32" s="54"/>
      <c r="P32" s="54">
        <v>21</v>
      </c>
      <c r="Q32" s="54">
        <v>180.98920000000001</v>
      </c>
      <c r="R32" s="54">
        <v>12475.894</v>
      </c>
      <c r="S32" s="192"/>
      <c r="T32" s="192"/>
      <c r="U32" s="259"/>
      <c r="V32" s="71">
        <f t="shared" si="1"/>
        <v>21</v>
      </c>
      <c r="W32" s="52">
        <f t="shared" si="1"/>
        <v>180.98920000000001</v>
      </c>
      <c r="X32" s="71">
        <f t="shared" si="1"/>
        <v>12475.894</v>
      </c>
      <c r="Y32" s="54">
        <v>9</v>
      </c>
      <c r="Z32" s="54">
        <v>164.65049999999999</v>
      </c>
      <c r="AA32" s="54">
        <v>11519.307000000001</v>
      </c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>
        <f t="shared" si="2"/>
        <v>30</v>
      </c>
      <c r="AR32" s="54">
        <f t="shared" si="2"/>
        <v>345.6397</v>
      </c>
      <c r="AS32" s="54">
        <f t="shared" si="2"/>
        <v>23995.201000000001</v>
      </c>
      <c r="AT32" s="55" t="s">
        <v>25</v>
      </c>
      <c r="AU32" s="42" t="s">
        <v>45</v>
      </c>
      <c r="AV32" s="56" t="s">
        <v>44</v>
      </c>
      <c r="AW32" s="24"/>
    </row>
    <row r="33" spans="1:49" ht="25.5">
      <c r="A33" s="41" t="s">
        <v>46</v>
      </c>
      <c r="B33" s="57"/>
      <c r="C33" s="58" t="s">
        <v>26</v>
      </c>
      <c r="D33" s="161">
        <v>0</v>
      </c>
      <c r="E33" s="159">
        <v>0</v>
      </c>
      <c r="F33" s="162">
        <v>0</v>
      </c>
      <c r="G33" s="156"/>
      <c r="H33" s="156"/>
      <c r="I33" s="156"/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54">
        <v>1</v>
      </c>
      <c r="N33" s="54">
        <v>0.15190000000000001</v>
      </c>
      <c r="O33" s="54">
        <v>97.075000000000003</v>
      </c>
      <c r="P33" s="54"/>
      <c r="Q33" s="54"/>
      <c r="R33" s="54"/>
      <c r="S33" s="193"/>
      <c r="T33" s="193"/>
      <c r="U33" s="260"/>
      <c r="V33" s="62">
        <f t="shared" si="1"/>
        <v>0</v>
      </c>
      <c r="W33" s="61">
        <f t="shared" si="1"/>
        <v>0</v>
      </c>
      <c r="X33" s="62">
        <f t="shared" si="1"/>
        <v>0</v>
      </c>
      <c r="Y33" s="54"/>
      <c r="Z33" s="54"/>
      <c r="AA33" s="54"/>
      <c r="AB33" s="68"/>
      <c r="AC33" s="68"/>
      <c r="AD33" s="68"/>
      <c r="AE33" s="68"/>
      <c r="AF33" s="68"/>
      <c r="AG33" s="68"/>
      <c r="AH33" s="68"/>
      <c r="AI33" s="68"/>
      <c r="AJ33" s="68"/>
      <c r="AK33" s="68">
        <v>1</v>
      </c>
      <c r="AL33" s="68">
        <v>1.12E-2</v>
      </c>
      <c r="AM33" s="68">
        <v>5.1029999999999998</v>
      </c>
      <c r="AN33" s="68"/>
      <c r="AO33" s="68"/>
      <c r="AP33" s="68"/>
      <c r="AQ33" s="68">
        <f t="shared" si="2"/>
        <v>2</v>
      </c>
      <c r="AR33" s="68">
        <f t="shared" si="2"/>
        <v>0.16309999999999999</v>
      </c>
      <c r="AS33" s="68">
        <f t="shared" si="2"/>
        <v>102.178</v>
      </c>
      <c r="AT33" s="69" t="s">
        <v>26</v>
      </c>
      <c r="AU33" s="57"/>
      <c r="AV33" s="56" t="s">
        <v>46</v>
      </c>
      <c r="AW33" s="24"/>
    </row>
    <row r="34" spans="1:49" ht="25.5">
      <c r="A34" s="41" t="s">
        <v>27</v>
      </c>
      <c r="B34" s="42" t="s">
        <v>47</v>
      </c>
      <c r="C34" s="70" t="s">
        <v>25</v>
      </c>
      <c r="D34" s="156">
        <v>0</v>
      </c>
      <c r="E34" s="157">
        <v>0</v>
      </c>
      <c r="F34" s="164">
        <v>0</v>
      </c>
      <c r="G34" s="156"/>
      <c r="H34" s="156"/>
      <c r="I34" s="156"/>
      <c r="J34" s="52">
        <f t="shared" si="3"/>
        <v>0</v>
      </c>
      <c r="K34" s="52">
        <f t="shared" si="3"/>
        <v>0</v>
      </c>
      <c r="L34" s="71">
        <f t="shared" si="3"/>
        <v>0</v>
      </c>
      <c r="M34" s="199"/>
      <c r="N34" s="199"/>
      <c r="O34" s="200"/>
      <c r="P34" s="54"/>
      <c r="Q34" s="54"/>
      <c r="R34" s="54"/>
      <c r="S34" s="192"/>
      <c r="T34" s="192"/>
      <c r="U34" s="259"/>
      <c r="V34" s="71">
        <f t="shared" si="1"/>
        <v>0</v>
      </c>
      <c r="W34" s="52">
        <f t="shared" si="1"/>
        <v>0</v>
      </c>
      <c r="X34" s="71">
        <f t="shared" si="1"/>
        <v>0</v>
      </c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2"/>
      <c r="AP34" s="52"/>
      <c r="AQ34" s="54">
        <f t="shared" si="2"/>
        <v>0</v>
      </c>
      <c r="AR34" s="54">
        <f t="shared" si="2"/>
        <v>0</v>
      </c>
      <c r="AS34" s="54">
        <f t="shared" si="2"/>
        <v>0</v>
      </c>
      <c r="AT34" s="55" t="s">
        <v>25</v>
      </c>
      <c r="AU34" s="42" t="s">
        <v>47</v>
      </c>
      <c r="AV34" s="56" t="s">
        <v>27</v>
      </c>
      <c r="AW34" s="24"/>
    </row>
    <row r="35" spans="1:49" ht="25.5">
      <c r="A35" s="73" t="s">
        <v>29</v>
      </c>
      <c r="B35" s="57"/>
      <c r="C35" s="58" t="s">
        <v>26</v>
      </c>
      <c r="D35" s="161">
        <v>0</v>
      </c>
      <c r="E35" s="159">
        <v>0</v>
      </c>
      <c r="F35" s="162">
        <v>0</v>
      </c>
      <c r="G35" s="156"/>
      <c r="H35" s="156"/>
      <c r="I35" s="156"/>
      <c r="J35" s="61">
        <f t="shared" si="3"/>
        <v>0</v>
      </c>
      <c r="K35" s="61">
        <f t="shared" si="3"/>
        <v>0</v>
      </c>
      <c r="L35" s="62">
        <f t="shared" si="3"/>
        <v>0</v>
      </c>
      <c r="M35" s="201"/>
      <c r="N35" s="201"/>
      <c r="O35" s="202"/>
      <c r="P35" s="54"/>
      <c r="Q35" s="54"/>
      <c r="R35" s="54"/>
      <c r="S35" s="193"/>
      <c r="T35" s="193"/>
      <c r="U35" s="260"/>
      <c r="V35" s="62">
        <f t="shared" si="1"/>
        <v>0</v>
      </c>
      <c r="W35" s="61">
        <f t="shared" si="1"/>
        <v>0</v>
      </c>
      <c r="X35" s="62">
        <f t="shared" si="1"/>
        <v>0</v>
      </c>
      <c r="Y35" s="54"/>
      <c r="Z35" s="54"/>
      <c r="AA35" s="54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>
        <f t="shared" si="2"/>
        <v>0</v>
      </c>
      <c r="AR35" s="68">
        <f t="shared" si="2"/>
        <v>0</v>
      </c>
      <c r="AS35" s="68">
        <f t="shared" si="2"/>
        <v>0</v>
      </c>
      <c r="AT35" s="74" t="s">
        <v>26</v>
      </c>
      <c r="AU35" s="57"/>
      <c r="AV35" s="75" t="s">
        <v>29</v>
      </c>
      <c r="AW35" s="24"/>
    </row>
    <row r="36" spans="1:49" ht="25.5">
      <c r="A36" s="41" t="s">
        <v>48</v>
      </c>
      <c r="B36" s="42" t="s">
        <v>49</v>
      </c>
      <c r="C36" s="70" t="s">
        <v>25</v>
      </c>
      <c r="D36" s="156">
        <v>0</v>
      </c>
      <c r="E36" s="157">
        <v>0</v>
      </c>
      <c r="F36" s="165">
        <v>0</v>
      </c>
      <c r="G36" s="156"/>
      <c r="H36" s="156"/>
      <c r="I36" s="156"/>
      <c r="J36" s="52">
        <f t="shared" si="3"/>
        <v>0</v>
      </c>
      <c r="K36" s="52">
        <f t="shared" si="3"/>
        <v>0</v>
      </c>
      <c r="L36" s="71">
        <f t="shared" si="3"/>
        <v>0</v>
      </c>
      <c r="M36" s="199"/>
      <c r="N36" s="199"/>
      <c r="O36" s="200"/>
      <c r="P36" s="54"/>
      <c r="Q36" s="54"/>
      <c r="R36" s="54"/>
      <c r="S36" s="192"/>
      <c r="T36" s="192"/>
      <c r="U36" s="259"/>
      <c r="V36" s="71">
        <f t="shared" si="1"/>
        <v>0</v>
      </c>
      <c r="W36" s="52">
        <f t="shared" si="1"/>
        <v>0</v>
      </c>
      <c r="X36" s="71">
        <f t="shared" si="1"/>
        <v>0</v>
      </c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>
        <f t="shared" si="2"/>
        <v>0</v>
      </c>
      <c r="AR36" s="54">
        <f t="shared" si="2"/>
        <v>0</v>
      </c>
      <c r="AS36" s="54">
        <f t="shared" si="2"/>
        <v>0</v>
      </c>
      <c r="AT36" s="55" t="s">
        <v>25</v>
      </c>
      <c r="AU36" s="42" t="s">
        <v>49</v>
      </c>
      <c r="AV36" s="56" t="s">
        <v>48</v>
      </c>
      <c r="AW36" s="24"/>
    </row>
    <row r="37" spans="1:49" ht="25.5">
      <c r="A37" s="41" t="s">
        <v>27</v>
      </c>
      <c r="B37" s="57"/>
      <c r="C37" s="58" t="s">
        <v>26</v>
      </c>
      <c r="D37" s="161">
        <v>0</v>
      </c>
      <c r="E37" s="159">
        <v>0</v>
      </c>
      <c r="F37" s="162">
        <v>0</v>
      </c>
      <c r="G37" s="156"/>
      <c r="H37" s="156"/>
      <c r="I37" s="156"/>
      <c r="J37" s="61">
        <f t="shared" si="3"/>
        <v>0</v>
      </c>
      <c r="K37" s="61">
        <f t="shared" si="3"/>
        <v>0</v>
      </c>
      <c r="L37" s="62">
        <f t="shared" si="3"/>
        <v>0</v>
      </c>
      <c r="M37" s="201"/>
      <c r="N37" s="201"/>
      <c r="O37" s="202"/>
      <c r="P37" s="54"/>
      <c r="Q37" s="54"/>
      <c r="R37" s="54"/>
      <c r="S37" s="193"/>
      <c r="T37" s="193"/>
      <c r="U37" s="260"/>
      <c r="V37" s="62">
        <f t="shared" si="1"/>
        <v>0</v>
      </c>
      <c r="W37" s="61">
        <f t="shared" si="1"/>
        <v>0</v>
      </c>
      <c r="X37" s="62">
        <f t="shared" si="1"/>
        <v>0</v>
      </c>
      <c r="Y37" s="54"/>
      <c r="Z37" s="54"/>
      <c r="AA37" s="54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 ht="25.5">
      <c r="A38" s="41" t="s">
        <v>29</v>
      </c>
      <c r="B38" s="42" t="s">
        <v>50</v>
      </c>
      <c r="C38" s="70" t="s">
        <v>25</v>
      </c>
      <c r="D38" s="156">
        <v>27</v>
      </c>
      <c r="E38" s="157">
        <v>5.5617000000000001</v>
      </c>
      <c r="F38" s="164">
        <v>1987.5516934662669</v>
      </c>
      <c r="G38" s="156"/>
      <c r="H38" s="156"/>
      <c r="I38" s="156"/>
      <c r="J38" s="52">
        <f t="shared" si="3"/>
        <v>27</v>
      </c>
      <c r="K38" s="52">
        <f t="shared" si="3"/>
        <v>5.5617000000000001</v>
      </c>
      <c r="L38" s="71">
        <f t="shared" si="3"/>
        <v>1987.5516934662669</v>
      </c>
      <c r="M38" s="199"/>
      <c r="N38" s="199"/>
      <c r="O38" s="200"/>
      <c r="P38" s="54"/>
      <c r="Q38" s="54"/>
      <c r="R38" s="54"/>
      <c r="S38" s="192"/>
      <c r="T38" s="192"/>
      <c r="U38" s="259"/>
      <c r="V38" s="71">
        <f t="shared" si="1"/>
        <v>0</v>
      </c>
      <c r="W38" s="52">
        <f t="shared" si="1"/>
        <v>0</v>
      </c>
      <c r="X38" s="71">
        <f t="shared" si="1"/>
        <v>0</v>
      </c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>
        <f t="shared" si="2"/>
        <v>27</v>
      </c>
      <c r="AR38" s="54">
        <f t="shared" si="2"/>
        <v>5.5617000000000001</v>
      </c>
      <c r="AS38" s="54">
        <f t="shared" si="2"/>
        <v>1987.5516934662669</v>
      </c>
      <c r="AT38" s="55" t="s">
        <v>25</v>
      </c>
      <c r="AU38" s="42" t="s">
        <v>50</v>
      </c>
      <c r="AV38" s="56" t="s">
        <v>29</v>
      </c>
      <c r="AW38" s="24"/>
    </row>
    <row r="39" spans="1:49" ht="25.5">
      <c r="A39" s="73" t="s">
        <v>51</v>
      </c>
      <c r="B39" s="57"/>
      <c r="C39" s="58" t="s">
        <v>26</v>
      </c>
      <c r="D39" s="161">
        <v>0</v>
      </c>
      <c r="E39" s="159">
        <v>0</v>
      </c>
      <c r="F39" s="162">
        <v>0</v>
      </c>
      <c r="G39" s="156"/>
      <c r="H39" s="156"/>
      <c r="I39" s="156"/>
      <c r="J39" s="61">
        <f t="shared" si="3"/>
        <v>0</v>
      </c>
      <c r="K39" s="61">
        <f t="shared" si="3"/>
        <v>0</v>
      </c>
      <c r="L39" s="62">
        <f t="shared" si="3"/>
        <v>0</v>
      </c>
      <c r="M39" s="201"/>
      <c r="N39" s="201"/>
      <c r="O39" s="202"/>
      <c r="P39" s="54"/>
      <c r="Q39" s="54"/>
      <c r="R39" s="54"/>
      <c r="S39" s="193"/>
      <c r="T39" s="193"/>
      <c r="U39" s="260"/>
      <c r="V39" s="62">
        <f t="shared" si="1"/>
        <v>0</v>
      </c>
      <c r="W39" s="61">
        <f t="shared" si="1"/>
        <v>0</v>
      </c>
      <c r="X39" s="62">
        <f t="shared" si="1"/>
        <v>0</v>
      </c>
      <c r="Y39" s="54"/>
      <c r="Z39" s="54"/>
      <c r="AA39" s="54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 ht="25.5">
      <c r="A40" s="41"/>
      <c r="B40" s="42" t="s">
        <v>52</v>
      </c>
      <c r="C40" s="70" t="s">
        <v>25</v>
      </c>
      <c r="D40" s="156">
        <v>0</v>
      </c>
      <c r="E40" s="157">
        <v>0</v>
      </c>
      <c r="F40" s="157">
        <v>0</v>
      </c>
      <c r="G40" s="156"/>
      <c r="H40" s="156"/>
      <c r="I40" s="156"/>
      <c r="J40" s="52">
        <f t="shared" si="3"/>
        <v>0</v>
      </c>
      <c r="K40" s="52">
        <f t="shared" si="3"/>
        <v>0</v>
      </c>
      <c r="L40" s="71">
        <f t="shared" si="3"/>
        <v>0</v>
      </c>
      <c r="M40" s="199"/>
      <c r="N40" s="199"/>
      <c r="O40" s="200"/>
      <c r="P40" s="54"/>
      <c r="Q40" s="54"/>
      <c r="R40" s="54"/>
      <c r="S40" s="192"/>
      <c r="T40" s="192"/>
      <c r="U40" s="259"/>
      <c r="V40" s="71">
        <f t="shared" si="1"/>
        <v>0</v>
      </c>
      <c r="W40" s="52">
        <f t="shared" si="1"/>
        <v>0</v>
      </c>
      <c r="X40" s="71">
        <f t="shared" si="1"/>
        <v>0</v>
      </c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>
        <f t="shared" si="2"/>
        <v>0</v>
      </c>
      <c r="AR40" s="54">
        <f t="shared" si="2"/>
        <v>0</v>
      </c>
      <c r="AS40" s="54">
        <f t="shared" si="2"/>
        <v>0</v>
      </c>
      <c r="AT40" s="55" t="s">
        <v>25</v>
      </c>
      <c r="AU40" s="42" t="s">
        <v>52</v>
      </c>
      <c r="AV40" s="56"/>
      <c r="AW40" s="24"/>
    </row>
    <row r="41" spans="1:49" ht="25.5">
      <c r="A41" s="41" t="s">
        <v>53</v>
      </c>
      <c r="B41" s="57"/>
      <c r="C41" s="58" t="s">
        <v>26</v>
      </c>
      <c r="D41" s="161">
        <v>0</v>
      </c>
      <c r="E41" s="159">
        <v>0</v>
      </c>
      <c r="F41" s="159">
        <v>0</v>
      </c>
      <c r="G41" s="156"/>
      <c r="H41" s="156"/>
      <c r="I41" s="156"/>
      <c r="J41" s="61">
        <f t="shared" si="3"/>
        <v>0</v>
      </c>
      <c r="K41" s="61">
        <f t="shared" si="3"/>
        <v>0</v>
      </c>
      <c r="L41" s="62">
        <f t="shared" si="3"/>
        <v>0</v>
      </c>
      <c r="M41" s="201"/>
      <c r="N41" s="201"/>
      <c r="O41" s="202"/>
      <c r="P41" s="54"/>
      <c r="Q41" s="54"/>
      <c r="R41" s="54"/>
      <c r="S41" s="193"/>
      <c r="T41" s="193"/>
      <c r="U41" s="260"/>
      <c r="V41" s="62">
        <f t="shared" si="1"/>
        <v>0</v>
      </c>
      <c r="W41" s="61">
        <f t="shared" si="1"/>
        <v>0</v>
      </c>
      <c r="X41" s="62">
        <f t="shared" si="1"/>
        <v>0</v>
      </c>
      <c r="Y41" s="54"/>
      <c r="Z41" s="54"/>
      <c r="AA41" s="54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 ht="25.5">
      <c r="A42" s="41"/>
      <c r="B42" s="42" t="s">
        <v>54</v>
      </c>
      <c r="C42" s="70" t="s">
        <v>25</v>
      </c>
      <c r="D42" s="156">
        <v>0</v>
      </c>
      <c r="E42" s="157">
        <v>0</v>
      </c>
      <c r="F42" s="157">
        <v>0</v>
      </c>
      <c r="G42" s="156">
        <v>1</v>
      </c>
      <c r="H42" s="156">
        <v>20.097200000000001</v>
      </c>
      <c r="I42" s="156">
        <v>9727.7800000000007</v>
      </c>
      <c r="J42" s="52">
        <f t="shared" si="3"/>
        <v>1</v>
      </c>
      <c r="K42" s="52">
        <f t="shared" si="3"/>
        <v>20.097200000000001</v>
      </c>
      <c r="L42" s="71">
        <f t="shared" si="3"/>
        <v>9727.7800000000007</v>
      </c>
      <c r="M42" s="54">
        <v>14</v>
      </c>
      <c r="N42" s="54">
        <v>442.85899999999998</v>
      </c>
      <c r="O42" s="54">
        <v>240516.30900000001</v>
      </c>
      <c r="P42" s="54"/>
      <c r="Q42" s="54"/>
      <c r="R42" s="54"/>
      <c r="S42" s="192"/>
      <c r="T42" s="192"/>
      <c r="U42" s="259"/>
      <c r="V42" s="71">
        <f t="shared" si="1"/>
        <v>0</v>
      </c>
      <c r="W42" s="52">
        <f t="shared" si="1"/>
        <v>0</v>
      </c>
      <c r="X42" s="71">
        <f t="shared" si="1"/>
        <v>0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>
        <f t="shared" si="2"/>
        <v>15</v>
      </c>
      <c r="AR42" s="54">
        <f t="shared" si="2"/>
        <v>462.95619999999997</v>
      </c>
      <c r="AS42" s="54">
        <f t="shared" si="2"/>
        <v>250244.08900000001</v>
      </c>
      <c r="AT42" s="55" t="s">
        <v>25</v>
      </c>
      <c r="AU42" s="42" t="s">
        <v>54</v>
      </c>
      <c r="AV42" s="56"/>
      <c r="AW42" s="24"/>
    </row>
    <row r="43" spans="1:49" ht="25.5">
      <c r="A43" s="41" t="s">
        <v>55</v>
      </c>
      <c r="B43" s="57"/>
      <c r="C43" s="58" t="s">
        <v>26</v>
      </c>
      <c r="D43" s="161">
        <v>8</v>
      </c>
      <c r="E43" s="159">
        <v>203.6806</v>
      </c>
      <c r="F43" s="160">
        <v>81833.106000115367</v>
      </c>
      <c r="G43" s="156">
        <v>8</v>
      </c>
      <c r="H43" s="156">
        <v>214.7672</v>
      </c>
      <c r="I43" s="156">
        <v>116323.117</v>
      </c>
      <c r="J43" s="61">
        <f t="shared" si="3"/>
        <v>16</v>
      </c>
      <c r="K43" s="61">
        <f t="shared" si="3"/>
        <v>418.44780000000003</v>
      </c>
      <c r="L43" s="62">
        <f t="shared" si="3"/>
        <v>198156.22300011537</v>
      </c>
      <c r="M43" s="54">
        <v>3</v>
      </c>
      <c r="N43" s="54">
        <v>33.895400000000002</v>
      </c>
      <c r="O43" s="54">
        <v>8972.4560000000001</v>
      </c>
      <c r="P43" s="54"/>
      <c r="Q43" s="54"/>
      <c r="R43" s="54"/>
      <c r="S43" s="193"/>
      <c r="T43" s="193"/>
      <c r="U43" s="260"/>
      <c r="V43" s="62">
        <f t="shared" si="1"/>
        <v>0</v>
      </c>
      <c r="W43" s="61">
        <f t="shared" si="1"/>
        <v>0</v>
      </c>
      <c r="X43" s="62">
        <f t="shared" si="1"/>
        <v>0</v>
      </c>
      <c r="Y43" s="54"/>
      <c r="Z43" s="54"/>
      <c r="AA43" s="54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>
        <f t="shared" si="2"/>
        <v>19</v>
      </c>
      <c r="AR43" s="68">
        <f t="shared" si="2"/>
        <v>452.34320000000002</v>
      </c>
      <c r="AS43" s="68">
        <f t="shared" si="2"/>
        <v>207128.67900011537</v>
      </c>
      <c r="AT43" s="55" t="s">
        <v>26</v>
      </c>
      <c r="AU43" s="57"/>
      <c r="AV43" s="56" t="s">
        <v>55</v>
      </c>
      <c r="AW43" s="24"/>
    </row>
    <row r="44" spans="1:49" ht="25.5">
      <c r="A44" s="41"/>
      <c r="B44" s="42" t="s">
        <v>56</v>
      </c>
      <c r="C44" s="70" t="s">
        <v>25</v>
      </c>
      <c r="D44" s="156">
        <v>0</v>
      </c>
      <c r="E44" s="157">
        <v>0</v>
      </c>
      <c r="F44" s="157">
        <v>0</v>
      </c>
      <c r="G44" s="156"/>
      <c r="H44" s="156"/>
      <c r="I44" s="156"/>
      <c r="J44" s="52">
        <f t="shared" si="3"/>
        <v>0</v>
      </c>
      <c r="K44" s="52">
        <f t="shared" si="3"/>
        <v>0</v>
      </c>
      <c r="L44" s="71">
        <f t="shared" si="3"/>
        <v>0</v>
      </c>
      <c r="M44" s="54">
        <v>29</v>
      </c>
      <c r="N44" s="54">
        <v>1.4618</v>
      </c>
      <c r="O44" s="54">
        <v>764.55399999999997</v>
      </c>
      <c r="P44" s="54"/>
      <c r="Q44" s="54"/>
      <c r="R44" s="54"/>
      <c r="S44" s="192"/>
      <c r="T44" s="192"/>
      <c r="U44" s="259"/>
      <c r="V44" s="71">
        <f t="shared" si="1"/>
        <v>0</v>
      </c>
      <c r="W44" s="52">
        <f t="shared" si="1"/>
        <v>0</v>
      </c>
      <c r="X44" s="71">
        <f t="shared" si="1"/>
        <v>0</v>
      </c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>
        <f t="shared" si="2"/>
        <v>29</v>
      </c>
      <c r="AR44" s="54">
        <f t="shared" si="2"/>
        <v>1.4618</v>
      </c>
      <c r="AS44" s="54">
        <f t="shared" si="2"/>
        <v>764.55399999999997</v>
      </c>
      <c r="AT44" s="78" t="s">
        <v>25</v>
      </c>
      <c r="AU44" s="42" t="s">
        <v>56</v>
      </c>
      <c r="AV44" s="56"/>
      <c r="AW44" s="24"/>
    </row>
    <row r="45" spans="1:49" ht="25.5">
      <c r="A45" s="41" t="s">
        <v>29</v>
      </c>
      <c r="B45" s="57"/>
      <c r="C45" s="58" t="s">
        <v>26</v>
      </c>
      <c r="D45" s="161">
        <v>0</v>
      </c>
      <c r="E45" s="159">
        <v>0</v>
      </c>
      <c r="F45" s="159">
        <v>0</v>
      </c>
      <c r="G45" s="156"/>
      <c r="H45" s="156"/>
      <c r="I45" s="156"/>
      <c r="J45" s="61">
        <f t="shared" si="3"/>
        <v>0</v>
      </c>
      <c r="K45" s="61">
        <f t="shared" si="3"/>
        <v>0</v>
      </c>
      <c r="L45" s="62">
        <f t="shared" si="3"/>
        <v>0</v>
      </c>
      <c r="M45" s="100">
        <v>14</v>
      </c>
      <c r="N45" s="100">
        <v>0.57189999999999996</v>
      </c>
      <c r="O45" s="100">
        <v>216.10499999999999</v>
      </c>
      <c r="P45" s="54"/>
      <c r="Q45" s="54"/>
      <c r="R45" s="54"/>
      <c r="S45" s="193"/>
      <c r="T45" s="193"/>
      <c r="U45" s="260"/>
      <c r="V45" s="62">
        <f t="shared" si="1"/>
        <v>0</v>
      </c>
      <c r="W45" s="61">
        <f t="shared" si="1"/>
        <v>0</v>
      </c>
      <c r="X45" s="62">
        <f t="shared" si="1"/>
        <v>0</v>
      </c>
      <c r="Y45" s="54"/>
      <c r="Z45" s="54"/>
      <c r="AA45" s="54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>
        <f t="shared" si="2"/>
        <v>14</v>
      </c>
      <c r="AR45" s="68">
        <f t="shared" si="2"/>
        <v>0.57189999999999996</v>
      </c>
      <c r="AS45" s="68">
        <f t="shared" si="2"/>
        <v>216.10499999999999</v>
      </c>
      <c r="AT45" s="69" t="s">
        <v>26</v>
      </c>
      <c r="AU45" s="57"/>
      <c r="AV45" s="79" t="s">
        <v>29</v>
      </c>
      <c r="AW45" s="24"/>
    </row>
    <row r="46" spans="1:49" ht="25.5">
      <c r="A46" s="41"/>
      <c r="B46" s="42" t="s">
        <v>57</v>
      </c>
      <c r="C46" s="70" t="s">
        <v>25</v>
      </c>
      <c r="D46" s="156">
        <v>0</v>
      </c>
      <c r="E46" s="157">
        <v>0</v>
      </c>
      <c r="F46" s="157">
        <v>0</v>
      </c>
      <c r="G46" s="156"/>
      <c r="H46" s="156"/>
      <c r="I46" s="156"/>
      <c r="J46" s="52">
        <f t="shared" si="3"/>
        <v>0</v>
      </c>
      <c r="K46" s="52">
        <f t="shared" si="3"/>
        <v>0</v>
      </c>
      <c r="L46" s="71">
        <f t="shared" si="3"/>
        <v>0</v>
      </c>
      <c r="M46" s="195"/>
      <c r="N46" s="195"/>
      <c r="O46" s="203"/>
      <c r="P46" s="54"/>
      <c r="Q46" s="54"/>
      <c r="R46" s="54"/>
      <c r="S46" s="192"/>
      <c r="T46" s="192"/>
      <c r="U46" s="259"/>
      <c r="V46" s="71">
        <f t="shared" si="1"/>
        <v>0</v>
      </c>
      <c r="W46" s="52">
        <f t="shared" si="1"/>
        <v>0</v>
      </c>
      <c r="X46" s="71">
        <f t="shared" si="1"/>
        <v>0</v>
      </c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>
        <f t="shared" si="2"/>
        <v>0</v>
      </c>
      <c r="AR46" s="54">
        <f t="shared" si="2"/>
        <v>0</v>
      </c>
      <c r="AS46" s="54">
        <f t="shared" si="2"/>
        <v>0</v>
      </c>
      <c r="AT46" s="55" t="s">
        <v>25</v>
      </c>
      <c r="AU46" s="42" t="s">
        <v>57</v>
      </c>
      <c r="AV46" s="79"/>
      <c r="AW46" s="24"/>
    </row>
    <row r="47" spans="1:49" ht="25.5">
      <c r="A47" s="73"/>
      <c r="B47" s="57"/>
      <c r="C47" s="58" t="s">
        <v>26</v>
      </c>
      <c r="D47" s="161">
        <v>0</v>
      </c>
      <c r="E47" s="159">
        <v>0</v>
      </c>
      <c r="F47" s="159">
        <v>0</v>
      </c>
      <c r="G47" s="156"/>
      <c r="H47" s="156"/>
      <c r="I47" s="156"/>
      <c r="J47" s="61">
        <f t="shared" si="3"/>
        <v>0</v>
      </c>
      <c r="K47" s="61">
        <f t="shared" si="3"/>
        <v>0</v>
      </c>
      <c r="L47" s="62">
        <f t="shared" si="3"/>
        <v>0</v>
      </c>
      <c r="M47" s="197"/>
      <c r="N47" s="197"/>
      <c r="O47" s="204"/>
      <c r="P47" s="54"/>
      <c r="Q47" s="54"/>
      <c r="R47" s="54"/>
      <c r="S47" s="193"/>
      <c r="T47" s="193"/>
      <c r="U47" s="260"/>
      <c r="V47" s="62">
        <f t="shared" si="1"/>
        <v>0</v>
      </c>
      <c r="W47" s="61">
        <f t="shared" si="1"/>
        <v>0</v>
      </c>
      <c r="X47" s="62">
        <f t="shared" si="1"/>
        <v>0</v>
      </c>
      <c r="Y47" s="54"/>
      <c r="Z47" s="54"/>
      <c r="AA47" s="54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 ht="25.5">
      <c r="A48" s="41"/>
      <c r="B48" s="42" t="s">
        <v>58</v>
      </c>
      <c r="C48" s="70" t="s">
        <v>25</v>
      </c>
      <c r="D48" s="156">
        <v>0</v>
      </c>
      <c r="E48" s="157">
        <v>0</v>
      </c>
      <c r="F48" s="157">
        <v>0</v>
      </c>
      <c r="G48" s="156"/>
      <c r="H48" s="156"/>
      <c r="I48" s="156"/>
      <c r="J48" s="52">
        <f t="shared" si="3"/>
        <v>0</v>
      </c>
      <c r="K48" s="52">
        <f t="shared" si="3"/>
        <v>0</v>
      </c>
      <c r="L48" s="71">
        <f t="shared" si="3"/>
        <v>0</v>
      </c>
      <c r="M48" s="54"/>
      <c r="N48" s="54"/>
      <c r="O48" s="54"/>
      <c r="P48" s="54"/>
      <c r="Q48" s="54"/>
      <c r="R48" s="54"/>
      <c r="S48" s="192"/>
      <c r="T48" s="192"/>
      <c r="U48" s="259"/>
      <c r="V48" s="71">
        <f t="shared" si="1"/>
        <v>0</v>
      </c>
      <c r="W48" s="52">
        <f t="shared" si="1"/>
        <v>0</v>
      </c>
      <c r="X48" s="71">
        <f t="shared" si="1"/>
        <v>0</v>
      </c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>
        <f t="shared" si="2"/>
        <v>0</v>
      </c>
      <c r="AR48" s="54">
        <f t="shared" si="2"/>
        <v>0</v>
      </c>
      <c r="AS48" s="54">
        <f t="shared" si="2"/>
        <v>0</v>
      </c>
      <c r="AT48" s="55" t="s">
        <v>25</v>
      </c>
      <c r="AU48" s="42" t="s">
        <v>58</v>
      </c>
      <c r="AV48" s="79"/>
      <c r="AW48" s="24"/>
    </row>
    <row r="49" spans="1:49" ht="25.5">
      <c r="A49" s="41" t="s">
        <v>59</v>
      </c>
      <c r="B49" s="57"/>
      <c r="C49" s="58" t="s">
        <v>26</v>
      </c>
      <c r="D49" s="161">
        <v>0</v>
      </c>
      <c r="E49" s="159">
        <v>0</v>
      </c>
      <c r="F49" s="159">
        <v>0</v>
      </c>
      <c r="G49" s="156"/>
      <c r="H49" s="156"/>
      <c r="I49" s="156"/>
      <c r="J49" s="61">
        <f t="shared" si="3"/>
        <v>0</v>
      </c>
      <c r="K49" s="61">
        <f t="shared" si="3"/>
        <v>0</v>
      </c>
      <c r="L49" s="62">
        <f t="shared" si="3"/>
        <v>0</v>
      </c>
      <c r="M49" s="201"/>
      <c r="N49" s="201"/>
      <c r="O49" s="202"/>
      <c r="P49" s="54"/>
      <c r="Q49" s="54"/>
      <c r="R49" s="54"/>
      <c r="S49" s="193"/>
      <c r="T49" s="193"/>
      <c r="U49" s="260"/>
      <c r="V49" s="62">
        <f t="shared" si="1"/>
        <v>0</v>
      </c>
      <c r="W49" s="61">
        <f t="shared" si="1"/>
        <v>0</v>
      </c>
      <c r="X49" s="62">
        <f t="shared" si="1"/>
        <v>0</v>
      </c>
      <c r="Y49" s="54"/>
      <c r="Z49" s="54"/>
      <c r="AA49" s="54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>
        <f t="shared" si="2"/>
        <v>0</v>
      </c>
      <c r="AR49" s="68">
        <f t="shared" si="2"/>
        <v>0</v>
      </c>
      <c r="AS49" s="68">
        <f t="shared" si="2"/>
        <v>0</v>
      </c>
      <c r="AT49" s="69" t="s">
        <v>26</v>
      </c>
      <c r="AU49" s="57"/>
      <c r="AV49" s="79" t="s">
        <v>59</v>
      </c>
      <c r="AW49" s="24"/>
    </row>
    <row r="50" spans="1:49" ht="25.5">
      <c r="A50" s="41"/>
      <c r="B50" s="42" t="s">
        <v>60</v>
      </c>
      <c r="C50" s="70" t="s">
        <v>25</v>
      </c>
      <c r="D50" s="156">
        <v>0</v>
      </c>
      <c r="E50" s="157">
        <v>0</v>
      </c>
      <c r="F50" s="157">
        <v>0</v>
      </c>
      <c r="G50" s="156"/>
      <c r="H50" s="156"/>
      <c r="I50" s="156"/>
      <c r="J50" s="52">
        <f t="shared" si="3"/>
        <v>0</v>
      </c>
      <c r="K50" s="52">
        <f t="shared" si="3"/>
        <v>0</v>
      </c>
      <c r="L50" s="71">
        <f t="shared" si="3"/>
        <v>0</v>
      </c>
      <c r="M50" s="199"/>
      <c r="N50" s="199"/>
      <c r="O50" s="200"/>
      <c r="P50" s="54"/>
      <c r="Q50" s="54"/>
      <c r="R50" s="54"/>
      <c r="S50" s="192"/>
      <c r="T50" s="192"/>
      <c r="U50" s="259"/>
      <c r="V50" s="71">
        <f t="shared" si="1"/>
        <v>0</v>
      </c>
      <c r="W50" s="52">
        <f t="shared" si="1"/>
        <v>0</v>
      </c>
      <c r="X50" s="71">
        <f t="shared" si="1"/>
        <v>0</v>
      </c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>
        <f t="shared" si="2"/>
        <v>0</v>
      </c>
      <c r="AR50" s="54">
        <f t="shared" si="2"/>
        <v>0</v>
      </c>
      <c r="AS50" s="54">
        <f t="shared" si="2"/>
        <v>0</v>
      </c>
      <c r="AT50" s="55" t="s">
        <v>25</v>
      </c>
      <c r="AU50" s="42" t="s">
        <v>60</v>
      </c>
      <c r="AV50" s="77"/>
      <c r="AW50" s="24"/>
    </row>
    <row r="51" spans="1:49" ht="25.5">
      <c r="A51" s="41"/>
      <c r="B51" s="57"/>
      <c r="C51" s="58" t="s">
        <v>26</v>
      </c>
      <c r="D51" s="161">
        <v>0</v>
      </c>
      <c r="E51" s="159">
        <v>0</v>
      </c>
      <c r="F51" s="159">
        <v>0</v>
      </c>
      <c r="G51" s="156"/>
      <c r="H51" s="156"/>
      <c r="I51" s="156"/>
      <c r="J51" s="61">
        <f t="shared" si="3"/>
        <v>0</v>
      </c>
      <c r="K51" s="61">
        <f t="shared" si="3"/>
        <v>0</v>
      </c>
      <c r="L51" s="62">
        <f t="shared" si="3"/>
        <v>0</v>
      </c>
      <c r="M51" s="201"/>
      <c r="N51" s="201"/>
      <c r="O51" s="202"/>
      <c r="P51" s="54"/>
      <c r="Q51" s="54"/>
      <c r="R51" s="54"/>
      <c r="S51" s="193"/>
      <c r="T51" s="193"/>
      <c r="U51" s="260"/>
      <c r="V51" s="62">
        <f t="shared" si="1"/>
        <v>0</v>
      </c>
      <c r="W51" s="61">
        <f t="shared" si="1"/>
        <v>0</v>
      </c>
      <c r="X51" s="62">
        <f t="shared" si="1"/>
        <v>0</v>
      </c>
      <c r="Y51" s="54"/>
      <c r="Z51" s="54"/>
      <c r="AA51" s="54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>
        <f t="shared" si="2"/>
        <v>0</v>
      </c>
      <c r="AR51" s="68">
        <f t="shared" si="2"/>
        <v>0</v>
      </c>
      <c r="AS51" s="68">
        <f t="shared" si="2"/>
        <v>0</v>
      </c>
      <c r="AT51" s="69" t="s">
        <v>26</v>
      </c>
      <c r="AU51" s="57"/>
      <c r="AV51" s="79"/>
      <c r="AW51" s="24"/>
    </row>
    <row r="52" spans="1:49" ht="25.5">
      <c r="A52" s="41"/>
      <c r="B52" s="42" t="s">
        <v>61</v>
      </c>
      <c r="C52" s="70" t="s">
        <v>25</v>
      </c>
      <c r="D52" s="156">
        <v>0</v>
      </c>
      <c r="E52" s="157">
        <v>0</v>
      </c>
      <c r="F52" s="157">
        <v>0</v>
      </c>
      <c r="G52" s="156"/>
      <c r="H52" s="156"/>
      <c r="I52" s="156"/>
      <c r="J52" s="52">
        <f t="shared" si="3"/>
        <v>0</v>
      </c>
      <c r="K52" s="52">
        <f t="shared" si="3"/>
        <v>0</v>
      </c>
      <c r="L52" s="71">
        <f t="shared" si="3"/>
        <v>0</v>
      </c>
      <c r="M52" s="199"/>
      <c r="N52" s="199"/>
      <c r="O52" s="200"/>
      <c r="P52" s="54"/>
      <c r="Q52" s="54"/>
      <c r="R52" s="54"/>
      <c r="S52" s="192"/>
      <c r="T52" s="192"/>
      <c r="U52" s="259"/>
      <c r="V52" s="71">
        <f t="shared" si="1"/>
        <v>0</v>
      </c>
      <c r="W52" s="52">
        <f t="shared" si="1"/>
        <v>0</v>
      </c>
      <c r="X52" s="71">
        <f t="shared" si="1"/>
        <v>0</v>
      </c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 ht="25.5">
      <c r="A53" s="41" t="s">
        <v>29</v>
      </c>
      <c r="B53" s="57"/>
      <c r="C53" s="58" t="s">
        <v>26</v>
      </c>
      <c r="D53" s="161">
        <v>0</v>
      </c>
      <c r="E53" s="159">
        <v>0</v>
      </c>
      <c r="F53" s="160">
        <v>0</v>
      </c>
      <c r="G53" s="156"/>
      <c r="H53" s="156"/>
      <c r="I53" s="156"/>
      <c r="J53" s="61">
        <f t="shared" si="3"/>
        <v>0</v>
      </c>
      <c r="K53" s="61">
        <f t="shared" si="3"/>
        <v>0</v>
      </c>
      <c r="L53" s="62">
        <f t="shared" si="3"/>
        <v>0</v>
      </c>
      <c r="M53" s="201"/>
      <c r="N53" s="201"/>
      <c r="O53" s="202"/>
      <c r="P53" s="54"/>
      <c r="Q53" s="54"/>
      <c r="R53" s="54"/>
      <c r="S53" s="193"/>
      <c r="T53" s="193"/>
      <c r="U53" s="260"/>
      <c r="V53" s="62">
        <f t="shared" si="1"/>
        <v>0</v>
      </c>
      <c r="W53" s="61">
        <f t="shared" si="1"/>
        <v>0</v>
      </c>
      <c r="X53" s="62">
        <f t="shared" si="1"/>
        <v>0</v>
      </c>
      <c r="Y53" s="54"/>
      <c r="Z53" s="54"/>
      <c r="AA53" s="54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>
        <f t="shared" si="2"/>
        <v>0</v>
      </c>
      <c r="AR53" s="68">
        <f t="shared" si="2"/>
        <v>0</v>
      </c>
      <c r="AS53" s="68">
        <f t="shared" si="2"/>
        <v>0</v>
      </c>
      <c r="AT53" s="69" t="s">
        <v>26</v>
      </c>
      <c r="AU53" s="57"/>
      <c r="AV53" s="79" t="s">
        <v>29</v>
      </c>
      <c r="AW53" s="24"/>
    </row>
    <row r="54" spans="1:49" ht="25.5">
      <c r="A54" s="41"/>
      <c r="B54" s="42" t="s">
        <v>62</v>
      </c>
      <c r="C54" s="70" t="s">
        <v>25</v>
      </c>
      <c r="D54" s="156">
        <v>0</v>
      </c>
      <c r="E54" s="157">
        <v>0</v>
      </c>
      <c r="F54" s="157">
        <v>0</v>
      </c>
      <c r="G54" s="156"/>
      <c r="H54" s="156"/>
      <c r="I54" s="156"/>
      <c r="J54" s="52">
        <f t="shared" si="3"/>
        <v>0</v>
      </c>
      <c r="K54" s="52">
        <f t="shared" si="3"/>
        <v>0</v>
      </c>
      <c r="L54" s="71">
        <f t="shared" si="3"/>
        <v>0</v>
      </c>
      <c r="M54" s="199"/>
      <c r="N54" s="199"/>
      <c r="O54" s="200"/>
      <c r="P54" s="54"/>
      <c r="Q54" s="54"/>
      <c r="R54" s="54"/>
      <c r="S54" s="192"/>
      <c r="T54" s="192"/>
      <c r="U54" s="259"/>
      <c r="V54" s="71">
        <f t="shared" si="1"/>
        <v>0</v>
      </c>
      <c r="W54" s="52">
        <f t="shared" si="1"/>
        <v>0</v>
      </c>
      <c r="X54" s="71">
        <f t="shared" si="1"/>
        <v>0</v>
      </c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2">
        <v>11</v>
      </c>
      <c r="AO54" s="52">
        <v>0.995</v>
      </c>
      <c r="AP54" s="52">
        <v>1262.5820000000001</v>
      </c>
      <c r="AQ54" s="54">
        <f t="shared" si="2"/>
        <v>11</v>
      </c>
      <c r="AR54" s="54">
        <f t="shared" si="2"/>
        <v>0.995</v>
      </c>
      <c r="AS54" s="54">
        <f t="shared" si="2"/>
        <v>1262.5820000000001</v>
      </c>
      <c r="AT54" s="55" t="s">
        <v>25</v>
      </c>
      <c r="AU54" s="42" t="s">
        <v>62</v>
      </c>
      <c r="AV54" s="56"/>
      <c r="AW54" s="24"/>
    </row>
    <row r="55" spans="1:49" ht="25.5">
      <c r="A55" s="73"/>
      <c r="B55" s="57"/>
      <c r="C55" s="58" t="s">
        <v>26</v>
      </c>
      <c r="D55" s="161">
        <v>0</v>
      </c>
      <c r="E55" s="159">
        <v>0</v>
      </c>
      <c r="F55" s="159">
        <v>0</v>
      </c>
      <c r="G55" s="156"/>
      <c r="H55" s="156"/>
      <c r="I55" s="156"/>
      <c r="J55" s="61">
        <f t="shared" si="3"/>
        <v>0</v>
      </c>
      <c r="K55" s="61">
        <f t="shared" si="3"/>
        <v>0</v>
      </c>
      <c r="L55" s="62">
        <f t="shared" si="3"/>
        <v>0</v>
      </c>
      <c r="M55" s="201"/>
      <c r="N55" s="201"/>
      <c r="O55" s="202"/>
      <c r="P55" s="54"/>
      <c r="Q55" s="54"/>
      <c r="R55" s="54"/>
      <c r="S55" s="193"/>
      <c r="T55" s="193"/>
      <c r="U55" s="260"/>
      <c r="V55" s="62">
        <f t="shared" si="1"/>
        <v>0</v>
      </c>
      <c r="W55" s="61">
        <f t="shared" si="1"/>
        <v>0</v>
      </c>
      <c r="X55" s="62">
        <f t="shared" si="1"/>
        <v>0</v>
      </c>
      <c r="Y55" s="54"/>
      <c r="Z55" s="54"/>
      <c r="AA55" s="5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1"/>
      <c r="AO55" s="61"/>
      <c r="AP55" s="61"/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 ht="25.5">
      <c r="A56" s="81" t="s">
        <v>83</v>
      </c>
      <c r="B56" s="82" t="s">
        <v>64</v>
      </c>
      <c r="C56" s="70" t="s">
        <v>25</v>
      </c>
      <c r="D56" s="156">
        <v>0</v>
      </c>
      <c r="E56" s="157">
        <v>0</v>
      </c>
      <c r="F56" s="157">
        <v>0</v>
      </c>
      <c r="G56" s="156"/>
      <c r="H56" s="156"/>
      <c r="I56" s="156"/>
      <c r="J56" s="52">
        <f t="shared" si="3"/>
        <v>0</v>
      </c>
      <c r="K56" s="52">
        <f t="shared" si="3"/>
        <v>0</v>
      </c>
      <c r="L56" s="71">
        <f t="shared" si="3"/>
        <v>0</v>
      </c>
      <c r="M56" s="199"/>
      <c r="N56" s="199"/>
      <c r="O56" s="200"/>
      <c r="P56" s="54"/>
      <c r="Q56" s="54"/>
      <c r="R56" s="54"/>
      <c r="S56" s="192"/>
      <c r="T56" s="192"/>
      <c r="U56" s="259"/>
      <c r="V56" s="71">
        <f t="shared" si="1"/>
        <v>0</v>
      </c>
      <c r="W56" s="52">
        <f t="shared" si="1"/>
        <v>0</v>
      </c>
      <c r="X56" s="71">
        <f t="shared" si="1"/>
        <v>0</v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2"/>
      <c r="AO56" s="52"/>
      <c r="AP56" s="52"/>
      <c r="AQ56" s="54">
        <f t="shared" si="2"/>
        <v>0</v>
      </c>
      <c r="AR56" s="54">
        <f t="shared" si="2"/>
        <v>0</v>
      </c>
      <c r="AS56" s="54">
        <f t="shared" si="2"/>
        <v>0</v>
      </c>
      <c r="AT56" s="83" t="s">
        <v>25</v>
      </c>
      <c r="AU56" s="84" t="s">
        <v>83</v>
      </c>
      <c r="AV56" s="85" t="s">
        <v>66</v>
      </c>
      <c r="AW56" s="24"/>
    </row>
    <row r="57" spans="1:49" ht="25.5">
      <c r="A57" s="86"/>
      <c r="B57" s="87"/>
      <c r="C57" s="58" t="s">
        <v>26</v>
      </c>
      <c r="D57" s="161">
        <v>0</v>
      </c>
      <c r="E57" s="159">
        <v>0</v>
      </c>
      <c r="F57" s="159">
        <v>0</v>
      </c>
      <c r="G57" s="156"/>
      <c r="H57" s="156"/>
      <c r="I57" s="156"/>
      <c r="J57" s="61">
        <f t="shared" si="3"/>
        <v>0</v>
      </c>
      <c r="K57" s="61">
        <f t="shared" si="3"/>
        <v>0</v>
      </c>
      <c r="L57" s="62">
        <f t="shared" si="3"/>
        <v>0</v>
      </c>
      <c r="M57" s="205"/>
      <c r="N57" s="205"/>
      <c r="O57" s="206"/>
      <c r="P57" s="54"/>
      <c r="Q57" s="54"/>
      <c r="R57" s="54"/>
      <c r="S57" s="193"/>
      <c r="T57" s="193"/>
      <c r="U57" s="260"/>
      <c r="V57" s="62">
        <f t="shared" si="1"/>
        <v>0</v>
      </c>
      <c r="W57" s="61">
        <f t="shared" si="1"/>
        <v>0</v>
      </c>
      <c r="X57" s="62">
        <f t="shared" si="1"/>
        <v>0</v>
      </c>
      <c r="Y57" s="54"/>
      <c r="Z57" s="54"/>
      <c r="AA57" s="5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1"/>
      <c r="AO57" s="61"/>
      <c r="AP57" s="61"/>
      <c r="AQ57" s="68">
        <f t="shared" si="2"/>
        <v>0</v>
      </c>
      <c r="AR57" s="68">
        <f t="shared" si="2"/>
        <v>0</v>
      </c>
      <c r="AS57" s="68">
        <f t="shared" si="2"/>
        <v>0</v>
      </c>
      <c r="AT57" s="58" t="s">
        <v>26</v>
      </c>
      <c r="AU57" s="88"/>
      <c r="AV57" s="89"/>
      <c r="AW57" s="24"/>
    </row>
    <row r="58" spans="1:49" ht="25.5">
      <c r="A58" s="8" t="s">
        <v>66</v>
      </c>
      <c r="C58" s="90" t="s">
        <v>25</v>
      </c>
      <c r="D58" s="166">
        <v>0</v>
      </c>
      <c r="E58" s="167">
        <v>0</v>
      </c>
      <c r="F58" s="167">
        <v>0</v>
      </c>
      <c r="G58" s="156"/>
      <c r="H58" s="156"/>
      <c r="I58" s="156"/>
      <c r="J58" s="94">
        <f t="shared" si="3"/>
        <v>0</v>
      </c>
      <c r="K58" s="94">
        <f t="shared" si="3"/>
        <v>0</v>
      </c>
      <c r="L58" s="95">
        <f t="shared" si="3"/>
        <v>0</v>
      </c>
      <c r="M58" s="195">
        <v>641</v>
      </c>
      <c r="N58" s="195">
        <v>23.7014</v>
      </c>
      <c r="O58" s="203">
        <v>13667.464</v>
      </c>
      <c r="P58" s="54"/>
      <c r="Q58" s="54"/>
      <c r="R58" s="54"/>
      <c r="S58" s="261"/>
      <c r="T58" s="261"/>
      <c r="U58" s="262"/>
      <c r="V58" s="95">
        <f t="shared" si="1"/>
        <v>0</v>
      </c>
      <c r="W58" s="94">
        <f t="shared" si="1"/>
        <v>0</v>
      </c>
      <c r="X58" s="95">
        <f t="shared" si="1"/>
        <v>0</v>
      </c>
      <c r="Y58" s="54">
        <v>50</v>
      </c>
      <c r="Z58" s="54">
        <v>2.4203999999999999</v>
      </c>
      <c r="AA58" s="54">
        <v>1044.2270000000001</v>
      </c>
      <c r="AB58" s="100">
        <v>442</v>
      </c>
      <c r="AC58" s="100">
        <v>43.498100000000001</v>
      </c>
      <c r="AD58" s="100">
        <v>13671.423000000001</v>
      </c>
      <c r="AE58" s="100"/>
      <c r="AF58" s="100"/>
      <c r="AG58" s="100"/>
      <c r="AH58" s="54"/>
      <c r="AI58" s="210"/>
      <c r="AJ58" s="54"/>
      <c r="AK58" s="94">
        <v>11</v>
      </c>
      <c r="AL58" s="94">
        <v>0.67879999999999996</v>
      </c>
      <c r="AM58" s="94">
        <v>694.70899999999995</v>
      </c>
      <c r="AN58" s="94">
        <v>5</v>
      </c>
      <c r="AO58" s="94">
        <v>6.4799999999999996E-2</v>
      </c>
      <c r="AP58" s="94">
        <v>479.13600000000002</v>
      </c>
      <c r="AQ58" s="100">
        <f t="shared" si="2"/>
        <v>1149</v>
      </c>
      <c r="AR58" s="100">
        <f t="shared" si="2"/>
        <v>70.363500000000002</v>
      </c>
      <c r="AS58" s="100">
        <f t="shared" si="2"/>
        <v>29556.959000000003</v>
      </c>
      <c r="AT58" s="90" t="s">
        <v>25</v>
      </c>
      <c r="AU58" s="101"/>
      <c r="AV58" s="56" t="s">
        <v>66</v>
      </c>
      <c r="AW58" s="24"/>
    </row>
    <row r="59" spans="1:49" ht="25.5">
      <c r="A59" s="102" t="s">
        <v>67</v>
      </c>
      <c r="B59" s="103"/>
      <c r="C59" s="70" t="s">
        <v>68</v>
      </c>
      <c r="D59" s="156">
        <v>0</v>
      </c>
      <c r="E59" s="157">
        <v>0</v>
      </c>
      <c r="F59" s="157">
        <v>0</v>
      </c>
      <c r="G59" s="156"/>
      <c r="H59" s="156"/>
      <c r="I59" s="156"/>
      <c r="J59" s="105">
        <f t="shared" si="3"/>
        <v>0</v>
      </c>
      <c r="K59" s="105">
        <f t="shared" si="3"/>
        <v>0</v>
      </c>
      <c r="L59" s="106">
        <f t="shared" si="3"/>
        <v>0</v>
      </c>
      <c r="M59" s="54"/>
      <c r="N59" s="54"/>
      <c r="O59" s="207"/>
      <c r="P59" s="54"/>
      <c r="Q59" s="54"/>
      <c r="R59" s="54"/>
      <c r="S59" s="192"/>
      <c r="T59" s="192"/>
      <c r="U59" s="259"/>
      <c r="V59" s="106">
        <f t="shared" si="1"/>
        <v>0</v>
      </c>
      <c r="W59" s="105">
        <f t="shared" si="1"/>
        <v>0</v>
      </c>
      <c r="X59" s="106">
        <f t="shared" si="1"/>
        <v>0</v>
      </c>
      <c r="Y59" s="54"/>
      <c r="Z59" s="54"/>
      <c r="AA59" s="54"/>
      <c r="AB59" s="54"/>
      <c r="AC59" s="210"/>
      <c r="AD59" s="54"/>
      <c r="AE59" s="100"/>
      <c r="AF59" s="100"/>
      <c r="AG59" s="100"/>
      <c r="AH59" s="54"/>
      <c r="AI59" s="210"/>
      <c r="AJ59" s="54"/>
      <c r="AK59" s="54"/>
      <c r="AL59" s="210"/>
      <c r="AM59" s="54"/>
      <c r="AN59" s="107"/>
      <c r="AO59" s="52"/>
      <c r="AP59" s="52"/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 ht="25.5">
      <c r="A60" s="32"/>
      <c r="B60" s="33"/>
      <c r="C60" s="58" t="s">
        <v>26</v>
      </c>
      <c r="D60" s="161">
        <v>0</v>
      </c>
      <c r="E60" s="159">
        <v>0</v>
      </c>
      <c r="F60" s="159">
        <v>0</v>
      </c>
      <c r="G60" s="156"/>
      <c r="H60" s="156"/>
      <c r="I60" s="156"/>
      <c r="J60" s="61">
        <f t="shared" si="3"/>
        <v>0</v>
      </c>
      <c r="K60" s="61">
        <f t="shared" si="3"/>
        <v>0</v>
      </c>
      <c r="L60" s="62">
        <f t="shared" si="3"/>
        <v>0</v>
      </c>
      <c r="M60" s="197">
        <v>32</v>
      </c>
      <c r="N60" s="197">
        <v>0.99370000000000003</v>
      </c>
      <c r="O60" s="204">
        <v>436.577</v>
      </c>
      <c r="P60" s="54"/>
      <c r="Q60" s="54"/>
      <c r="R60" s="54"/>
      <c r="S60" s="193"/>
      <c r="T60" s="193"/>
      <c r="U60" s="260"/>
      <c r="V60" s="62">
        <f t="shared" si="1"/>
        <v>0</v>
      </c>
      <c r="W60" s="61">
        <f t="shared" si="1"/>
        <v>0</v>
      </c>
      <c r="X60" s="62">
        <f t="shared" si="1"/>
        <v>0</v>
      </c>
      <c r="Y60" s="54"/>
      <c r="Z60" s="54"/>
      <c r="AA60" s="54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>
        <f t="shared" si="2"/>
        <v>32</v>
      </c>
      <c r="AR60" s="68">
        <f t="shared" si="2"/>
        <v>0.99370000000000003</v>
      </c>
      <c r="AS60" s="68">
        <f t="shared" si="2"/>
        <v>436.577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166">
        <v>57</v>
      </c>
      <c r="E61" s="167">
        <v>14.774800000000001</v>
      </c>
      <c r="F61" s="167">
        <v>5158.2572711559478</v>
      </c>
      <c r="G61" s="156">
        <v>34</v>
      </c>
      <c r="H61" s="156">
        <v>29.5395</v>
      </c>
      <c r="I61" s="156">
        <v>13086.7</v>
      </c>
      <c r="J61" s="94">
        <f>+J6+J8+J10+J12+J14+J16+J18+J20+J22+J24+J26+J28+J30+J32+J34+J36+J38+J40+J42+J44+J46+J48+J50+J52+J54+J56+J58</f>
        <v>91</v>
      </c>
      <c r="K61" s="94">
        <f>+K6+K8+K10+K12+K14+K16+K18+K20+K22+K24+K26+K28+K30+K32+K34+K36+K38+K40+K42+K44+K46+K48+K50+K52+K54+K56+K58</f>
        <v>44.314300000000003</v>
      </c>
      <c r="L61" s="95">
        <f>+L6+L8+L10+L12+L14+L16+L18+L20+L22+L24+L26+L28+L30+L32+L34+L36+L38+L40+L42+L44+L46+L48+L50+L52+L54+L56+L58</f>
        <v>18244.957271155949</v>
      </c>
      <c r="M61" s="195">
        <f t="shared" ref="M61:O61" si="4">+M6+M8+M10+M12+M14+M16+M18+M20+M22+M24+M26+M28+M30+M32+M34+M36+M38+M40+M42+M44+M46+M48+M50+M52+M54+M56+M58</f>
        <v>698</v>
      </c>
      <c r="N61" s="195">
        <f t="shared" si="4"/>
        <v>507.65609999999992</v>
      </c>
      <c r="O61" s="203">
        <f t="shared" si="4"/>
        <v>266147.272</v>
      </c>
      <c r="P61" s="54">
        <v>433</v>
      </c>
      <c r="Q61" s="54">
        <v>2829.0861</v>
      </c>
      <c r="R61" s="54">
        <v>332194.74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433</v>
      </c>
      <c r="W61" s="94">
        <f>+W6+W8+W10+W12+W14+W16+W18+W20+W22+W24+W26+W28+W30+W32+W34+W36+W38+W40+W42+W44+W46+W48+W50+W52+W54+W56+W58</f>
        <v>2829.0861</v>
      </c>
      <c r="X61" s="99">
        <f>+X6+X8+X10+X12+X14+X16+X18+X20+X22+X24+X26+X28+X30+X32+X34+X36+X38+X40+X42+X44+X46+X48+X50+X52+X54+X56+X58</f>
        <v>332194.74</v>
      </c>
      <c r="Y61" s="54">
        <v>221</v>
      </c>
      <c r="Z61" s="54">
        <v>489.36919999999998</v>
      </c>
      <c r="AA61" s="54">
        <v>35386.934000000001</v>
      </c>
      <c r="AB61" s="100">
        <f t="shared" ref="AB61:AP61" si="5">+AB6+AB8+AB10+AB12+AB14+AB16+AB18+AB20+AB22+AB24+AB26+AB28+AB30+AB32+AB34+AB36+AB38+AB40+AB42+AB44+AB46+AB48+AB50+AB52+AB54+AB56+AB58</f>
        <v>1020</v>
      </c>
      <c r="AC61" s="100">
        <f t="shared" si="5"/>
        <v>87.536200000000008</v>
      </c>
      <c r="AD61" s="100">
        <f t="shared" si="5"/>
        <v>35825.243000000002</v>
      </c>
      <c r="AE61" s="100">
        <f t="shared" si="5"/>
        <v>16</v>
      </c>
      <c r="AF61" s="100">
        <f t="shared" si="5"/>
        <v>3.8264999999999998</v>
      </c>
      <c r="AG61" s="100">
        <f t="shared" si="5"/>
        <v>3865.45</v>
      </c>
      <c r="AH61" s="100">
        <f t="shared" si="5"/>
        <v>51</v>
      </c>
      <c r="AI61" s="100">
        <f t="shared" si="5"/>
        <v>10.9734</v>
      </c>
      <c r="AJ61" s="100">
        <f t="shared" si="5"/>
        <v>4880.3649999999998</v>
      </c>
      <c r="AK61" s="100">
        <f t="shared" si="5"/>
        <v>61</v>
      </c>
      <c r="AL61" s="100">
        <f t="shared" si="5"/>
        <v>3.5799999999999996</v>
      </c>
      <c r="AM61" s="100">
        <f t="shared" si="5"/>
        <v>2015.0129999999999</v>
      </c>
      <c r="AN61" s="100">
        <f t="shared" si="5"/>
        <v>111</v>
      </c>
      <c r="AO61" s="100">
        <f t="shared" si="5"/>
        <v>13.994999999999999</v>
      </c>
      <c r="AP61" s="100">
        <f t="shared" si="5"/>
        <v>8904.6550000000007</v>
      </c>
      <c r="AQ61" s="100">
        <f t="shared" si="2"/>
        <v>2702</v>
      </c>
      <c r="AR61" s="100">
        <f t="shared" si="2"/>
        <v>3990.3368</v>
      </c>
      <c r="AS61" s="100">
        <f t="shared" si="2"/>
        <v>707464.62927115592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156">
        <v>0</v>
      </c>
      <c r="E62" s="157">
        <v>0</v>
      </c>
      <c r="F62" s="157">
        <v>0</v>
      </c>
      <c r="G62" s="156">
        <v>0</v>
      </c>
      <c r="H62" s="156">
        <v>0</v>
      </c>
      <c r="I62" s="156">
        <v>0</v>
      </c>
      <c r="J62" s="52">
        <f>J59</f>
        <v>0</v>
      </c>
      <c r="K62" s="52">
        <f>K59</f>
        <v>0</v>
      </c>
      <c r="L62" s="71">
        <f>L59</f>
        <v>0</v>
      </c>
      <c r="M62" s="54">
        <f t="shared" ref="M62:O62" si="6">M59</f>
        <v>0</v>
      </c>
      <c r="N62" s="54">
        <f t="shared" si="6"/>
        <v>0</v>
      </c>
      <c r="O62" s="207">
        <f t="shared" si="6"/>
        <v>0</v>
      </c>
      <c r="P62" s="54">
        <v>0</v>
      </c>
      <c r="Q62" s="54">
        <v>0</v>
      </c>
      <c r="R62" s="54"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v>0</v>
      </c>
      <c r="Z62" s="54">
        <v>0</v>
      </c>
      <c r="AA62" s="54">
        <v>0</v>
      </c>
      <c r="AB62" s="54">
        <f t="shared" ref="AB62:AD62" si="7">AB59</f>
        <v>0</v>
      </c>
      <c r="AC62" s="54">
        <f t="shared" si="7"/>
        <v>0</v>
      </c>
      <c r="AD62" s="54">
        <f t="shared" si="7"/>
        <v>0</v>
      </c>
      <c r="AE62" s="54">
        <f>AE59</f>
        <v>0</v>
      </c>
      <c r="AF62" s="54">
        <f t="shared" ref="AF62:AG62" si="8">+AF59</f>
        <v>0</v>
      </c>
      <c r="AG62" s="54">
        <f t="shared" si="8"/>
        <v>0</v>
      </c>
      <c r="AH62" s="54">
        <f t="shared" ref="AH62:AM62" si="9">AH59</f>
        <v>0</v>
      </c>
      <c r="AI62" s="54">
        <f t="shared" si="9"/>
        <v>0</v>
      </c>
      <c r="AJ62" s="54">
        <f t="shared" si="9"/>
        <v>0</v>
      </c>
      <c r="AK62" s="54">
        <f t="shared" si="9"/>
        <v>0</v>
      </c>
      <c r="AL62" s="54">
        <f t="shared" si="9"/>
        <v>0</v>
      </c>
      <c r="AM62" s="54">
        <f t="shared" si="9"/>
        <v>0</v>
      </c>
      <c r="AN62" s="54">
        <f>AN59</f>
        <v>0</v>
      </c>
      <c r="AO62" s="54">
        <f>+AO59</f>
        <v>0</v>
      </c>
      <c r="AP62" s="54">
        <f>+AP59</f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85</v>
      </c>
      <c r="AV62" s="110"/>
      <c r="AW62" s="24"/>
    </row>
    <row r="63" spans="1:49" ht="25.5">
      <c r="A63" s="32"/>
      <c r="B63" s="33"/>
      <c r="C63" s="58" t="s">
        <v>26</v>
      </c>
      <c r="D63" s="161">
        <v>8</v>
      </c>
      <c r="E63" s="159">
        <v>203.6806</v>
      </c>
      <c r="F63" s="159">
        <v>81833.106000115367</v>
      </c>
      <c r="G63" s="156">
        <v>8</v>
      </c>
      <c r="H63" s="156">
        <v>214.7672</v>
      </c>
      <c r="I63" s="156">
        <v>116323.117</v>
      </c>
      <c r="J63" s="61">
        <f>+J7+J9+J11+J13+J15+J17+J19+J21+J23+J25+J27+J29+J31+J33+J35+J37+J39+J41+J43+J45+J47+J49+J51+J53+J55+J57+J60</f>
        <v>16</v>
      </c>
      <c r="K63" s="61">
        <f>+K7+K9+K11+K13+K15+K17+K19+K21+K23+K25+K27+K29+K31+K33+K35+K37+K39+K41+K43+K45+K47+K49+K51+K53+K55+K57+K60</f>
        <v>418.44780000000003</v>
      </c>
      <c r="L63" s="62">
        <f>+L7+L9+L11+L13+L15+L17+L19+L21+L23+L25+L27+L29+L31+L33+L35+L37+L39+L41+L43+L45+L47+L49+L51+L53+L55+L57+L60</f>
        <v>198156.22300011537</v>
      </c>
      <c r="M63" s="54">
        <f t="shared" ref="M63:O63" si="10">+M7+M9+M11+M13+M15+M17+M19+M21+M23+M25+M27+M29+M31+M33+M35+M37+M39+M41+M43+M45+M47+M49+M51+M53+M55+M57+M60</f>
        <v>56</v>
      </c>
      <c r="N63" s="54">
        <f t="shared" si="10"/>
        <v>70.3797</v>
      </c>
      <c r="O63" s="207">
        <f t="shared" si="10"/>
        <v>18793.207000000002</v>
      </c>
      <c r="P63" s="54">
        <v>0</v>
      </c>
      <c r="Q63" s="54">
        <v>0</v>
      </c>
      <c r="R63" s="54">
        <v>0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0</v>
      </c>
      <c r="W63" s="61">
        <f>+W7+W9+W11+W13+W15+W17+W19+W21+W23+W25+W27+W29+W31+W33+W35+W37+W39+W41+W43+W45+W47+W49+W51+W53+W55+W57+W60</f>
        <v>0</v>
      </c>
      <c r="X63" s="67">
        <f>+X7+X9+X11+X13+X15+X17+X19+X21+X23+X25+X27+X29+X31+X33+X35+X37+X39+X41+X43+X45+X47+X49+X51+X53+X55+X57+X60</f>
        <v>0</v>
      </c>
      <c r="Y63" s="54">
        <v>0</v>
      </c>
      <c r="Z63" s="54">
        <v>0</v>
      </c>
      <c r="AA63" s="54">
        <v>0</v>
      </c>
      <c r="AB63" s="68">
        <f t="shared" ref="AB63:AD63" si="11">+AB7+AB9+AB11+AB13+AB15+AB17+AB19+AB21+AB23+AB25+AB27+AB29+AB31+AB33+AB35+AB37+AB39+AB41+AB43+AB45+AB47+AB49+AB51+AB53+AB55+AB57+AB60</f>
        <v>0</v>
      </c>
      <c r="AC63" s="68">
        <f t="shared" si="11"/>
        <v>0</v>
      </c>
      <c r="AD63" s="68">
        <f t="shared" si="11"/>
        <v>0</v>
      </c>
      <c r="AE63" s="68">
        <f t="shared" ref="AE63:AP63" si="12">AE7+AE9+AE11+AE13+AE15+AE17+AE19+AE21+AE23+AE25+AE27+AE29+AE31+AE33+AE35+AE37+AE39+AE41+AE43+AE45+AE47+AE49+AE51+AE53+AE55+AE57+AE60</f>
        <v>0</v>
      </c>
      <c r="AF63" s="68">
        <f t="shared" si="12"/>
        <v>0</v>
      </c>
      <c r="AG63" s="68">
        <f t="shared" si="12"/>
        <v>0</v>
      </c>
      <c r="AH63" s="68">
        <f t="shared" si="12"/>
        <v>0</v>
      </c>
      <c r="AI63" s="68">
        <f t="shared" si="12"/>
        <v>0</v>
      </c>
      <c r="AJ63" s="68">
        <f t="shared" si="12"/>
        <v>0</v>
      </c>
      <c r="AK63" s="68">
        <f t="shared" si="12"/>
        <v>1</v>
      </c>
      <c r="AL63" s="68">
        <f t="shared" si="12"/>
        <v>1.12E-2</v>
      </c>
      <c r="AM63" s="68">
        <f t="shared" si="12"/>
        <v>5.1029999999999998</v>
      </c>
      <c r="AN63" s="68">
        <f t="shared" si="12"/>
        <v>0</v>
      </c>
      <c r="AO63" s="68">
        <f t="shared" si="12"/>
        <v>0</v>
      </c>
      <c r="AP63" s="68">
        <f t="shared" si="12"/>
        <v>0</v>
      </c>
      <c r="AQ63" s="68">
        <f t="shared" si="2"/>
        <v>73</v>
      </c>
      <c r="AR63" s="68">
        <f t="shared" si="2"/>
        <v>488.83870000000002</v>
      </c>
      <c r="AS63" s="68">
        <f t="shared" si="2"/>
        <v>216954.53300011536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156">
        <v>0</v>
      </c>
      <c r="E64" s="157">
        <v>0</v>
      </c>
      <c r="F64" s="157">
        <v>0</v>
      </c>
      <c r="G64" s="156">
        <v>200</v>
      </c>
      <c r="H64" s="156">
        <v>180.8314</v>
      </c>
      <c r="I64" s="156">
        <v>101431.51300000001</v>
      </c>
      <c r="J64" s="52">
        <f t="shared" ref="J64:L67" si="13">D64+G64</f>
        <v>200</v>
      </c>
      <c r="K64" s="52">
        <f t="shared" si="13"/>
        <v>180.8314</v>
      </c>
      <c r="L64" s="71">
        <f t="shared" si="13"/>
        <v>101431.51300000001</v>
      </c>
      <c r="M64" s="54">
        <v>595</v>
      </c>
      <c r="N64" s="54">
        <v>56.318100000000001</v>
      </c>
      <c r="O64" s="207">
        <v>50020.639000000003</v>
      </c>
      <c r="P64" s="54">
        <v>762</v>
      </c>
      <c r="Q64" s="54">
        <v>90.128200000000007</v>
      </c>
      <c r="R64" s="54">
        <v>34063.031999999999</v>
      </c>
      <c r="S64" s="192"/>
      <c r="T64" s="192"/>
      <c r="U64" s="259"/>
      <c r="V64" s="71">
        <f t="shared" ref="V64:X70" si="14">P64+S64</f>
        <v>762</v>
      </c>
      <c r="W64" s="52">
        <f t="shared" si="14"/>
        <v>90.128200000000007</v>
      </c>
      <c r="X64" s="71">
        <f t="shared" si="14"/>
        <v>34063.031999999999</v>
      </c>
      <c r="Y64" s="54">
        <v>15</v>
      </c>
      <c r="Z64" s="54">
        <v>485.05900000000003</v>
      </c>
      <c r="AA64" s="54">
        <v>20422.578000000001</v>
      </c>
      <c r="AB64" s="54">
        <v>24</v>
      </c>
      <c r="AC64" s="54">
        <v>1.7075</v>
      </c>
      <c r="AD64" s="54">
        <v>377.10899999999998</v>
      </c>
      <c r="AE64" s="54"/>
      <c r="AF64" s="54"/>
      <c r="AG64" s="54"/>
      <c r="AH64" s="54">
        <v>1</v>
      </c>
      <c r="AI64" s="54">
        <v>0.01</v>
      </c>
      <c r="AJ64" s="54">
        <v>4.7249999999999996</v>
      </c>
      <c r="AK64" s="54"/>
      <c r="AL64" s="54"/>
      <c r="AM64" s="54"/>
      <c r="AN64" s="54"/>
      <c r="AO64" s="54"/>
      <c r="AP64" s="54"/>
      <c r="AQ64" s="54">
        <f t="shared" si="2"/>
        <v>1597</v>
      </c>
      <c r="AR64" s="54">
        <f t="shared" si="2"/>
        <v>814.05420000000004</v>
      </c>
      <c r="AS64" s="54">
        <f t="shared" si="2"/>
        <v>206319.59600000002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161">
        <v>419</v>
      </c>
      <c r="E65" s="159">
        <v>63.894399999999997</v>
      </c>
      <c r="F65" s="160">
        <v>77431.391728728689</v>
      </c>
      <c r="G65" s="156">
        <v>31</v>
      </c>
      <c r="H65" s="156">
        <v>52.725200000000001</v>
      </c>
      <c r="I65" s="156">
        <v>33637.18</v>
      </c>
      <c r="J65" s="61">
        <f t="shared" si="13"/>
        <v>450</v>
      </c>
      <c r="K65" s="61">
        <f t="shared" si="13"/>
        <v>116.61959999999999</v>
      </c>
      <c r="L65" s="62">
        <f t="shared" si="13"/>
        <v>111068.57172872868</v>
      </c>
      <c r="M65" s="197">
        <v>5</v>
      </c>
      <c r="N65" s="197">
        <v>0.10100000000000001</v>
      </c>
      <c r="O65" s="204">
        <v>227.48400000000001</v>
      </c>
      <c r="P65" s="54">
        <v>22</v>
      </c>
      <c r="Q65" s="54">
        <v>18.429600000000001</v>
      </c>
      <c r="R65" s="54">
        <v>3623.5830000000001</v>
      </c>
      <c r="S65" s="193"/>
      <c r="T65" s="193"/>
      <c r="U65" s="260"/>
      <c r="V65" s="62">
        <f t="shared" si="14"/>
        <v>22</v>
      </c>
      <c r="W65" s="61">
        <f t="shared" si="14"/>
        <v>18.429600000000001</v>
      </c>
      <c r="X65" s="62">
        <f t="shared" si="14"/>
        <v>3623.5830000000001</v>
      </c>
      <c r="Y65" s="54"/>
      <c r="Z65" s="54"/>
      <c r="AA65" s="54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>
        <f t="shared" si="2"/>
        <v>477</v>
      </c>
      <c r="AR65" s="68">
        <f t="shared" si="2"/>
        <v>135.15019999999998</v>
      </c>
      <c r="AS65" s="68">
        <f t="shared" si="2"/>
        <v>114919.63872872869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156">
        <v>0</v>
      </c>
      <c r="E66" s="157">
        <v>0</v>
      </c>
      <c r="F66" s="157">
        <v>0</v>
      </c>
      <c r="G66" s="156"/>
      <c r="H66" s="156"/>
      <c r="I66" s="156"/>
      <c r="J66" s="52">
        <f t="shared" si="13"/>
        <v>0</v>
      </c>
      <c r="K66" s="52">
        <f t="shared" si="13"/>
        <v>0</v>
      </c>
      <c r="L66" s="71">
        <f t="shared" si="13"/>
        <v>0</v>
      </c>
      <c r="M66" s="199"/>
      <c r="N66" s="199"/>
      <c r="O66" s="200"/>
      <c r="P66" s="54"/>
      <c r="Q66" s="54"/>
      <c r="R66" s="54"/>
      <c r="S66" s="192"/>
      <c r="T66" s="192"/>
      <c r="U66" s="259"/>
      <c r="V66" s="71">
        <f t="shared" si="14"/>
        <v>0</v>
      </c>
      <c r="W66" s="52">
        <f t="shared" si="14"/>
        <v>0</v>
      </c>
      <c r="X66" s="71">
        <f t="shared" si="14"/>
        <v>0</v>
      </c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161">
        <v>0</v>
      </c>
      <c r="E67" s="159">
        <v>0</v>
      </c>
      <c r="F67" s="159">
        <v>0</v>
      </c>
      <c r="G67" s="156"/>
      <c r="H67" s="156"/>
      <c r="I67" s="156"/>
      <c r="J67" s="61">
        <f t="shared" si="13"/>
        <v>0</v>
      </c>
      <c r="K67" s="61">
        <f t="shared" si="13"/>
        <v>0</v>
      </c>
      <c r="L67" s="62">
        <f t="shared" si="13"/>
        <v>0</v>
      </c>
      <c r="M67" s="201"/>
      <c r="N67" s="201"/>
      <c r="O67" s="202"/>
      <c r="P67" s="54"/>
      <c r="Q67" s="54"/>
      <c r="R67" s="54"/>
      <c r="S67" s="193"/>
      <c r="T67" s="193"/>
      <c r="U67" s="260"/>
      <c r="V67" s="62">
        <f t="shared" si="14"/>
        <v>0</v>
      </c>
      <c r="W67" s="61">
        <f t="shared" si="14"/>
        <v>0</v>
      </c>
      <c r="X67" s="62">
        <f t="shared" si="14"/>
        <v>0</v>
      </c>
      <c r="Y67" s="54"/>
      <c r="Z67" s="54"/>
      <c r="AA67" s="54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86</v>
      </c>
      <c r="B68" s="122"/>
      <c r="C68" s="70" t="s">
        <v>25</v>
      </c>
      <c r="D68" s="52">
        <f t="shared" ref="D68:I68" si="15">+D61+D64+D66</f>
        <v>57</v>
      </c>
      <c r="E68" s="52">
        <f t="shared" si="15"/>
        <v>14.774800000000001</v>
      </c>
      <c r="F68" s="72">
        <f t="shared" si="15"/>
        <v>5158.2572711559478</v>
      </c>
      <c r="G68" s="156">
        <f t="shared" si="15"/>
        <v>234</v>
      </c>
      <c r="H68" s="156">
        <f t="shared" si="15"/>
        <v>210.37090000000001</v>
      </c>
      <c r="I68" s="156">
        <f t="shared" si="15"/>
        <v>114518.213</v>
      </c>
      <c r="J68" s="52">
        <f t="shared" ref="D68:L68" si="16">+J61+J64+J66</f>
        <v>291</v>
      </c>
      <c r="K68" s="52">
        <f t="shared" si="16"/>
        <v>225.14570000000001</v>
      </c>
      <c r="L68" s="71">
        <f t="shared" si="16"/>
        <v>119676.47027115595</v>
      </c>
      <c r="M68" s="179">
        <f>+M61+M64+M66</f>
        <v>1293</v>
      </c>
      <c r="N68" s="51">
        <f t="shared" ref="N68:O68" si="17">+N61+N64+N66</f>
        <v>563.97419999999988</v>
      </c>
      <c r="O68" s="53">
        <f t="shared" si="17"/>
        <v>316167.91100000002</v>
      </c>
      <c r="P68" s="54">
        <f>+P61+P64+P66</f>
        <v>1195</v>
      </c>
      <c r="Q68" s="54">
        <f t="shared" ref="Q68:R68" si="18">+Q61+Q64+Q66</f>
        <v>2919.2143000000001</v>
      </c>
      <c r="R68" s="54">
        <f t="shared" si="18"/>
        <v>366257.772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1195</v>
      </c>
      <c r="W68" s="52">
        <f>W61+W64+W66</f>
        <v>2919.2143000000001</v>
      </c>
      <c r="X68" s="71">
        <f>X61+X64+X66</f>
        <v>366257.772</v>
      </c>
      <c r="Y68" s="54">
        <f>+Y61+Y64+Y66</f>
        <v>236</v>
      </c>
      <c r="Z68" s="54">
        <f t="shared" ref="Z68:AD68" si="19">+Z61+Z64+Z66</f>
        <v>974.42820000000006</v>
      </c>
      <c r="AA68" s="54">
        <f t="shared" si="19"/>
        <v>55809.512000000002</v>
      </c>
      <c r="AB68" s="54">
        <f t="shared" si="19"/>
        <v>1044</v>
      </c>
      <c r="AC68" s="54">
        <f t="shared" si="19"/>
        <v>89.243700000000004</v>
      </c>
      <c r="AD68" s="54">
        <f t="shared" si="19"/>
        <v>36202.351999999999</v>
      </c>
      <c r="AE68" s="54">
        <f>AE61+AE62+AE64+AE66</f>
        <v>16</v>
      </c>
      <c r="AF68" s="54">
        <f>+AF61+AF64+AF66</f>
        <v>3.8264999999999998</v>
      </c>
      <c r="AG68" s="54">
        <f>AG61+AG62+AG64+AG66</f>
        <v>3865.45</v>
      </c>
      <c r="AH68" s="54">
        <f>AH61+AH62+AH64+AH66</f>
        <v>52</v>
      </c>
      <c r="AI68" s="54">
        <f>+AI61+AI64+AI66</f>
        <v>10.9834</v>
      </c>
      <c r="AJ68" s="54">
        <f>AJ61+AJ62+AJ64+AJ66</f>
        <v>4885.09</v>
      </c>
      <c r="AK68" s="52">
        <f>AK61+AK62+AK64+AK66</f>
        <v>61</v>
      </c>
      <c r="AL68" s="52">
        <f>+AL61+AL64+AL66</f>
        <v>3.5799999999999996</v>
      </c>
      <c r="AM68" s="52">
        <f>AM61+AM62+AM64+AM66</f>
        <v>2015.0129999999999</v>
      </c>
      <c r="AN68" s="54">
        <f>AN61+AN62+AN64+AN66</f>
        <v>111</v>
      </c>
      <c r="AO68" s="54">
        <f>+AO61+AO64+AO66</f>
        <v>13.994999999999999</v>
      </c>
      <c r="AP68" s="54">
        <f>+AP61+AP64+AP66+AP62</f>
        <v>8904.6550000000007</v>
      </c>
      <c r="AQ68" s="54">
        <f t="shared" si="2"/>
        <v>4299</v>
      </c>
      <c r="AR68" s="54">
        <f t="shared" si="2"/>
        <v>4804.3909999999996</v>
      </c>
      <c r="AS68" s="54">
        <f t="shared" si="2"/>
        <v>913784.22527115594</v>
      </c>
      <c r="AT68" s="83" t="s">
        <v>25</v>
      </c>
      <c r="AU68" s="124" t="s">
        <v>86</v>
      </c>
      <c r="AV68" s="125"/>
      <c r="AW68" s="24"/>
    </row>
    <row r="69" spans="1:49">
      <c r="A69" s="126"/>
      <c r="B69" s="127"/>
      <c r="C69" s="58" t="s">
        <v>26</v>
      </c>
      <c r="D69" s="61">
        <f t="shared" ref="D69:I69" si="20">+D63+D65+D67</f>
        <v>427</v>
      </c>
      <c r="E69" s="61">
        <f t="shared" si="20"/>
        <v>267.57499999999999</v>
      </c>
      <c r="F69" s="62">
        <f t="shared" si="20"/>
        <v>159264.49772884406</v>
      </c>
      <c r="G69" s="156">
        <f t="shared" si="20"/>
        <v>39</v>
      </c>
      <c r="H69" s="156">
        <f t="shared" si="20"/>
        <v>267.49239999999998</v>
      </c>
      <c r="I69" s="156">
        <f t="shared" si="20"/>
        <v>149960.29699999999</v>
      </c>
      <c r="J69" s="61">
        <f t="shared" ref="D69:R69" si="21">+J63+J65+J67</f>
        <v>466</v>
      </c>
      <c r="K69" s="61">
        <f t="shared" si="21"/>
        <v>535.06740000000002</v>
      </c>
      <c r="L69" s="62">
        <f t="shared" si="21"/>
        <v>309224.79472884408</v>
      </c>
      <c r="M69" s="66">
        <f t="shared" si="21"/>
        <v>61</v>
      </c>
      <c r="N69" s="61">
        <f t="shared" si="21"/>
        <v>70.480699999999999</v>
      </c>
      <c r="O69" s="67">
        <f t="shared" si="21"/>
        <v>19020.691000000003</v>
      </c>
      <c r="P69" s="54">
        <f t="shared" si="21"/>
        <v>22</v>
      </c>
      <c r="Q69" s="54">
        <f t="shared" si="21"/>
        <v>18.429600000000001</v>
      </c>
      <c r="R69" s="54">
        <f t="shared" si="21"/>
        <v>3623.5830000000001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22</v>
      </c>
      <c r="W69" s="61">
        <f>+W63+W65+W67</f>
        <v>18.429600000000001</v>
      </c>
      <c r="X69" s="62">
        <f>+X63+X65+X67</f>
        <v>3623.5830000000001</v>
      </c>
      <c r="Y69" s="54">
        <f t="shared" ref="Y69:AG69" si="22">+Y63+Y65+Y67</f>
        <v>0</v>
      </c>
      <c r="Z69" s="54">
        <f t="shared" si="22"/>
        <v>0</v>
      </c>
      <c r="AA69" s="54">
        <f t="shared" si="22"/>
        <v>0</v>
      </c>
      <c r="AB69" s="68">
        <f t="shared" si="22"/>
        <v>0</v>
      </c>
      <c r="AC69" s="68">
        <f t="shared" si="22"/>
        <v>0</v>
      </c>
      <c r="AD69" s="68">
        <f t="shared" si="22"/>
        <v>0</v>
      </c>
      <c r="AE69" s="68">
        <f t="shared" si="22"/>
        <v>0</v>
      </c>
      <c r="AF69" s="68">
        <f t="shared" si="22"/>
        <v>0</v>
      </c>
      <c r="AG69" s="68">
        <f t="shared" si="22"/>
        <v>0</v>
      </c>
      <c r="AH69" s="68">
        <f>+AH63+AH65+AH67</f>
        <v>0</v>
      </c>
      <c r="AI69" s="68">
        <f t="shared" ref="AI69:AM69" si="23">+AI63+AI65+AI67</f>
        <v>0</v>
      </c>
      <c r="AJ69" s="68">
        <f t="shared" si="23"/>
        <v>0</v>
      </c>
      <c r="AK69" s="68">
        <f t="shared" si="23"/>
        <v>1</v>
      </c>
      <c r="AL69" s="68">
        <f t="shared" si="23"/>
        <v>1.12E-2</v>
      </c>
      <c r="AM69" s="68">
        <f t="shared" si="23"/>
        <v>5.1029999999999998</v>
      </c>
      <c r="AN69" s="68">
        <f t="shared" ref="AN69:AP69" si="24">AN63+AN65+AN67</f>
        <v>0</v>
      </c>
      <c r="AO69" s="68">
        <f t="shared" si="24"/>
        <v>0</v>
      </c>
      <c r="AP69" s="68">
        <f t="shared" si="24"/>
        <v>0</v>
      </c>
      <c r="AQ69" s="68">
        <f>AN69+AK69+AH69+AE69+AB69+Y69+S69+P69+M69+G69+D69</f>
        <v>550</v>
      </c>
      <c r="AR69" s="68">
        <f t="shared" ref="AQ69:AS132" si="25">AO69+AL69+AI69+AF69+AC69+Z69+T69+Q69+N69+H69+E69</f>
        <v>623.98889999999994</v>
      </c>
      <c r="AS69" s="68">
        <f t="shared" si="25"/>
        <v>331874.17172884406</v>
      </c>
      <c r="AT69" s="58" t="s">
        <v>26</v>
      </c>
      <c r="AU69" s="130"/>
      <c r="AV69" s="131"/>
      <c r="AW69" s="24"/>
    </row>
    <row r="70" spans="1:49" ht="19.5" thickBot="1">
      <c r="A70" s="132" t="s">
        <v>87</v>
      </c>
      <c r="B70" s="133" t="s">
        <v>77</v>
      </c>
      <c r="C70" s="134"/>
      <c r="D70" s="137"/>
      <c r="E70" s="137"/>
      <c r="F70" s="138"/>
      <c r="G70" s="156"/>
      <c r="H70" s="156"/>
      <c r="I70" s="156"/>
      <c r="J70" s="137"/>
      <c r="K70" s="137">
        <f>E70+H70</f>
        <v>0</v>
      </c>
      <c r="L70" s="138">
        <f>F70+I70</f>
        <v>0</v>
      </c>
      <c r="M70" s="139"/>
      <c r="N70" s="137"/>
      <c r="O70" s="168"/>
      <c r="P70" s="54"/>
      <c r="Q70" s="54"/>
      <c r="R70" s="54"/>
      <c r="S70" s="137"/>
      <c r="T70" s="137"/>
      <c r="U70" s="168"/>
      <c r="V70" s="138">
        <f t="shared" si="14"/>
        <v>0</v>
      </c>
      <c r="W70" s="137">
        <f t="shared" si="14"/>
        <v>0</v>
      </c>
      <c r="X70" s="138">
        <f t="shared" si="14"/>
        <v>0</v>
      </c>
      <c r="Y70" s="54"/>
      <c r="Z70" s="54"/>
      <c r="AA70" s="54"/>
      <c r="AB70" s="263"/>
      <c r="AC70" s="137"/>
      <c r="AD70" s="137"/>
      <c r="AE70" s="263"/>
      <c r="AF70" s="137"/>
      <c r="AG70" s="137"/>
      <c r="AH70" s="263"/>
      <c r="AI70" s="137"/>
      <c r="AJ70" s="137"/>
      <c r="AK70" s="263"/>
      <c r="AL70" s="137"/>
      <c r="AM70" s="137"/>
      <c r="AN70" s="263"/>
      <c r="AO70" s="137"/>
      <c r="AP70" s="137"/>
      <c r="AQ70" s="137">
        <f t="shared" si="25"/>
        <v>0</v>
      </c>
      <c r="AR70" s="137">
        <f t="shared" si="25"/>
        <v>0</v>
      </c>
      <c r="AS70" s="137">
        <f t="shared" si="25"/>
        <v>0</v>
      </c>
      <c r="AT70" s="140" t="s">
        <v>87</v>
      </c>
      <c r="AU70" s="133" t="s">
        <v>77</v>
      </c>
      <c r="AV70" s="141"/>
      <c r="AW70" s="24"/>
    </row>
    <row r="71" spans="1:49" ht="19.5" thickBot="1">
      <c r="A71" s="142" t="s">
        <v>88</v>
      </c>
      <c r="B71" s="143" t="s">
        <v>79</v>
      </c>
      <c r="C71" s="144"/>
      <c r="D71" s="139">
        <f t="shared" ref="D71:I71" si="26">D68+D69</f>
        <v>484</v>
      </c>
      <c r="E71" s="137">
        <f t="shared" si="26"/>
        <v>282.34980000000002</v>
      </c>
      <c r="F71" s="137">
        <f t="shared" si="26"/>
        <v>164422.755</v>
      </c>
      <c r="G71" s="156">
        <f t="shared" si="26"/>
        <v>273</v>
      </c>
      <c r="H71" s="156">
        <f t="shared" si="26"/>
        <v>477.86329999999998</v>
      </c>
      <c r="I71" s="156">
        <f t="shared" si="26"/>
        <v>264478.51</v>
      </c>
      <c r="J71" s="145">
        <f t="shared" ref="D71:R71" si="27">J68+J69</f>
        <v>757</v>
      </c>
      <c r="K71" s="145">
        <f t="shared" si="27"/>
        <v>760.21310000000005</v>
      </c>
      <c r="L71" s="146">
        <f t="shared" si="27"/>
        <v>428901.26500000001</v>
      </c>
      <c r="M71" s="139">
        <f t="shared" si="27"/>
        <v>1354</v>
      </c>
      <c r="N71" s="137">
        <f t="shared" si="27"/>
        <v>634.45489999999984</v>
      </c>
      <c r="O71" s="137">
        <f t="shared" si="27"/>
        <v>335188.60200000001</v>
      </c>
      <c r="P71" s="54">
        <f t="shared" si="27"/>
        <v>1217</v>
      </c>
      <c r="Q71" s="54">
        <f t="shared" si="27"/>
        <v>2937.6439</v>
      </c>
      <c r="R71" s="54">
        <f t="shared" si="27"/>
        <v>369881.35499999998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1217</v>
      </c>
      <c r="W71" s="145">
        <f>W68+W69+W70</f>
        <v>2937.6439</v>
      </c>
      <c r="X71" s="146">
        <f>X68+X69+X70</f>
        <v>369881.35499999998</v>
      </c>
      <c r="Y71" s="54">
        <f t="shared" ref="Y71:AP71" si="28">Y68+Y69</f>
        <v>236</v>
      </c>
      <c r="Z71" s="54">
        <f t="shared" si="28"/>
        <v>974.42820000000006</v>
      </c>
      <c r="AA71" s="54">
        <f t="shared" si="28"/>
        <v>55809.512000000002</v>
      </c>
      <c r="AB71" s="263">
        <f t="shared" si="28"/>
        <v>1044</v>
      </c>
      <c r="AC71" s="137">
        <f t="shared" si="28"/>
        <v>89.243700000000004</v>
      </c>
      <c r="AD71" s="137">
        <f t="shared" si="28"/>
        <v>36202.351999999999</v>
      </c>
      <c r="AE71" s="263">
        <f t="shared" si="28"/>
        <v>16</v>
      </c>
      <c r="AF71" s="137">
        <f t="shared" si="28"/>
        <v>3.8264999999999998</v>
      </c>
      <c r="AG71" s="137">
        <f t="shared" si="28"/>
        <v>3865.45</v>
      </c>
      <c r="AH71" s="263">
        <f t="shared" si="28"/>
        <v>52</v>
      </c>
      <c r="AI71" s="137">
        <f t="shared" si="28"/>
        <v>10.9834</v>
      </c>
      <c r="AJ71" s="137">
        <f t="shared" si="28"/>
        <v>4885.09</v>
      </c>
      <c r="AK71" s="263">
        <f t="shared" si="28"/>
        <v>62</v>
      </c>
      <c r="AL71" s="137">
        <f t="shared" si="28"/>
        <v>3.5911999999999997</v>
      </c>
      <c r="AM71" s="137">
        <f t="shared" si="28"/>
        <v>2020.116</v>
      </c>
      <c r="AN71" s="263">
        <f t="shared" si="28"/>
        <v>111</v>
      </c>
      <c r="AO71" s="137">
        <f t="shared" si="28"/>
        <v>13.994999999999999</v>
      </c>
      <c r="AP71" s="137">
        <f t="shared" si="28"/>
        <v>8904.6550000000007</v>
      </c>
      <c r="AQ71" s="151">
        <f>AN71+AK71+AH71+AE71+AB71+Y71+S71+P71+M71+G71+D71</f>
        <v>4849</v>
      </c>
      <c r="AR71" s="151">
        <f>AO71+AL71+AI71+AF71+AC71+Z71+T71+Q71+N71+H71+E71</f>
        <v>5428.3798999999999</v>
      </c>
      <c r="AS71" s="145">
        <f>AP71+AM71+AJ71+AG71+AD71+AA71+U71+R71+O71+I71+F71</f>
        <v>1245658.3969999999</v>
      </c>
      <c r="AT71" s="152" t="s">
        <v>88</v>
      </c>
      <c r="AU71" s="143" t="s">
        <v>79</v>
      </c>
      <c r="AV71" s="153" t="s">
        <v>66</v>
      </c>
      <c r="AW71" s="24"/>
    </row>
    <row r="72" spans="1:49">
      <c r="X72" s="154" t="s">
        <v>89</v>
      </c>
      <c r="AU72" s="154" t="s">
        <v>89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Y64" zoomScale="55" zoomScaleNormal="55" workbookViewId="0">
      <selection activeCell="AN6" sqref="AN6:AP71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127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127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5.5">
      <c r="A6" s="41" t="s">
        <v>23</v>
      </c>
      <c r="B6" s="42" t="s">
        <v>24</v>
      </c>
      <c r="C6" s="43" t="s">
        <v>25</v>
      </c>
      <c r="D6" s="156">
        <v>0</v>
      </c>
      <c r="E6" s="157">
        <v>0</v>
      </c>
      <c r="F6" s="157">
        <v>0</v>
      </c>
      <c r="G6" s="156"/>
      <c r="H6" s="156"/>
      <c r="I6" s="156"/>
      <c r="J6" s="46">
        <f>D6+G6</f>
        <v>0</v>
      </c>
      <c r="K6" s="46">
        <f>E6+H6</f>
        <v>0</v>
      </c>
      <c r="L6" s="47">
        <f>F6+I6</f>
        <v>0</v>
      </c>
      <c r="M6" s="54"/>
      <c r="N6" s="54"/>
      <c r="O6" s="54"/>
      <c r="P6" s="54"/>
      <c r="Q6" s="54"/>
      <c r="R6" s="54"/>
      <c r="S6" s="192"/>
      <c r="T6" s="192"/>
      <c r="U6" s="259"/>
      <c r="V6" s="47">
        <f>P6+S6</f>
        <v>0</v>
      </c>
      <c r="W6" s="46">
        <f>Q6+T6</f>
        <v>0</v>
      </c>
      <c r="X6" s="47">
        <f>R6+U6</f>
        <v>0</v>
      </c>
      <c r="Y6" s="54"/>
      <c r="Z6" s="54"/>
      <c r="AA6" s="54"/>
      <c r="AB6" s="52"/>
      <c r="AC6" s="52"/>
      <c r="AD6" s="52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>
        <f>AN6+AK6+AH6+AE6+AB6+Y6+S6+P6+M6+G6+D6</f>
        <v>0</v>
      </c>
      <c r="AR6" s="54">
        <f>AO6+AL6+AI6+AF6+AC6+Z6+T6+Q6+N6+H6+E6</f>
        <v>0</v>
      </c>
      <c r="AS6" s="54">
        <f>AP6+AM6+AJ6+AG6+AD6+AA6+U6+R6+O6+I6+F6</f>
        <v>0</v>
      </c>
      <c r="AT6" s="55" t="s">
        <v>25</v>
      </c>
      <c r="AU6" s="42" t="s">
        <v>24</v>
      </c>
      <c r="AV6" s="56" t="s">
        <v>23</v>
      </c>
      <c r="AW6" s="24"/>
    </row>
    <row r="7" spans="1:49" ht="25.5">
      <c r="A7" s="41"/>
      <c r="B7" s="57"/>
      <c r="C7" s="58" t="s">
        <v>26</v>
      </c>
      <c r="D7" s="158">
        <v>0</v>
      </c>
      <c r="E7" s="159">
        <v>0</v>
      </c>
      <c r="F7" s="160">
        <v>0</v>
      </c>
      <c r="G7" s="156"/>
      <c r="H7" s="156"/>
      <c r="I7" s="156"/>
      <c r="J7" s="61">
        <f t="shared" ref="J7:L32" si="0">D7+G7</f>
        <v>0</v>
      </c>
      <c r="K7" s="61">
        <f t="shared" si="0"/>
        <v>0</v>
      </c>
      <c r="L7" s="62">
        <f t="shared" si="0"/>
        <v>0</v>
      </c>
      <c r="M7" s="68"/>
      <c r="N7" s="68"/>
      <c r="O7" s="68"/>
      <c r="P7" s="54"/>
      <c r="Q7" s="54"/>
      <c r="R7" s="54"/>
      <c r="S7" s="193"/>
      <c r="T7" s="193"/>
      <c r="U7" s="260"/>
      <c r="V7" s="62">
        <f t="shared" ref="V7:X60" si="1">P7+S7</f>
        <v>0</v>
      </c>
      <c r="W7" s="61">
        <f t="shared" si="1"/>
        <v>0</v>
      </c>
      <c r="X7" s="62">
        <f t="shared" si="1"/>
        <v>0</v>
      </c>
      <c r="Y7" s="54"/>
      <c r="Z7" s="54"/>
      <c r="AA7" s="54"/>
      <c r="AB7" s="61"/>
      <c r="AC7" s="61"/>
      <c r="AD7" s="61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>
        <f t="shared" ref="AQ7:AS68" si="2">AN7+AK7+AH7+AE7+AB7+Y7+S7+P7+M7+G7+D7</f>
        <v>0</v>
      </c>
      <c r="AR7" s="68">
        <f t="shared" si="2"/>
        <v>0</v>
      </c>
      <c r="AS7" s="68">
        <f t="shared" si="2"/>
        <v>0</v>
      </c>
      <c r="AT7" s="69" t="s">
        <v>26</v>
      </c>
      <c r="AU7" s="57"/>
      <c r="AV7" s="56"/>
      <c r="AW7" s="24"/>
    </row>
    <row r="8" spans="1:49" ht="25.5">
      <c r="A8" s="41" t="s">
        <v>27</v>
      </c>
      <c r="B8" s="42" t="s">
        <v>28</v>
      </c>
      <c r="C8" s="70" t="s">
        <v>25</v>
      </c>
      <c r="D8" s="156">
        <v>0</v>
      </c>
      <c r="E8" s="157">
        <v>0</v>
      </c>
      <c r="F8" s="157">
        <v>0</v>
      </c>
      <c r="G8" s="156"/>
      <c r="H8" s="156"/>
      <c r="I8" s="156"/>
      <c r="J8" s="52">
        <f t="shared" si="0"/>
        <v>0</v>
      </c>
      <c r="K8" s="52">
        <f t="shared" si="0"/>
        <v>0</v>
      </c>
      <c r="L8" s="71">
        <f t="shared" si="0"/>
        <v>0</v>
      </c>
      <c r="M8" s="54"/>
      <c r="N8" s="54"/>
      <c r="O8" s="54"/>
      <c r="P8" s="54"/>
      <c r="Q8" s="54"/>
      <c r="R8" s="54"/>
      <c r="S8" s="192"/>
      <c r="T8" s="192"/>
      <c r="U8" s="259"/>
      <c r="V8" s="71">
        <f t="shared" si="1"/>
        <v>0</v>
      </c>
      <c r="W8" s="52">
        <f t="shared" si="1"/>
        <v>0</v>
      </c>
      <c r="X8" s="71">
        <f t="shared" si="1"/>
        <v>0</v>
      </c>
      <c r="Y8" s="54"/>
      <c r="Z8" s="54"/>
      <c r="AA8" s="54"/>
      <c r="AB8" s="52"/>
      <c r="AC8" s="52"/>
      <c r="AD8" s="52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>
        <f t="shared" si="2"/>
        <v>0</v>
      </c>
      <c r="AR8" s="54">
        <f t="shared" si="2"/>
        <v>0</v>
      </c>
      <c r="AS8" s="54">
        <f t="shared" si="2"/>
        <v>0</v>
      </c>
      <c r="AT8" s="55" t="s">
        <v>25</v>
      </c>
      <c r="AU8" s="42" t="s">
        <v>28</v>
      </c>
      <c r="AV8" s="56" t="s">
        <v>27</v>
      </c>
      <c r="AW8" s="24"/>
    </row>
    <row r="9" spans="1:49" ht="25.5">
      <c r="A9" s="41"/>
      <c r="B9" s="57"/>
      <c r="C9" s="58" t="s">
        <v>26</v>
      </c>
      <c r="D9" s="161">
        <v>0</v>
      </c>
      <c r="E9" s="159">
        <v>0</v>
      </c>
      <c r="F9" s="159">
        <v>0</v>
      </c>
      <c r="G9" s="156"/>
      <c r="H9" s="156"/>
      <c r="I9" s="156"/>
      <c r="J9" s="61">
        <f t="shared" si="0"/>
        <v>0</v>
      </c>
      <c r="K9" s="61">
        <f t="shared" si="0"/>
        <v>0</v>
      </c>
      <c r="L9" s="62">
        <f t="shared" si="0"/>
        <v>0</v>
      </c>
      <c r="M9" s="68"/>
      <c r="N9" s="68"/>
      <c r="O9" s="68"/>
      <c r="P9" s="54"/>
      <c r="Q9" s="54"/>
      <c r="R9" s="54"/>
      <c r="S9" s="193"/>
      <c r="T9" s="193"/>
      <c r="U9" s="260"/>
      <c r="V9" s="62">
        <f t="shared" si="1"/>
        <v>0</v>
      </c>
      <c r="W9" s="61">
        <f t="shared" si="1"/>
        <v>0</v>
      </c>
      <c r="X9" s="62">
        <f t="shared" si="1"/>
        <v>0</v>
      </c>
      <c r="Y9" s="54"/>
      <c r="Z9" s="54"/>
      <c r="AA9" s="54"/>
      <c r="AB9" s="61"/>
      <c r="AC9" s="61"/>
      <c r="AD9" s="61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>
        <f t="shared" si="2"/>
        <v>0</v>
      </c>
      <c r="AR9" s="68">
        <f t="shared" si="2"/>
        <v>0</v>
      </c>
      <c r="AS9" s="68">
        <f t="shared" si="2"/>
        <v>0</v>
      </c>
      <c r="AT9" s="69" t="s">
        <v>26</v>
      </c>
      <c r="AU9" s="57"/>
      <c r="AV9" s="56"/>
      <c r="AW9" s="24"/>
    </row>
    <row r="10" spans="1:49" ht="25.5">
      <c r="A10" s="41" t="s">
        <v>29</v>
      </c>
      <c r="B10" s="42" t="s">
        <v>30</v>
      </c>
      <c r="C10" s="70" t="s">
        <v>25</v>
      </c>
      <c r="D10" s="156">
        <v>0</v>
      </c>
      <c r="E10" s="157">
        <v>0</v>
      </c>
      <c r="F10" s="157">
        <v>0</v>
      </c>
      <c r="G10" s="156"/>
      <c r="H10" s="156"/>
      <c r="I10" s="156"/>
      <c r="J10" s="52">
        <f t="shared" si="0"/>
        <v>0</v>
      </c>
      <c r="K10" s="52">
        <f t="shared" si="0"/>
        <v>0</v>
      </c>
      <c r="L10" s="71">
        <f t="shared" si="0"/>
        <v>0</v>
      </c>
      <c r="M10" s="54"/>
      <c r="N10" s="54"/>
      <c r="O10" s="54"/>
      <c r="P10" s="54"/>
      <c r="Q10" s="54"/>
      <c r="R10" s="54"/>
      <c r="S10" s="192"/>
      <c r="T10" s="192"/>
      <c r="U10" s="259"/>
      <c r="V10" s="71">
        <f t="shared" si="1"/>
        <v>0</v>
      </c>
      <c r="W10" s="52">
        <f t="shared" si="1"/>
        <v>0</v>
      </c>
      <c r="X10" s="71">
        <f t="shared" si="1"/>
        <v>0</v>
      </c>
      <c r="Y10" s="54"/>
      <c r="Z10" s="54"/>
      <c r="AA10" s="54"/>
      <c r="AB10" s="52"/>
      <c r="AC10" s="52"/>
      <c r="AD10" s="52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>
        <f t="shared" si="2"/>
        <v>0</v>
      </c>
      <c r="AR10" s="54">
        <f t="shared" si="2"/>
        <v>0</v>
      </c>
      <c r="AS10" s="54">
        <f t="shared" si="2"/>
        <v>0</v>
      </c>
      <c r="AT10" s="55" t="s">
        <v>25</v>
      </c>
      <c r="AU10" s="42" t="s">
        <v>30</v>
      </c>
      <c r="AV10" s="56" t="s">
        <v>29</v>
      </c>
      <c r="AW10" s="24"/>
    </row>
    <row r="11" spans="1:49" ht="25.5">
      <c r="A11" s="73"/>
      <c r="B11" s="57"/>
      <c r="C11" s="58" t="s">
        <v>26</v>
      </c>
      <c r="D11" s="161">
        <v>0</v>
      </c>
      <c r="E11" s="159">
        <v>0</v>
      </c>
      <c r="F11" s="159">
        <v>0</v>
      </c>
      <c r="G11" s="156"/>
      <c r="H11" s="156"/>
      <c r="I11" s="156"/>
      <c r="J11" s="61">
        <f t="shared" si="0"/>
        <v>0</v>
      </c>
      <c r="K11" s="61">
        <f t="shared" si="0"/>
        <v>0</v>
      </c>
      <c r="L11" s="62">
        <f t="shared" si="0"/>
        <v>0</v>
      </c>
      <c r="M11" s="68"/>
      <c r="N11" s="68"/>
      <c r="O11" s="68"/>
      <c r="P11" s="54"/>
      <c r="Q11" s="54"/>
      <c r="R11" s="54"/>
      <c r="S11" s="193"/>
      <c r="T11" s="193"/>
      <c r="U11" s="260"/>
      <c r="V11" s="62">
        <f t="shared" si="1"/>
        <v>0</v>
      </c>
      <c r="W11" s="61">
        <f t="shared" si="1"/>
        <v>0</v>
      </c>
      <c r="X11" s="62">
        <f t="shared" si="1"/>
        <v>0</v>
      </c>
      <c r="Y11" s="54"/>
      <c r="Z11" s="54"/>
      <c r="AA11" s="54"/>
      <c r="AB11" s="61"/>
      <c r="AC11" s="61"/>
      <c r="AD11" s="61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 ht="25.5">
      <c r="A12" s="41"/>
      <c r="B12" s="42" t="s">
        <v>31</v>
      </c>
      <c r="C12" s="70" t="s">
        <v>25</v>
      </c>
      <c r="D12" s="156">
        <v>0</v>
      </c>
      <c r="E12" s="157">
        <v>0</v>
      </c>
      <c r="F12" s="157">
        <v>0</v>
      </c>
      <c r="G12" s="156"/>
      <c r="H12" s="156"/>
      <c r="I12" s="156"/>
      <c r="J12" s="52">
        <f t="shared" si="0"/>
        <v>0</v>
      </c>
      <c r="K12" s="52">
        <f t="shared" si="0"/>
        <v>0</v>
      </c>
      <c r="L12" s="71">
        <f t="shared" si="0"/>
        <v>0</v>
      </c>
      <c r="M12" s="54"/>
      <c r="N12" s="54"/>
      <c r="O12" s="54"/>
      <c r="P12" s="54"/>
      <c r="Q12" s="54"/>
      <c r="R12" s="54"/>
      <c r="S12" s="192"/>
      <c r="T12" s="192"/>
      <c r="U12" s="259"/>
      <c r="V12" s="71">
        <f t="shared" si="1"/>
        <v>0</v>
      </c>
      <c r="W12" s="52">
        <f t="shared" si="1"/>
        <v>0</v>
      </c>
      <c r="X12" s="71">
        <f t="shared" si="1"/>
        <v>0</v>
      </c>
      <c r="Y12" s="54"/>
      <c r="Z12" s="54"/>
      <c r="AA12" s="54"/>
      <c r="AB12" s="52"/>
      <c r="AC12" s="52"/>
      <c r="AD12" s="52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>
        <f t="shared" si="2"/>
        <v>0</v>
      </c>
      <c r="AR12" s="54">
        <f t="shared" si="2"/>
        <v>0</v>
      </c>
      <c r="AS12" s="54">
        <f t="shared" si="2"/>
        <v>0</v>
      </c>
      <c r="AT12" s="55" t="s">
        <v>25</v>
      </c>
      <c r="AU12" s="42" t="s">
        <v>31</v>
      </c>
      <c r="AV12" s="56"/>
      <c r="AW12" s="24"/>
    </row>
    <row r="13" spans="1:49" ht="25.5">
      <c r="A13" s="41" t="s">
        <v>32</v>
      </c>
      <c r="B13" s="57"/>
      <c r="C13" s="58" t="s">
        <v>26</v>
      </c>
      <c r="D13" s="161">
        <v>0</v>
      </c>
      <c r="E13" s="159">
        <v>0</v>
      </c>
      <c r="F13" s="159">
        <v>0</v>
      </c>
      <c r="G13" s="156"/>
      <c r="H13" s="156"/>
      <c r="I13" s="156"/>
      <c r="J13" s="61">
        <f t="shared" si="0"/>
        <v>0</v>
      </c>
      <c r="K13" s="61">
        <f t="shared" si="0"/>
        <v>0</v>
      </c>
      <c r="L13" s="62">
        <f t="shared" si="0"/>
        <v>0</v>
      </c>
      <c r="M13" s="68"/>
      <c r="N13" s="68"/>
      <c r="O13" s="68"/>
      <c r="P13" s="54"/>
      <c r="Q13" s="54"/>
      <c r="R13" s="54"/>
      <c r="S13" s="193"/>
      <c r="T13" s="193"/>
      <c r="U13" s="260"/>
      <c r="V13" s="62">
        <f t="shared" si="1"/>
        <v>0</v>
      </c>
      <c r="W13" s="61">
        <f t="shared" si="1"/>
        <v>0</v>
      </c>
      <c r="X13" s="62">
        <f t="shared" si="1"/>
        <v>0</v>
      </c>
      <c r="Y13" s="54"/>
      <c r="Z13" s="54"/>
      <c r="AA13" s="54"/>
      <c r="AB13" s="61"/>
      <c r="AC13" s="61"/>
      <c r="AD13" s="61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 ht="25.5">
      <c r="A14" s="41"/>
      <c r="B14" s="42" t="s">
        <v>33</v>
      </c>
      <c r="C14" s="70" t="s">
        <v>25</v>
      </c>
      <c r="D14" s="156">
        <v>0</v>
      </c>
      <c r="E14" s="157">
        <v>0</v>
      </c>
      <c r="F14" s="157">
        <v>0</v>
      </c>
      <c r="G14" s="156"/>
      <c r="H14" s="156"/>
      <c r="I14" s="156"/>
      <c r="J14" s="52">
        <f t="shared" si="0"/>
        <v>0</v>
      </c>
      <c r="K14" s="52">
        <f t="shared" si="0"/>
        <v>0</v>
      </c>
      <c r="L14" s="71">
        <f t="shared" si="0"/>
        <v>0</v>
      </c>
      <c r="M14" s="54"/>
      <c r="N14" s="54"/>
      <c r="O14" s="54"/>
      <c r="P14" s="54">
        <v>168</v>
      </c>
      <c r="Q14" s="54">
        <v>2436.7469999999998</v>
      </c>
      <c r="R14" s="54">
        <v>189157.992</v>
      </c>
      <c r="S14" s="192"/>
      <c r="T14" s="192"/>
      <c r="U14" s="259"/>
      <c r="V14" s="71">
        <f t="shared" si="1"/>
        <v>168</v>
      </c>
      <c r="W14" s="52">
        <f t="shared" si="1"/>
        <v>2436.7469999999998</v>
      </c>
      <c r="X14" s="71">
        <f t="shared" si="1"/>
        <v>189157.992</v>
      </c>
      <c r="Y14" s="54">
        <v>36</v>
      </c>
      <c r="Z14" s="54">
        <v>422.59</v>
      </c>
      <c r="AA14" s="54">
        <v>22527.436000000002</v>
      </c>
      <c r="AB14" s="52"/>
      <c r="AC14" s="52"/>
      <c r="AD14" s="52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>
        <f t="shared" si="2"/>
        <v>204</v>
      </c>
      <c r="AR14" s="54">
        <f t="shared" si="2"/>
        <v>2859.337</v>
      </c>
      <c r="AS14" s="54">
        <f t="shared" si="2"/>
        <v>211685.42800000001</v>
      </c>
      <c r="AT14" s="55" t="s">
        <v>25</v>
      </c>
      <c r="AU14" s="42" t="s">
        <v>33</v>
      </c>
      <c r="AV14" s="56"/>
      <c r="AW14" s="24"/>
    </row>
    <row r="15" spans="1:49" ht="25.5">
      <c r="A15" s="41" t="s">
        <v>27</v>
      </c>
      <c r="B15" s="57"/>
      <c r="C15" s="58" t="s">
        <v>26</v>
      </c>
      <c r="D15" s="161">
        <v>0</v>
      </c>
      <c r="E15" s="159">
        <v>0</v>
      </c>
      <c r="F15" s="159">
        <v>0</v>
      </c>
      <c r="G15" s="156"/>
      <c r="H15" s="156"/>
      <c r="I15" s="156"/>
      <c r="J15" s="61">
        <f t="shared" si="0"/>
        <v>0</v>
      </c>
      <c r="K15" s="61">
        <f t="shared" si="0"/>
        <v>0</v>
      </c>
      <c r="L15" s="62">
        <f t="shared" si="0"/>
        <v>0</v>
      </c>
      <c r="M15" s="68"/>
      <c r="N15" s="68"/>
      <c r="O15" s="68"/>
      <c r="P15" s="54"/>
      <c r="Q15" s="54"/>
      <c r="R15" s="54"/>
      <c r="S15" s="193"/>
      <c r="T15" s="193"/>
      <c r="U15" s="260"/>
      <c r="V15" s="62">
        <f t="shared" si="1"/>
        <v>0</v>
      </c>
      <c r="W15" s="61">
        <f t="shared" si="1"/>
        <v>0</v>
      </c>
      <c r="X15" s="62">
        <f t="shared" si="1"/>
        <v>0</v>
      </c>
      <c r="Y15" s="54"/>
      <c r="Z15" s="54"/>
      <c r="AA15" s="54"/>
      <c r="AB15" s="61"/>
      <c r="AC15" s="61"/>
      <c r="AD15" s="61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 ht="25.5">
      <c r="A16" s="41"/>
      <c r="B16" s="42" t="s">
        <v>34</v>
      </c>
      <c r="C16" s="70" t="s">
        <v>25</v>
      </c>
      <c r="D16" s="156">
        <v>0</v>
      </c>
      <c r="E16" s="157">
        <v>0</v>
      </c>
      <c r="F16" s="157">
        <v>0</v>
      </c>
      <c r="G16" s="156">
        <v>8</v>
      </c>
      <c r="H16" s="156">
        <v>8.8611000000000004</v>
      </c>
      <c r="I16" s="156">
        <v>1754.191</v>
      </c>
      <c r="J16" s="52">
        <f t="shared" si="0"/>
        <v>8</v>
      </c>
      <c r="K16" s="52">
        <f t="shared" si="0"/>
        <v>8.8611000000000004</v>
      </c>
      <c r="L16" s="71">
        <f t="shared" si="0"/>
        <v>1754.191</v>
      </c>
      <c r="M16" s="54"/>
      <c r="N16" s="54"/>
      <c r="O16" s="54"/>
      <c r="P16" s="54">
        <v>209</v>
      </c>
      <c r="Q16" s="54">
        <v>707.77670000000001</v>
      </c>
      <c r="R16" s="54">
        <v>145640.28599999999</v>
      </c>
      <c r="S16" s="192"/>
      <c r="T16" s="192"/>
      <c r="U16" s="259"/>
      <c r="V16" s="71">
        <f t="shared" si="1"/>
        <v>209</v>
      </c>
      <c r="W16" s="52">
        <f t="shared" si="1"/>
        <v>707.77670000000001</v>
      </c>
      <c r="X16" s="71">
        <f t="shared" si="1"/>
        <v>145640.28599999999</v>
      </c>
      <c r="Y16" s="54"/>
      <c r="Z16" s="54"/>
      <c r="AA16" s="54"/>
      <c r="AB16" s="52"/>
      <c r="AC16" s="52"/>
      <c r="AD16" s="52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>
        <f t="shared" si="2"/>
        <v>217</v>
      </c>
      <c r="AR16" s="54">
        <f t="shared" si="2"/>
        <v>716.63779999999997</v>
      </c>
      <c r="AS16" s="54">
        <f t="shared" si="2"/>
        <v>147394.47699999998</v>
      </c>
      <c r="AT16" s="55" t="s">
        <v>25</v>
      </c>
      <c r="AU16" s="42" t="s">
        <v>34</v>
      </c>
      <c r="AV16" s="56"/>
      <c r="AW16" s="24"/>
    </row>
    <row r="17" spans="1:49" ht="25.5">
      <c r="A17" s="41" t="s">
        <v>29</v>
      </c>
      <c r="B17" s="57"/>
      <c r="C17" s="58" t="s">
        <v>26</v>
      </c>
      <c r="D17" s="161">
        <v>0</v>
      </c>
      <c r="E17" s="159">
        <v>0</v>
      </c>
      <c r="F17" s="159">
        <v>0</v>
      </c>
      <c r="G17" s="156"/>
      <c r="H17" s="156"/>
      <c r="I17" s="156"/>
      <c r="J17" s="61">
        <f t="shared" si="0"/>
        <v>0</v>
      </c>
      <c r="K17" s="61">
        <f t="shared" si="0"/>
        <v>0</v>
      </c>
      <c r="L17" s="62">
        <f t="shared" si="0"/>
        <v>0</v>
      </c>
      <c r="M17" s="68"/>
      <c r="N17" s="68"/>
      <c r="O17" s="68"/>
      <c r="P17" s="54"/>
      <c r="Q17" s="54"/>
      <c r="R17" s="54"/>
      <c r="S17" s="193"/>
      <c r="T17" s="193"/>
      <c r="U17" s="260"/>
      <c r="V17" s="62">
        <f t="shared" si="1"/>
        <v>0</v>
      </c>
      <c r="W17" s="61">
        <f t="shared" si="1"/>
        <v>0</v>
      </c>
      <c r="X17" s="62">
        <f t="shared" si="1"/>
        <v>0</v>
      </c>
      <c r="Y17" s="54"/>
      <c r="Z17" s="54"/>
      <c r="AA17" s="54"/>
      <c r="AB17" s="61"/>
      <c r="AC17" s="61"/>
      <c r="AD17" s="61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 ht="25.5">
      <c r="A18" s="41"/>
      <c r="B18" s="42" t="s">
        <v>35</v>
      </c>
      <c r="C18" s="70" t="s">
        <v>25</v>
      </c>
      <c r="D18" s="156">
        <v>0</v>
      </c>
      <c r="E18" s="157">
        <v>0</v>
      </c>
      <c r="F18" s="157">
        <v>0</v>
      </c>
      <c r="G18" s="156"/>
      <c r="H18" s="156"/>
      <c r="I18" s="156"/>
      <c r="J18" s="52">
        <f t="shared" si="0"/>
        <v>0</v>
      </c>
      <c r="K18" s="52">
        <f t="shared" si="0"/>
        <v>0</v>
      </c>
      <c r="L18" s="71">
        <f t="shared" si="0"/>
        <v>0</v>
      </c>
      <c r="M18" s="54"/>
      <c r="N18" s="54"/>
      <c r="O18" s="54"/>
      <c r="P18" s="54">
        <v>39</v>
      </c>
      <c r="Q18" s="54">
        <v>92.002200000000002</v>
      </c>
      <c r="R18" s="54">
        <v>16348.611000000001</v>
      </c>
      <c r="S18" s="192"/>
      <c r="T18" s="192"/>
      <c r="U18" s="259"/>
      <c r="V18" s="71">
        <f t="shared" si="1"/>
        <v>39</v>
      </c>
      <c r="W18" s="52">
        <f t="shared" si="1"/>
        <v>92.002200000000002</v>
      </c>
      <c r="X18" s="71">
        <f t="shared" si="1"/>
        <v>16348.611000000001</v>
      </c>
      <c r="Y18" s="54"/>
      <c r="Z18" s="54"/>
      <c r="AA18" s="54"/>
      <c r="AB18" s="52"/>
      <c r="AC18" s="52"/>
      <c r="AD18" s="52"/>
      <c r="AE18" s="54">
        <v>28</v>
      </c>
      <c r="AF18" s="54">
        <v>6.1928999999999998</v>
      </c>
      <c r="AG18" s="54">
        <v>7664.2340000000004</v>
      </c>
      <c r="AH18" s="54">
        <v>12</v>
      </c>
      <c r="AI18" s="54">
        <v>1.3198000000000001</v>
      </c>
      <c r="AJ18" s="54">
        <v>435.42599999999999</v>
      </c>
      <c r="AK18" s="54"/>
      <c r="AL18" s="54"/>
      <c r="AM18" s="54"/>
      <c r="AN18" s="54"/>
      <c r="AO18" s="54"/>
      <c r="AP18" s="54"/>
      <c r="AQ18" s="54">
        <f t="shared" si="2"/>
        <v>79</v>
      </c>
      <c r="AR18" s="54">
        <f t="shared" si="2"/>
        <v>99.514899999999997</v>
      </c>
      <c r="AS18" s="54">
        <f t="shared" si="2"/>
        <v>24448.271000000001</v>
      </c>
      <c r="AT18" s="55" t="s">
        <v>25</v>
      </c>
      <c r="AU18" s="42" t="s">
        <v>35</v>
      </c>
      <c r="AV18" s="56"/>
      <c r="AW18" s="24"/>
    </row>
    <row r="19" spans="1:49" ht="25.5">
      <c r="A19" s="73"/>
      <c r="B19" s="57"/>
      <c r="C19" s="58" t="s">
        <v>26</v>
      </c>
      <c r="D19" s="161">
        <v>0</v>
      </c>
      <c r="E19" s="159">
        <v>0</v>
      </c>
      <c r="F19" s="159">
        <v>0</v>
      </c>
      <c r="G19" s="156"/>
      <c r="H19" s="156"/>
      <c r="I19" s="156"/>
      <c r="J19" s="61">
        <f t="shared" si="0"/>
        <v>0</v>
      </c>
      <c r="K19" s="61">
        <f t="shared" si="0"/>
        <v>0</v>
      </c>
      <c r="L19" s="62">
        <f t="shared" si="0"/>
        <v>0</v>
      </c>
      <c r="M19" s="68"/>
      <c r="N19" s="68"/>
      <c r="O19" s="68"/>
      <c r="P19" s="54"/>
      <c r="Q19" s="54"/>
      <c r="R19" s="54"/>
      <c r="S19" s="193"/>
      <c r="T19" s="193"/>
      <c r="U19" s="260"/>
      <c r="V19" s="62">
        <f t="shared" si="1"/>
        <v>0</v>
      </c>
      <c r="W19" s="61">
        <f t="shared" si="1"/>
        <v>0</v>
      </c>
      <c r="X19" s="62">
        <f t="shared" si="1"/>
        <v>0</v>
      </c>
      <c r="Y19" s="54"/>
      <c r="Z19" s="54"/>
      <c r="AA19" s="54"/>
      <c r="AB19" s="61"/>
      <c r="AC19" s="61"/>
      <c r="AD19" s="61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 ht="25.5">
      <c r="A20" s="41" t="s">
        <v>36</v>
      </c>
      <c r="B20" s="42" t="s">
        <v>37</v>
      </c>
      <c r="C20" s="70" t="s">
        <v>25</v>
      </c>
      <c r="D20" s="156">
        <v>0</v>
      </c>
      <c r="E20" s="157">
        <v>0</v>
      </c>
      <c r="F20" s="157">
        <v>0</v>
      </c>
      <c r="G20" s="156"/>
      <c r="H20" s="156"/>
      <c r="I20" s="156"/>
      <c r="J20" s="52">
        <f t="shared" si="0"/>
        <v>0</v>
      </c>
      <c r="K20" s="52">
        <f t="shared" si="0"/>
        <v>0</v>
      </c>
      <c r="L20" s="71">
        <f t="shared" si="0"/>
        <v>0</v>
      </c>
      <c r="M20" s="54"/>
      <c r="N20" s="54"/>
      <c r="O20" s="54"/>
      <c r="P20" s="54"/>
      <c r="Q20" s="54"/>
      <c r="R20" s="54"/>
      <c r="S20" s="192"/>
      <c r="T20" s="192"/>
      <c r="U20" s="259"/>
      <c r="V20" s="71">
        <f t="shared" si="1"/>
        <v>0</v>
      </c>
      <c r="W20" s="52">
        <f t="shared" si="1"/>
        <v>0</v>
      </c>
      <c r="X20" s="71">
        <f t="shared" si="1"/>
        <v>0</v>
      </c>
      <c r="Y20" s="54"/>
      <c r="Z20" s="54"/>
      <c r="AA20" s="54"/>
      <c r="AB20" s="52"/>
      <c r="AC20" s="52"/>
      <c r="AD20" s="52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>
        <f t="shared" si="2"/>
        <v>0</v>
      </c>
      <c r="AR20" s="54">
        <f t="shared" si="2"/>
        <v>0</v>
      </c>
      <c r="AS20" s="54">
        <f t="shared" si="2"/>
        <v>0</v>
      </c>
      <c r="AT20" s="55" t="s">
        <v>25</v>
      </c>
      <c r="AU20" s="42" t="s">
        <v>37</v>
      </c>
      <c r="AV20" s="56" t="s">
        <v>36</v>
      </c>
      <c r="AW20" s="24"/>
    </row>
    <row r="21" spans="1:49" ht="25.5">
      <c r="A21" s="41" t="s">
        <v>27</v>
      </c>
      <c r="B21" s="57"/>
      <c r="C21" s="58" t="s">
        <v>26</v>
      </c>
      <c r="D21" s="161">
        <v>0</v>
      </c>
      <c r="E21" s="159">
        <v>0</v>
      </c>
      <c r="F21" s="159">
        <v>0</v>
      </c>
      <c r="G21" s="156"/>
      <c r="H21" s="156"/>
      <c r="I21" s="156"/>
      <c r="J21" s="61">
        <f t="shared" si="0"/>
        <v>0</v>
      </c>
      <c r="K21" s="61">
        <f t="shared" si="0"/>
        <v>0</v>
      </c>
      <c r="L21" s="62">
        <f t="shared" si="0"/>
        <v>0</v>
      </c>
      <c r="M21" s="68"/>
      <c r="N21" s="68"/>
      <c r="O21" s="68"/>
      <c r="P21" s="54"/>
      <c r="Q21" s="54"/>
      <c r="R21" s="54"/>
      <c r="S21" s="193"/>
      <c r="T21" s="193"/>
      <c r="U21" s="260"/>
      <c r="V21" s="62">
        <f t="shared" si="1"/>
        <v>0</v>
      </c>
      <c r="W21" s="61">
        <f t="shared" si="1"/>
        <v>0</v>
      </c>
      <c r="X21" s="62">
        <f t="shared" si="1"/>
        <v>0</v>
      </c>
      <c r="Y21" s="54"/>
      <c r="Z21" s="54"/>
      <c r="AA21" s="54"/>
      <c r="AB21" s="61"/>
      <c r="AC21" s="61"/>
      <c r="AD21" s="61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>
        <f t="shared" si="2"/>
        <v>0</v>
      </c>
      <c r="AR21" s="68">
        <f t="shared" si="2"/>
        <v>0</v>
      </c>
      <c r="AS21" s="68">
        <f t="shared" si="2"/>
        <v>0</v>
      </c>
      <c r="AT21" s="69" t="s">
        <v>26</v>
      </c>
      <c r="AU21" s="57"/>
      <c r="AV21" s="56" t="s">
        <v>27</v>
      </c>
      <c r="AW21" s="24"/>
    </row>
    <row r="22" spans="1:49" ht="25.5">
      <c r="A22" s="41" t="s">
        <v>29</v>
      </c>
      <c r="B22" s="42" t="s">
        <v>38</v>
      </c>
      <c r="C22" s="70" t="s">
        <v>25</v>
      </c>
      <c r="D22" s="156">
        <v>0</v>
      </c>
      <c r="E22" s="157">
        <v>0</v>
      </c>
      <c r="F22" s="157">
        <v>0</v>
      </c>
      <c r="G22" s="156">
        <v>28</v>
      </c>
      <c r="H22" s="156">
        <v>5.2102000000000004</v>
      </c>
      <c r="I22" s="156">
        <v>3039.6060000000002</v>
      </c>
      <c r="J22" s="52">
        <f t="shared" si="0"/>
        <v>28</v>
      </c>
      <c r="K22" s="52">
        <f t="shared" si="0"/>
        <v>5.2102000000000004</v>
      </c>
      <c r="L22" s="71">
        <f t="shared" si="0"/>
        <v>3039.6060000000002</v>
      </c>
      <c r="M22" s="54"/>
      <c r="N22" s="54"/>
      <c r="O22" s="54"/>
      <c r="P22" s="54"/>
      <c r="Q22" s="54"/>
      <c r="R22" s="54"/>
      <c r="S22" s="192"/>
      <c r="T22" s="192"/>
      <c r="U22" s="259"/>
      <c r="V22" s="71">
        <f t="shared" si="1"/>
        <v>0</v>
      </c>
      <c r="W22" s="52">
        <f t="shared" si="1"/>
        <v>0</v>
      </c>
      <c r="X22" s="71">
        <f t="shared" si="1"/>
        <v>0</v>
      </c>
      <c r="Y22" s="54"/>
      <c r="Z22" s="54"/>
      <c r="AA22" s="54"/>
      <c r="AB22" s="52"/>
      <c r="AC22" s="52"/>
      <c r="AD22" s="52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>
        <f t="shared" si="2"/>
        <v>28</v>
      </c>
      <c r="AR22" s="54">
        <f t="shared" si="2"/>
        <v>5.2102000000000004</v>
      </c>
      <c r="AS22" s="54">
        <f t="shared" si="2"/>
        <v>3039.6060000000002</v>
      </c>
      <c r="AT22" s="55" t="s">
        <v>25</v>
      </c>
      <c r="AU22" s="42" t="s">
        <v>38</v>
      </c>
      <c r="AV22" s="56" t="s">
        <v>29</v>
      </c>
      <c r="AW22" s="24"/>
    </row>
    <row r="23" spans="1:49" ht="25.5">
      <c r="A23" s="73"/>
      <c r="B23" s="57"/>
      <c r="C23" s="58" t="s">
        <v>26</v>
      </c>
      <c r="D23" s="161">
        <v>0</v>
      </c>
      <c r="E23" s="159">
        <v>0</v>
      </c>
      <c r="F23" s="159">
        <v>0</v>
      </c>
      <c r="G23" s="156"/>
      <c r="H23" s="156"/>
      <c r="I23" s="156"/>
      <c r="J23" s="61">
        <f t="shared" si="0"/>
        <v>0</v>
      </c>
      <c r="K23" s="61">
        <f t="shared" si="0"/>
        <v>0</v>
      </c>
      <c r="L23" s="62">
        <f t="shared" si="0"/>
        <v>0</v>
      </c>
      <c r="M23" s="68"/>
      <c r="N23" s="68"/>
      <c r="O23" s="68"/>
      <c r="P23" s="54"/>
      <c r="Q23" s="54"/>
      <c r="R23" s="54"/>
      <c r="S23" s="193"/>
      <c r="T23" s="193"/>
      <c r="U23" s="260"/>
      <c r="V23" s="62">
        <f t="shared" si="1"/>
        <v>0</v>
      </c>
      <c r="W23" s="61">
        <f t="shared" si="1"/>
        <v>0</v>
      </c>
      <c r="X23" s="62">
        <f t="shared" si="1"/>
        <v>0</v>
      </c>
      <c r="Y23" s="54"/>
      <c r="Z23" s="54"/>
      <c r="AA23" s="54"/>
      <c r="AB23" s="61"/>
      <c r="AC23" s="61"/>
      <c r="AD23" s="61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 ht="25.5">
      <c r="A24" s="41"/>
      <c r="B24" s="42" t="s">
        <v>39</v>
      </c>
      <c r="C24" s="70" t="s">
        <v>25</v>
      </c>
      <c r="D24" s="156">
        <v>0</v>
      </c>
      <c r="E24" s="157">
        <v>0</v>
      </c>
      <c r="F24" s="157">
        <v>0</v>
      </c>
      <c r="G24" s="156"/>
      <c r="H24" s="156"/>
      <c r="I24" s="156"/>
      <c r="J24" s="52">
        <f t="shared" si="0"/>
        <v>0</v>
      </c>
      <c r="K24" s="52">
        <f t="shared" si="0"/>
        <v>0</v>
      </c>
      <c r="L24" s="71">
        <f t="shared" si="0"/>
        <v>0</v>
      </c>
      <c r="M24" s="54">
        <v>19</v>
      </c>
      <c r="N24" s="54">
        <v>119.3466</v>
      </c>
      <c r="O24" s="54">
        <v>24433.268</v>
      </c>
      <c r="P24" s="54"/>
      <c r="Q24" s="54"/>
      <c r="R24" s="54"/>
      <c r="S24" s="192"/>
      <c r="T24" s="192"/>
      <c r="U24" s="259"/>
      <c r="V24" s="71">
        <f t="shared" si="1"/>
        <v>0</v>
      </c>
      <c r="W24" s="52">
        <f t="shared" si="1"/>
        <v>0</v>
      </c>
      <c r="X24" s="71">
        <f t="shared" si="1"/>
        <v>0</v>
      </c>
      <c r="Y24" s="54"/>
      <c r="Z24" s="54"/>
      <c r="AA24" s="54"/>
      <c r="AB24" s="52"/>
      <c r="AC24" s="52"/>
      <c r="AD24" s="52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>
        <f t="shared" si="2"/>
        <v>19</v>
      </c>
      <c r="AR24" s="54">
        <f t="shared" si="2"/>
        <v>119.3466</v>
      </c>
      <c r="AS24" s="54">
        <f t="shared" si="2"/>
        <v>24433.268</v>
      </c>
      <c r="AT24" s="55" t="s">
        <v>25</v>
      </c>
      <c r="AU24" s="42" t="s">
        <v>39</v>
      </c>
      <c r="AV24" s="56"/>
      <c r="AW24" s="24"/>
    </row>
    <row r="25" spans="1:49" ht="25.5">
      <c r="A25" s="41" t="s">
        <v>40</v>
      </c>
      <c r="B25" s="57"/>
      <c r="C25" s="58" t="s">
        <v>26</v>
      </c>
      <c r="D25" s="161">
        <v>0</v>
      </c>
      <c r="E25" s="159">
        <v>0</v>
      </c>
      <c r="F25" s="159">
        <v>0</v>
      </c>
      <c r="G25" s="156"/>
      <c r="H25" s="156"/>
      <c r="I25" s="156"/>
      <c r="J25" s="61">
        <f t="shared" si="0"/>
        <v>0</v>
      </c>
      <c r="K25" s="61">
        <f t="shared" si="0"/>
        <v>0</v>
      </c>
      <c r="L25" s="62">
        <f t="shared" si="0"/>
        <v>0</v>
      </c>
      <c r="M25" s="68">
        <v>6</v>
      </c>
      <c r="N25" s="68">
        <v>29.221</v>
      </c>
      <c r="O25" s="68">
        <v>6548.1059999999998</v>
      </c>
      <c r="P25" s="54"/>
      <c r="Q25" s="54"/>
      <c r="R25" s="54"/>
      <c r="S25" s="193"/>
      <c r="T25" s="193"/>
      <c r="U25" s="260"/>
      <c r="V25" s="62">
        <f t="shared" si="1"/>
        <v>0</v>
      </c>
      <c r="W25" s="61">
        <f t="shared" si="1"/>
        <v>0</v>
      </c>
      <c r="X25" s="62">
        <f t="shared" si="1"/>
        <v>0</v>
      </c>
      <c r="Y25" s="54"/>
      <c r="Z25" s="54"/>
      <c r="AA25" s="54"/>
      <c r="AB25" s="61"/>
      <c r="AC25" s="61"/>
      <c r="AD25" s="61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>
        <f t="shared" si="2"/>
        <v>6</v>
      </c>
      <c r="AR25" s="68">
        <f t="shared" si="2"/>
        <v>29.221</v>
      </c>
      <c r="AS25" s="68">
        <f t="shared" si="2"/>
        <v>6548.1059999999998</v>
      </c>
      <c r="AT25" s="69" t="s">
        <v>26</v>
      </c>
      <c r="AU25" s="57"/>
      <c r="AV25" s="56" t="s">
        <v>40</v>
      </c>
      <c r="AW25" s="24"/>
    </row>
    <row r="26" spans="1:49" ht="25.5">
      <c r="A26" s="41"/>
      <c r="B26" s="42" t="s">
        <v>41</v>
      </c>
      <c r="C26" s="70" t="s">
        <v>25</v>
      </c>
      <c r="D26" s="156">
        <v>0</v>
      </c>
      <c r="E26" s="157">
        <v>0</v>
      </c>
      <c r="F26" s="157">
        <v>0</v>
      </c>
      <c r="G26" s="156"/>
      <c r="H26" s="156"/>
      <c r="I26" s="156"/>
      <c r="J26" s="52">
        <f t="shared" si="0"/>
        <v>0</v>
      </c>
      <c r="K26" s="52">
        <f t="shared" si="0"/>
        <v>0</v>
      </c>
      <c r="L26" s="71">
        <f t="shared" si="0"/>
        <v>0</v>
      </c>
      <c r="M26" s="54"/>
      <c r="N26" s="54"/>
      <c r="O26" s="54"/>
      <c r="P26" s="54"/>
      <c r="Q26" s="54"/>
      <c r="R26" s="54"/>
      <c r="S26" s="192"/>
      <c r="T26" s="192"/>
      <c r="U26" s="259"/>
      <c r="V26" s="71">
        <f t="shared" si="1"/>
        <v>0</v>
      </c>
      <c r="W26" s="52">
        <f t="shared" si="1"/>
        <v>0</v>
      </c>
      <c r="X26" s="71">
        <f t="shared" si="1"/>
        <v>0</v>
      </c>
      <c r="Y26" s="54"/>
      <c r="Z26" s="54"/>
      <c r="AA26" s="54"/>
      <c r="AB26" s="52"/>
      <c r="AC26" s="52"/>
      <c r="AD26" s="52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 ht="25.5">
      <c r="A27" s="41" t="s">
        <v>27</v>
      </c>
      <c r="B27" s="57"/>
      <c r="C27" s="58" t="s">
        <v>26</v>
      </c>
      <c r="D27" s="161">
        <v>0</v>
      </c>
      <c r="E27" s="159">
        <v>0</v>
      </c>
      <c r="F27" s="159">
        <v>0</v>
      </c>
      <c r="G27" s="156"/>
      <c r="H27" s="156"/>
      <c r="I27" s="156"/>
      <c r="J27" s="61">
        <f t="shared" si="0"/>
        <v>0</v>
      </c>
      <c r="K27" s="61">
        <f t="shared" si="0"/>
        <v>0</v>
      </c>
      <c r="L27" s="62">
        <f t="shared" si="0"/>
        <v>0</v>
      </c>
      <c r="M27" s="68"/>
      <c r="N27" s="68"/>
      <c r="O27" s="68"/>
      <c r="P27" s="54"/>
      <c r="Q27" s="54"/>
      <c r="R27" s="54"/>
      <c r="S27" s="193"/>
      <c r="T27" s="193"/>
      <c r="U27" s="260"/>
      <c r="V27" s="62">
        <f t="shared" si="1"/>
        <v>0</v>
      </c>
      <c r="W27" s="61">
        <f t="shared" si="1"/>
        <v>0</v>
      </c>
      <c r="X27" s="62">
        <f t="shared" si="1"/>
        <v>0</v>
      </c>
      <c r="Y27" s="54"/>
      <c r="Z27" s="54"/>
      <c r="AA27" s="54"/>
      <c r="AB27" s="61"/>
      <c r="AC27" s="61"/>
      <c r="AD27" s="61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 ht="25.5">
      <c r="A28" s="41"/>
      <c r="B28" s="42" t="s">
        <v>42</v>
      </c>
      <c r="C28" s="70" t="s">
        <v>25</v>
      </c>
      <c r="D28" s="156">
        <v>0</v>
      </c>
      <c r="E28" s="157">
        <v>0</v>
      </c>
      <c r="F28" s="157">
        <v>0</v>
      </c>
      <c r="G28" s="156"/>
      <c r="H28" s="156"/>
      <c r="I28" s="156"/>
      <c r="J28" s="52">
        <f t="shared" si="0"/>
        <v>0</v>
      </c>
      <c r="K28" s="52">
        <f t="shared" si="0"/>
        <v>0</v>
      </c>
      <c r="L28" s="71">
        <f t="shared" si="0"/>
        <v>0</v>
      </c>
      <c r="M28" s="54"/>
      <c r="N28" s="54"/>
      <c r="O28" s="54"/>
      <c r="P28" s="54"/>
      <c r="Q28" s="54"/>
      <c r="R28" s="54"/>
      <c r="S28" s="192"/>
      <c r="T28" s="192"/>
      <c r="U28" s="259"/>
      <c r="V28" s="71">
        <f t="shared" si="1"/>
        <v>0</v>
      </c>
      <c r="W28" s="52">
        <f t="shared" si="1"/>
        <v>0</v>
      </c>
      <c r="X28" s="71">
        <f t="shared" si="1"/>
        <v>0</v>
      </c>
      <c r="Y28" s="54"/>
      <c r="Z28" s="54"/>
      <c r="AA28" s="54"/>
      <c r="AB28" s="52"/>
      <c r="AC28" s="52"/>
      <c r="AD28" s="52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 ht="25.5">
      <c r="A29" s="41" t="s">
        <v>29</v>
      </c>
      <c r="B29" s="57"/>
      <c r="C29" s="58" t="s">
        <v>26</v>
      </c>
      <c r="D29" s="161">
        <v>0</v>
      </c>
      <c r="E29" s="159">
        <v>0</v>
      </c>
      <c r="F29" s="162">
        <v>0</v>
      </c>
      <c r="G29" s="156"/>
      <c r="H29" s="156"/>
      <c r="I29" s="156"/>
      <c r="J29" s="61">
        <f t="shared" si="0"/>
        <v>0</v>
      </c>
      <c r="K29" s="61">
        <f t="shared" si="0"/>
        <v>0</v>
      </c>
      <c r="L29" s="62">
        <f t="shared" si="0"/>
        <v>0</v>
      </c>
      <c r="M29" s="68"/>
      <c r="N29" s="68"/>
      <c r="O29" s="68"/>
      <c r="P29" s="54"/>
      <c r="Q29" s="54"/>
      <c r="R29" s="54"/>
      <c r="S29" s="193"/>
      <c r="T29" s="193"/>
      <c r="U29" s="260"/>
      <c r="V29" s="62">
        <f t="shared" si="1"/>
        <v>0</v>
      </c>
      <c r="W29" s="61">
        <f t="shared" si="1"/>
        <v>0</v>
      </c>
      <c r="X29" s="62">
        <f t="shared" si="1"/>
        <v>0</v>
      </c>
      <c r="Y29" s="54"/>
      <c r="Z29" s="54"/>
      <c r="AA29" s="54"/>
      <c r="AB29" s="61"/>
      <c r="AC29" s="61"/>
      <c r="AD29" s="61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 ht="25.5">
      <c r="A30" s="41"/>
      <c r="B30" s="42" t="s">
        <v>43</v>
      </c>
      <c r="C30" s="70" t="s">
        <v>25</v>
      </c>
      <c r="D30" s="156">
        <v>38</v>
      </c>
      <c r="E30" s="157">
        <v>7.5316000000000001</v>
      </c>
      <c r="F30" s="163">
        <v>4571.7870550602174</v>
      </c>
      <c r="G30" s="156"/>
      <c r="H30" s="156"/>
      <c r="I30" s="156"/>
      <c r="J30" s="52">
        <f t="shared" si="0"/>
        <v>38</v>
      </c>
      <c r="K30" s="52">
        <f t="shared" si="0"/>
        <v>7.5316000000000001</v>
      </c>
      <c r="L30" s="71">
        <f t="shared" si="0"/>
        <v>4571.7870550602174</v>
      </c>
      <c r="M30" s="54"/>
      <c r="N30" s="54"/>
      <c r="O30" s="54"/>
      <c r="P30" s="54"/>
      <c r="Q30" s="54"/>
      <c r="R30" s="54"/>
      <c r="S30" s="192"/>
      <c r="T30" s="192"/>
      <c r="U30" s="259"/>
      <c r="V30" s="71">
        <f t="shared" si="1"/>
        <v>0</v>
      </c>
      <c r="W30" s="52">
        <f t="shared" si="1"/>
        <v>0</v>
      </c>
      <c r="X30" s="71">
        <f t="shared" si="1"/>
        <v>0</v>
      </c>
      <c r="Y30" s="54">
        <v>78</v>
      </c>
      <c r="Z30" s="54">
        <v>4.2424999999999997</v>
      </c>
      <c r="AA30" s="54">
        <v>2053.8270000000002</v>
      </c>
      <c r="AB30" s="52">
        <v>238</v>
      </c>
      <c r="AC30" s="52">
        <v>9.0068999999999999</v>
      </c>
      <c r="AD30" s="52">
        <v>6582.6049999999996</v>
      </c>
      <c r="AE30" s="54"/>
      <c r="AF30" s="54"/>
      <c r="AG30" s="54"/>
      <c r="AH30" s="54">
        <v>39</v>
      </c>
      <c r="AI30" s="54">
        <v>4.2672999999999996</v>
      </c>
      <c r="AJ30" s="54">
        <v>2589.7460000000001</v>
      </c>
      <c r="AK30" s="54">
        <v>34</v>
      </c>
      <c r="AL30" s="54">
        <v>1.1435</v>
      </c>
      <c r="AM30" s="54">
        <v>809.13499999999999</v>
      </c>
      <c r="AN30" s="52">
        <v>129</v>
      </c>
      <c r="AO30" s="52">
        <v>12.462300000000001</v>
      </c>
      <c r="AP30" s="52">
        <v>9157.7960000000003</v>
      </c>
      <c r="AQ30" s="54">
        <f t="shared" si="2"/>
        <v>556</v>
      </c>
      <c r="AR30" s="54">
        <f t="shared" si="2"/>
        <v>38.6541</v>
      </c>
      <c r="AS30" s="54">
        <f t="shared" si="2"/>
        <v>25764.896055060217</v>
      </c>
      <c r="AT30" s="55" t="s">
        <v>25</v>
      </c>
      <c r="AU30" s="42" t="s">
        <v>43</v>
      </c>
      <c r="AV30" s="77"/>
      <c r="AW30" s="24"/>
    </row>
    <row r="31" spans="1:49" ht="25.5">
      <c r="A31" s="73"/>
      <c r="B31" s="57"/>
      <c r="C31" s="58" t="s">
        <v>26</v>
      </c>
      <c r="D31" s="161">
        <v>0</v>
      </c>
      <c r="E31" s="159">
        <v>0</v>
      </c>
      <c r="F31" s="162">
        <v>0</v>
      </c>
      <c r="G31" s="156"/>
      <c r="H31" s="156"/>
      <c r="I31" s="156"/>
      <c r="J31" s="61">
        <f t="shared" si="0"/>
        <v>0</v>
      </c>
      <c r="K31" s="61">
        <f t="shared" si="0"/>
        <v>0</v>
      </c>
      <c r="L31" s="62">
        <f t="shared" si="0"/>
        <v>0</v>
      </c>
      <c r="M31" s="68"/>
      <c r="N31" s="68"/>
      <c r="O31" s="68"/>
      <c r="P31" s="54"/>
      <c r="Q31" s="54"/>
      <c r="R31" s="54"/>
      <c r="S31" s="193"/>
      <c r="T31" s="193"/>
      <c r="U31" s="260"/>
      <c r="V31" s="62">
        <f t="shared" si="1"/>
        <v>0</v>
      </c>
      <c r="W31" s="61">
        <f t="shared" si="1"/>
        <v>0</v>
      </c>
      <c r="X31" s="62">
        <f t="shared" si="1"/>
        <v>0</v>
      </c>
      <c r="Y31" s="54"/>
      <c r="Z31" s="54"/>
      <c r="AA31" s="54"/>
      <c r="AB31" s="61"/>
      <c r="AC31" s="61"/>
      <c r="AD31" s="61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 ht="25.5">
      <c r="A32" s="41" t="s">
        <v>44</v>
      </c>
      <c r="B32" s="42" t="s">
        <v>45</v>
      </c>
      <c r="C32" s="70" t="s">
        <v>25</v>
      </c>
      <c r="D32" s="156">
        <v>0</v>
      </c>
      <c r="E32" s="157">
        <v>0</v>
      </c>
      <c r="F32" s="157">
        <v>0</v>
      </c>
      <c r="G32" s="156"/>
      <c r="H32" s="156"/>
      <c r="I32" s="156"/>
      <c r="J32" s="52">
        <f t="shared" si="0"/>
        <v>0</v>
      </c>
      <c r="K32" s="52">
        <f t="shared" si="0"/>
        <v>0</v>
      </c>
      <c r="L32" s="71">
        <f t="shared" si="0"/>
        <v>0</v>
      </c>
      <c r="M32" s="54"/>
      <c r="N32" s="54"/>
      <c r="O32" s="54"/>
      <c r="P32" s="54">
        <v>8</v>
      </c>
      <c r="Q32" s="54">
        <v>0.84560000000000002</v>
      </c>
      <c r="R32" s="54">
        <v>353.39100000000002</v>
      </c>
      <c r="S32" s="192"/>
      <c r="T32" s="192"/>
      <c r="U32" s="259"/>
      <c r="V32" s="71">
        <f t="shared" si="1"/>
        <v>8</v>
      </c>
      <c r="W32" s="52">
        <f t="shared" si="1"/>
        <v>0.84560000000000002</v>
      </c>
      <c r="X32" s="71">
        <f t="shared" si="1"/>
        <v>353.39100000000002</v>
      </c>
      <c r="Y32" s="54"/>
      <c r="Z32" s="54"/>
      <c r="AA32" s="54"/>
      <c r="AB32" s="52"/>
      <c r="AC32" s="52"/>
      <c r="AD32" s="52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>
        <f t="shared" si="2"/>
        <v>8</v>
      </c>
      <c r="AR32" s="54">
        <f t="shared" si="2"/>
        <v>0.84560000000000002</v>
      </c>
      <c r="AS32" s="54">
        <f t="shared" si="2"/>
        <v>353.39100000000002</v>
      </c>
      <c r="AT32" s="55" t="s">
        <v>25</v>
      </c>
      <c r="AU32" s="42" t="s">
        <v>45</v>
      </c>
      <c r="AV32" s="56" t="s">
        <v>44</v>
      </c>
      <c r="AW32" s="24"/>
    </row>
    <row r="33" spans="1:49" ht="25.5">
      <c r="A33" s="41" t="s">
        <v>46</v>
      </c>
      <c r="B33" s="57"/>
      <c r="C33" s="58" t="s">
        <v>26</v>
      </c>
      <c r="D33" s="161">
        <v>0</v>
      </c>
      <c r="E33" s="159">
        <v>0</v>
      </c>
      <c r="F33" s="162">
        <v>0</v>
      </c>
      <c r="G33" s="156"/>
      <c r="H33" s="156"/>
      <c r="I33" s="156"/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68"/>
      <c r="N33" s="68"/>
      <c r="O33" s="68"/>
      <c r="P33" s="54"/>
      <c r="Q33" s="54"/>
      <c r="R33" s="54"/>
      <c r="S33" s="193"/>
      <c r="T33" s="193"/>
      <c r="U33" s="260"/>
      <c r="V33" s="62">
        <f t="shared" si="1"/>
        <v>0</v>
      </c>
      <c r="W33" s="61">
        <f t="shared" si="1"/>
        <v>0</v>
      </c>
      <c r="X33" s="62">
        <f t="shared" si="1"/>
        <v>0</v>
      </c>
      <c r="Y33" s="54"/>
      <c r="Z33" s="54"/>
      <c r="AA33" s="54"/>
      <c r="AB33" s="61"/>
      <c r="AC33" s="61"/>
      <c r="AD33" s="61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>
        <f t="shared" si="2"/>
        <v>0</v>
      </c>
      <c r="AR33" s="68">
        <f t="shared" si="2"/>
        <v>0</v>
      </c>
      <c r="AS33" s="68">
        <f t="shared" si="2"/>
        <v>0</v>
      </c>
      <c r="AT33" s="69" t="s">
        <v>26</v>
      </c>
      <c r="AU33" s="57"/>
      <c r="AV33" s="56" t="s">
        <v>46</v>
      </c>
      <c r="AW33" s="24"/>
    </row>
    <row r="34" spans="1:49" ht="25.5">
      <c r="A34" s="41" t="s">
        <v>27</v>
      </c>
      <c r="B34" s="42" t="s">
        <v>47</v>
      </c>
      <c r="C34" s="70" t="s">
        <v>25</v>
      </c>
      <c r="D34" s="156">
        <v>0</v>
      </c>
      <c r="E34" s="157">
        <v>0</v>
      </c>
      <c r="F34" s="164">
        <v>0</v>
      </c>
      <c r="G34" s="156"/>
      <c r="H34" s="156"/>
      <c r="I34" s="156"/>
      <c r="J34" s="52">
        <f t="shared" si="3"/>
        <v>0</v>
      </c>
      <c r="K34" s="52">
        <f t="shared" si="3"/>
        <v>0</v>
      </c>
      <c r="L34" s="71">
        <f t="shared" si="3"/>
        <v>0</v>
      </c>
      <c r="M34" s="54"/>
      <c r="N34" s="54"/>
      <c r="O34" s="54"/>
      <c r="P34" s="54"/>
      <c r="Q34" s="54"/>
      <c r="R34" s="54"/>
      <c r="S34" s="192"/>
      <c r="T34" s="192"/>
      <c r="U34" s="259"/>
      <c r="V34" s="71">
        <f t="shared" si="1"/>
        <v>0</v>
      </c>
      <c r="W34" s="52">
        <f t="shared" si="1"/>
        <v>0</v>
      </c>
      <c r="X34" s="71">
        <f t="shared" si="1"/>
        <v>0</v>
      </c>
      <c r="Y34" s="54"/>
      <c r="Z34" s="54"/>
      <c r="AA34" s="54"/>
      <c r="AB34" s="52"/>
      <c r="AC34" s="52"/>
      <c r="AD34" s="52"/>
      <c r="AE34" s="54"/>
      <c r="AF34" s="54"/>
      <c r="AG34" s="54"/>
      <c r="AH34" s="54">
        <v>3</v>
      </c>
      <c r="AI34" s="54">
        <v>0.30280000000000001</v>
      </c>
      <c r="AJ34" s="54">
        <v>131.62899999999999</v>
      </c>
      <c r="AK34" s="54"/>
      <c r="AL34" s="54"/>
      <c r="AM34" s="54"/>
      <c r="AN34" s="52">
        <v>4</v>
      </c>
      <c r="AO34" s="52">
        <v>0.1421</v>
      </c>
      <c r="AP34" s="52">
        <v>64.11</v>
      </c>
      <c r="AQ34" s="54">
        <f t="shared" si="2"/>
        <v>7</v>
      </c>
      <c r="AR34" s="54">
        <f t="shared" si="2"/>
        <v>0.44490000000000002</v>
      </c>
      <c r="AS34" s="54">
        <f t="shared" si="2"/>
        <v>195.73899999999998</v>
      </c>
      <c r="AT34" s="55" t="s">
        <v>25</v>
      </c>
      <c r="AU34" s="42" t="s">
        <v>47</v>
      </c>
      <c r="AV34" s="56" t="s">
        <v>27</v>
      </c>
      <c r="AW34" s="24"/>
    </row>
    <row r="35" spans="1:49" ht="25.5">
      <c r="A35" s="73" t="s">
        <v>29</v>
      </c>
      <c r="B35" s="57"/>
      <c r="C35" s="58" t="s">
        <v>26</v>
      </c>
      <c r="D35" s="161">
        <v>0</v>
      </c>
      <c r="E35" s="159">
        <v>0</v>
      </c>
      <c r="F35" s="162">
        <v>0</v>
      </c>
      <c r="G35" s="156"/>
      <c r="H35" s="156"/>
      <c r="I35" s="156"/>
      <c r="J35" s="61">
        <f t="shared" si="3"/>
        <v>0</v>
      </c>
      <c r="K35" s="61">
        <f t="shared" si="3"/>
        <v>0</v>
      </c>
      <c r="L35" s="62">
        <f t="shared" si="3"/>
        <v>0</v>
      </c>
      <c r="M35" s="68"/>
      <c r="N35" s="68"/>
      <c r="O35" s="68"/>
      <c r="P35" s="54"/>
      <c r="Q35" s="54"/>
      <c r="R35" s="54"/>
      <c r="S35" s="193"/>
      <c r="T35" s="193"/>
      <c r="U35" s="260"/>
      <c r="V35" s="62">
        <f t="shared" si="1"/>
        <v>0</v>
      </c>
      <c r="W35" s="61">
        <f t="shared" si="1"/>
        <v>0</v>
      </c>
      <c r="X35" s="62">
        <f t="shared" si="1"/>
        <v>0</v>
      </c>
      <c r="Y35" s="54"/>
      <c r="Z35" s="54"/>
      <c r="AA35" s="54"/>
      <c r="AB35" s="61"/>
      <c r="AC35" s="61"/>
      <c r="AD35" s="61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>
        <f t="shared" si="2"/>
        <v>0</v>
      </c>
      <c r="AR35" s="68">
        <f t="shared" si="2"/>
        <v>0</v>
      </c>
      <c r="AS35" s="68">
        <f t="shared" si="2"/>
        <v>0</v>
      </c>
      <c r="AT35" s="74" t="s">
        <v>26</v>
      </c>
      <c r="AU35" s="57"/>
      <c r="AV35" s="75" t="s">
        <v>29</v>
      </c>
      <c r="AW35" s="24"/>
    </row>
    <row r="36" spans="1:49" ht="25.5">
      <c r="A36" s="41" t="s">
        <v>48</v>
      </c>
      <c r="B36" s="42" t="s">
        <v>49</v>
      </c>
      <c r="C36" s="70" t="s">
        <v>25</v>
      </c>
      <c r="D36" s="156">
        <v>0</v>
      </c>
      <c r="E36" s="157">
        <v>0</v>
      </c>
      <c r="F36" s="165">
        <v>0</v>
      </c>
      <c r="G36" s="156"/>
      <c r="H36" s="156"/>
      <c r="I36" s="156"/>
      <c r="J36" s="52">
        <f t="shared" si="3"/>
        <v>0</v>
      </c>
      <c r="K36" s="52">
        <f t="shared" si="3"/>
        <v>0</v>
      </c>
      <c r="L36" s="71">
        <f t="shared" si="3"/>
        <v>0</v>
      </c>
      <c r="M36" s="54"/>
      <c r="N36" s="54"/>
      <c r="O36" s="54"/>
      <c r="P36" s="54"/>
      <c r="Q36" s="54"/>
      <c r="R36" s="54"/>
      <c r="S36" s="192"/>
      <c r="T36" s="192"/>
      <c r="U36" s="259"/>
      <c r="V36" s="71">
        <f t="shared" si="1"/>
        <v>0</v>
      </c>
      <c r="W36" s="52">
        <f t="shared" si="1"/>
        <v>0</v>
      </c>
      <c r="X36" s="71">
        <f t="shared" si="1"/>
        <v>0</v>
      </c>
      <c r="Y36" s="54"/>
      <c r="Z36" s="54"/>
      <c r="AA36" s="54"/>
      <c r="AB36" s="52"/>
      <c r="AC36" s="52"/>
      <c r="AD36" s="53"/>
      <c r="AE36" s="54"/>
      <c r="AF36" s="54"/>
      <c r="AG36" s="218"/>
      <c r="AH36" s="54"/>
      <c r="AI36" s="54"/>
      <c r="AJ36" s="218"/>
      <c r="AK36" s="54"/>
      <c r="AL36" s="54"/>
      <c r="AM36" s="218"/>
      <c r="AN36" s="54"/>
      <c r="AO36" s="54"/>
      <c r="AP36" s="218"/>
      <c r="AQ36" s="54">
        <f t="shared" si="2"/>
        <v>0</v>
      </c>
      <c r="AR36" s="54">
        <f t="shared" si="2"/>
        <v>0</v>
      </c>
      <c r="AS36" s="54">
        <f t="shared" si="2"/>
        <v>0</v>
      </c>
      <c r="AT36" s="55" t="s">
        <v>25</v>
      </c>
      <c r="AU36" s="42" t="s">
        <v>49</v>
      </c>
      <c r="AV36" s="56" t="s">
        <v>48</v>
      </c>
      <c r="AW36" s="24"/>
    </row>
    <row r="37" spans="1:49" ht="25.5">
      <c r="A37" s="41" t="s">
        <v>27</v>
      </c>
      <c r="B37" s="57"/>
      <c r="C37" s="58" t="s">
        <v>26</v>
      </c>
      <c r="D37" s="161">
        <v>0</v>
      </c>
      <c r="E37" s="159">
        <v>0</v>
      </c>
      <c r="F37" s="162">
        <v>0</v>
      </c>
      <c r="G37" s="156"/>
      <c r="H37" s="156"/>
      <c r="I37" s="156"/>
      <c r="J37" s="61">
        <f t="shared" si="3"/>
        <v>0</v>
      </c>
      <c r="K37" s="61">
        <f t="shared" si="3"/>
        <v>0</v>
      </c>
      <c r="L37" s="62">
        <f t="shared" si="3"/>
        <v>0</v>
      </c>
      <c r="M37" s="68"/>
      <c r="N37" s="68"/>
      <c r="O37" s="68"/>
      <c r="P37" s="54"/>
      <c r="Q37" s="54"/>
      <c r="R37" s="54"/>
      <c r="S37" s="193"/>
      <c r="T37" s="193"/>
      <c r="U37" s="260"/>
      <c r="V37" s="62">
        <f t="shared" si="1"/>
        <v>0</v>
      </c>
      <c r="W37" s="61">
        <f t="shared" si="1"/>
        <v>0</v>
      </c>
      <c r="X37" s="62">
        <f t="shared" si="1"/>
        <v>0</v>
      </c>
      <c r="Y37" s="54"/>
      <c r="Z37" s="54"/>
      <c r="AA37" s="54"/>
      <c r="AB37" s="61"/>
      <c r="AC37" s="61"/>
      <c r="AD37" s="61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 ht="25.5">
      <c r="A38" s="41" t="s">
        <v>29</v>
      </c>
      <c r="B38" s="42" t="s">
        <v>50</v>
      </c>
      <c r="C38" s="70" t="s">
        <v>25</v>
      </c>
      <c r="D38" s="156">
        <v>30</v>
      </c>
      <c r="E38" s="157">
        <v>4.1760999999999999</v>
      </c>
      <c r="F38" s="164">
        <v>2439.5411096275557</v>
      </c>
      <c r="G38" s="156"/>
      <c r="H38" s="156"/>
      <c r="I38" s="156"/>
      <c r="J38" s="52">
        <f t="shared" si="3"/>
        <v>30</v>
      </c>
      <c r="K38" s="52">
        <f t="shared" si="3"/>
        <v>4.1760999999999999</v>
      </c>
      <c r="L38" s="71">
        <f t="shared" si="3"/>
        <v>2439.5411096275557</v>
      </c>
      <c r="M38" s="54">
        <v>189</v>
      </c>
      <c r="N38" s="54">
        <v>947.61</v>
      </c>
      <c r="O38" s="54">
        <v>37877.517999999996</v>
      </c>
      <c r="P38" s="54"/>
      <c r="Q38" s="54"/>
      <c r="R38" s="54"/>
      <c r="S38" s="192"/>
      <c r="T38" s="192"/>
      <c r="U38" s="259"/>
      <c r="V38" s="71">
        <f t="shared" si="1"/>
        <v>0</v>
      </c>
      <c r="W38" s="52">
        <f t="shared" si="1"/>
        <v>0</v>
      </c>
      <c r="X38" s="71">
        <f t="shared" si="1"/>
        <v>0</v>
      </c>
      <c r="Y38" s="54">
        <v>264</v>
      </c>
      <c r="Z38" s="54">
        <v>1243.03</v>
      </c>
      <c r="AA38" s="54">
        <v>54664.682999999997</v>
      </c>
      <c r="AB38" s="52">
        <v>141</v>
      </c>
      <c r="AC38" s="52">
        <v>705.39</v>
      </c>
      <c r="AD38" s="52">
        <v>28496.42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>
        <f t="shared" si="2"/>
        <v>624</v>
      </c>
      <c r="AR38" s="54">
        <f t="shared" si="2"/>
        <v>2900.2061000000003</v>
      </c>
      <c r="AS38" s="54">
        <f t="shared" si="2"/>
        <v>123478.16210962755</v>
      </c>
      <c r="AT38" s="55" t="s">
        <v>25</v>
      </c>
      <c r="AU38" s="42" t="s">
        <v>50</v>
      </c>
      <c r="AV38" s="56" t="s">
        <v>29</v>
      </c>
      <c r="AW38" s="24"/>
    </row>
    <row r="39" spans="1:49" ht="25.5">
      <c r="A39" s="73" t="s">
        <v>51</v>
      </c>
      <c r="B39" s="57"/>
      <c r="C39" s="58" t="s">
        <v>26</v>
      </c>
      <c r="D39" s="161">
        <v>0</v>
      </c>
      <c r="E39" s="159">
        <v>0</v>
      </c>
      <c r="F39" s="162">
        <v>0</v>
      </c>
      <c r="G39" s="156"/>
      <c r="H39" s="156"/>
      <c r="I39" s="156"/>
      <c r="J39" s="61">
        <f t="shared" si="3"/>
        <v>0</v>
      </c>
      <c r="K39" s="61">
        <f t="shared" si="3"/>
        <v>0</v>
      </c>
      <c r="L39" s="62">
        <f t="shared" si="3"/>
        <v>0</v>
      </c>
      <c r="M39" s="68"/>
      <c r="N39" s="68"/>
      <c r="O39" s="68"/>
      <c r="P39" s="54"/>
      <c r="Q39" s="54"/>
      <c r="R39" s="54"/>
      <c r="S39" s="193"/>
      <c r="T39" s="193"/>
      <c r="U39" s="260"/>
      <c r="V39" s="62">
        <f t="shared" si="1"/>
        <v>0</v>
      </c>
      <c r="W39" s="61">
        <f t="shared" si="1"/>
        <v>0</v>
      </c>
      <c r="X39" s="62">
        <f t="shared" si="1"/>
        <v>0</v>
      </c>
      <c r="Y39" s="54"/>
      <c r="Z39" s="54"/>
      <c r="AA39" s="54"/>
      <c r="AB39" s="61"/>
      <c r="AC39" s="61"/>
      <c r="AD39" s="61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 ht="25.5">
      <c r="A40" s="41"/>
      <c r="B40" s="42" t="s">
        <v>52</v>
      </c>
      <c r="C40" s="70" t="s">
        <v>25</v>
      </c>
      <c r="D40" s="156">
        <v>0</v>
      </c>
      <c r="E40" s="157">
        <v>0</v>
      </c>
      <c r="F40" s="157">
        <v>0</v>
      </c>
      <c r="G40" s="156"/>
      <c r="H40" s="156"/>
      <c r="I40" s="156"/>
      <c r="J40" s="52">
        <f t="shared" si="3"/>
        <v>0</v>
      </c>
      <c r="K40" s="52">
        <f t="shared" si="3"/>
        <v>0</v>
      </c>
      <c r="L40" s="71">
        <f t="shared" si="3"/>
        <v>0</v>
      </c>
      <c r="M40" s="54">
        <v>1</v>
      </c>
      <c r="N40" s="54">
        <v>22.349799999999998</v>
      </c>
      <c r="O40" s="54">
        <v>11313.781999999999</v>
      </c>
      <c r="P40" s="54"/>
      <c r="Q40" s="54"/>
      <c r="R40" s="54"/>
      <c r="S40" s="192"/>
      <c r="T40" s="192"/>
      <c r="U40" s="259"/>
      <c r="V40" s="71">
        <f t="shared" si="1"/>
        <v>0</v>
      </c>
      <c r="W40" s="52">
        <f t="shared" si="1"/>
        <v>0</v>
      </c>
      <c r="X40" s="71">
        <f t="shared" si="1"/>
        <v>0</v>
      </c>
      <c r="Y40" s="54"/>
      <c r="Z40" s="54"/>
      <c r="AA40" s="54"/>
      <c r="AB40" s="52"/>
      <c r="AC40" s="52"/>
      <c r="AD40" s="52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>
        <f t="shared" si="2"/>
        <v>1</v>
      </c>
      <c r="AR40" s="54">
        <f t="shared" si="2"/>
        <v>22.349799999999998</v>
      </c>
      <c r="AS40" s="54">
        <f t="shared" si="2"/>
        <v>11313.781999999999</v>
      </c>
      <c r="AT40" s="55" t="s">
        <v>25</v>
      </c>
      <c r="AU40" s="42" t="s">
        <v>52</v>
      </c>
      <c r="AV40" s="56"/>
      <c r="AW40" s="24"/>
    </row>
    <row r="41" spans="1:49" ht="25.5">
      <c r="A41" s="41" t="s">
        <v>53</v>
      </c>
      <c r="B41" s="57"/>
      <c r="C41" s="58" t="s">
        <v>26</v>
      </c>
      <c r="D41" s="161">
        <v>0</v>
      </c>
      <c r="E41" s="159">
        <v>0</v>
      </c>
      <c r="F41" s="159">
        <v>0</v>
      </c>
      <c r="G41" s="156"/>
      <c r="H41" s="156"/>
      <c r="I41" s="156"/>
      <c r="J41" s="61">
        <f t="shared" si="3"/>
        <v>0</v>
      </c>
      <c r="K41" s="61">
        <f t="shared" si="3"/>
        <v>0</v>
      </c>
      <c r="L41" s="62">
        <f t="shared" si="3"/>
        <v>0</v>
      </c>
      <c r="M41" s="68"/>
      <c r="N41" s="68"/>
      <c r="O41" s="68"/>
      <c r="P41" s="54"/>
      <c r="Q41" s="54"/>
      <c r="R41" s="54"/>
      <c r="S41" s="193"/>
      <c r="T41" s="193"/>
      <c r="U41" s="260"/>
      <c r="V41" s="62">
        <f t="shared" si="1"/>
        <v>0</v>
      </c>
      <c r="W41" s="61">
        <f t="shared" si="1"/>
        <v>0</v>
      </c>
      <c r="X41" s="62">
        <f t="shared" si="1"/>
        <v>0</v>
      </c>
      <c r="Y41" s="54"/>
      <c r="Z41" s="54"/>
      <c r="AA41" s="54"/>
      <c r="AB41" s="61"/>
      <c r="AC41" s="61"/>
      <c r="AD41" s="61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 ht="25.5">
      <c r="A42" s="41"/>
      <c r="B42" s="42" t="s">
        <v>54</v>
      </c>
      <c r="C42" s="70" t="s">
        <v>25</v>
      </c>
      <c r="D42" s="156">
        <v>0</v>
      </c>
      <c r="E42" s="157">
        <v>0</v>
      </c>
      <c r="F42" s="157">
        <v>0</v>
      </c>
      <c r="G42" s="156">
        <v>1</v>
      </c>
      <c r="H42" s="156">
        <v>24.582599999999999</v>
      </c>
      <c r="I42" s="156">
        <v>14601.913</v>
      </c>
      <c r="J42" s="52">
        <f t="shared" si="3"/>
        <v>1</v>
      </c>
      <c r="K42" s="52">
        <f t="shared" si="3"/>
        <v>24.582599999999999</v>
      </c>
      <c r="L42" s="71">
        <f t="shared" si="3"/>
        <v>14601.913</v>
      </c>
      <c r="M42" s="54">
        <v>13</v>
      </c>
      <c r="N42" s="54">
        <v>559.86059999999998</v>
      </c>
      <c r="O42" s="54">
        <v>206836.008</v>
      </c>
      <c r="P42" s="54"/>
      <c r="Q42" s="54"/>
      <c r="R42" s="54"/>
      <c r="S42" s="192"/>
      <c r="T42" s="192"/>
      <c r="U42" s="259"/>
      <c r="V42" s="71">
        <f t="shared" si="1"/>
        <v>0</v>
      </c>
      <c r="W42" s="52">
        <f t="shared" si="1"/>
        <v>0</v>
      </c>
      <c r="X42" s="71">
        <f t="shared" si="1"/>
        <v>0</v>
      </c>
      <c r="Y42" s="54"/>
      <c r="Z42" s="54"/>
      <c r="AA42" s="54"/>
      <c r="AB42" s="52"/>
      <c r="AC42" s="52"/>
      <c r="AD42" s="52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>
        <f t="shared" si="2"/>
        <v>14</v>
      </c>
      <c r="AR42" s="54">
        <f t="shared" si="2"/>
        <v>584.44319999999993</v>
      </c>
      <c r="AS42" s="54">
        <f t="shared" si="2"/>
        <v>221437.921</v>
      </c>
      <c r="AT42" s="55" t="s">
        <v>25</v>
      </c>
      <c r="AU42" s="42" t="s">
        <v>54</v>
      </c>
      <c r="AV42" s="56"/>
      <c r="AW42" s="24"/>
    </row>
    <row r="43" spans="1:49" ht="25.5">
      <c r="A43" s="41" t="s">
        <v>55</v>
      </c>
      <c r="B43" s="57"/>
      <c r="C43" s="58" t="s">
        <v>26</v>
      </c>
      <c r="D43" s="161">
        <v>9</v>
      </c>
      <c r="E43" s="159">
        <v>198.32339999999999</v>
      </c>
      <c r="F43" s="160">
        <v>117112.34146512423</v>
      </c>
      <c r="G43" s="156">
        <v>5</v>
      </c>
      <c r="H43" s="156">
        <v>114.52460000000001</v>
      </c>
      <c r="I43" s="156">
        <v>70891.504000000001</v>
      </c>
      <c r="J43" s="61">
        <f t="shared" si="3"/>
        <v>14</v>
      </c>
      <c r="K43" s="61">
        <f t="shared" si="3"/>
        <v>312.84800000000001</v>
      </c>
      <c r="L43" s="62">
        <f t="shared" si="3"/>
        <v>188003.84546512424</v>
      </c>
      <c r="M43" s="68">
        <v>6</v>
      </c>
      <c r="N43" s="68">
        <v>179.49629999999999</v>
      </c>
      <c r="O43" s="68">
        <v>61230.394</v>
      </c>
      <c r="P43" s="54"/>
      <c r="Q43" s="54"/>
      <c r="R43" s="54"/>
      <c r="S43" s="193"/>
      <c r="T43" s="193"/>
      <c r="U43" s="260"/>
      <c r="V43" s="62">
        <f t="shared" si="1"/>
        <v>0</v>
      </c>
      <c r="W43" s="61">
        <f t="shared" si="1"/>
        <v>0</v>
      </c>
      <c r="X43" s="62">
        <f t="shared" si="1"/>
        <v>0</v>
      </c>
      <c r="Y43" s="54"/>
      <c r="Z43" s="54"/>
      <c r="AA43" s="54"/>
      <c r="AB43" s="61"/>
      <c r="AC43" s="61"/>
      <c r="AD43" s="61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>
        <f t="shared" si="2"/>
        <v>20</v>
      </c>
      <c r="AR43" s="68">
        <f t="shared" si="2"/>
        <v>492.34429999999998</v>
      </c>
      <c r="AS43" s="68">
        <f t="shared" si="2"/>
        <v>249234.23946512421</v>
      </c>
      <c r="AT43" s="55" t="s">
        <v>26</v>
      </c>
      <c r="AU43" s="57"/>
      <c r="AV43" s="56" t="s">
        <v>55</v>
      </c>
      <c r="AW43" s="24"/>
    </row>
    <row r="44" spans="1:49" ht="25.5">
      <c r="A44" s="41"/>
      <c r="B44" s="42" t="s">
        <v>56</v>
      </c>
      <c r="C44" s="70" t="s">
        <v>25</v>
      </c>
      <c r="D44" s="156">
        <v>0</v>
      </c>
      <c r="E44" s="157">
        <v>0</v>
      </c>
      <c r="F44" s="157">
        <v>0</v>
      </c>
      <c r="G44" s="156"/>
      <c r="H44" s="156"/>
      <c r="I44" s="156"/>
      <c r="J44" s="52">
        <f t="shared" si="3"/>
        <v>0</v>
      </c>
      <c r="K44" s="52">
        <f t="shared" si="3"/>
        <v>0</v>
      </c>
      <c r="L44" s="71">
        <f t="shared" si="3"/>
        <v>0</v>
      </c>
      <c r="M44" s="54">
        <v>3</v>
      </c>
      <c r="N44" s="54">
        <v>0.1205</v>
      </c>
      <c r="O44" s="54">
        <v>66.894999999999996</v>
      </c>
      <c r="P44" s="54"/>
      <c r="Q44" s="54"/>
      <c r="R44" s="54"/>
      <c r="S44" s="192"/>
      <c r="T44" s="192"/>
      <c r="U44" s="259"/>
      <c r="V44" s="71">
        <f t="shared" si="1"/>
        <v>0</v>
      </c>
      <c r="W44" s="52">
        <f t="shared" si="1"/>
        <v>0</v>
      </c>
      <c r="X44" s="71">
        <f t="shared" si="1"/>
        <v>0</v>
      </c>
      <c r="Y44" s="54"/>
      <c r="Z44" s="54"/>
      <c r="AA44" s="54"/>
      <c r="AB44" s="52"/>
      <c r="AC44" s="52"/>
      <c r="AD44" s="52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>
        <f t="shared" si="2"/>
        <v>3</v>
      </c>
      <c r="AR44" s="54">
        <f t="shared" si="2"/>
        <v>0.1205</v>
      </c>
      <c r="AS44" s="54">
        <f t="shared" si="2"/>
        <v>66.894999999999996</v>
      </c>
      <c r="AT44" s="78" t="s">
        <v>25</v>
      </c>
      <c r="AU44" s="42" t="s">
        <v>56</v>
      </c>
      <c r="AV44" s="56"/>
      <c r="AW44" s="24"/>
    </row>
    <row r="45" spans="1:49" ht="25.5">
      <c r="A45" s="41" t="s">
        <v>29</v>
      </c>
      <c r="B45" s="57"/>
      <c r="C45" s="58" t="s">
        <v>26</v>
      </c>
      <c r="D45" s="161">
        <v>0</v>
      </c>
      <c r="E45" s="159">
        <v>0</v>
      </c>
      <c r="F45" s="159">
        <v>0</v>
      </c>
      <c r="G45" s="156"/>
      <c r="H45" s="156"/>
      <c r="I45" s="156"/>
      <c r="J45" s="61">
        <f t="shared" si="3"/>
        <v>0</v>
      </c>
      <c r="K45" s="61">
        <f t="shared" si="3"/>
        <v>0</v>
      </c>
      <c r="L45" s="62">
        <f t="shared" si="3"/>
        <v>0</v>
      </c>
      <c r="M45" s="68">
        <v>13</v>
      </c>
      <c r="N45" s="68">
        <v>0.60350000000000004</v>
      </c>
      <c r="O45" s="68">
        <v>158.869</v>
      </c>
      <c r="P45" s="54"/>
      <c r="Q45" s="54"/>
      <c r="R45" s="54"/>
      <c r="S45" s="193"/>
      <c r="T45" s="193"/>
      <c r="U45" s="260"/>
      <c r="V45" s="62">
        <f t="shared" si="1"/>
        <v>0</v>
      </c>
      <c r="W45" s="61">
        <f t="shared" si="1"/>
        <v>0</v>
      </c>
      <c r="X45" s="62">
        <f t="shared" si="1"/>
        <v>0</v>
      </c>
      <c r="Y45" s="54"/>
      <c r="Z45" s="54"/>
      <c r="AA45" s="54"/>
      <c r="AB45" s="61"/>
      <c r="AC45" s="61"/>
      <c r="AD45" s="61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>
        <f t="shared" si="2"/>
        <v>13</v>
      </c>
      <c r="AR45" s="68">
        <f t="shared" si="2"/>
        <v>0.60350000000000004</v>
      </c>
      <c r="AS45" s="68">
        <f t="shared" si="2"/>
        <v>158.869</v>
      </c>
      <c r="AT45" s="69" t="s">
        <v>26</v>
      </c>
      <c r="AU45" s="57"/>
      <c r="AV45" s="79" t="s">
        <v>29</v>
      </c>
      <c r="AW45" s="24"/>
    </row>
    <row r="46" spans="1:49" ht="25.5">
      <c r="A46" s="41"/>
      <c r="B46" s="42" t="s">
        <v>57</v>
      </c>
      <c r="C46" s="70" t="s">
        <v>25</v>
      </c>
      <c r="D46" s="156">
        <v>0</v>
      </c>
      <c r="E46" s="157">
        <v>0</v>
      </c>
      <c r="F46" s="157">
        <v>0</v>
      </c>
      <c r="G46" s="156"/>
      <c r="H46" s="156"/>
      <c r="I46" s="156"/>
      <c r="J46" s="52">
        <f t="shared" si="3"/>
        <v>0</v>
      </c>
      <c r="K46" s="52">
        <f t="shared" si="3"/>
        <v>0</v>
      </c>
      <c r="L46" s="71">
        <f t="shared" si="3"/>
        <v>0</v>
      </c>
      <c r="M46" s="208"/>
      <c r="N46" s="54"/>
      <c r="O46" s="54"/>
      <c r="P46" s="54"/>
      <c r="Q46" s="54"/>
      <c r="R46" s="54"/>
      <c r="S46" s="192"/>
      <c r="T46" s="192"/>
      <c r="U46" s="259"/>
      <c r="V46" s="71">
        <f t="shared" si="1"/>
        <v>0</v>
      </c>
      <c r="W46" s="52">
        <f t="shared" si="1"/>
        <v>0</v>
      </c>
      <c r="X46" s="71">
        <f t="shared" si="1"/>
        <v>0</v>
      </c>
      <c r="Y46" s="54"/>
      <c r="Z46" s="54"/>
      <c r="AA46" s="54"/>
      <c r="AB46" s="52"/>
      <c r="AC46" s="52"/>
      <c r="AD46" s="52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>
        <f t="shared" si="2"/>
        <v>0</v>
      </c>
      <c r="AR46" s="54">
        <f t="shared" si="2"/>
        <v>0</v>
      </c>
      <c r="AS46" s="54">
        <f t="shared" si="2"/>
        <v>0</v>
      </c>
      <c r="AT46" s="55" t="s">
        <v>25</v>
      </c>
      <c r="AU46" s="42" t="s">
        <v>57</v>
      </c>
      <c r="AV46" s="79"/>
      <c r="AW46" s="24"/>
    </row>
    <row r="47" spans="1:49" ht="25.5">
      <c r="A47" s="73"/>
      <c r="B47" s="57"/>
      <c r="C47" s="58" t="s">
        <v>26</v>
      </c>
      <c r="D47" s="161">
        <v>0</v>
      </c>
      <c r="E47" s="159">
        <v>0</v>
      </c>
      <c r="F47" s="159">
        <v>0</v>
      </c>
      <c r="G47" s="156"/>
      <c r="H47" s="156"/>
      <c r="I47" s="156"/>
      <c r="J47" s="61">
        <f t="shared" si="3"/>
        <v>0</v>
      </c>
      <c r="K47" s="61">
        <f t="shared" si="3"/>
        <v>0</v>
      </c>
      <c r="L47" s="62">
        <f t="shared" si="3"/>
        <v>0</v>
      </c>
      <c r="M47" s="209"/>
      <c r="N47" s="68"/>
      <c r="O47" s="68"/>
      <c r="P47" s="54"/>
      <c r="Q47" s="54"/>
      <c r="R47" s="54"/>
      <c r="S47" s="193"/>
      <c r="T47" s="193"/>
      <c r="U47" s="260"/>
      <c r="V47" s="62">
        <f t="shared" si="1"/>
        <v>0</v>
      </c>
      <c r="W47" s="61">
        <f t="shared" si="1"/>
        <v>0</v>
      </c>
      <c r="X47" s="62">
        <f t="shared" si="1"/>
        <v>0</v>
      </c>
      <c r="Y47" s="54"/>
      <c r="Z47" s="54"/>
      <c r="AA47" s="54"/>
      <c r="AB47" s="61"/>
      <c r="AC47" s="61"/>
      <c r="AD47" s="61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 ht="25.5">
      <c r="A48" s="41"/>
      <c r="B48" s="42" t="s">
        <v>58</v>
      </c>
      <c r="C48" s="70" t="s">
        <v>25</v>
      </c>
      <c r="D48" s="156">
        <v>0</v>
      </c>
      <c r="E48" s="157">
        <v>0</v>
      </c>
      <c r="F48" s="157">
        <v>0</v>
      </c>
      <c r="G48" s="156"/>
      <c r="H48" s="156"/>
      <c r="I48" s="156"/>
      <c r="J48" s="52">
        <f t="shared" si="3"/>
        <v>0</v>
      </c>
      <c r="K48" s="52">
        <f t="shared" si="3"/>
        <v>0</v>
      </c>
      <c r="L48" s="71">
        <f t="shared" si="3"/>
        <v>0</v>
      </c>
      <c r="M48" s="54"/>
      <c r="N48" s="54"/>
      <c r="O48" s="54"/>
      <c r="P48" s="54"/>
      <c r="Q48" s="54"/>
      <c r="R48" s="54"/>
      <c r="S48" s="192"/>
      <c r="T48" s="192"/>
      <c r="U48" s="259"/>
      <c r="V48" s="71">
        <f t="shared" si="1"/>
        <v>0</v>
      </c>
      <c r="W48" s="52">
        <f t="shared" si="1"/>
        <v>0</v>
      </c>
      <c r="X48" s="71">
        <f t="shared" si="1"/>
        <v>0</v>
      </c>
      <c r="Y48" s="54"/>
      <c r="Z48" s="54"/>
      <c r="AA48" s="54"/>
      <c r="AB48" s="52"/>
      <c r="AC48" s="52"/>
      <c r="AD48" s="52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>
        <f t="shared" si="2"/>
        <v>0</v>
      </c>
      <c r="AR48" s="54">
        <f t="shared" si="2"/>
        <v>0</v>
      </c>
      <c r="AS48" s="54">
        <f t="shared" si="2"/>
        <v>0</v>
      </c>
      <c r="AT48" s="55" t="s">
        <v>25</v>
      </c>
      <c r="AU48" s="42" t="s">
        <v>58</v>
      </c>
      <c r="AV48" s="79"/>
      <c r="AW48" s="24"/>
    </row>
    <row r="49" spans="1:49" ht="25.5">
      <c r="A49" s="41" t="s">
        <v>59</v>
      </c>
      <c r="B49" s="57"/>
      <c r="C49" s="58" t="s">
        <v>26</v>
      </c>
      <c r="D49" s="161">
        <v>0</v>
      </c>
      <c r="E49" s="159">
        <v>0</v>
      </c>
      <c r="F49" s="159">
        <v>0</v>
      </c>
      <c r="G49" s="156"/>
      <c r="H49" s="156"/>
      <c r="I49" s="156"/>
      <c r="J49" s="61">
        <f t="shared" si="3"/>
        <v>0</v>
      </c>
      <c r="K49" s="61">
        <f t="shared" si="3"/>
        <v>0</v>
      </c>
      <c r="L49" s="62">
        <f t="shared" si="3"/>
        <v>0</v>
      </c>
      <c r="M49" s="68"/>
      <c r="N49" s="68"/>
      <c r="O49" s="68"/>
      <c r="P49" s="54"/>
      <c r="Q49" s="54"/>
      <c r="R49" s="54"/>
      <c r="S49" s="193"/>
      <c r="T49" s="193"/>
      <c r="U49" s="260"/>
      <c r="V49" s="62">
        <f t="shared" si="1"/>
        <v>0</v>
      </c>
      <c r="W49" s="61">
        <f t="shared" si="1"/>
        <v>0</v>
      </c>
      <c r="X49" s="62">
        <f t="shared" si="1"/>
        <v>0</v>
      </c>
      <c r="Y49" s="54"/>
      <c r="Z49" s="54"/>
      <c r="AA49" s="54"/>
      <c r="AB49" s="61"/>
      <c r="AC49" s="61"/>
      <c r="AD49" s="61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>
        <f t="shared" si="2"/>
        <v>0</v>
      </c>
      <c r="AR49" s="68">
        <f t="shared" si="2"/>
        <v>0</v>
      </c>
      <c r="AS49" s="68">
        <f t="shared" si="2"/>
        <v>0</v>
      </c>
      <c r="AT49" s="69" t="s">
        <v>26</v>
      </c>
      <c r="AU49" s="57"/>
      <c r="AV49" s="79" t="s">
        <v>59</v>
      </c>
      <c r="AW49" s="24"/>
    </row>
    <row r="50" spans="1:49" ht="25.5">
      <c r="A50" s="41"/>
      <c r="B50" s="42" t="s">
        <v>60</v>
      </c>
      <c r="C50" s="70" t="s">
        <v>25</v>
      </c>
      <c r="D50" s="156">
        <v>0</v>
      </c>
      <c r="E50" s="157">
        <v>0</v>
      </c>
      <c r="F50" s="157">
        <v>0</v>
      </c>
      <c r="G50" s="156"/>
      <c r="H50" s="156"/>
      <c r="I50" s="156"/>
      <c r="J50" s="52">
        <f t="shared" si="3"/>
        <v>0</v>
      </c>
      <c r="K50" s="52">
        <f t="shared" si="3"/>
        <v>0</v>
      </c>
      <c r="L50" s="71">
        <f t="shared" si="3"/>
        <v>0</v>
      </c>
      <c r="M50" s="54"/>
      <c r="N50" s="54"/>
      <c r="O50" s="54"/>
      <c r="P50" s="54"/>
      <c r="Q50" s="54"/>
      <c r="R50" s="54"/>
      <c r="S50" s="192"/>
      <c r="T50" s="192"/>
      <c r="U50" s="259"/>
      <c r="V50" s="71">
        <f t="shared" si="1"/>
        <v>0</v>
      </c>
      <c r="W50" s="52">
        <f t="shared" si="1"/>
        <v>0</v>
      </c>
      <c r="X50" s="71">
        <f t="shared" si="1"/>
        <v>0</v>
      </c>
      <c r="Y50" s="54"/>
      <c r="Z50" s="54"/>
      <c r="AA50" s="54"/>
      <c r="AB50" s="52"/>
      <c r="AC50" s="52"/>
      <c r="AD50" s="52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>
        <f t="shared" si="2"/>
        <v>0</v>
      </c>
      <c r="AR50" s="54">
        <f t="shared" si="2"/>
        <v>0</v>
      </c>
      <c r="AS50" s="54">
        <f t="shared" si="2"/>
        <v>0</v>
      </c>
      <c r="AT50" s="55" t="s">
        <v>25</v>
      </c>
      <c r="AU50" s="42" t="s">
        <v>60</v>
      </c>
      <c r="AV50" s="77"/>
      <c r="AW50" s="24"/>
    </row>
    <row r="51" spans="1:49" ht="25.5">
      <c r="A51" s="41"/>
      <c r="B51" s="57"/>
      <c r="C51" s="58" t="s">
        <v>26</v>
      </c>
      <c r="D51" s="161">
        <v>0</v>
      </c>
      <c r="E51" s="159">
        <v>0</v>
      </c>
      <c r="F51" s="159">
        <v>0</v>
      </c>
      <c r="G51" s="156"/>
      <c r="H51" s="156"/>
      <c r="I51" s="156"/>
      <c r="J51" s="61">
        <f t="shared" si="3"/>
        <v>0</v>
      </c>
      <c r="K51" s="61">
        <f t="shared" si="3"/>
        <v>0</v>
      </c>
      <c r="L51" s="62">
        <f t="shared" si="3"/>
        <v>0</v>
      </c>
      <c r="M51" s="68"/>
      <c r="N51" s="68"/>
      <c r="O51" s="68"/>
      <c r="P51" s="54"/>
      <c r="Q51" s="54"/>
      <c r="R51" s="54"/>
      <c r="S51" s="193"/>
      <c r="T51" s="193"/>
      <c r="U51" s="260"/>
      <c r="V51" s="62">
        <f t="shared" si="1"/>
        <v>0</v>
      </c>
      <c r="W51" s="61">
        <f t="shared" si="1"/>
        <v>0</v>
      </c>
      <c r="X51" s="62">
        <f t="shared" si="1"/>
        <v>0</v>
      </c>
      <c r="Y51" s="54"/>
      <c r="Z51" s="54"/>
      <c r="AA51" s="54"/>
      <c r="AB51" s="61"/>
      <c r="AC51" s="61"/>
      <c r="AD51" s="61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>
        <f t="shared" si="2"/>
        <v>0</v>
      </c>
      <c r="AR51" s="68">
        <f t="shared" si="2"/>
        <v>0</v>
      </c>
      <c r="AS51" s="68">
        <f t="shared" si="2"/>
        <v>0</v>
      </c>
      <c r="AT51" s="69" t="s">
        <v>26</v>
      </c>
      <c r="AU51" s="57"/>
      <c r="AV51" s="79"/>
      <c r="AW51" s="24"/>
    </row>
    <row r="52" spans="1:49" ht="25.5">
      <c r="A52" s="41"/>
      <c r="B52" s="42" t="s">
        <v>61</v>
      </c>
      <c r="C52" s="70" t="s">
        <v>25</v>
      </c>
      <c r="D52" s="156">
        <v>0</v>
      </c>
      <c r="E52" s="157">
        <v>0</v>
      </c>
      <c r="F52" s="157">
        <v>0</v>
      </c>
      <c r="G52" s="156"/>
      <c r="H52" s="156"/>
      <c r="I52" s="156"/>
      <c r="J52" s="52">
        <f t="shared" si="3"/>
        <v>0</v>
      </c>
      <c r="K52" s="52">
        <f t="shared" si="3"/>
        <v>0</v>
      </c>
      <c r="L52" s="71">
        <f t="shared" si="3"/>
        <v>0</v>
      </c>
      <c r="M52" s="54"/>
      <c r="N52" s="54"/>
      <c r="O52" s="54"/>
      <c r="P52" s="54"/>
      <c r="Q52" s="54"/>
      <c r="R52" s="54"/>
      <c r="S52" s="192"/>
      <c r="T52" s="192"/>
      <c r="U52" s="259"/>
      <c r="V52" s="71">
        <f t="shared" si="1"/>
        <v>0</v>
      </c>
      <c r="W52" s="52">
        <f t="shared" si="1"/>
        <v>0</v>
      </c>
      <c r="X52" s="71">
        <f t="shared" si="1"/>
        <v>0</v>
      </c>
      <c r="Y52" s="54"/>
      <c r="Z52" s="54"/>
      <c r="AA52" s="54"/>
      <c r="AB52" s="52"/>
      <c r="AC52" s="52"/>
      <c r="AD52" s="52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 ht="25.5">
      <c r="A53" s="41" t="s">
        <v>29</v>
      </c>
      <c r="B53" s="57"/>
      <c r="C53" s="58" t="s">
        <v>26</v>
      </c>
      <c r="D53" s="161">
        <v>0</v>
      </c>
      <c r="E53" s="159">
        <v>0</v>
      </c>
      <c r="F53" s="160">
        <v>0</v>
      </c>
      <c r="G53" s="156"/>
      <c r="H53" s="156"/>
      <c r="I53" s="156"/>
      <c r="J53" s="61">
        <f t="shared" si="3"/>
        <v>0</v>
      </c>
      <c r="K53" s="61">
        <f t="shared" si="3"/>
        <v>0</v>
      </c>
      <c r="L53" s="62">
        <f t="shared" si="3"/>
        <v>0</v>
      </c>
      <c r="M53" s="68"/>
      <c r="N53" s="68"/>
      <c r="O53" s="68"/>
      <c r="P53" s="54"/>
      <c r="Q53" s="54"/>
      <c r="R53" s="54"/>
      <c r="S53" s="193"/>
      <c r="T53" s="193"/>
      <c r="U53" s="260"/>
      <c r="V53" s="62">
        <f t="shared" si="1"/>
        <v>0</v>
      </c>
      <c r="W53" s="61">
        <f t="shared" si="1"/>
        <v>0</v>
      </c>
      <c r="X53" s="62">
        <f t="shared" si="1"/>
        <v>0</v>
      </c>
      <c r="Y53" s="54"/>
      <c r="Z53" s="54"/>
      <c r="AA53" s="54"/>
      <c r="AB53" s="61"/>
      <c r="AC53" s="61"/>
      <c r="AD53" s="61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>
        <f t="shared" si="2"/>
        <v>0</v>
      </c>
      <c r="AR53" s="68">
        <f t="shared" si="2"/>
        <v>0</v>
      </c>
      <c r="AS53" s="68">
        <f t="shared" si="2"/>
        <v>0</v>
      </c>
      <c r="AT53" s="69" t="s">
        <v>26</v>
      </c>
      <c r="AU53" s="57"/>
      <c r="AV53" s="79" t="s">
        <v>29</v>
      </c>
      <c r="AW53" s="24"/>
    </row>
    <row r="54" spans="1:49" ht="25.5">
      <c r="A54" s="41"/>
      <c r="B54" s="42" t="s">
        <v>62</v>
      </c>
      <c r="C54" s="70" t="s">
        <v>25</v>
      </c>
      <c r="D54" s="156">
        <v>0</v>
      </c>
      <c r="E54" s="157">
        <v>0</v>
      </c>
      <c r="F54" s="157">
        <v>0</v>
      </c>
      <c r="G54" s="156"/>
      <c r="H54" s="156"/>
      <c r="I54" s="156"/>
      <c r="J54" s="52">
        <f t="shared" si="3"/>
        <v>0</v>
      </c>
      <c r="K54" s="52">
        <f t="shared" si="3"/>
        <v>0</v>
      </c>
      <c r="L54" s="71">
        <f t="shared" si="3"/>
        <v>0</v>
      </c>
      <c r="M54" s="54"/>
      <c r="N54" s="54"/>
      <c r="O54" s="54"/>
      <c r="P54" s="54"/>
      <c r="Q54" s="54"/>
      <c r="R54" s="54"/>
      <c r="S54" s="192"/>
      <c r="T54" s="192"/>
      <c r="U54" s="259"/>
      <c r="V54" s="71">
        <f t="shared" si="1"/>
        <v>0</v>
      </c>
      <c r="W54" s="52">
        <f t="shared" si="1"/>
        <v>0</v>
      </c>
      <c r="X54" s="71">
        <f t="shared" si="1"/>
        <v>0</v>
      </c>
      <c r="Y54" s="54"/>
      <c r="Z54" s="54"/>
      <c r="AA54" s="54"/>
      <c r="AB54" s="52"/>
      <c r="AC54" s="52"/>
      <c r="AD54" s="52"/>
      <c r="AE54" s="54"/>
      <c r="AF54" s="54"/>
      <c r="AG54" s="54"/>
      <c r="AH54" s="54"/>
      <c r="AI54" s="54"/>
      <c r="AJ54" s="54"/>
      <c r="AK54" s="54"/>
      <c r="AL54" s="54"/>
      <c r="AM54" s="54"/>
      <c r="AN54" s="52">
        <v>10</v>
      </c>
      <c r="AO54" s="52">
        <v>0.6784</v>
      </c>
      <c r="AP54" s="52">
        <v>971.81200000000001</v>
      </c>
      <c r="AQ54" s="54">
        <f t="shared" si="2"/>
        <v>10</v>
      </c>
      <c r="AR54" s="54">
        <f t="shared" si="2"/>
        <v>0.6784</v>
      </c>
      <c r="AS54" s="54">
        <f t="shared" si="2"/>
        <v>971.81200000000001</v>
      </c>
      <c r="AT54" s="55" t="s">
        <v>25</v>
      </c>
      <c r="AU54" s="42" t="s">
        <v>62</v>
      </c>
      <c r="AV54" s="56"/>
      <c r="AW54" s="24"/>
    </row>
    <row r="55" spans="1:49" ht="25.5">
      <c r="A55" s="73"/>
      <c r="B55" s="57"/>
      <c r="C55" s="58" t="s">
        <v>26</v>
      </c>
      <c r="D55" s="161">
        <v>0</v>
      </c>
      <c r="E55" s="159">
        <v>0</v>
      </c>
      <c r="F55" s="159">
        <v>0</v>
      </c>
      <c r="G55" s="156"/>
      <c r="H55" s="156"/>
      <c r="I55" s="156"/>
      <c r="J55" s="61">
        <f t="shared" si="3"/>
        <v>0</v>
      </c>
      <c r="K55" s="61">
        <f t="shared" si="3"/>
        <v>0</v>
      </c>
      <c r="L55" s="62">
        <f t="shared" si="3"/>
        <v>0</v>
      </c>
      <c r="M55" s="68"/>
      <c r="N55" s="68"/>
      <c r="O55" s="68"/>
      <c r="P55" s="54"/>
      <c r="Q55" s="54"/>
      <c r="R55" s="54"/>
      <c r="S55" s="193"/>
      <c r="T55" s="193"/>
      <c r="U55" s="260"/>
      <c r="V55" s="62">
        <f t="shared" si="1"/>
        <v>0</v>
      </c>
      <c r="W55" s="61">
        <f t="shared" si="1"/>
        <v>0</v>
      </c>
      <c r="X55" s="62">
        <f t="shared" si="1"/>
        <v>0</v>
      </c>
      <c r="Y55" s="54"/>
      <c r="Z55" s="54"/>
      <c r="AA55" s="54"/>
      <c r="AB55" s="61"/>
      <c r="AC55" s="61"/>
      <c r="AD55" s="61"/>
      <c r="AE55" s="68"/>
      <c r="AF55" s="68"/>
      <c r="AG55" s="68"/>
      <c r="AH55" s="68"/>
      <c r="AI55" s="68"/>
      <c r="AJ55" s="68"/>
      <c r="AK55" s="68"/>
      <c r="AL55" s="68"/>
      <c r="AM55" s="68"/>
      <c r="AN55" s="61"/>
      <c r="AO55" s="61"/>
      <c r="AP55" s="61"/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 ht="25.5">
      <c r="A56" s="81" t="s">
        <v>83</v>
      </c>
      <c r="B56" s="82" t="s">
        <v>64</v>
      </c>
      <c r="C56" s="70" t="s">
        <v>25</v>
      </c>
      <c r="D56" s="156">
        <v>0</v>
      </c>
      <c r="E56" s="157">
        <v>0</v>
      </c>
      <c r="F56" s="157">
        <v>0</v>
      </c>
      <c r="G56" s="156"/>
      <c r="H56" s="156"/>
      <c r="I56" s="156"/>
      <c r="J56" s="52">
        <f t="shared" si="3"/>
        <v>0</v>
      </c>
      <c r="K56" s="52">
        <f t="shared" si="3"/>
        <v>0</v>
      </c>
      <c r="L56" s="71">
        <f t="shared" si="3"/>
        <v>0</v>
      </c>
      <c r="M56" s="54"/>
      <c r="N56" s="54"/>
      <c r="O56" s="54"/>
      <c r="P56" s="54"/>
      <c r="Q56" s="54"/>
      <c r="R56" s="54"/>
      <c r="S56" s="192"/>
      <c r="T56" s="192"/>
      <c r="U56" s="259"/>
      <c r="V56" s="71">
        <f t="shared" si="1"/>
        <v>0</v>
      </c>
      <c r="W56" s="52">
        <f t="shared" si="1"/>
        <v>0</v>
      </c>
      <c r="X56" s="71">
        <f t="shared" si="1"/>
        <v>0</v>
      </c>
      <c r="Y56" s="54"/>
      <c r="Z56" s="54"/>
      <c r="AA56" s="54"/>
      <c r="AB56" s="52"/>
      <c r="AC56" s="52"/>
      <c r="AD56" s="52"/>
      <c r="AE56" s="54"/>
      <c r="AF56" s="54"/>
      <c r="AG56" s="54"/>
      <c r="AH56" s="54"/>
      <c r="AI56" s="54"/>
      <c r="AJ56" s="54"/>
      <c r="AK56" s="54"/>
      <c r="AL56" s="54"/>
      <c r="AM56" s="54"/>
      <c r="AN56" s="52"/>
      <c r="AO56" s="52"/>
      <c r="AP56" s="52"/>
      <c r="AQ56" s="54">
        <f t="shared" si="2"/>
        <v>0</v>
      </c>
      <c r="AR56" s="54">
        <f t="shared" si="2"/>
        <v>0</v>
      </c>
      <c r="AS56" s="54">
        <f t="shared" si="2"/>
        <v>0</v>
      </c>
      <c r="AT56" s="83" t="s">
        <v>25</v>
      </c>
      <c r="AU56" s="84" t="s">
        <v>83</v>
      </c>
      <c r="AV56" s="85" t="s">
        <v>66</v>
      </c>
      <c r="AW56" s="24"/>
    </row>
    <row r="57" spans="1:49" ht="25.5">
      <c r="A57" s="86"/>
      <c r="B57" s="87"/>
      <c r="C57" s="58" t="s">
        <v>26</v>
      </c>
      <c r="D57" s="161">
        <v>0</v>
      </c>
      <c r="E57" s="159">
        <v>0</v>
      </c>
      <c r="F57" s="159">
        <v>0</v>
      </c>
      <c r="G57" s="156"/>
      <c r="H57" s="156"/>
      <c r="I57" s="156"/>
      <c r="J57" s="61">
        <f t="shared" si="3"/>
        <v>0</v>
      </c>
      <c r="K57" s="61">
        <f t="shared" si="3"/>
        <v>0</v>
      </c>
      <c r="L57" s="62">
        <f t="shared" si="3"/>
        <v>0</v>
      </c>
      <c r="M57" s="209"/>
      <c r="N57" s="68"/>
      <c r="O57" s="68"/>
      <c r="P57" s="54"/>
      <c r="Q57" s="54"/>
      <c r="R57" s="54"/>
      <c r="S57" s="193"/>
      <c r="T57" s="193"/>
      <c r="U57" s="260"/>
      <c r="V57" s="62">
        <f t="shared" si="1"/>
        <v>0</v>
      </c>
      <c r="W57" s="61">
        <f t="shared" si="1"/>
        <v>0</v>
      </c>
      <c r="X57" s="62">
        <f t="shared" si="1"/>
        <v>0</v>
      </c>
      <c r="Y57" s="54"/>
      <c r="Z57" s="54"/>
      <c r="AA57" s="54"/>
      <c r="AB57" s="61"/>
      <c r="AC57" s="61"/>
      <c r="AD57" s="61"/>
      <c r="AE57" s="68"/>
      <c r="AF57" s="68"/>
      <c r="AG57" s="68"/>
      <c r="AH57" s="68"/>
      <c r="AI57" s="68"/>
      <c r="AJ57" s="68"/>
      <c r="AK57" s="68"/>
      <c r="AL57" s="68"/>
      <c r="AM57" s="68"/>
      <c r="AN57" s="61"/>
      <c r="AO57" s="61"/>
      <c r="AP57" s="61"/>
      <c r="AQ57" s="68">
        <f t="shared" si="2"/>
        <v>0</v>
      </c>
      <c r="AR57" s="68">
        <f t="shared" si="2"/>
        <v>0</v>
      </c>
      <c r="AS57" s="68">
        <f t="shared" si="2"/>
        <v>0</v>
      </c>
      <c r="AT57" s="58" t="s">
        <v>26</v>
      </c>
      <c r="AU57" s="88"/>
      <c r="AV57" s="89"/>
      <c r="AW57" s="24"/>
    </row>
    <row r="58" spans="1:49" ht="25.5">
      <c r="A58" s="8" t="s">
        <v>66</v>
      </c>
      <c r="C58" s="90" t="s">
        <v>25</v>
      </c>
      <c r="D58" s="166">
        <v>0</v>
      </c>
      <c r="E58" s="167">
        <v>0</v>
      </c>
      <c r="F58" s="167">
        <v>0</v>
      </c>
      <c r="G58" s="156"/>
      <c r="H58" s="156"/>
      <c r="I58" s="156"/>
      <c r="J58" s="94">
        <f t="shared" si="3"/>
        <v>0</v>
      </c>
      <c r="K58" s="94">
        <f t="shared" si="3"/>
        <v>0</v>
      </c>
      <c r="L58" s="95">
        <f t="shared" si="3"/>
        <v>0</v>
      </c>
      <c r="M58" s="155">
        <v>723</v>
      </c>
      <c r="N58" s="100">
        <v>19.927</v>
      </c>
      <c r="O58" s="100">
        <v>11900.913</v>
      </c>
      <c r="P58" s="54"/>
      <c r="Q58" s="54"/>
      <c r="R58" s="54"/>
      <c r="S58" s="261"/>
      <c r="T58" s="261"/>
      <c r="U58" s="262"/>
      <c r="V58" s="95">
        <f t="shared" si="1"/>
        <v>0</v>
      </c>
      <c r="W58" s="94">
        <f t="shared" si="1"/>
        <v>0</v>
      </c>
      <c r="X58" s="95">
        <f t="shared" si="1"/>
        <v>0</v>
      </c>
      <c r="Y58" s="54">
        <v>59</v>
      </c>
      <c r="Z58" s="54">
        <v>2.3759999999999999</v>
      </c>
      <c r="AA58" s="54">
        <v>1086.6410000000001</v>
      </c>
      <c r="AB58" s="94">
        <v>561</v>
      </c>
      <c r="AC58" s="94">
        <v>84.933899999999994</v>
      </c>
      <c r="AD58" s="94">
        <v>22257.399000000001</v>
      </c>
      <c r="AE58" s="100"/>
      <c r="AF58" s="100"/>
      <c r="AG58" s="100"/>
      <c r="AH58" s="54"/>
      <c r="AI58" s="210"/>
      <c r="AJ58" s="54"/>
      <c r="AK58" s="100">
        <v>8</v>
      </c>
      <c r="AL58" s="100">
        <v>0.50270000000000004</v>
      </c>
      <c r="AM58" s="100">
        <v>765.38900000000001</v>
      </c>
      <c r="AN58" s="94">
        <v>9</v>
      </c>
      <c r="AO58" s="94">
        <v>0.111</v>
      </c>
      <c r="AP58" s="94">
        <v>52.921999999999997</v>
      </c>
      <c r="AQ58" s="100">
        <f t="shared" si="2"/>
        <v>1360</v>
      </c>
      <c r="AR58" s="100">
        <f t="shared" si="2"/>
        <v>107.85059999999999</v>
      </c>
      <c r="AS58" s="100">
        <f t="shared" si="2"/>
        <v>36063.264000000003</v>
      </c>
      <c r="AT58" s="90" t="s">
        <v>25</v>
      </c>
      <c r="AU58" s="101"/>
      <c r="AV58" s="56" t="s">
        <v>66</v>
      </c>
      <c r="AW58" s="24"/>
    </row>
    <row r="59" spans="1:49" ht="25.5">
      <c r="A59" s="102" t="s">
        <v>67</v>
      </c>
      <c r="B59" s="103"/>
      <c r="C59" s="70" t="s">
        <v>68</v>
      </c>
      <c r="D59" s="156">
        <v>0</v>
      </c>
      <c r="E59" s="157">
        <v>0</v>
      </c>
      <c r="F59" s="157">
        <v>0</v>
      </c>
      <c r="G59" s="156"/>
      <c r="H59" s="156"/>
      <c r="I59" s="156"/>
      <c r="J59" s="105">
        <f t="shared" si="3"/>
        <v>0</v>
      </c>
      <c r="K59" s="105">
        <f t="shared" si="3"/>
        <v>0</v>
      </c>
      <c r="L59" s="106">
        <f t="shared" si="3"/>
        <v>0</v>
      </c>
      <c r="M59" s="208"/>
      <c r="N59" s="210"/>
      <c r="O59" s="54"/>
      <c r="P59" s="54"/>
      <c r="Q59" s="54"/>
      <c r="R59" s="54"/>
      <c r="S59" s="192"/>
      <c r="T59" s="192"/>
      <c r="U59" s="259"/>
      <c r="V59" s="106">
        <f t="shared" si="1"/>
        <v>0</v>
      </c>
      <c r="W59" s="105">
        <f t="shared" si="1"/>
        <v>0</v>
      </c>
      <c r="X59" s="106">
        <f t="shared" si="1"/>
        <v>0</v>
      </c>
      <c r="Y59" s="54"/>
      <c r="Z59" s="54"/>
      <c r="AA59" s="54"/>
      <c r="AB59" s="52"/>
      <c r="AC59" s="107"/>
      <c r="AD59" s="52"/>
      <c r="AE59" s="54"/>
      <c r="AF59" s="210"/>
      <c r="AG59" s="54"/>
      <c r="AH59" s="54"/>
      <c r="AI59" s="210"/>
      <c r="AJ59" s="54"/>
      <c r="AK59" s="54"/>
      <c r="AL59" s="210"/>
      <c r="AM59" s="54"/>
      <c r="AN59" s="52"/>
      <c r="AO59" s="107"/>
      <c r="AP59" s="52"/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 ht="25.5">
      <c r="A60" s="32"/>
      <c r="B60" s="33"/>
      <c r="C60" s="58" t="s">
        <v>26</v>
      </c>
      <c r="D60" s="161">
        <v>0</v>
      </c>
      <c r="E60" s="159">
        <v>0</v>
      </c>
      <c r="F60" s="159">
        <v>0</v>
      </c>
      <c r="G60" s="156"/>
      <c r="H60" s="156"/>
      <c r="I60" s="156"/>
      <c r="J60" s="61">
        <f t="shared" si="3"/>
        <v>0</v>
      </c>
      <c r="K60" s="61">
        <f t="shared" si="3"/>
        <v>0</v>
      </c>
      <c r="L60" s="62">
        <f t="shared" si="3"/>
        <v>0</v>
      </c>
      <c r="M60" s="209"/>
      <c r="N60" s="68"/>
      <c r="O60" s="68"/>
      <c r="P60" s="54"/>
      <c r="Q60" s="54"/>
      <c r="R60" s="54"/>
      <c r="S60" s="193"/>
      <c r="T60" s="193"/>
      <c r="U60" s="260"/>
      <c r="V60" s="62">
        <f t="shared" si="1"/>
        <v>0</v>
      </c>
      <c r="W60" s="61">
        <f t="shared" si="1"/>
        <v>0</v>
      </c>
      <c r="X60" s="62">
        <f t="shared" si="1"/>
        <v>0</v>
      </c>
      <c r="Y60" s="54"/>
      <c r="Z60" s="54"/>
      <c r="AA60" s="54"/>
      <c r="AB60" s="61"/>
      <c r="AC60" s="61"/>
      <c r="AD60" s="61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>
        <f t="shared" si="2"/>
        <v>0</v>
      </c>
      <c r="AR60" s="68">
        <f t="shared" si="2"/>
        <v>0</v>
      </c>
      <c r="AS60" s="68">
        <f t="shared" si="2"/>
        <v>0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166">
        <v>68</v>
      </c>
      <c r="E61" s="167">
        <v>11.707699999999999</v>
      </c>
      <c r="F61" s="167">
        <v>7011.3281646877731</v>
      </c>
      <c r="G61" s="156">
        <v>37</v>
      </c>
      <c r="H61" s="156">
        <v>38.6539</v>
      </c>
      <c r="I61" s="156">
        <v>19395.71</v>
      </c>
      <c r="J61" s="94">
        <f>+J6+J8+J10+J12+J14+J16+J18+J20+J22+J24+J26+J28+J30+J32+J34+J36+J38+J40+J42+J44+J46+J48+J50+J52+J54+J56+J58</f>
        <v>105</v>
      </c>
      <c r="K61" s="94">
        <f>+K6+K8+K10+K12+K14+K16+K18+K20+K22+K24+K26+K28+K30+K32+K34+K36+K38+K40+K42+K44+K46+K48+K50+K52+K54+K56+K58</f>
        <v>50.361600000000003</v>
      </c>
      <c r="L61" s="95">
        <f>+L6+L8+L10+L12+L14+L16+L18+L20+L22+L24+L26+L28+L30+L32+L34+L36+L38+L40+L42+L44+L46+L48+L50+L52+L54+L56+L58</f>
        <v>26407.038164687776</v>
      </c>
      <c r="M61" s="155">
        <f t="shared" ref="M61:O61" si="4">+M6+M8+M10+M12+M14+M16+M18+M20+M22+M24+M26+M28+M30+M32+M34+M36+M38+M40+M42+M44+M46+M48+M50+M52+M54+M56+M58</f>
        <v>948</v>
      </c>
      <c r="N61" s="100">
        <f t="shared" si="4"/>
        <v>1669.2144999999998</v>
      </c>
      <c r="O61" s="100">
        <f t="shared" si="4"/>
        <v>292428.38400000002</v>
      </c>
      <c r="P61" s="54">
        <v>424</v>
      </c>
      <c r="Q61" s="54">
        <v>3237.3714999999997</v>
      </c>
      <c r="R61" s="54">
        <v>351500.27999999997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424</v>
      </c>
      <c r="W61" s="94">
        <f>+W6+W8+W10+W12+W14+W16+W18+W20+W22+W24+W26+W28+W30+W32+W34+W36+W38+W40+W42+W44+W46+W48+W50+W52+W54+W56+W58</f>
        <v>3237.3714999999997</v>
      </c>
      <c r="X61" s="99">
        <f>+X6+X8+X10+X12+X14+X16+X18+X20+X22+X24+X26+X28+X30+X32+X34+X36+X38+X40+X42+X44+X46+X48+X50+X52+X54+X56+X58</f>
        <v>351500.27999999997</v>
      </c>
      <c r="Y61" s="54">
        <v>437</v>
      </c>
      <c r="Z61" s="54">
        <v>1672.2384999999999</v>
      </c>
      <c r="AA61" s="54">
        <v>80332.587</v>
      </c>
      <c r="AB61" s="94">
        <f t="shared" ref="AB61:AP61" si="5">+AB6+AB8+AB10+AB12+AB14+AB16+AB18+AB20+AB22+AB24+AB26+AB28+AB30+AB32+AB34+AB36+AB38+AB40+AB42+AB44+AB46+AB48+AB50+AB52+AB54+AB56+AB58</f>
        <v>940</v>
      </c>
      <c r="AC61" s="94">
        <f t="shared" si="5"/>
        <v>799.33079999999995</v>
      </c>
      <c r="AD61" s="94">
        <f t="shared" si="5"/>
        <v>57336.423999999999</v>
      </c>
      <c r="AE61" s="100">
        <f t="shared" si="5"/>
        <v>28</v>
      </c>
      <c r="AF61" s="100">
        <f t="shared" si="5"/>
        <v>6.1928999999999998</v>
      </c>
      <c r="AG61" s="100">
        <f t="shared" si="5"/>
        <v>7664.2340000000004</v>
      </c>
      <c r="AH61" s="100">
        <f t="shared" si="5"/>
        <v>54</v>
      </c>
      <c r="AI61" s="100">
        <f t="shared" si="5"/>
        <v>5.8898999999999999</v>
      </c>
      <c r="AJ61" s="100">
        <f t="shared" si="5"/>
        <v>3156.8009999999999</v>
      </c>
      <c r="AK61" s="100">
        <f t="shared" si="5"/>
        <v>42</v>
      </c>
      <c r="AL61" s="100">
        <f t="shared" si="5"/>
        <v>1.6461999999999999</v>
      </c>
      <c r="AM61" s="100">
        <f t="shared" si="5"/>
        <v>1574.5239999999999</v>
      </c>
      <c r="AN61" s="100">
        <f t="shared" si="5"/>
        <v>152</v>
      </c>
      <c r="AO61" s="100">
        <f t="shared" si="5"/>
        <v>13.393800000000001</v>
      </c>
      <c r="AP61" s="100">
        <f t="shared" si="5"/>
        <v>10246.640000000001</v>
      </c>
      <c r="AQ61" s="100">
        <f t="shared" si="2"/>
        <v>3130</v>
      </c>
      <c r="AR61" s="100">
        <f t="shared" si="2"/>
        <v>7455.6396999999997</v>
      </c>
      <c r="AS61" s="100">
        <f t="shared" si="2"/>
        <v>830646.91216468776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156">
        <v>0</v>
      </c>
      <c r="E62" s="157">
        <v>0</v>
      </c>
      <c r="F62" s="157">
        <v>0</v>
      </c>
      <c r="G62" s="156">
        <v>0</v>
      </c>
      <c r="H62" s="156">
        <v>0</v>
      </c>
      <c r="I62" s="156">
        <v>0</v>
      </c>
      <c r="J62" s="52">
        <f>J59</f>
        <v>0</v>
      </c>
      <c r="K62" s="52">
        <f>K59</f>
        <v>0</v>
      </c>
      <c r="L62" s="71">
        <f>L59</f>
        <v>0</v>
      </c>
      <c r="M62" s="208">
        <f t="shared" ref="M62:O62" si="6">M59</f>
        <v>0</v>
      </c>
      <c r="N62" s="54">
        <f t="shared" si="6"/>
        <v>0</v>
      </c>
      <c r="O62" s="54">
        <f t="shared" si="6"/>
        <v>0</v>
      </c>
      <c r="P62" s="54">
        <v>0</v>
      </c>
      <c r="Q62" s="54">
        <v>0</v>
      </c>
      <c r="R62" s="54"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v>0</v>
      </c>
      <c r="Z62" s="54">
        <v>0</v>
      </c>
      <c r="AA62" s="54">
        <v>0</v>
      </c>
      <c r="AB62" s="52">
        <f t="shared" ref="AB62:AD62" si="7">AB59</f>
        <v>0</v>
      </c>
      <c r="AC62" s="52">
        <f t="shared" si="7"/>
        <v>0</v>
      </c>
      <c r="AD62" s="52">
        <f t="shared" si="7"/>
        <v>0</v>
      </c>
      <c r="AE62" s="54">
        <f t="shared" ref="AE62:AG62" si="8">+AE59</f>
        <v>0</v>
      </c>
      <c r="AF62" s="54">
        <f t="shared" si="8"/>
        <v>0</v>
      </c>
      <c r="AG62" s="54">
        <f t="shared" si="8"/>
        <v>0</v>
      </c>
      <c r="AH62" s="54">
        <f t="shared" ref="AH62:AM62" si="9">AH59</f>
        <v>0</v>
      </c>
      <c r="AI62" s="54">
        <f t="shared" si="9"/>
        <v>0</v>
      </c>
      <c r="AJ62" s="54">
        <f t="shared" si="9"/>
        <v>0</v>
      </c>
      <c r="AK62" s="54">
        <f t="shared" si="9"/>
        <v>0</v>
      </c>
      <c r="AL62" s="54">
        <f t="shared" si="9"/>
        <v>0</v>
      </c>
      <c r="AM62" s="54">
        <f t="shared" si="9"/>
        <v>0</v>
      </c>
      <c r="AN62" s="54">
        <f>+AN59</f>
        <v>0</v>
      </c>
      <c r="AO62" s="54">
        <f>+AO59</f>
        <v>0</v>
      </c>
      <c r="AP62" s="54">
        <f>+AP59</f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90</v>
      </c>
      <c r="AV62" s="110"/>
      <c r="AW62" s="24"/>
    </row>
    <row r="63" spans="1:49" ht="25.5">
      <c r="A63" s="32"/>
      <c r="B63" s="33"/>
      <c r="C63" s="58" t="s">
        <v>26</v>
      </c>
      <c r="D63" s="161">
        <v>9</v>
      </c>
      <c r="E63" s="159">
        <v>198.32339999999999</v>
      </c>
      <c r="F63" s="159">
        <v>117112.34146512423</v>
      </c>
      <c r="G63" s="156">
        <v>5</v>
      </c>
      <c r="H63" s="156">
        <v>114.52460000000001</v>
      </c>
      <c r="I63" s="156">
        <v>70891.504000000001</v>
      </c>
      <c r="J63" s="61">
        <f>+J7+J9+J11+J13+J15+J17+J19+J21+J23+J25+J27+J29+J31+J33+J35+J37+J39+J41+J43+J45+J47+J49+J51+J53+J55+J57+J60</f>
        <v>14</v>
      </c>
      <c r="K63" s="61">
        <f>+K7+K9+K11+K13+K15+K17+K19+K21+K23+K25+K27+K29+K31+K33+K35+K37+K39+K41+K43+K45+K47+K49+K51+K53+K55+K57+K60</f>
        <v>312.84800000000001</v>
      </c>
      <c r="L63" s="62">
        <f>+L7+L9+L11+L13+L15+L17+L19+L21+L23+L25+L27+L29+L31+L33+L35+L37+L39+L41+L43+L45+L47+L49+L51+L53+L55+L57+L60</f>
        <v>188003.84546512424</v>
      </c>
      <c r="M63" s="209">
        <f t="shared" ref="M63:O63" si="10">+M7+M9+M11+M13+M15+M17+M19+M21+M23+M25+M27+M29+M31+M33+M35+M37+M39+M41+M43+M45+M47+M49+M51+M53+M55+M57+M60</f>
        <v>25</v>
      </c>
      <c r="N63" s="68">
        <f t="shared" si="10"/>
        <v>209.32079999999999</v>
      </c>
      <c r="O63" s="68">
        <f t="shared" si="10"/>
        <v>67937.369000000006</v>
      </c>
      <c r="P63" s="54">
        <v>0</v>
      </c>
      <c r="Q63" s="54">
        <v>0</v>
      </c>
      <c r="R63" s="54">
        <v>0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0</v>
      </c>
      <c r="W63" s="61">
        <f>+W7+W9+W11+W13+W15+W17+W19+W21+W23+W25+W27+W29+W31+W33+W35+W37+W39+W41+W43+W45+W47+W49+W51+W53+W55+W57+W60</f>
        <v>0</v>
      </c>
      <c r="X63" s="67">
        <f>+X7+X9+X11+X13+X15+X17+X19+X21+X23+X25+X27+X29+X31+X33+X35+X37+X39+X41+X43+X45+X47+X49+X51+X53+X55+X57+X60</f>
        <v>0</v>
      </c>
      <c r="Y63" s="54">
        <v>0</v>
      </c>
      <c r="Z63" s="54">
        <v>0</v>
      </c>
      <c r="AA63" s="54">
        <v>0</v>
      </c>
      <c r="AB63" s="61">
        <f t="shared" ref="AB63:AD63" si="11">+AB7+AB9+AB11+AB13+AB15+AB17+AB19+AB21+AB23+AB25+AB27+AB29+AB31+AB33+AB35+AB37+AB39+AB41+AB43+AB45+AB47+AB49+AB51+AB53+AB55+AB57+AB60</f>
        <v>0</v>
      </c>
      <c r="AC63" s="61">
        <f t="shared" si="11"/>
        <v>0</v>
      </c>
      <c r="AD63" s="61">
        <f t="shared" si="11"/>
        <v>0</v>
      </c>
      <c r="AE63" s="68">
        <f t="shared" ref="AE63:AP63" si="12">AE7+AE9+AE11+AE13+AE15+AE17+AE19+AE21+AE23+AE25+AE27+AE29+AE31+AE33+AE35+AE37+AE39+AE41+AE43+AE45+AE47+AE49+AE51+AE53+AE55+AE57+AE60</f>
        <v>0</v>
      </c>
      <c r="AF63" s="68">
        <f t="shared" si="12"/>
        <v>0</v>
      </c>
      <c r="AG63" s="68">
        <f t="shared" si="12"/>
        <v>0</v>
      </c>
      <c r="AH63" s="68">
        <f t="shared" si="12"/>
        <v>0</v>
      </c>
      <c r="AI63" s="68">
        <f t="shared" si="12"/>
        <v>0</v>
      </c>
      <c r="AJ63" s="68">
        <f t="shared" si="12"/>
        <v>0</v>
      </c>
      <c r="AK63" s="68">
        <f t="shared" si="12"/>
        <v>0</v>
      </c>
      <c r="AL63" s="68">
        <f t="shared" si="12"/>
        <v>0</v>
      </c>
      <c r="AM63" s="68">
        <f t="shared" si="12"/>
        <v>0</v>
      </c>
      <c r="AN63" s="68">
        <f t="shared" si="12"/>
        <v>0</v>
      </c>
      <c r="AO63" s="68">
        <f t="shared" si="12"/>
        <v>0</v>
      </c>
      <c r="AP63" s="68">
        <f t="shared" si="12"/>
        <v>0</v>
      </c>
      <c r="AQ63" s="68">
        <f t="shared" si="2"/>
        <v>39</v>
      </c>
      <c r="AR63" s="68">
        <f t="shared" si="2"/>
        <v>522.16879999999992</v>
      </c>
      <c r="AS63" s="68">
        <f t="shared" si="2"/>
        <v>255941.21446512424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156">
        <v>0</v>
      </c>
      <c r="E64" s="157">
        <v>0</v>
      </c>
      <c r="F64" s="157">
        <v>0</v>
      </c>
      <c r="G64" s="156">
        <v>269</v>
      </c>
      <c r="H64" s="156">
        <v>522.34280000000001</v>
      </c>
      <c r="I64" s="156">
        <v>300113.74400000001</v>
      </c>
      <c r="J64" s="52">
        <f t="shared" ref="J64:L67" si="13">D64+G64</f>
        <v>269</v>
      </c>
      <c r="K64" s="52">
        <f t="shared" si="13"/>
        <v>522.34280000000001</v>
      </c>
      <c r="L64" s="71">
        <f t="shared" si="13"/>
        <v>300113.74400000001</v>
      </c>
      <c r="M64" s="208">
        <v>873</v>
      </c>
      <c r="N64" s="54">
        <v>88.215299999999999</v>
      </c>
      <c r="O64" s="54">
        <v>96204.464000000007</v>
      </c>
      <c r="P64" s="54">
        <v>776</v>
      </c>
      <c r="Q64" s="54">
        <v>38.763800000000003</v>
      </c>
      <c r="R64" s="54">
        <v>22856.885999999999</v>
      </c>
      <c r="S64" s="192"/>
      <c r="T64" s="192"/>
      <c r="U64" s="259"/>
      <c r="V64" s="71">
        <f t="shared" ref="V64:X70" si="14">P64+S64</f>
        <v>776</v>
      </c>
      <c r="W64" s="52">
        <f t="shared" si="14"/>
        <v>38.763800000000003</v>
      </c>
      <c r="X64" s="71">
        <f t="shared" si="14"/>
        <v>22856.885999999999</v>
      </c>
      <c r="Y64" s="54">
        <v>13</v>
      </c>
      <c r="Z64" s="54">
        <v>206.636</v>
      </c>
      <c r="AA64" s="54">
        <v>9563.3729999999996</v>
      </c>
      <c r="AB64" s="52">
        <v>53</v>
      </c>
      <c r="AC64" s="52">
        <v>14.4025</v>
      </c>
      <c r="AD64" s="52">
        <v>1243.25</v>
      </c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>
        <f t="shared" si="2"/>
        <v>1984</v>
      </c>
      <c r="AR64" s="54">
        <f t="shared" si="2"/>
        <v>870.36040000000003</v>
      </c>
      <c r="AS64" s="54">
        <f t="shared" si="2"/>
        <v>429981.717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161">
        <v>480</v>
      </c>
      <c r="E65" s="159">
        <v>61.351680000000002</v>
      </c>
      <c r="F65" s="160">
        <v>86739.704370188003</v>
      </c>
      <c r="G65" s="156">
        <v>53</v>
      </c>
      <c r="H65" s="156">
        <v>334.00729999999999</v>
      </c>
      <c r="I65" s="156">
        <v>127064.35400000001</v>
      </c>
      <c r="J65" s="61">
        <f t="shared" si="13"/>
        <v>533</v>
      </c>
      <c r="K65" s="61">
        <f t="shared" si="13"/>
        <v>395.35897999999997</v>
      </c>
      <c r="L65" s="62">
        <f t="shared" si="13"/>
        <v>213804.058370188</v>
      </c>
      <c r="M65" s="209">
        <v>26</v>
      </c>
      <c r="N65" s="68">
        <v>1.1040000000000001</v>
      </c>
      <c r="O65" s="68">
        <v>2558.7449999999999</v>
      </c>
      <c r="P65" s="54">
        <v>22</v>
      </c>
      <c r="Q65" s="54">
        <v>3.2170000000000001</v>
      </c>
      <c r="R65" s="54">
        <v>905.78499999999997</v>
      </c>
      <c r="S65" s="193"/>
      <c r="T65" s="193"/>
      <c r="U65" s="260"/>
      <c r="V65" s="62">
        <f t="shared" si="14"/>
        <v>22</v>
      </c>
      <c r="W65" s="61">
        <f t="shared" si="14"/>
        <v>3.2170000000000001</v>
      </c>
      <c r="X65" s="62">
        <f t="shared" si="14"/>
        <v>905.78499999999997</v>
      </c>
      <c r="Y65" s="54">
        <v>14</v>
      </c>
      <c r="Z65" s="54">
        <v>261</v>
      </c>
      <c r="AA65" s="54">
        <v>13751.955</v>
      </c>
      <c r="AB65" s="61"/>
      <c r="AC65" s="61"/>
      <c r="AD65" s="61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>
        <f t="shared" si="2"/>
        <v>595</v>
      </c>
      <c r="AR65" s="68">
        <f t="shared" si="2"/>
        <v>660.67997999999989</v>
      </c>
      <c r="AS65" s="68">
        <f t="shared" si="2"/>
        <v>231020.54337018801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156">
        <v>0</v>
      </c>
      <c r="E66" s="157">
        <v>0</v>
      </c>
      <c r="F66" s="157">
        <v>0</v>
      </c>
      <c r="G66" s="156"/>
      <c r="H66" s="156"/>
      <c r="I66" s="156"/>
      <c r="J66" s="52">
        <f t="shared" si="13"/>
        <v>0</v>
      </c>
      <c r="K66" s="52">
        <f t="shared" si="13"/>
        <v>0</v>
      </c>
      <c r="L66" s="71">
        <f t="shared" si="13"/>
        <v>0</v>
      </c>
      <c r="M66" s="54"/>
      <c r="N66" s="54"/>
      <c r="O66" s="54"/>
      <c r="P66" s="54"/>
      <c r="Q66" s="54"/>
      <c r="R66" s="54"/>
      <c r="S66" s="192"/>
      <c r="T66" s="192"/>
      <c r="U66" s="259"/>
      <c r="V66" s="71">
        <f t="shared" si="14"/>
        <v>0</v>
      </c>
      <c r="W66" s="52">
        <f t="shared" si="14"/>
        <v>0</v>
      </c>
      <c r="X66" s="71">
        <f t="shared" si="14"/>
        <v>0</v>
      </c>
      <c r="Y66" s="54"/>
      <c r="Z66" s="54"/>
      <c r="AA66" s="54"/>
      <c r="AB66" s="52"/>
      <c r="AC66" s="52"/>
      <c r="AD66" s="52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161">
        <v>0</v>
      </c>
      <c r="E67" s="159">
        <v>0</v>
      </c>
      <c r="F67" s="159">
        <v>0</v>
      </c>
      <c r="G67" s="156"/>
      <c r="H67" s="156"/>
      <c r="I67" s="156"/>
      <c r="J67" s="61">
        <f t="shared" si="13"/>
        <v>0</v>
      </c>
      <c r="K67" s="61">
        <f t="shared" si="13"/>
        <v>0</v>
      </c>
      <c r="L67" s="62">
        <f t="shared" si="13"/>
        <v>0</v>
      </c>
      <c r="M67" s="211"/>
      <c r="N67" s="211"/>
      <c r="O67" s="212"/>
      <c r="P67" s="54"/>
      <c r="Q67" s="54"/>
      <c r="R67" s="54"/>
      <c r="S67" s="193"/>
      <c r="T67" s="193"/>
      <c r="U67" s="260"/>
      <c r="V67" s="62">
        <f t="shared" si="14"/>
        <v>0</v>
      </c>
      <c r="W67" s="61">
        <f t="shared" si="14"/>
        <v>0</v>
      </c>
      <c r="X67" s="62">
        <f t="shared" si="14"/>
        <v>0</v>
      </c>
      <c r="Y67" s="54"/>
      <c r="Z67" s="54"/>
      <c r="AA67" s="54"/>
      <c r="AB67" s="61"/>
      <c r="AC67" s="61"/>
      <c r="AD67" s="61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91</v>
      </c>
      <c r="B68" s="122"/>
      <c r="C68" s="70" t="s">
        <v>25</v>
      </c>
      <c r="D68" s="52">
        <f t="shared" ref="D68:I68" si="15">+D61+D64+D66</f>
        <v>68</v>
      </c>
      <c r="E68" s="52">
        <f t="shared" si="15"/>
        <v>11.707699999999999</v>
      </c>
      <c r="F68" s="72">
        <f t="shared" si="15"/>
        <v>7011.3281646877731</v>
      </c>
      <c r="G68" s="156">
        <f t="shared" si="15"/>
        <v>306</v>
      </c>
      <c r="H68" s="156">
        <f t="shared" si="15"/>
        <v>560.99670000000003</v>
      </c>
      <c r="I68" s="156">
        <f t="shared" si="15"/>
        <v>319509.45400000003</v>
      </c>
      <c r="J68" s="52">
        <f t="shared" ref="D68:L68" si="16">+J61+J64+J66</f>
        <v>374</v>
      </c>
      <c r="K68" s="52">
        <f t="shared" si="16"/>
        <v>572.70439999999996</v>
      </c>
      <c r="L68" s="71">
        <f t="shared" si="16"/>
        <v>326520.78216468776</v>
      </c>
      <c r="M68" s="213">
        <f>+M61+M64+M66</f>
        <v>1821</v>
      </c>
      <c r="N68" s="214">
        <f>+N61+N64+N66</f>
        <v>1757.4297999999999</v>
      </c>
      <c r="O68" s="215">
        <f>+O61+O64+O66</f>
        <v>388632.848</v>
      </c>
      <c r="P68" s="54">
        <f>+P61+P64+P66</f>
        <v>1200</v>
      </c>
      <c r="Q68" s="54">
        <f>+Q61+Q64+Q66</f>
        <v>3276.1352999999999</v>
      </c>
      <c r="R68" s="54">
        <f>+R61+R64+R66</f>
        <v>374357.16599999997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1200</v>
      </c>
      <c r="W68" s="52">
        <f>W61+W64+W66</f>
        <v>3276.1352999999999</v>
      </c>
      <c r="X68" s="71">
        <f>X61+X64+X66</f>
        <v>374357.16599999997</v>
      </c>
      <c r="Y68" s="54">
        <f>+Y61+Y64+Y66</f>
        <v>450</v>
      </c>
      <c r="Z68" s="54">
        <f>+Z61+Z64+Z66</f>
        <v>1878.8744999999999</v>
      </c>
      <c r="AA68" s="54">
        <f>+AA61+AA64+AA66</f>
        <v>89895.959999999992</v>
      </c>
      <c r="AB68" s="52">
        <f t="shared" ref="AB68:AD68" si="17">+AB61+AB64+AB66</f>
        <v>993</v>
      </c>
      <c r="AC68" s="52">
        <f t="shared" si="17"/>
        <v>813.73329999999999</v>
      </c>
      <c r="AD68" s="52">
        <f t="shared" si="17"/>
        <v>58579.673999999999</v>
      </c>
      <c r="AE68" s="54">
        <f>AE61+AE62+AE64+AE66</f>
        <v>28</v>
      </c>
      <c r="AF68" s="54">
        <f>+AF61+AF64+AF66</f>
        <v>6.1928999999999998</v>
      </c>
      <c r="AG68" s="54">
        <f>AG61+AG62+AG64+AG66</f>
        <v>7664.2340000000004</v>
      </c>
      <c r="AH68" s="54">
        <f>AH61+AH62+AH64+AH66</f>
        <v>54</v>
      </c>
      <c r="AI68" s="54">
        <f>+AI61+AI64+AI66</f>
        <v>5.8898999999999999</v>
      </c>
      <c r="AJ68" s="54">
        <f t="shared" ref="AJ68" si="18">AJ61+AJ62+AJ64+AJ66</f>
        <v>3156.8009999999999</v>
      </c>
      <c r="AK68" s="54">
        <f>AK61+AK62+AK64+AK66</f>
        <v>42</v>
      </c>
      <c r="AL68" s="54">
        <f>+AL61+AL64+AL66</f>
        <v>1.6461999999999999</v>
      </c>
      <c r="AM68" s="54">
        <f>AM61+AM62+AM64+AM66</f>
        <v>1574.5239999999999</v>
      </c>
      <c r="AN68" s="54">
        <f>AN61+AN62+AN64+AN66</f>
        <v>152</v>
      </c>
      <c r="AO68" s="54">
        <f>+AO61+AO64+AO66</f>
        <v>13.393800000000001</v>
      </c>
      <c r="AP68" s="52">
        <f>+AP61+AP64+AP66+AP62</f>
        <v>10246.640000000001</v>
      </c>
      <c r="AQ68" s="54">
        <f t="shared" si="2"/>
        <v>5114</v>
      </c>
      <c r="AR68" s="54">
        <f t="shared" si="2"/>
        <v>8326.0001000000011</v>
      </c>
      <c r="AS68" s="54">
        <f t="shared" si="2"/>
        <v>1260628.6291646878</v>
      </c>
      <c r="AT68" s="83" t="s">
        <v>25</v>
      </c>
      <c r="AU68" s="124" t="s">
        <v>91</v>
      </c>
      <c r="AV68" s="125"/>
      <c r="AW68" s="24"/>
    </row>
    <row r="69" spans="1:49">
      <c r="A69" s="126"/>
      <c r="B69" s="127"/>
      <c r="C69" s="58" t="s">
        <v>26</v>
      </c>
      <c r="D69" s="61">
        <f t="shared" ref="D69:I69" si="19">+D63+D65+D67</f>
        <v>489</v>
      </c>
      <c r="E69" s="61">
        <f t="shared" si="19"/>
        <v>259.67507999999998</v>
      </c>
      <c r="F69" s="62">
        <f t="shared" si="19"/>
        <v>203852.04583531222</v>
      </c>
      <c r="G69" s="156">
        <f t="shared" si="19"/>
        <v>58</v>
      </c>
      <c r="H69" s="156">
        <f t="shared" si="19"/>
        <v>448.53190000000001</v>
      </c>
      <c r="I69" s="156">
        <f t="shared" si="19"/>
        <v>197955.85800000001</v>
      </c>
      <c r="J69" s="61">
        <f t="shared" ref="D69:L69" si="20">+J63+J65+J67</f>
        <v>547</v>
      </c>
      <c r="K69" s="61">
        <f t="shared" si="20"/>
        <v>708.20697999999993</v>
      </c>
      <c r="L69" s="62">
        <f t="shared" si="20"/>
        <v>401807.90383531223</v>
      </c>
      <c r="M69" s="216">
        <f>+M63+M65+M67</f>
        <v>51</v>
      </c>
      <c r="N69" s="217">
        <f>+N63+N65+N67</f>
        <v>210.4248</v>
      </c>
      <c r="O69" s="217">
        <f>+O63+O65+O67</f>
        <v>70496.114000000001</v>
      </c>
      <c r="P69" s="54">
        <f>+P63+P65+P67</f>
        <v>22</v>
      </c>
      <c r="Q69" s="54">
        <f>+Q63+Q65+Q67</f>
        <v>3.2170000000000001</v>
      </c>
      <c r="R69" s="54">
        <f>+R63+R65+R67</f>
        <v>905.78499999999997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22</v>
      </c>
      <c r="W69" s="61">
        <f>+W63+W65+W67</f>
        <v>3.2170000000000001</v>
      </c>
      <c r="X69" s="62">
        <f>+X63+X65+X67</f>
        <v>905.78499999999997</v>
      </c>
      <c r="Y69" s="54">
        <f>+Y63+Y65+Y67</f>
        <v>14</v>
      </c>
      <c r="Z69" s="54">
        <f>+Z63+Z65+Z67</f>
        <v>261</v>
      </c>
      <c r="AA69" s="54">
        <f>+AA63+AA65+AA67</f>
        <v>13751.955</v>
      </c>
      <c r="AB69" s="61">
        <f t="shared" ref="AB69:AM69" si="21">+AB63+AB65+AB67</f>
        <v>0</v>
      </c>
      <c r="AC69" s="61">
        <f t="shared" si="21"/>
        <v>0</v>
      </c>
      <c r="AD69" s="61">
        <f t="shared" si="21"/>
        <v>0</v>
      </c>
      <c r="AE69" s="68">
        <f t="shared" si="21"/>
        <v>0</v>
      </c>
      <c r="AF69" s="68">
        <f t="shared" si="21"/>
        <v>0</v>
      </c>
      <c r="AG69" s="68">
        <f t="shared" si="21"/>
        <v>0</v>
      </c>
      <c r="AH69" s="68">
        <f t="shared" si="21"/>
        <v>0</v>
      </c>
      <c r="AI69" s="68">
        <f t="shared" si="21"/>
        <v>0</v>
      </c>
      <c r="AJ69" s="68">
        <f t="shared" si="21"/>
        <v>0</v>
      </c>
      <c r="AK69" s="68">
        <f t="shared" si="21"/>
        <v>0</v>
      </c>
      <c r="AL69" s="68">
        <f t="shared" si="21"/>
        <v>0</v>
      </c>
      <c r="AM69" s="68">
        <f t="shared" si="21"/>
        <v>0</v>
      </c>
      <c r="AN69" s="68">
        <f t="shared" ref="AN69:AP69" si="22">AN63+AN65+AN67</f>
        <v>0</v>
      </c>
      <c r="AO69" s="68">
        <f t="shared" si="22"/>
        <v>0</v>
      </c>
      <c r="AP69" s="68">
        <f t="shared" si="22"/>
        <v>0</v>
      </c>
      <c r="AQ69" s="68">
        <f>AN69+AK69+AH69+AE69+AB69+Y69+S69+P69+M69+G69+D69</f>
        <v>634</v>
      </c>
      <c r="AR69" s="68">
        <f t="shared" ref="AQ69:AS132" si="23">AO69+AL69+AI69+AF69+AC69+Z69+T69+Q69+N69+H69+E69</f>
        <v>1182.84878</v>
      </c>
      <c r="AS69" s="68">
        <f t="shared" si="23"/>
        <v>486961.75783531222</v>
      </c>
      <c r="AT69" s="58" t="s">
        <v>26</v>
      </c>
      <c r="AU69" s="130"/>
      <c r="AV69" s="131"/>
      <c r="AW69" s="24"/>
    </row>
    <row r="70" spans="1:49" ht="19.5" thickBot="1">
      <c r="A70" s="132" t="s">
        <v>92</v>
      </c>
      <c r="B70" s="133" t="s">
        <v>77</v>
      </c>
      <c r="C70" s="134"/>
      <c r="D70" s="137"/>
      <c r="E70" s="137"/>
      <c r="F70" s="138"/>
      <c r="G70" s="156"/>
      <c r="H70" s="156"/>
      <c r="I70" s="156"/>
      <c r="J70" s="137"/>
      <c r="K70" s="137">
        <f>E70+H70</f>
        <v>0</v>
      </c>
      <c r="L70" s="138">
        <f>F70+I70</f>
        <v>0</v>
      </c>
      <c r="M70" s="139"/>
      <c r="N70" s="137"/>
      <c r="O70" s="137"/>
      <c r="P70" s="54"/>
      <c r="Q70" s="54"/>
      <c r="R70" s="54"/>
      <c r="S70" s="137"/>
      <c r="T70" s="137"/>
      <c r="U70" s="168"/>
      <c r="V70" s="138">
        <f t="shared" si="14"/>
        <v>0</v>
      </c>
      <c r="W70" s="137">
        <f t="shared" si="14"/>
        <v>0</v>
      </c>
      <c r="X70" s="138">
        <f t="shared" si="14"/>
        <v>0</v>
      </c>
      <c r="Y70" s="54"/>
      <c r="Z70" s="54"/>
      <c r="AA70" s="54"/>
      <c r="AB70" s="137"/>
      <c r="AC70" s="137"/>
      <c r="AD70" s="137"/>
      <c r="AE70" s="263"/>
      <c r="AF70" s="137"/>
      <c r="AG70" s="137"/>
      <c r="AH70" s="263"/>
      <c r="AI70" s="137"/>
      <c r="AJ70" s="137"/>
      <c r="AK70" s="263"/>
      <c r="AL70" s="137"/>
      <c r="AM70" s="137"/>
      <c r="AN70" s="263"/>
      <c r="AO70" s="137"/>
      <c r="AP70" s="137"/>
      <c r="AQ70" s="137">
        <f t="shared" si="23"/>
        <v>0</v>
      </c>
      <c r="AR70" s="137">
        <f t="shared" si="23"/>
        <v>0</v>
      </c>
      <c r="AS70" s="137">
        <f t="shared" si="23"/>
        <v>0</v>
      </c>
      <c r="AT70" s="140" t="s">
        <v>92</v>
      </c>
      <c r="AU70" s="133" t="s">
        <v>77</v>
      </c>
      <c r="AV70" s="141"/>
      <c r="AW70" s="24"/>
    </row>
    <row r="71" spans="1:49" ht="19.5" thickBot="1">
      <c r="A71" s="142" t="s">
        <v>93</v>
      </c>
      <c r="B71" s="143" t="s">
        <v>79</v>
      </c>
      <c r="C71" s="144"/>
      <c r="D71" s="137">
        <f t="shared" ref="D71:I71" si="24">D68+D69</f>
        <v>557</v>
      </c>
      <c r="E71" s="137">
        <f t="shared" si="24"/>
        <v>271.38277999999997</v>
      </c>
      <c r="F71" s="137">
        <f t="shared" si="24"/>
        <v>210863.37400000001</v>
      </c>
      <c r="G71" s="156">
        <f t="shared" si="24"/>
        <v>364</v>
      </c>
      <c r="H71" s="156">
        <f t="shared" si="24"/>
        <v>1009.5286000000001</v>
      </c>
      <c r="I71" s="156">
        <f t="shared" si="24"/>
        <v>517465.31200000003</v>
      </c>
      <c r="J71" s="145">
        <f t="shared" ref="D71:R71" si="25">J68+J69</f>
        <v>921</v>
      </c>
      <c r="K71" s="145">
        <f t="shared" si="25"/>
        <v>1280.91138</v>
      </c>
      <c r="L71" s="146">
        <f t="shared" si="25"/>
        <v>728328.68599999999</v>
      </c>
      <c r="M71" s="137">
        <f t="shared" si="25"/>
        <v>1872</v>
      </c>
      <c r="N71" s="137">
        <f t="shared" si="25"/>
        <v>1967.8545999999999</v>
      </c>
      <c r="O71" s="137">
        <f t="shared" si="25"/>
        <v>459128.962</v>
      </c>
      <c r="P71" s="54">
        <f t="shared" si="25"/>
        <v>1222</v>
      </c>
      <c r="Q71" s="54">
        <f t="shared" si="25"/>
        <v>3279.3523</v>
      </c>
      <c r="R71" s="54">
        <f t="shared" si="25"/>
        <v>375262.95099999994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1222</v>
      </c>
      <c r="W71" s="145">
        <f>W68+W69+W70</f>
        <v>3279.3523</v>
      </c>
      <c r="X71" s="146">
        <f>X68+X69+X70</f>
        <v>375262.95099999994</v>
      </c>
      <c r="Y71" s="54">
        <f t="shared" ref="Y71:AP71" si="26">Y68+Y69</f>
        <v>464</v>
      </c>
      <c r="Z71" s="54">
        <f t="shared" si="26"/>
        <v>2139.8744999999999</v>
      </c>
      <c r="AA71" s="54">
        <f t="shared" si="26"/>
        <v>103647.91499999999</v>
      </c>
      <c r="AB71" s="137">
        <f t="shared" si="26"/>
        <v>993</v>
      </c>
      <c r="AC71" s="137">
        <f t="shared" si="26"/>
        <v>813.73329999999999</v>
      </c>
      <c r="AD71" s="137">
        <f t="shared" si="26"/>
        <v>58579.673999999999</v>
      </c>
      <c r="AE71" s="263">
        <f t="shared" si="26"/>
        <v>28</v>
      </c>
      <c r="AF71" s="137">
        <f t="shared" si="26"/>
        <v>6.1928999999999998</v>
      </c>
      <c r="AG71" s="137">
        <f t="shared" si="26"/>
        <v>7664.2340000000004</v>
      </c>
      <c r="AH71" s="263">
        <f t="shared" si="26"/>
        <v>54</v>
      </c>
      <c r="AI71" s="137">
        <f t="shared" si="26"/>
        <v>5.8898999999999999</v>
      </c>
      <c r="AJ71" s="137">
        <f t="shared" si="26"/>
        <v>3156.8009999999999</v>
      </c>
      <c r="AK71" s="263">
        <f t="shared" si="26"/>
        <v>42</v>
      </c>
      <c r="AL71" s="137">
        <f t="shared" si="26"/>
        <v>1.6461999999999999</v>
      </c>
      <c r="AM71" s="137">
        <f t="shared" si="26"/>
        <v>1574.5239999999999</v>
      </c>
      <c r="AN71" s="263">
        <f t="shared" si="26"/>
        <v>152</v>
      </c>
      <c r="AO71" s="137">
        <f t="shared" si="26"/>
        <v>13.393800000000001</v>
      </c>
      <c r="AP71" s="137">
        <f t="shared" si="26"/>
        <v>10246.640000000001</v>
      </c>
      <c r="AQ71" s="151">
        <f>AN71+AK71+AH71+AE71+AB71+Y71+S71+P71+M71+G71+D71</f>
        <v>5748</v>
      </c>
      <c r="AR71" s="151">
        <f>AO71+AL71+AI71+AF71+AC71+Z71+T71+Q71+N71+H71+E71</f>
        <v>9508.8488799999996</v>
      </c>
      <c r="AS71" s="145">
        <f>AP71+AM71+AJ71+AG71+AD71+AA71+U71+R71+O71+I71+F71</f>
        <v>1747590.3869999999</v>
      </c>
      <c r="AT71" s="152" t="s">
        <v>93</v>
      </c>
      <c r="AU71" s="143" t="s">
        <v>79</v>
      </c>
      <c r="AV71" s="153" t="s">
        <v>66</v>
      </c>
      <c r="AW71" s="24"/>
    </row>
    <row r="72" spans="1:49">
      <c r="X72" s="154" t="s">
        <v>94</v>
      </c>
      <c r="AU72" s="154" t="s">
        <v>94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Y67" zoomScale="55" zoomScaleNormal="55" workbookViewId="0">
      <selection activeCell="AN6" sqref="AN6:AP71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128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128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5.5">
      <c r="A6" s="41" t="s">
        <v>23</v>
      </c>
      <c r="B6" s="42" t="s">
        <v>24</v>
      </c>
      <c r="C6" s="43" t="s">
        <v>25</v>
      </c>
      <c r="D6" s="156">
        <v>0</v>
      </c>
      <c r="E6" s="157">
        <v>0</v>
      </c>
      <c r="F6" s="157">
        <v>0</v>
      </c>
      <c r="G6" s="156"/>
      <c r="H6" s="156"/>
      <c r="I6" s="156"/>
      <c r="J6" s="46">
        <f>D6+G6</f>
        <v>0</v>
      </c>
      <c r="K6" s="46">
        <f>E6+H6</f>
        <v>0</v>
      </c>
      <c r="L6" s="47">
        <f>F6+I6</f>
        <v>0</v>
      </c>
      <c r="M6" s="54"/>
      <c r="N6" s="54"/>
      <c r="O6" s="218"/>
      <c r="P6" s="54"/>
      <c r="Q6" s="54"/>
      <c r="R6" s="54"/>
      <c r="S6" s="192"/>
      <c r="T6" s="192"/>
      <c r="U6" s="259"/>
      <c r="V6" s="47">
        <f>P6+S6</f>
        <v>0</v>
      </c>
      <c r="W6" s="46">
        <f>Q6+T6</f>
        <v>0</v>
      </c>
      <c r="X6" s="47">
        <f>R6+U6</f>
        <v>0</v>
      </c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>
        <f>AN6+AK6+AH6+AE6+AB6+Y6+S6+P6+M6+G6+D6</f>
        <v>0</v>
      </c>
      <c r="AR6" s="54">
        <f>AO6+AL6+AI6+AF6+AC6+Z6+T6+Q6+N6+H6+E6</f>
        <v>0</v>
      </c>
      <c r="AS6" s="54">
        <f>AP6+AM6+AJ6+AG6+AD6+AA6+U6+R6+O6+I6+F6</f>
        <v>0</v>
      </c>
      <c r="AT6" s="55" t="s">
        <v>25</v>
      </c>
      <c r="AU6" s="42" t="s">
        <v>24</v>
      </c>
      <c r="AV6" s="56" t="s">
        <v>23</v>
      </c>
      <c r="AW6" s="24"/>
    </row>
    <row r="7" spans="1:49" ht="25.5">
      <c r="A7" s="41"/>
      <c r="B7" s="57"/>
      <c r="C7" s="58" t="s">
        <v>26</v>
      </c>
      <c r="D7" s="158">
        <v>0</v>
      </c>
      <c r="E7" s="159">
        <v>0</v>
      </c>
      <c r="F7" s="160">
        <v>0</v>
      </c>
      <c r="G7" s="156"/>
      <c r="H7" s="156"/>
      <c r="I7" s="156"/>
      <c r="J7" s="61">
        <f t="shared" ref="J7:L32" si="0">D7+G7</f>
        <v>0</v>
      </c>
      <c r="K7" s="61">
        <f t="shared" si="0"/>
        <v>0</v>
      </c>
      <c r="L7" s="62">
        <f t="shared" si="0"/>
        <v>0</v>
      </c>
      <c r="M7" s="68"/>
      <c r="N7" s="68"/>
      <c r="O7" s="219"/>
      <c r="P7" s="54"/>
      <c r="Q7" s="54"/>
      <c r="R7" s="54"/>
      <c r="S7" s="193"/>
      <c r="T7" s="193"/>
      <c r="U7" s="260"/>
      <c r="V7" s="62">
        <f t="shared" ref="V7:X60" si="1">P7+S7</f>
        <v>0</v>
      </c>
      <c r="W7" s="61">
        <f t="shared" si="1"/>
        <v>0</v>
      </c>
      <c r="X7" s="62">
        <f t="shared" si="1"/>
        <v>0</v>
      </c>
      <c r="Y7" s="54"/>
      <c r="Z7" s="54"/>
      <c r="AA7" s="54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>
        <f t="shared" ref="AQ7:AS68" si="2">AN7+AK7+AH7+AE7+AB7+Y7+S7+P7+M7+G7+D7</f>
        <v>0</v>
      </c>
      <c r="AR7" s="68">
        <f t="shared" si="2"/>
        <v>0</v>
      </c>
      <c r="AS7" s="68">
        <f t="shared" si="2"/>
        <v>0</v>
      </c>
      <c r="AT7" s="69" t="s">
        <v>26</v>
      </c>
      <c r="AU7" s="57"/>
      <c r="AV7" s="56"/>
      <c r="AW7" s="24"/>
    </row>
    <row r="8" spans="1:49" ht="25.5">
      <c r="A8" s="41" t="s">
        <v>27</v>
      </c>
      <c r="B8" s="42" t="s">
        <v>28</v>
      </c>
      <c r="C8" s="70" t="s">
        <v>25</v>
      </c>
      <c r="D8" s="156">
        <v>0</v>
      </c>
      <c r="E8" s="157">
        <v>0</v>
      </c>
      <c r="F8" s="157">
        <v>0</v>
      </c>
      <c r="G8" s="156"/>
      <c r="H8" s="156"/>
      <c r="I8" s="156"/>
      <c r="J8" s="52">
        <f t="shared" si="0"/>
        <v>0</v>
      </c>
      <c r="K8" s="52">
        <f t="shared" si="0"/>
        <v>0</v>
      </c>
      <c r="L8" s="71">
        <f t="shared" si="0"/>
        <v>0</v>
      </c>
      <c r="M8" s="54"/>
      <c r="N8" s="54"/>
      <c r="O8" s="207"/>
      <c r="P8" s="54"/>
      <c r="Q8" s="54"/>
      <c r="R8" s="54"/>
      <c r="S8" s="192"/>
      <c r="T8" s="192"/>
      <c r="U8" s="259"/>
      <c r="V8" s="71">
        <f t="shared" si="1"/>
        <v>0</v>
      </c>
      <c r="W8" s="52">
        <f t="shared" si="1"/>
        <v>0</v>
      </c>
      <c r="X8" s="71">
        <f t="shared" si="1"/>
        <v>0</v>
      </c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>
        <f t="shared" si="2"/>
        <v>0</v>
      </c>
      <c r="AR8" s="54">
        <f t="shared" si="2"/>
        <v>0</v>
      </c>
      <c r="AS8" s="54">
        <f t="shared" si="2"/>
        <v>0</v>
      </c>
      <c r="AT8" s="55" t="s">
        <v>25</v>
      </c>
      <c r="AU8" s="42" t="s">
        <v>28</v>
      </c>
      <c r="AV8" s="56" t="s">
        <v>27</v>
      </c>
      <c r="AW8" s="24"/>
    </row>
    <row r="9" spans="1:49" ht="25.5">
      <c r="A9" s="41"/>
      <c r="B9" s="57"/>
      <c r="C9" s="58" t="s">
        <v>26</v>
      </c>
      <c r="D9" s="161">
        <v>0</v>
      </c>
      <c r="E9" s="159">
        <v>0</v>
      </c>
      <c r="F9" s="159">
        <v>0</v>
      </c>
      <c r="G9" s="156"/>
      <c r="H9" s="156"/>
      <c r="I9" s="156"/>
      <c r="J9" s="61">
        <f t="shared" si="0"/>
        <v>0</v>
      </c>
      <c r="K9" s="61">
        <f t="shared" si="0"/>
        <v>0</v>
      </c>
      <c r="L9" s="62">
        <f t="shared" si="0"/>
        <v>0</v>
      </c>
      <c r="M9" s="68"/>
      <c r="N9" s="68"/>
      <c r="O9" s="219"/>
      <c r="P9" s="54"/>
      <c r="Q9" s="54"/>
      <c r="R9" s="54"/>
      <c r="S9" s="193"/>
      <c r="T9" s="193"/>
      <c r="U9" s="260"/>
      <c r="V9" s="62">
        <f t="shared" si="1"/>
        <v>0</v>
      </c>
      <c r="W9" s="61">
        <f t="shared" si="1"/>
        <v>0</v>
      </c>
      <c r="X9" s="62">
        <f t="shared" si="1"/>
        <v>0</v>
      </c>
      <c r="Y9" s="54"/>
      <c r="Z9" s="54"/>
      <c r="AA9" s="54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>
        <f t="shared" si="2"/>
        <v>0</v>
      </c>
      <c r="AR9" s="68">
        <f t="shared" si="2"/>
        <v>0</v>
      </c>
      <c r="AS9" s="68">
        <f t="shared" si="2"/>
        <v>0</v>
      </c>
      <c r="AT9" s="69" t="s">
        <v>26</v>
      </c>
      <c r="AU9" s="57"/>
      <c r="AV9" s="56"/>
      <c r="AW9" s="24"/>
    </row>
    <row r="10" spans="1:49" ht="25.5">
      <c r="A10" s="41" t="s">
        <v>29</v>
      </c>
      <c r="B10" s="42" t="s">
        <v>30</v>
      </c>
      <c r="C10" s="70" t="s">
        <v>25</v>
      </c>
      <c r="D10" s="156">
        <v>0</v>
      </c>
      <c r="E10" s="157">
        <v>0</v>
      </c>
      <c r="F10" s="157">
        <v>0</v>
      </c>
      <c r="G10" s="156"/>
      <c r="H10" s="156"/>
      <c r="I10" s="156"/>
      <c r="J10" s="52">
        <f t="shared" si="0"/>
        <v>0</v>
      </c>
      <c r="K10" s="52">
        <f t="shared" si="0"/>
        <v>0</v>
      </c>
      <c r="L10" s="71">
        <f t="shared" si="0"/>
        <v>0</v>
      </c>
      <c r="M10" s="54"/>
      <c r="N10" s="54"/>
      <c r="O10" s="207"/>
      <c r="P10" s="54"/>
      <c r="Q10" s="54"/>
      <c r="R10" s="54"/>
      <c r="S10" s="192"/>
      <c r="T10" s="192"/>
      <c r="U10" s="259"/>
      <c r="V10" s="71">
        <f t="shared" si="1"/>
        <v>0</v>
      </c>
      <c r="W10" s="52">
        <f t="shared" si="1"/>
        <v>0</v>
      </c>
      <c r="X10" s="71">
        <f t="shared" si="1"/>
        <v>0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>
        <v>14</v>
      </c>
      <c r="AI10" s="54">
        <v>2.4944000000000002</v>
      </c>
      <c r="AJ10" s="54">
        <v>768.72500000000002</v>
      </c>
      <c r="AK10" s="54"/>
      <c r="AL10" s="54"/>
      <c r="AM10" s="54"/>
      <c r="AN10" s="54"/>
      <c r="AO10" s="54"/>
      <c r="AP10" s="54"/>
      <c r="AQ10" s="54">
        <f t="shared" si="2"/>
        <v>14</v>
      </c>
      <c r="AR10" s="54">
        <f t="shared" si="2"/>
        <v>2.4944000000000002</v>
      </c>
      <c r="AS10" s="54">
        <f t="shared" si="2"/>
        <v>768.72500000000002</v>
      </c>
      <c r="AT10" s="55" t="s">
        <v>25</v>
      </c>
      <c r="AU10" s="42" t="s">
        <v>30</v>
      </c>
      <c r="AV10" s="56" t="s">
        <v>29</v>
      </c>
      <c r="AW10" s="24"/>
    </row>
    <row r="11" spans="1:49" ht="25.5">
      <c r="A11" s="73"/>
      <c r="B11" s="57"/>
      <c r="C11" s="58" t="s">
        <v>26</v>
      </c>
      <c r="D11" s="161">
        <v>0</v>
      </c>
      <c r="E11" s="159">
        <v>0</v>
      </c>
      <c r="F11" s="159">
        <v>0</v>
      </c>
      <c r="G11" s="156"/>
      <c r="H11" s="156"/>
      <c r="I11" s="156"/>
      <c r="J11" s="61">
        <f t="shared" si="0"/>
        <v>0</v>
      </c>
      <c r="K11" s="61">
        <f t="shared" si="0"/>
        <v>0</v>
      </c>
      <c r="L11" s="62">
        <f t="shared" si="0"/>
        <v>0</v>
      </c>
      <c r="M11" s="68"/>
      <c r="N11" s="68"/>
      <c r="O11" s="219"/>
      <c r="P11" s="54"/>
      <c r="Q11" s="54"/>
      <c r="R11" s="54"/>
      <c r="S11" s="193"/>
      <c r="T11" s="193"/>
      <c r="U11" s="260"/>
      <c r="V11" s="62">
        <f t="shared" si="1"/>
        <v>0</v>
      </c>
      <c r="W11" s="61">
        <f t="shared" si="1"/>
        <v>0</v>
      </c>
      <c r="X11" s="62">
        <f t="shared" si="1"/>
        <v>0</v>
      </c>
      <c r="Y11" s="54"/>
      <c r="Z11" s="54"/>
      <c r="AA11" s="54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 ht="25.5">
      <c r="A12" s="41"/>
      <c r="B12" s="42" t="s">
        <v>31</v>
      </c>
      <c r="C12" s="70" t="s">
        <v>25</v>
      </c>
      <c r="D12" s="156">
        <v>0</v>
      </c>
      <c r="E12" s="157">
        <v>0</v>
      </c>
      <c r="F12" s="157">
        <v>0</v>
      </c>
      <c r="G12" s="156"/>
      <c r="H12" s="156"/>
      <c r="I12" s="156"/>
      <c r="J12" s="52">
        <f t="shared" si="0"/>
        <v>0</v>
      </c>
      <c r="K12" s="52">
        <f t="shared" si="0"/>
        <v>0</v>
      </c>
      <c r="L12" s="71">
        <f t="shared" si="0"/>
        <v>0</v>
      </c>
      <c r="M12" s="54"/>
      <c r="N12" s="54"/>
      <c r="O12" s="207"/>
      <c r="P12" s="54"/>
      <c r="Q12" s="54"/>
      <c r="R12" s="54"/>
      <c r="S12" s="192"/>
      <c r="T12" s="192"/>
      <c r="U12" s="259"/>
      <c r="V12" s="71">
        <f t="shared" si="1"/>
        <v>0</v>
      </c>
      <c r="W12" s="52">
        <f t="shared" si="1"/>
        <v>0</v>
      </c>
      <c r="X12" s="71">
        <f t="shared" si="1"/>
        <v>0</v>
      </c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>
        <f t="shared" si="2"/>
        <v>0</v>
      </c>
      <c r="AR12" s="54">
        <f t="shared" si="2"/>
        <v>0</v>
      </c>
      <c r="AS12" s="54">
        <f t="shared" si="2"/>
        <v>0</v>
      </c>
      <c r="AT12" s="55" t="s">
        <v>25</v>
      </c>
      <c r="AU12" s="42" t="s">
        <v>31</v>
      </c>
      <c r="AV12" s="56"/>
      <c r="AW12" s="24"/>
    </row>
    <row r="13" spans="1:49" ht="25.5">
      <c r="A13" s="41" t="s">
        <v>32</v>
      </c>
      <c r="B13" s="57"/>
      <c r="C13" s="58" t="s">
        <v>26</v>
      </c>
      <c r="D13" s="161">
        <v>0</v>
      </c>
      <c r="E13" s="159">
        <v>0</v>
      </c>
      <c r="F13" s="159">
        <v>0</v>
      </c>
      <c r="G13" s="156"/>
      <c r="H13" s="156"/>
      <c r="I13" s="156"/>
      <c r="J13" s="61">
        <f t="shared" si="0"/>
        <v>0</v>
      </c>
      <c r="K13" s="61">
        <f t="shared" si="0"/>
        <v>0</v>
      </c>
      <c r="L13" s="62">
        <f t="shared" si="0"/>
        <v>0</v>
      </c>
      <c r="M13" s="68"/>
      <c r="N13" s="68"/>
      <c r="O13" s="219"/>
      <c r="P13" s="54"/>
      <c r="Q13" s="54"/>
      <c r="R13" s="54"/>
      <c r="S13" s="193"/>
      <c r="T13" s="193"/>
      <c r="U13" s="260"/>
      <c r="V13" s="62">
        <f t="shared" si="1"/>
        <v>0</v>
      </c>
      <c r="W13" s="61">
        <f t="shared" si="1"/>
        <v>0</v>
      </c>
      <c r="X13" s="62">
        <f t="shared" si="1"/>
        <v>0</v>
      </c>
      <c r="Y13" s="54"/>
      <c r="Z13" s="54"/>
      <c r="AA13" s="54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 ht="25.5">
      <c r="A14" s="41"/>
      <c r="B14" s="42" t="s">
        <v>33</v>
      </c>
      <c r="C14" s="70" t="s">
        <v>25</v>
      </c>
      <c r="D14" s="156">
        <v>0</v>
      </c>
      <c r="E14" s="157">
        <v>0</v>
      </c>
      <c r="F14" s="157">
        <v>0</v>
      </c>
      <c r="G14" s="156">
        <v>2</v>
      </c>
      <c r="H14" s="156">
        <v>3.5560999999999998</v>
      </c>
      <c r="I14" s="156">
        <v>1873.1859999999999</v>
      </c>
      <c r="J14" s="52">
        <f t="shared" si="0"/>
        <v>2</v>
      </c>
      <c r="K14" s="52">
        <f t="shared" si="0"/>
        <v>3.5560999999999998</v>
      </c>
      <c r="L14" s="71">
        <f t="shared" si="0"/>
        <v>1873.1859999999999</v>
      </c>
      <c r="M14" s="54"/>
      <c r="N14" s="54"/>
      <c r="O14" s="207"/>
      <c r="P14" s="54">
        <v>98</v>
      </c>
      <c r="Q14" s="54">
        <v>721.63379999999995</v>
      </c>
      <c r="R14" s="54">
        <v>171965.671</v>
      </c>
      <c r="S14" s="192"/>
      <c r="T14" s="192"/>
      <c r="U14" s="259"/>
      <c r="V14" s="71">
        <f t="shared" si="1"/>
        <v>98</v>
      </c>
      <c r="W14" s="52">
        <f t="shared" si="1"/>
        <v>721.63379999999995</v>
      </c>
      <c r="X14" s="71">
        <f t="shared" si="1"/>
        <v>171965.671</v>
      </c>
      <c r="Y14" s="54">
        <v>24</v>
      </c>
      <c r="Z14" s="54">
        <v>143.98269999999999</v>
      </c>
      <c r="AA14" s="54">
        <v>12196.379000000001</v>
      </c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>
        <f t="shared" si="2"/>
        <v>124</v>
      </c>
      <c r="AR14" s="54">
        <f t="shared" si="2"/>
        <v>869.17259999999999</v>
      </c>
      <c r="AS14" s="54">
        <f t="shared" si="2"/>
        <v>186035.23599999998</v>
      </c>
      <c r="AT14" s="55" t="s">
        <v>25</v>
      </c>
      <c r="AU14" s="42" t="s">
        <v>33</v>
      </c>
      <c r="AV14" s="56"/>
      <c r="AW14" s="24"/>
    </row>
    <row r="15" spans="1:49" ht="25.5">
      <c r="A15" s="41" t="s">
        <v>27</v>
      </c>
      <c r="B15" s="57"/>
      <c r="C15" s="58" t="s">
        <v>26</v>
      </c>
      <c r="D15" s="161">
        <v>0</v>
      </c>
      <c r="E15" s="159">
        <v>0</v>
      </c>
      <c r="F15" s="159">
        <v>0</v>
      </c>
      <c r="G15" s="156"/>
      <c r="H15" s="156"/>
      <c r="I15" s="156"/>
      <c r="J15" s="61">
        <f t="shared" si="0"/>
        <v>0</v>
      </c>
      <c r="K15" s="61">
        <f t="shared" si="0"/>
        <v>0</v>
      </c>
      <c r="L15" s="62">
        <f t="shared" si="0"/>
        <v>0</v>
      </c>
      <c r="M15" s="68"/>
      <c r="N15" s="68"/>
      <c r="O15" s="219"/>
      <c r="P15" s="54"/>
      <c r="Q15" s="54"/>
      <c r="R15" s="54"/>
      <c r="S15" s="193"/>
      <c r="T15" s="193"/>
      <c r="U15" s="260"/>
      <c r="V15" s="62">
        <f t="shared" si="1"/>
        <v>0</v>
      </c>
      <c r="W15" s="61">
        <f t="shared" si="1"/>
        <v>0</v>
      </c>
      <c r="X15" s="62">
        <f t="shared" si="1"/>
        <v>0</v>
      </c>
      <c r="Y15" s="54"/>
      <c r="Z15" s="54"/>
      <c r="AA15" s="54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 ht="25.5">
      <c r="A16" s="41"/>
      <c r="B16" s="42" t="s">
        <v>34</v>
      </c>
      <c r="C16" s="70" t="s">
        <v>25</v>
      </c>
      <c r="D16" s="156">
        <v>0</v>
      </c>
      <c r="E16" s="157">
        <v>0</v>
      </c>
      <c r="F16" s="157">
        <v>0</v>
      </c>
      <c r="G16" s="156">
        <v>10</v>
      </c>
      <c r="H16" s="156">
        <v>3.6562000000000001</v>
      </c>
      <c r="I16" s="156">
        <v>1660.2940000000001</v>
      </c>
      <c r="J16" s="52">
        <f t="shared" si="0"/>
        <v>10</v>
      </c>
      <c r="K16" s="52">
        <f t="shared" si="0"/>
        <v>3.6562000000000001</v>
      </c>
      <c r="L16" s="71">
        <f t="shared" si="0"/>
        <v>1660.2940000000001</v>
      </c>
      <c r="M16" s="54"/>
      <c r="N16" s="54"/>
      <c r="O16" s="207"/>
      <c r="P16" s="54">
        <v>186</v>
      </c>
      <c r="Q16" s="54">
        <v>587.4144</v>
      </c>
      <c r="R16" s="54">
        <v>107319.098</v>
      </c>
      <c r="S16" s="192"/>
      <c r="T16" s="192"/>
      <c r="U16" s="259"/>
      <c r="V16" s="71">
        <f t="shared" si="1"/>
        <v>186</v>
      </c>
      <c r="W16" s="52">
        <f t="shared" si="1"/>
        <v>587.4144</v>
      </c>
      <c r="X16" s="71">
        <f t="shared" si="1"/>
        <v>107319.098</v>
      </c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>
        <f t="shared" si="2"/>
        <v>196</v>
      </c>
      <c r="AR16" s="54">
        <f t="shared" si="2"/>
        <v>591.07060000000001</v>
      </c>
      <c r="AS16" s="54">
        <f t="shared" si="2"/>
        <v>108979.39199999999</v>
      </c>
      <c r="AT16" s="55" t="s">
        <v>25</v>
      </c>
      <c r="AU16" s="42" t="s">
        <v>34</v>
      </c>
      <c r="AV16" s="56"/>
      <c r="AW16" s="24"/>
    </row>
    <row r="17" spans="1:49" ht="25.5">
      <c r="A17" s="41" t="s">
        <v>29</v>
      </c>
      <c r="B17" s="57"/>
      <c r="C17" s="58" t="s">
        <v>26</v>
      </c>
      <c r="D17" s="161">
        <v>0</v>
      </c>
      <c r="E17" s="159">
        <v>0</v>
      </c>
      <c r="F17" s="159">
        <v>0</v>
      </c>
      <c r="G17" s="156"/>
      <c r="H17" s="156"/>
      <c r="I17" s="156"/>
      <c r="J17" s="61">
        <f t="shared" si="0"/>
        <v>0</v>
      </c>
      <c r="K17" s="61">
        <f t="shared" si="0"/>
        <v>0</v>
      </c>
      <c r="L17" s="62">
        <f t="shared" si="0"/>
        <v>0</v>
      </c>
      <c r="M17" s="68"/>
      <c r="N17" s="68"/>
      <c r="O17" s="220"/>
      <c r="P17" s="54"/>
      <c r="Q17" s="54"/>
      <c r="R17" s="54"/>
      <c r="S17" s="193"/>
      <c r="T17" s="193"/>
      <c r="U17" s="260"/>
      <c r="V17" s="62">
        <f t="shared" si="1"/>
        <v>0</v>
      </c>
      <c r="W17" s="61">
        <f t="shared" si="1"/>
        <v>0</v>
      </c>
      <c r="X17" s="62">
        <f t="shared" si="1"/>
        <v>0</v>
      </c>
      <c r="Y17" s="54"/>
      <c r="Z17" s="54"/>
      <c r="AA17" s="54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 ht="25.5">
      <c r="A18" s="41"/>
      <c r="B18" s="42" t="s">
        <v>35</v>
      </c>
      <c r="C18" s="70" t="s">
        <v>25</v>
      </c>
      <c r="D18" s="156">
        <v>0</v>
      </c>
      <c r="E18" s="157">
        <v>0</v>
      </c>
      <c r="F18" s="157">
        <v>0</v>
      </c>
      <c r="G18" s="156"/>
      <c r="H18" s="156"/>
      <c r="I18" s="156"/>
      <c r="J18" s="52">
        <f t="shared" si="0"/>
        <v>0</v>
      </c>
      <c r="K18" s="52">
        <f t="shared" si="0"/>
        <v>0</v>
      </c>
      <c r="L18" s="71">
        <f t="shared" si="0"/>
        <v>0</v>
      </c>
      <c r="M18" s="54"/>
      <c r="N18" s="54"/>
      <c r="O18" s="207"/>
      <c r="P18" s="54">
        <v>26</v>
      </c>
      <c r="Q18" s="54">
        <v>50.190199999999997</v>
      </c>
      <c r="R18" s="54">
        <v>7319.9970000000003</v>
      </c>
      <c r="S18" s="192"/>
      <c r="T18" s="192"/>
      <c r="U18" s="259"/>
      <c r="V18" s="71">
        <f t="shared" si="1"/>
        <v>26</v>
      </c>
      <c r="W18" s="52">
        <f t="shared" si="1"/>
        <v>50.190199999999997</v>
      </c>
      <c r="X18" s="71">
        <f t="shared" si="1"/>
        <v>7319.9970000000003</v>
      </c>
      <c r="Y18" s="54"/>
      <c r="Z18" s="54"/>
      <c r="AA18" s="54"/>
      <c r="AB18" s="54"/>
      <c r="AC18" s="54"/>
      <c r="AD18" s="54"/>
      <c r="AE18" s="54">
        <v>49</v>
      </c>
      <c r="AF18" s="54">
        <v>8.3620999999999999</v>
      </c>
      <c r="AG18" s="54">
        <v>10882.62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>
        <f t="shared" si="2"/>
        <v>75</v>
      </c>
      <c r="AR18" s="54">
        <f t="shared" si="2"/>
        <v>58.552299999999995</v>
      </c>
      <c r="AS18" s="54">
        <f t="shared" si="2"/>
        <v>18202.617000000002</v>
      </c>
      <c r="AT18" s="55" t="s">
        <v>25</v>
      </c>
      <c r="AU18" s="42" t="s">
        <v>35</v>
      </c>
      <c r="AV18" s="56"/>
      <c r="AW18" s="24"/>
    </row>
    <row r="19" spans="1:49" ht="25.5">
      <c r="A19" s="73"/>
      <c r="B19" s="57"/>
      <c r="C19" s="58" t="s">
        <v>26</v>
      </c>
      <c r="D19" s="161">
        <v>0</v>
      </c>
      <c r="E19" s="159">
        <v>0</v>
      </c>
      <c r="F19" s="159">
        <v>0</v>
      </c>
      <c r="G19" s="156"/>
      <c r="H19" s="156"/>
      <c r="I19" s="156"/>
      <c r="J19" s="61">
        <f t="shared" si="0"/>
        <v>0</v>
      </c>
      <c r="K19" s="61">
        <f t="shared" si="0"/>
        <v>0</v>
      </c>
      <c r="L19" s="62">
        <f t="shared" si="0"/>
        <v>0</v>
      </c>
      <c r="M19" s="68"/>
      <c r="N19" s="68"/>
      <c r="O19" s="219"/>
      <c r="P19" s="54"/>
      <c r="Q19" s="54"/>
      <c r="R19" s="54"/>
      <c r="S19" s="193"/>
      <c r="T19" s="193"/>
      <c r="U19" s="260"/>
      <c r="V19" s="62">
        <f t="shared" si="1"/>
        <v>0</v>
      </c>
      <c r="W19" s="61">
        <f t="shared" si="1"/>
        <v>0</v>
      </c>
      <c r="X19" s="62">
        <f t="shared" si="1"/>
        <v>0</v>
      </c>
      <c r="Y19" s="54"/>
      <c r="Z19" s="54"/>
      <c r="AA19" s="54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 ht="25.5">
      <c r="A20" s="41" t="s">
        <v>36</v>
      </c>
      <c r="B20" s="42" t="s">
        <v>37</v>
      </c>
      <c r="C20" s="70" t="s">
        <v>25</v>
      </c>
      <c r="D20" s="156">
        <v>0</v>
      </c>
      <c r="E20" s="157">
        <v>0</v>
      </c>
      <c r="F20" s="157">
        <v>0</v>
      </c>
      <c r="G20" s="156"/>
      <c r="H20" s="156"/>
      <c r="I20" s="156"/>
      <c r="J20" s="52">
        <f t="shared" si="0"/>
        <v>0</v>
      </c>
      <c r="K20" s="52">
        <f t="shared" si="0"/>
        <v>0</v>
      </c>
      <c r="L20" s="71">
        <f t="shared" si="0"/>
        <v>0</v>
      </c>
      <c r="M20" s="54"/>
      <c r="N20" s="54"/>
      <c r="O20" s="207"/>
      <c r="P20" s="54"/>
      <c r="Q20" s="54"/>
      <c r="R20" s="54"/>
      <c r="S20" s="192"/>
      <c r="T20" s="192"/>
      <c r="U20" s="259"/>
      <c r="V20" s="71">
        <f t="shared" si="1"/>
        <v>0</v>
      </c>
      <c r="W20" s="52">
        <f t="shared" si="1"/>
        <v>0</v>
      </c>
      <c r="X20" s="71">
        <f t="shared" si="1"/>
        <v>0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>
        <f t="shared" si="2"/>
        <v>0</v>
      </c>
      <c r="AR20" s="54">
        <f t="shared" si="2"/>
        <v>0</v>
      </c>
      <c r="AS20" s="54">
        <f t="shared" si="2"/>
        <v>0</v>
      </c>
      <c r="AT20" s="55" t="s">
        <v>25</v>
      </c>
      <c r="AU20" s="42" t="s">
        <v>37</v>
      </c>
      <c r="AV20" s="56" t="s">
        <v>36</v>
      </c>
      <c r="AW20" s="24"/>
    </row>
    <row r="21" spans="1:49" ht="25.5">
      <c r="A21" s="41" t="s">
        <v>27</v>
      </c>
      <c r="B21" s="57"/>
      <c r="C21" s="58" t="s">
        <v>26</v>
      </c>
      <c r="D21" s="161">
        <v>0</v>
      </c>
      <c r="E21" s="159">
        <v>0</v>
      </c>
      <c r="F21" s="159">
        <v>0</v>
      </c>
      <c r="G21" s="156"/>
      <c r="H21" s="156"/>
      <c r="I21" s="156"/>
      <c r="J21" s="61">
        <f t="shared" si="0"/>
        <v>0</v>
      </c>
      <c r="K21" s="61">
        <f t="shared" si="0"/>
        <v>0</v>
      </c>
      <c r="L21" s="62">
        <f t="shared" si="0"/>
        <v>0</v>
      </c>
      <c r="M21" s="68"/>
      <c r="N21" s="68"/>
      <c r="O21" s="219"/>
      <c r="P21" s="54"/>
      <c r="Q21" s="54"/>
      <c r="R21" s="54"/>
      <c r="S21" s="193"/>
      <c r="T21" s="193"/>
      <c r="U21" s="260"/>
      <c r="V21" s="62">
        <f t="shared" si="1"/>
        <v>0</v>
      </c>
      <c r="W21" s="61">
        <f t="shared" si="1"/>
        <v>0</v>
      </c>
      <c r="X21" s="62">
        <f t="shared" si="1"/>
        <v>0</v>
      </c>
      <c r="Y21" s="54"/>
      <c r="Z21" s="54"/>
      <c r="AA21" s="54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>
        <f t="shared" si="2"/>
        <v>0</v>
      </c>
      <c r="AR21" s="68">
        <f t="shared" si="2"/>
        <v>0</v>
      </c>
      <c r="AS21" s="68">
        <f t="shared" si="2"/>
        <v>0</v>
      </c>
      <c r="AT21" s="69" t="s">
        <v>26</v>
      </c>
      <c r="AU21" s="57"/>
      <c r="AV21" s="56" t="s">
        <v>27</v>
      </c>
      <c r="AW21" s="24"/>
    </row>
    <row r="22" spans="1:49" ht="25.5">
      <c r="A22" s="41" t="s">
        <v>29</v>
      </c>
      <c r="B22" s="42" t="s">
        <v>38</v>
      </c>
      <c r="C22" s="70" t="s">
        <v>25</v>
      </c>
      <c r="D22" s="156">
        <v>0</v>
      </c>
      <c r="E22" s="157">
        <v>0</v>
      </c>
      <c r="F22" s="157">
        <v>0</v>
      </c>
      <c r="G22" s="156"/>
      <c r="H22" s="156"/>
      <c r="I22" s="156"/>
      <c r="J22" s="52">
        <f t="shared" si="0"/>
        <v>0</v>
      </c>
      <c r="K22" s="52">
        <f t="shared" si="0"/>
        <v>0</v>
      </c>
      <c r="L22" s="71">
        <f t="shared" si="0"/>
        <v>0</v>
      </c>
      <c r="M22" s="54"/>
      <c r="N22" s="54"/>
      <c r="O22" s="207"/>
      <c r="P22" s="54">
        <v>159</v>
      </c>
      <c r="Q22" s="54">
        <v>270.435</v>
      </c>
      <c r="R22" s="54">
        <v>42961.415999999997</v>
      </c>
      <c r="S22" s="192"/>
      <c r="T22" s="192"/>
      <c r="U22" s="259"/>
      <c r="V22" s="71">
        <f t="shared" si="1"/>
        <v>159</v>
      </c>
      <c r="W22" s="52">
        <f t="shared" si="1"/>
        <v>270.435</v>
      </c>
      <c r="X22" s="71">
        <f t="shared" si="1"/>
        <v>42961.415999999997</v>
      </c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>
        <f t="shared" si="2"/>
        <v>159</v>
      </c>
      <c r="AR22" s="54">
        <f t="shared" si="2"/>
        <v>270.435</v>
      </c>
      <c r="AS22" s="54">
        <f t="shared" si="2"/>
        <v>42961.415999999997</v>
      </c>
      <c r="AT22" s="55" t="s">
        <v>25</v>
      </c>
      <c r="AU22" s="42" t="s">
        <v>38</v>
      </c>
      <c r="AV22" s="56" t="s">
        <v>29</v>
      </c>
      <c r="AW22" s="24"/>
    </row>
    <row r="23" spans="1:49" ht="25.5">
      <c r="A23" s="73"/>
      <c r="B23" s="57"/>
      <c r="C23" s="58" t="s">
        <v>26</v>
      </c>
      <c r="D23" s="161">
        <v>0</v>
      </c>
      <c r="E23" s="159">
        <v>0</v>
      </c>
      <c r="F23" s="159">
        <v>0</v>
      </c>
      <c r="G23" s="156"/>
      <c r="H23" s="156"/>
      <c r="I23" s="156"/>
      <c r="J23" s="61">
        <f t="shared" si="0"/>
        <v>0</v>
      </c>
      <c r="K23" s="61">
        <f t="shared" si="0"/>
        <v>0</v>
      </c>
      <c r="L23" s="62">
        <f t="shared" si="0"/>
        <v>0</v>
      </c>
      <c r="M23" s="68"/>
      <c r="N23" s="68"/>
      <c r="O23" s="219"/>
      <c r="P23" s="54"/>
      <c r="Q23" s="54"/>
      <c r="R23" s="54"/>
      <c r="S23" s="193"/>
      <c r="T23" s="193"/>
      <c r="U23" s="260"/>
      <c r="V23" s="62">
        <f t="shared" si="1"/>
        <v>0</v>
      </c>
      <c r="W23" s="61">
        <f t="shared" si="1"/>
        <v>0</v>
      </c>
      <c r="X23" s="62">
        <f t="shared" si="1"/>
        <v>0</v>
      </c>
      <c r="Y23" s="54"/>
      <c r="Z23" s="54"/>
      <c r="AA23" s="54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 ht="25.5">
      <c r="A24" s="41"/>
      <c r="B24" s="42" t="s">
        <v>39</v>
      </c>
      <c r="C24" s="70" t="s">
        <v>25</v>
      </c>
      <c r="D24" s="156">
        <v>0</v>
      </c>
      <c r="E24" s="157">
        <v>0</v>
      </c>
      <c r="F24" s="157">
        <v>0</v>
      </c>
      <c r="G24" s="156"/>
      <c r="H24" s="156"/>
      <c r="I24" s="156"/>
      <c r="J24" s="52">
        <f t="shared" si="0"/>
        <v>0</v>
      </c>
      <c r="K24" s="52">
        <f t="shared" si="0"/>
        <v>0</v>
      </c>
      <c r="L24" s="71">
        <f t="shared" si="0"/>
        <v>0</v>
      </c>
      <c r="M24" s="54">
        <v>21</v>
      </c>
      <c r="N24" s="54">
        <v>186.55250000000001</v>
      </c>
      <c r="O24" s="207">
        <v>27777.454000000002</v>
      </c>
      <c r="P24" s="54"/>
      <c r="Q24" s="54"/>
      <c r="R24" s="54"/>
      <c r="S24" s="192"/>
      <c r="T24" s="192"/>
      <c r="U24" s="259"/>
      <c r="V24" s="71">
        <f t="shared" si="1"/>
        <v>0</v>
      </c>
      <c r="W24" s="52">
        <f t="shared" si="1"/>
        <v>0</v>
      </c>
      <c r="X24" s="71">
        <f t="shared" si="1"/>
        <v>0</v>
      </c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>
        <f t="shared" si="2"/>
        <v>21</v>
      </c>
      <c r="AR24" s="54">
        <f t="shared" si="2"/>
        <v>186.55250000000001</v>
      </c>
      <c r="AS24" s="54">
        <f t="shared" si="2"/>
        <v>27777.454000000002</v>
      </c>
      <c r="AT24" s="55" t="s">
        <v>25</v>
      </c>
      <c r="AU24" s="42" t="s">
        <v>39</v>
      </c>
      <c r="AV24" s="56"/>
      <c r="AW24" s="24"/>
    </row>
    <row r="25" spans="1:49" ht="25.5">
      <c r="A25" s="41" t="s">
        <v>40</v>
      </c>
      <c r="B25" s="57"/>
      <c r="C25" s="58" t="s">
        <v>26</v>
      </c>
      <c r="D25" s="161">
        <v>0</v>
      </c>
      <c r="E25" s="159">
        <v>0</v>
      </c>
      <c r="F25" s="159">
        <v>0</v>
      </c>
      <c r="G25" s="156"/>
      <c r="H25" s="156"/>
      <c r="I25" s="156"/>
      <c r="J25" s="61">
        <f t="shared" si="0"/>
        <v>0</v>
      </c>
      <c r="K25" s="61">
        <f t="shared" si="0"/>
        <v>0</v>
      </c>
      <c r="L25" s="62">
        <f t="shared" si="0"/>
        <v>0</v>
      </c>
      <c r="M25" s="68">
        <v>11</v>
      </c>
      <c r="N25" s="68">
        <v>130.65459999999999</v>
      </c>
      <c r="O25" s="219">
        <v>16582.82</v>
      </c>
      <c r="P25" s="54"/>
      <c r="Q25" s="54"/>
      <c r="R25" s="54"/>
      <c r="S25" s="193"/>
      <c r="T25" s="193"/>
      <c r="U25" s="260"/>
      <c r="V25" s="62">
        <f t="shared" si="1"/>
        <v>0</v>
      </c>
      <c r="W25" s="61">
        <f t="shared" si="1"/>
        <v>0</v>
      </c>
      <c r="X25" s="62">
        <f t="shared" si="1"/>
        <v>0</v>
      </c>
      <c r="Y25" s="54"/>
      <c r="Z25" s="54"/>
      <c r="AA25" s="54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>
        <f t="shared" si="2"/>
        <v>11</v>
      </c>
      <c r="AR25" s="68">
        <f t="shared" si="2"/>
        <v>130.65459999999999</v>
      </c>
      <c r="AS25" s="68">
        <f t="shared" si="2"/>
        <v>16582.82</v>
      </c>
      <c r="AT25" s="69" t="s">
        <v>26</v>
      </c>
      <c r="AU25" s="57"/>
      <c r="AV25" s="56" t="s">
        <v>40</v>
      </c>
      <c r="AW25" s="24"/>
    </row>
    <row r="26" spans="1:49" ht="25.5">
      <c r="A26" s="41"/>
      <c r="B26" s="42" t="s">
        <v>41</v>
      </c>
      <c r="C26" s="70" t="s">
        <v>25</v>
      </c>
      <c r="D26" s="156">
        <v>0</v>
      </c>
      <c r="E26" s="157">
        <v>0</v>
      </c>
      <c r="F26" s="157">
        <v>0</v>
      </c>
      <c r="G26" s="156"/>
      <c r="H26" s="156"/>
      <c r="I26" s="156"/>
      <c r="J26" s="52">
        <f t="shared" si="0"/>
        <v>0</v>
      </c>
      <c r="K26" s="52">
        <f t="shared" si="0"/>
        <v>0</v>
      </c>
      <c r="L26" s="71">
        <f t="shared" si="0"/>
        <v>0</v>
      </c>
      <c r="M26" s="54"/>
      <c r="N26" s="54"/>
      <c r="O26" s="207"/>
      <c r="P26" s="54"/>
      <c r="Q26" s="54"/>
      <c r="R26" s="54"/>
      <c r="S26" s="192"/>
      <c r="T26" s="192"/>
      <c r="U26" s="259"/>
      <c r="V26" s="71">
        <f t="shared" si="1"/>
        <v>0</v>
      </c>
      <c r="W26" s="52">
        <f t="shared" si="1"/>
        <v>0</v>
      </c>
      <c r="X26" s="71">
        <f t="shared" si="1"/>
        <v>0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 ht="25.5">
      <c r="A27" s="41" t="s">
        <v>27</v>
      </c>
      <c r="B27" s="57"/>
      <c r="C27" s="58" t="s">
        <v>26</v>
      </c>
      <c r="D27" s="161">
        <v>0</v>
      </c>
      <c r="E27" s="159">
        <v>0</v>
      </c>
      <c r="F27" s="159">
        <v>0</v>
      </c>
      <c r="G27" s="156"/>
      <c r="H27" s="156"/>
      <c r="I27" s="156"/>
      <c r="J27" s="61">
        <f t="shared" si="0"/>
        <v>0</v>
      </c>
      <c r="K27" s="61">
        <f t="shared" si="0"/>
        <v>0</v>
      </c>
      <c r="L27" s="62">
        <f t="shared" si="0"/>
        <v>0</v>
      </c>
      <c r="M27" s="68"/>
      <c r="N27" s="68"/>
      <c r="O27" s="219"/>
      <c r="P27" s="54"/>
      <c r="Q27" s="54"/>
      <c r="R27" s="54"/>
      <c r="S27" s="193"/>
      <c r="T27" s="193"/>
      <c r="U27" s="260"/>
      <c r="V27" s="62">
        <f t="shared" si="1"/>
        <v>0</v>
      </c>
      <c r="W27" s="61">
        <f t="shared" si="1"/>
        <v>0</v>
      </c>
      <c r="X27" s="62">
        <f t="shared" si="1"/>
        <v>0</v>
      </c>
      <c r="Y27" s="54"/>
      <c r="Z27" s="54"/>
      <c r="AA27" s="54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 ht="25.5">
      <c r="A28" s="41"/>
      <c r="B28" s="42" t="s">
        <v>42</v>
      </c>
      <c r="C28" s="70" t="s">
        <v>25</v>
      </c>
      <c r="D28" s="156">
        <v>0</v>
      </c>
      <c r="E28" s="157">
        <v>0</v>
      </c>
      <c r="F28" s="157">
        <v>0</v>
      </c>
      <c r="G28" s="156"/>
      <c r="H28" s="156"/>
      <c r="I28" s="156"/>
      <c r="J28" s="52">
        <f t="shared" si="0"/>
        <v>0</v>
      </c>
      <c r="K28" s="52">
        <f t="shared" si="0"/>
        <v>0</v>
      </c>
      <c r="L28" s="71">
        <f t="shared" si="0"/>
        <v>0</v>
      </c>
      <c r="M28" s="54"/>
      <c r="N28" s="54"/>
      <c r="O28" s="207"/>
      <c r="P28" s="54"/>
      <c r="Q28" s="54"/>
      <c r="R28" s="54"/>
      <c r="S28" s="192"/>
      <c r="T28" s="192"/>
      <c r="U28" s="259"/>
      <c r="V28" s="71">
        <f t="shared" si="1"/>
        <v>0</v>
      </c>
      <c r="W28" s="52">
        <f t="shared" si="1"/>
        <v>0</v>
      </c>
      <c r="X28" s="71">
        <f t="shared" si="1"/>
        <v>0</v>
      </c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 ht="25.5">
      <c r="A29" s="41" t="s">
        <v>29</v>
      </c>
      <c r="B29" s="57"/>
      <c r="C29" s="58" t="s">
        <v>26</v>
      </c>
      <c r="D29" s="161">
        <v>0</v>
      </c>
      <c r="E29" s="159">
        <v>0</v>
      </c>
      <c r="F29" s="162">
        <v>0</v>
      </c>
      <c r="G29" s="156"/>
      <c r="H29" s="156"/>
      <c r="I29" s="156"/>
      <c r="J29" s="61">
        <f t="shared" si="0"/>
        <v>0</v>
      </c>
      <c r="K29" s="61">
        <f t="shared" si="0"/>
        <v>0</v>
      </c>
      <c r="L29" s="62">
        <f t="shared" si="0"/>
        <v>0</v>
      </c>
      <c r="M29" s="68"/>
      <c r="N29" s="68"/>
      <c r="O29" s="219"/>
      <c r="P29" s="54"/>
      <c r="Q29" s="54"/>
      <c r="R29" s="54"/>
      <c r="S29" s="193"/>
      <c r="T29" s="193"/>
      <c r="U29" s="260"/>
      <c r="V29" s="62">
        <f t="shared" si="1"/>
        <v>0</v>
      </c>
      <c r="W29" s="61">
        <f t="shared" si="1"/>
        <v>0</v>
      </c>
      <c r="X29" s="62">
        <f t="shared" si="1"/>
        <v>0</v>
      </c>
      <c r="Y29" s="54"/>
      <c r="Z29" s="54"/>
      <c r="AA29" s="54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 ht="25.5">
      <c r="A30" s="41"/>
      <c r="B30" s="42" t="s">
        <v>43</v>
      </c>
      <c r="C30" s="70" t="s">
        <v>25</v>
      </c>
      <c r="D30" s="156">
        <v>33</v>
      </c>
      <c r="E30" s="157">
        <v>6.1185</v>
      </c>
      <c r="F30" s="163">
        <v>4007.010936683173</v>
      </c>
      <c r="G30" s="156">
        <v>43</v>
      </c>
      <c r="H30" s="156">
        <v>6.6877000000000004</v>
      </c>
      <c r="I30" s="156">
        <v>4417.3599999999997</v>
      </c>
      <c r="J30" s="52">
        <f t="shared" si="0"/>
        <v>76</v>
      </c>
      <c r="K30" s="52">
        <f t="shared" si="0"/>
        <v>12.8062</v>
      </c>
      <c r="L30" s="71">
        <f t="shared" si="0"/>
        <v>8424.3709366831717</v>
      </c>
      <c r="M30" s="54"/>
      <c r="N30" s="54"/>
      <c r="O30" s="207"/>
      <c r="P30" s="54"/>
      <c r="Q30" s="54"/>
      <c r="R30" s="54"/>
      <c r="S30" s="192"/>
      <c r="T30" s="192"/>
      <c r="U30" s="259"/>
      <c r="V30" s="71">
        <f t="shared" si="1"/>
        <v>0</v>
      </c>
      <c r="W30" s="52">
        <f t="shared" si="1"/>
        <v>0</v>
      </c>
      <c r="X30" s="71">
        <f t="shared" si="1"/>
        <v>0</v>
      </c>
      <c r="Y30" s="54">
        <v>141</v>
      </c>
      <c r="Z30" s="54">
        <v>4.1501000000000001</v>
      </c>
      <c r="AA30" s="54">
        <v>2019.461</v>
      </c>
      <c r="AB30" s="54">
        <v>245</v>
      </c>
      <c r="AC30" s="54">
        <v>7.2492000000000001</v>
      </c>
      <c r="AD30" s="54">
        <v>5038.62</v>
      </c>
      <c r="AE30" s="54">
        <v>4</v>
      </c>
      <c r="AF30" s="54">
        <v>4.0599999999999997E-2</v>
      </c>
      <c r="AG30" s="54">
        <v>177.76499999999999</v>
      </c>
      <c r="AH30" s="54">
        <v>24</v>
      </c>
      <c r="AI30" s="54">
        <v>0.71919999999999995</v>
      </c>
      <c r="AJ30" s="54">
        <v>1439.318</v>
      </c>
      <c r="AK30" s="54">
        <v>43</v>
      </c>
      <c r="AL30" s="54">
        <v>1.9507000000000001</v>
      </c>
      <c r="AM30" s="54">
        <v>1417.463</v>
      </c>
      <c r="AN30" s="52">
        <v>151</v>
      </c>
      <c r="AO30" s="52">
        <v>7.7232000000000003</v>
      </c>
      <c r="AP30" s="52">
        <v>9084.7630000000008</v>
      </c>
      <c r="AQ30" s="54">
        <f t="shared" si="2"/>
        <v>684</v>
      </c>
      <c r="AR30" s="54">
        <f t="shared" si="2"/>
        <v>34.639199999999995</v>
      </c>
      <c r="AS30" s="54">
        <f t="shared" si="2"/>
        <v>27601.760936683175</v>
      </c>
      <c r="AT30" s="55" t="s">
        <v>25</v>
      </c>
      <c r="AU30" s="42" t="s">
        <v>43</v>
      </c>
      <c r="AV30" s="77"/>
      <c r="AW30" s="24"/>
    </row>
    <row r="31" spans="1:49" ht="25.5">
      <c r="A31" s="73"/>
      <c r="B31" s="57"/>
      <c r="C31" s="58" t="s">
        <v>26</v>
      </c>
      <c r="D31" s="161">
        <v>0</v>
      </c>
      <c r="E31" s="159">
        <v>0</v>
      </c>
      <c r="F31" s="162">
        <v>0</v>
      </c>
      <c r="G31" s="156"/>
      <c r="H31" s="156"/>
      <c r="I31" s="156"/>
      <c r="J31" s="61">
        <f t="shared" si="0"/>
        <v>0</v>
      </c>
      <c r="K31" s="61">
        <f t="shared" si="0"/>
        <v>0</v>
      </c>
      <c r="L31" s="62">
        <f t="shared" si="0"/>
        <v>0</v>
      </c>
      <c r="M31" s="68"/>
      <c r="N31" s="68"/>
      <c r="O31" s="219"/>
      <c r="P31" s="54"/>
      <c r="Q31" s="54"/>
      <c r="R31" s="54"/>
      <c r="S31" s="193"/>
      <c r="T31" s="193"/>
      <c r="U31" s="260"/>
      <c r="V31" s="62">
        <f t="shared" si="1"/>
        <v>0</v>
      </c>
      <c r="W31" s="61">
        <f t="shared" si="1"/>
        <v>0</v>
      </c>
      <c r="X31" s="62">
        <f t="shared" si="1"/>
        <v>0</v>
      </c>
      <c r="Y31" s="54"/>
      <c r="Z31" s="54"/>
      <c r="AA31" s="54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 ht="25.5">
      <c r="A32" s="41" t="s">
        <v>44</v>
      </c>
      <c r="B32" s="42" t="s">
        <v>45</v>
      </c>
      <c r="C32" s="70" t="s">
        <v>25</v>
      </c>
      <c r="D32" s="156">
        <v>0</v>
      </c>
      <c r="E32" s="157">
        <v>0</v>
      </c>
      <c r="F32" s="157">
        <v>0</v>
      </c>
      <c r="G32" s="156"/>
      <c r="H32" s="156"/>
      <c r="I32" s="156"/>
      <c r="J32" s="52">
        <f t="shared" si="0"/>
        <v>0</v>
      </c>
      <c r="K32" s="52">
        <f t="shared" si="0"/>
        <v>0</v>
      </c>
      <c r="L32" s="71">
        <f t="shared" si="0"/>
        <v>0</v>
      </c>
      <c r="M32" s="54"/>
      <c r="N32" s="54"/>
      <c r="O32" s="207"/>
      <c r="P32" s="54">
        <v>8</v>
      </c>
      <c r="Q32" s="54">
        <v>0.74760000000000004</v>
      </c>
      <c r="R32" s="54">
        <v>343.666</v>
      </c>
      <c r="S32" s="192"/>
      <c r="T32" s="192"/>
      <c r="U32" s="259"/>
      <c r="V32" s="71">
        <f t="shared" si="1"/>
        <v>8</v>
      </c>
      <c r="W32" s="52">
        <f t="shared" si="1"/>
        <v>0.74760000000000004</v>
      </c>
      <c r="X32" s="71">
        <f t="shared" si="1"/>
        <v>343.666</v>
      </c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>
        <f t="shared" si="2"/>
        <v>8</v>
      </c>
      <c r="AR32" s="54">
        <f t="shared" si="2"/>
        <v>0.74760000000000004</v>
      </c>
      <c r="AS32" s="54">
        <f t="shared" si="2"/>
        <v>343.666</v>
      </c>
      <c r="AT32" s="55" t="s">
        <v>25</v>
      </c>
      <c r="AU32" s="42" t="s">
        <v>45</v>
      </c>
      <c r="AV32" s="56" t="s">
        <v>44</v>
      </c>
      <c r="AW32" s="24"/>
    </row>
    <row r="33" spans="1:49" ht="25.5">
      <c r="A33" s="41" t="s">
        <v>46</v>
      </c>
      <c r="B33" s="57"/>
      <c r="C33" s="58" t="s">
        <v>26</v>
      </c>
      <c r="D33" s="161">
        <v>0</v>
      </c>
      <c r="E33" s="159">
        <v>0</v>
      </c>
      <c r="F33" s="162">
        <v>0</v>
      </c>
      <c r="G33" s="156"/>
      <c r="H33" s="156"/>
      <c r="I33" s="156"/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68"/>
      <c r="N33" s="68"/>
      <c r="O33" s="219"/>
      <c r="P33" s="54">
        <v>8</v>
      </c>
      <c r="Q33" s="54">
        <v>9.2035999999999998</v>
      </c>
      <c r="R33" s="54">
        <v>11052.467000000001</v>
      </c>
      <c r="S33" s="193"/>
      <c r="T33" s="193"/>
      <c r="U33" s="260"/>
      <c r="V33" s="62">
        <f t="shared" si="1"/>
        <v>8</v>
      </c>
      <c r="W33" s="61">
        <f t="shared" si="1"/>
        <v>9.2035999999999998</v>
      </c>
      <c r="X33" s="62">
        <f t="shared" si="1"/>
        <v>11052.467000000001</v>
      </c>
      <c r="Y33" s="54"/>
      <c r="Z33" s="54"/>
      <c r="AA33" s="54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>
        <f t="shared" si="2"/>
        <v>8</v>
      </c>
      <c r="AR33" s="68">
        <f t="shared" si="2"/>
        <v>9.2035999999999998</v>
      </c>
      <c r="AS33" s="68">
        <f t="shared" si="2"/>
        <v>11052.467000000001</v>
      </c>
      <c r="AT33" s="69" t="s">
        <v>26</v>
      </c>
      <c r="AU33" s="57"/>
      <c r="AV33" s="56" t="s">
        <v>46</v>
      </c>
      <c r="AW33" s="24"/>
    </row>
    <row r="34" spans="1:49" ht="25.5">
      <c r="A34" s="41" t="s">
        <v>27</v>
      </c>
      <c r="B34" s="42" t="s">
        <v>47</v>
      </c>
      <c r="C34" s="70" t="s">
        <v>25</v>
      </c>
      <c r="D34" s="156">
        <v>0</v>
      </c>
      <c r="E34" s="157">
        <v>0</v>
      </c>
      <c r="F34" s="164">
        <v>0</v>
      </c>
      <c r="G34" s="156"/>
      <c r="H34" s="156"/>
      <c r="I34" s="156"/>
      <c r="J34" s="52">
        <f t="shared" si="3"/>
        <v>0</v>
      </c>
      <c r="K34" s="52">
        <f t="shared" si="3"/>
        <v>0</v>
      </c>
      <c r="L34" s="71">
        <f t="shared" si="3"/>
        <v>0</v>
      </c>
      <c r="M34" s="54"/>
      <c r="N34" s="54"/>
      <c r="O34" s="207"/>
      <c r="P34" s="54"/>
      <c r="Q34" s="54"/>
      <c r="R34" s="54"/>
      <c r="S34" s="192"/>
      <c r="T34" s="192"/>
      <c r="U34" s="259"/>
      <c r="V34" s="71">
        <f t="shared" si="1"/>
        <v>0</v>
      </c>
      <c r="W34" s="52">
        <f t="shared" si="1"/>
        <v>0</v>
      </c>
      <c r="X34" s="71">
        <f t="shared" si="1"/>
        <v>0</v>
      </c>
      <c r="Y34" s="54"/>
      <c r="Z34" s="54"/>
      <c r="AA34" s="54"/>
      <c r="AB34" s="54">
        <v>8</v>
      </c>
      <c r="AC34" s="54">
        <v>0.52070000000000005</v>
      </c>
      <c r="AD34" s="54">
        <v>297.25400000000002</v>
      </c>
      <c r="AE34" s="54"/>
      <c r="AF34" s="54"/>
      <c r="AG34" s="54"/>
      <c r="AH34" s="54">
        <v>35</v>
      </c>
      <c r="AI34" s="54">
        <v>0.82410000000000005</v>
      </c>
      <c r="AJ34" s="54">
        <v>454.74200000000002</v>
      </c>
      <c r="AK34" s="54"/>
      <c r="AL34" s="54"/>
      <c r="AM34" s="54"/>
      <c r="AN34" s="52">
        <v>11</v>
      </c>
      <c r="AO34" s="52">
        <v>1.859</v>
      </c>
      <c r="AP34" s="52">
        <v>575.88699999999994</v>
      </c>
      <c r="AQ34" s="54">
        <f t="shared" si="2"/>
        <v>54</v>
      </c>
      <c r="AR34" s="54">
        <f t="shared" si="2"/>
        <v>3.2038000000000002</v>
      </c>
      <c r="AS34" s="54">
        <f t="shared" si="2"/>
        <v>1327.8829999999998</v>
      </c>
      <c r="AT34" s="55" t="s">
        <v>25</v>
      </c>
      <c r="AU34" s="42" t="s">
        <v>47</v>
      </c>
      <c r="AV34" s="56" t="s">
        <v>27</v>
      </c>
      <c r="AW34" s="24"/>
    </row>
    <row r="35" spans="1:49" ht="25.5">
      <c r="A35" s="73" t="s">
        <v>29</v>
      </c>
      <c r="B35" s="57"/>
      <c r="C35" s="58" t="s">
        <v>26</v>
      </c>
      <c r="D35" s="161">
        <v>0</v>
      </c>
      <c r="E35" s="159">
        <v>0</v>
      </c>
      <c r="F35" s="162">
        <v>0</v>
      </c>
      <c r="G35" s="156"/>
      <c r="H35" s="156"/>
      <c r="I35" s="156"/>
      <c r="J35" s="61">
        <f t="shared" si="3"/>
        <v>0</v>
      </c>
      <c r="K35" s="61">
        <f t="shared" si="3"/>
        <v>0</v>
      </c>
      <c r="L35" s="62">
        <f t="shared" si="3"/>
        <v>0</v>
      </c>
      <c r="M35" s="68"/>
      <c r="N35" s="68"/>
      <c r="O35" s="220"/>
      <c r="P35" s="54"/>
      <c r="Q35" s="54"/>
      <c r="R35" s="54"/>
      <c r="S35" s="193"/>
      <c r="T35" s="193"/>
      <c r="U35" s="260"/>
      <c r="V35" s="62">
        <f t="shared" si="1"/>
        <v>0</v>
      </c>
      <c r="W35" s="61">
        <f t="shared" si="1"/>
        <v>0</v>
      </c>
      <c r="X35" s="62">
        <f t="shared" si="1"/>
        <v>0</v>
      </c>
      <c r="Y35" s="54"/>
      <c r="Z35" s="54"/>
      <c r="AA35" s="54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>
        <f t="shared" si="2"/>
        <v>0</v>
      </c>
      <c r="AR35" s="68">
        <f t="shared" si="2"/>
        <v>0</v>
      </c>
      <c r="AS35" s="68">
        <f t="shared" si="2"/>
        <v>0</v>
      </c>
      <c r="AT35" s="74" t="s">
        <v>26</v>
      </c>
      <c r="AU35" s="57"/>
      <c r="AV35" s="75" t="s">
        <v>29</v>
      </c>
      <c r="AW35" s="24"/>
    </row>
    <row r="36" spans="1:49" ht="25.5">
      <c r="A36" s="41" t="s">
        <v>48</v>
      </c>
      <c r="B36" s="42" t="s">
        <v>49</v>
      </c>
      <c r="C36" s="70" t="s">
        <v>25</v>
      </c>
      <c r="D36" s="156">
        <v>0</v>
      </c>
      <c r="E36" s="157">
        <v>0</v>
      </c>
      <c r="F36" s="165">
        <v>0</v>
      </c>
      <c r="G36" s="156"/>
      <c r="H36" s="156"/>
      <c r="I36" s="156"/>
      <c r="J36" s="52">
        <f t="shared" si="3"/>
        <v>0</v>
      </c>
      <c r="K36" s="52">
        <f t="shared" si="3"/>
        <v>0</v>
      </c>
      <c r="L36" s="71">
        <f t="shared" si="3"/>
        <v>0</v>
      </c>
      <c r="M36" s="54"/>
      <c r="N36" s="54"/>
      <c r="O36" s="207"/>
      <c r="P36" s="54"/>
      <c r="Q36" s="54"/>
      <c r="R36" s="54"/>
      <c r="S36" s="192"/>
      <c r="T36" s="192"/>
      <c r="U36" s="259"/>
      <c r="V36" s="71">
        <f t="shared" si="1"/>
        <v>0</v>
      </c>
      <c r="W36" s="52">
        <f t="shared" si="1"/>
        <v>0</v>
      </c>
      <c r="X36" s="71">
        <f t="shared" si="1"/>
        <v>0</v>
      </c>
      <c r="Y36" s="54"/>
      <c r="Z36" s="54"/>
      <c r="AA36" s="54"/>
      <c r="AB36" s="208"/>
      <c r="AC36" s="54"/>
      <c r="AD36" s="54"/>
      <c r="AE36" s="208"/>
      <c r="AF36" s="54"/>
      <c r="AG36" s="54"/>
      <c r="AH36" s="208"/>
      <c r="AI36" s="54"/>
      <c r="AJ36" s="54"/>
      <c r="AK36" s="208"/>
      <c r="AL36" s="54"/>
      <c r="AM36" s="54"/>
      <c r="AN36" s="208"/>
      <c r="AO36" s="54"/>
      <c r="AP36" s="54"/>
      <c r="AQ36" s="54">
        <f t="shared" si="2"/>
        <v>0</v>
      </c>
      <c r="AR36" s="54">
        <f t="shared" si="2"/>
        <v>0</v>
      </c>
      <c r="AS36" s="54">
        <f t="shared" si="2"/>
        <v>0</v>
      </c>
      <c r="AT36" s="55" t="s">
        <v>25</v>
      </c>
      <c r="AU36" s="42" t="s">
        <v>49</v>
      </c>
      <c r="AV36" s="56" t="s">
        <v>48</v>
      </c>
      <c r="AW36" s="24"/>
    </row>
    <row r="37" spans="1:49" ht="25.5">
      <c r="A37" s="41" t="s">
        <v>27</v>
      </c>
      <c r="B37" s="57"/>
      <c r="C37" s="58" t="s">
        <v>26</v>
      </c>
      <c r="D37" s="161">
        <v>0</v>
      </c>
      <c r="E37" s="159">
        <v>0</v>
      </c>
      <c r="F37" s="162">
        <v>0</v>
      </c>
      <c r="G37" s="156"/>
      <c r="H37" s="156"/>
      <c r="I37" s="156"/>
      <c r="J37" s="61">
        <f t="shared" si="3"/>
        <v>0</v>
      </c>
      <c r="K37" s="61">
        <f t="shared" si="3"/>
        <v>0</v>
      </c>
      <c r="L37" s="62">
        <f t="shared" si="3"/>
        <v>0</v>
      </c>
      <c r="M37" s="68"/>
      <c r="N37" s="68"/>
      <c r="O37" s="219"/>
      <c r="P37" s="54"/>
      <c r="Q37" s="54"/>
      <c r="R37" s="54"/>
      <c r="S37" s="193"/>
      <c r="T37" s="193"/>
      <c r="U37" s="260"/>
      <c r="V37" s="62">
        <f t="shared" si="1"/>
        <v>0</v>
      </c>
      <c r="W37" s="61">
        <f t="shared" si="1"/>
        <v>0</v>
      </c>
      <c r="X37" s="62">
        <f t="shared" si="1"/>
        <v>0</v>
      </c>
      <c r="Y37" s="54"/>
      <c r="Z37" s="54"/>
      <c r="AA37" s="54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 ht="25.5">
      <c r="A38" s="41" t="s">
        <v>29</v>
      </c>
      <c r="B38" s="42" t="s">
        <v>50</v>
      </c>
      <c r="C38" s="70" t="s">
        <v>25</v>
      </c>
      <c r="D38" s="156">
        <v>30</v>
      </c>
      <c r="E38" s="157">
        <v>4.0198</v>
      </c>
      <c r="F38" s="164">
        <v>2143.6028010908894</v>
      </c>
      <c r="G38" s="156"/>
      <c r="H38" s="156"/>
      <c r="I38" s="156"/>
      <c r="J38" s="52">
        <f t="shared" si="3"/>
        <v>30</v>
      </c>
      <c r="K38" s="52">
        <f t="shared" si="3"/>
        <v>4.0198</v>
      </c>
      <c r="L38" s="71">
        <f t="shared" si="3"/>
        <v>2143.6028010908894</v>
      </c>
      <c r="M38" s="54">
        <v>170</v>
      </c>
      <c r="N38" s="54">
        <v>865.89</v>
      </c>
      <c r="O38" s="207">
        <v>34529.771999999997</v>
      </c>
      <c r="P38" s="54"/>
      <c r="Q38" s="54"/>
      <c r="R38" s="54"/>
      <c r="S38" s="192"/>
      <c r="T38" s="192"/>
      <c r="U38" s="259"/>
      <c r="V38" s="71">
        <f t="shared" si="1"/>
        <v>0</v>
      </c>
      <c r="W38" s="52">
        <f t="shared" si="1"/>
        <v>0</v>
      </c>
      <c r="X38" s="71">
        <f t="shared" si="1"/>
        <v>0</v>
      </c>
      <c r="Y38" s="54">
        <v>384</v>
      </c>
      <c r="Z38" s="54">
        <v>2124.7800000000002</v>
      </c>
      <c r="AA38" s="54">
        <v>96235.065000000002</v>
      </c>
      <c r="AB38" s="54">
        <v>140</v>
      </c>
      <c r="AC38" s="54">
        <v>708.24</v>
      </c>
      <c r="AD38" s="54">
        <v>27625.681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>
        <f t="shared" si="2"/>
        <v>724</v>
      </c>
      <c r="AR38" s="54">
        <f t="shared" si="2"/>
        <v>3702.9298000000003</v>
      </c>
      <c r="AS38" s="54">
        <f t="shared" si="2"/>
        <v>160534.12080109087</v>
      </c>
      <c r="AT38" s="55" t="s">
        <v>25</v>
      </c>
      <c r="AU38" s="42" t="s">
        <v>50</v>
      </c>
      <c r="AV38" s="56" t="s">
        <v>29</v>
      </c>
      <c r="AW38" s="24"/>
    </row>
    <row r="39" spans="1:49" ht="25.5">
      <c r="A39" s="73" t="s">
        <v>51</v>
      </c>
      <c r="B39" s="57"/>
      <c r="C39" s="58" t="s">
        <v>26</v>
      </c>
      <c r="D39" s="161">
        <v>0</v>
      </c>
      <c r="E39" s="159">
        <v>0</v>
      </c>
      <c r="F39" s="162">
        <v>0</v>
      </c>
      <c r="G39" s="156"/>
      <c r="H39" s="156"/>
      <c r="I39" s="156"/>
      <c r="J39" s="61">
        <f t="shared" si="3"/>
        <v>0</v>
      </c>
      <c r="K39" s="61">
        <f t="shared" si="3"/>
        <v>0</v>
      </c>
      <c r="L39" s="62">
        <f t="shared" si="3"/>
        <v>0</v>
      </c>
      <c r="M39" s="68"/>
      <c r="N39" s="68"/>
      <c r="O39" s="219"/>
      <c r="P39" s="54"/>
      <c r="Q39" s="54"/>
      <c r="R39" s="54"/>
      <c r="S39" s="193"/>
      <c r="T39" s="193"/>
      <c r="U39" s="260"/>
      <c r="V39" s="62">
        <f t="shared" si="1"/>
        <v>0</v>
      </c>
      <c r="W39" s="61">
        <f t="shared" si="1"/>
        <v>0</v>
      </c>
      <c r="X39" s="62">
        <f t="shared" si="1"/>
        <v>0</v>
      </c>
      <c r="Y39" s="54"/>
      <c r="Z39" s="54"/>
      <c r="AA39" s="54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 ht="25.5">
      <c r="A40" s="41"/>
      <c r="B40" s="42" t="s">
        <v>52</v>
      </c>
      <c r="C40" s="70" t="s">
        <v>25</v>
      </c>
      <c r="D40" s="156">
        <v>0</v>
      </c>
      <c r="E40" s="157">
        <v>0</v>
      </c>
      <c r="F40" s="157">
        <v>0</v>
      </c>
      <c r="G40" s="156"/>
      <c r="H40" s="156"/>
      <c r="I40" s="156"/>
      <c r="J40" s="52">
        <f t="shared" si="3"/>
        <v>0</v>
      </c>
      <c r="K40" s="52">
        <f t="shared" si="3"/>
        <v>0</v>
      </c>
      <c r="L40" s="71">
        <f t="shared" si="3"/>
        <v>0</v>
      </c>
      <c r="M40" s="54"/>
      <c r="N40" s="54"/>
      <c r="O40" s="207"/>
      <c r="P40" s="54"/>
      <c r="Q40" s="54"/>
      <c r="R40" s="54"/>
      <c r="S40" s="192"/>
      <c r="T40" s="192"/>
      <c r="U40" s="259"/>
      <c r="V40" s="71">
        <f t="shared" si="1"/>
        <v>0</v>
      </c>
      <c r="W40" s="52">
        <f t="shared" si="1"/>
        <v>0</v>
      </c>
      <c r="X40" s="71">
        <f t="shared" si="1"/>
        <v>0</v>
      </c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>
        <f t="shared" si="2"/>
        <v>0</v>
      </c>
      <c r="AR40" s="54">
        <f t="shared" si="2"/>
        <v>0</v>
      </c>
      <c r="AS40" s="54">
        <f t="shared" si="2"/>
        <v>0</v>
      </c>
      <c r="AT40" s="55" t="s">
        <v>25</v>
      </c>
      <c r="AU40" s="42" t="s">
        <v>52</v>
      </c>
      <c r="AV40" s="56"/>
      <c r="AW40" s="24"/>
    </row>
    <row r="41" spans="1:49" ht="25.5">
      <c r="A41" s="41" t="s">
        <v>53</v>
      </c>
      <c r="B41" s="57"/>
      <c r="C41" s="58" t="s">
        <v>26</v>
      </c>
      <c r="D41" s="161">
        <v>0</v>
      </c>
      <c r="E41" s="159">
        <v>0</v>
      </c>
      <c r="F41" s="159">
        <v>0</v>
      </c>
      <c r="G41" s="156"/>
      <c r="H41" s="156"/>
      <c r="I41" s="156"/>
      <c r="J41" s="61">
        <f t="shared" si="3"/>
        <v>0</v>
      </c>
      <c r="K41" s="61">
        <f t="shared" si="3"/>
        <v>0</v>
      </c>
      <c r="L41" s="62">
        <f t="shared" si="3"/>
        <v>0</v>
      </c>
      <c r="M41" s="68"/>
      <c r="N41" s="68"/>
      <c r="O41" s="219"/>
      <c r="P41" s="54"/>
      <c r="Q41" s="54"/>
      <c r="R41" s="54"/>
      <c r="S41" s="193"/>
      <c r="T41" s="193"/>
      <c r="U41" s="260"/>
      <c r="V41" s="62">
        <f t="shared" si="1"/>
        <v>0</v>
      </c>
      <c r="W41" s="61">
        <f t="shared" si="1"/>
        <v>0</v>
      </c>
      <c r="X41" s="62">
        <f t="shared" si="1"/>
        <v>0</v>
      </c>
      <c r="Y41" s="54"/>
      <c r="Z41" s="54"/>
      <c r="AA41" s="54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 ht="25.5">
      <c r="A42" s="41"/>
      <c r="B42" s="42" t="s">
        <v>54</v>
      </c>
      <c r="C42" s="70" t="s">
        <v>25</v>
      </c>
      <c r="D42" s="156">
        <v>0</v>
      </c>
      <c r="E42" s="157">
        <v>0</v>
      </c>
      <c r="F42" s="157">
        <v>0</v>
      </c>
      <c r="G42" s="156">
        <v>1</v>
      </c>
      <c r="H42" s="156">
        <v>18.854199999999999</v>
      </c>
      <c r="I42" s="156">
        <v>10758.017</v>
      </c>
      <c r="J42" s="52">
        <f t="shared" si="3"/>
        <v>1</v>
      </c>
      <c r="K42" s="52">
        <f t="shared" si="3"/>
        <v>18.854199999999999</v>
      </c>
      <c r="L42" s="71">
        <f t="shared" si="3"/>
        <v>10758.017</v>
      </c>
      <c r="M42" s="54">
        <v>10</v>
      </c>
      <c r="N42" s="54">
        <v>398.15320000000003</v>
      </c>
      <c r="O42" s="207">
        <v>154695.76199999999</v>
      </c>
      <c r="P42" s="54"/>
      <c r="Q42" s="54"/>
      <c r="R42" s="54"/>
      <c r="S42" s="192"/>
      <c r="T42" s="192"/>
      <c r="U42" s="259"/>
      <c r="V42" s="71">
        <f t="shared" si="1"/>
        <v>0</v>
      </c>
      <c r="W42" s="52">
        <f t="shared" si="1"/>
        <v>0</v>
      </c>
      <c r="X42" s="71">
        <f t="shared" si="1"/>
        <v>0</v>
      </c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>
        <f t="shared" si="2"/>
        <v>11</v>
      </c>
      <c r="AR42" s="54">
        <f t="shared" si="2"/>
        <v>417.00740000000002</v>
      </c>
      <c r="AS42" s="54">
        <f t="shared" si="2"/>
        <v>165453.77899999998</v>
      </c>
      <c r="AT42" s="55" t="s">
        <v>25</v>
      </c>
      <c r="AU42" s="42" t="s">
        <v>54</v>
      </c>
      <c r="AV42" s="56"/>
      <c r="AW42" s="24"/>
    </row>
    <row r="43" spans="1:49" ht="25.5">
      <c r="A43" s="41" t="s">
        <v>55</v>
      </c>
      <c r="B43" s="57"/>
      <c r="C43" s="58" t="s">
        <v>26</v>
      </c>
      <c r="D43" s="161">
        <v>7</v>
      </c>
      <c r="E43" s="159">
        <v>130.3082</v>
      </c>
      <c r="F43" s="160">
        <v>67838.268857946474</v>
      </c>
      <c r="G43" s="156">
        <v>6</v>
      </c>
      <c r="H43" s="156">
        <v>118.04300000000001</v>
      </c>
      <c r="I43" s="156">
        <v>75854.857000000004</v>
      </c>
      <c r="J43" s="61">
        <f t="shared" si="3"/>
        <v>13</v>
      </c>
      <c r="K43" s="61">
        <f t="shared" si="3"/>
        <v>248.35120000000001</v>
      </c>
      <c r="L43" s="62">
        <f t="shared" si="3"/>
        <v>143693.12585794646</v>
      </c>
      <c r="M43" s="68">
        <v>4</v>
      </c>
      <c r="N43" s="68">
        <v>95.180599999999998</v>
      </c>
      <c r="O43" s="219">
        <v>32952.701999999997</v>
      </c>
      <c r="P43" s="54"/>
      <c r="Q43" s="54"/>
      <c r="R43" s="54"/>
      <c r="S43" s="193"/>
      <c r="T43" s="193"/>
      <c r="U43" s="260"/>
      <c r="V43" s="62">
        <f t="shared" si="1"/>
        <v>0</v>
      </c>
      <c r="W43" s="61">
        <f t="shared" si="1"/>
        <v>0</v>
      </c>
      <c r="X43" s="62">
        <f t="shared" si="1"/>
        <v>0</v>
      </c>
      <c r="Y43" s="54"/>
      <c r="Z43" s="54"/>
      <c r="AA43" s="54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>
        <f t="shared" si="2"/>
        <v>17</v>
      </c>
      <c r="AR43" s="68">
        <f t="shared" si="2"/>
        <v>343.53179999999998</v>
      </c>
      <c r="AS43" s="68">
        <f t="shared" si="2"/>
        <v>176645.82785794648</v>
      </c>
      <c r="AT43" s="55" t="s">
        <v>26</v>
      </c>
      <c r="AU43" s="57"/>
      <c r="AV43" s="56" t="s">
        <v>55</v>
      </c>
      <c r="AW43" s="24"/>
    </row>
    <row r="44" spans="1:49" ht="25.5">
      <c r="A44" s="41"/>
      <c r="B44" s="42" t="s">
        <v>56</v>
      </c>
      <c r="C44" s="70" t="s">
        <v>25</v>
      </c>
      <c r="D44" s="156">
        <v>0</v>
      </c>
      <c r="E44" s="157">
        <v>0</v>
      </c>
      <c r="F44" s="157">
        <v>0</v>
      </c>
      <c r="G44" s="156"/>
      <c r="H44" s="156"/>
      <c r="I44" s="156"/>
      <c r="J44" s="52">
        <f t="shared" si="3"/>
        <v>0</v>
      </c>
      <c r="K44" s="52">
        <f t="shared" si="3"/>
        <v>0</v>
      </c>
      <c r="L44" s="71">
        <f t="shared" si="3"/>
        <v>0</v>
      </c>
      <c r="M44" s="54"/>
      <c r="N44" s="54"/>
      <c r="O44" s="218"/>
      <c r="P44" s="54"/>
      <c r="Q44" s="54"/>
      <c r="R44" s="54"/>
      <c r="S44" s="192"/>
      <c r="T44" s="192"/>
      <c r="U44" s="259"/>
      <c r="V44" s="71">
        <f t="shared" si="1"/>
        <v>0</v>
      </c>
      <c r="W44" s="52">
        <f t="shared" si="1"/>
        <v>0</v>
      </c>
      <c r="X44" s="71">
        <f t="shared" si="1"/>
        <v>0</v>
      </c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>
        <f t="shared" si="2"/>
        <v>0</v>
      </c>
      <c r="AR44" s="54">
        <f t="shared" si="2"/>
        <v>0</v>
      </c>
      <c r="AS44" s="54">
        <f t="shared" si="2"/>
        <v>0</v>
      </c>
      <c r="AT44" s="78" t="s">
        <v>25</v>
      </c>
      <c r="AU44" s="42" t="s">
        <v>56</v>
      </c>
      <c r="AV44" s="56"/>
      <c r="AW44" s="24"/>
    </row>
    <row r="45" spans="1:49" ht="25.5">
      <c r="A45" s="41" t="s">
        <v>29</v>
      </c>
      <c r="B45" s="57"/>
      <c r="C45" s="58" t="s">
        <v>26</v>
      </c>
      <c r="D45" s="161">
        <v>0</v>
      </c>
      <c r="E45" s="159">
        <v>0</v>
      </c>
      <c r="F45" s="159">
        <v>0</v>
      </c>
      <c r="G45" s="156"/>
      <c r="H45" s="156"/>
      <c r="I45" s="156"/>
      <c r="J45" s="61">
        <f t="shared" si="3"/>
        <v>0</v>
      </c>
      <c r="K45" s="61">
        <f t="shared" si="3"/>
        <v>0</v>
      </c>
      <c r="L45" s="62">
        <f t="shared" si="3"/>
        <v>0</v>
      </c>
      <c r="M45" s="68"/>
      <c r="N45" s="68"/>
      <c r="O45" s="219"/>
      <c r="P45" s="54"/>
      <c r="Q45" s="54"/>
      <c r="R45" s="54"/>
      <c r="S45" s="193"/>
      <c r="T45" s="193"/>
      <c r="U45" s="260"/>
      <c r="V45" s="62">
        <f t="shared" si="1"/>
        <v>0</v>
      </c>
      <c r="W45" s="61">
        <f t="shared" si="1"/>
        <v>0</v>
      </c>
      <c r="X45" s="62">
        <f t="shared" si="1"/>
        <v>0</v>
      </c>
      <c r="Y45" s="54"/>
      <c r="Z45" s="54"/>
      <c r="AA45" s="54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>
        <f t="shared" si="2"/>
        <v>0</v>
      </c>
      <c r="AR45" s="68">
        <f t="shared" si="2"/>
        <v>0</v>
      </c>
      <c r="AS45" s="68">
        <f t="shared" si="2"/>
        <v>0</v>
      </c>
      <c r="AT45" s="69" t="s">
        <v>26</v>
      </c>
      <c r="AU45" s="57"/>
      <c r="AV45" s="79" t="s">
        <v>29</v>
      </c>
      <c r="AW45" s="24"/>
    </row>
    <row r="46" spans="1:49" ht="25.5">
      <c r="A46" s="41"/>
      <c r="B46" s="42" t="s">
        <v>57</v>
      </c>
      <c r="C46" s="70" t="s">
        <v>25</v>
      </c>
      <c r="D46" s="156">
        <v>0</v>
      </c>
      <c r="E46" s="157">
        <v>0</v>
      </c>
      <c r="F46" s="157">
        <v>0</v>
      </c>
      <c r="G46" s="156"/>
      <c r="H46" s="156"/>
      <c r="I46" s="156"/>
      <c r="J46" s="52">
        <f t="shared" si="3"/>
        <v>0</v>
      </c>
      <c r="K46" s="52">
        <f t="shared" si="3"/>
        <v>0</v>
      </c>
      <c r="L46" s="71">
        <f t="shared" si="3"/>
        <v>0</v>
      </c>
      <c r="M46" s="54"/>
      <c r="N46" s="54"/>
      <c r="O46" s="207"/>
      <c r="P46" s="54"/>
      <c r="Q46" s="54"/>
      <c r="R46" s="54"/>
      <c r="S46" s="192"/>
      <c r="T46" s="192"/>
      <c r="U46" s="259"/>
      <c r="V46" s="71">
        <f t="shared" si="1"/>
        <v>0</v>
      </c>
      <c r="W46" s="52">
        <f t="shared" si="1"/>
        <v>0</v>
      </c>
      <c r="X46" s="71">
        <f t="shared" si="1"/>
        <v>0</v>
      </c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>
        <f t="shared" si="2"/>
        <v>0</v>
      </c>
      <c r="AR46" s="54">
        <f t="shared" si="2"/>
        <v>0</v>
      </c>
      <c r="AS46" s="54">
        <f t="shared" si="2"/>
        <v>0</v>
      </c>
      <c r="AT46" s="55" t="s">
        <v>25</v>
      </c>
      <c r="AU46" s="42" t="s">
        <v>57</v>
      </c>
      <c r="AV46" s="79"/>
      <c r="AW46" s="24"/>
    </row>
    <row r="47" spans="1:49" ht="25.5">
      <c r="A47" s="73"/>
      <c r="B47" s="57"/>
      <c r="C47" s="58" t="s">
        <v>26</v>
      </c>
      <c r="D47" s="161">
        <v>0</v>
      </c>
      <c r="E47" s="159">
        <v>0</v>
      </c>
      <c r="F47" s="159">
        <v>0</v>
      </c>
      <c r="G47" s="156"/>
      <c r="H47" s="156"/>
      <c r="I47" s="156"/>
      <c r="J47" s="61">
        <f t="shared" si="3"/>
        <v>0</v>
      </c>
      <c r="K47" s="61">
        <f t="shared" si="3"/>
        <v>0</v>
      </c>
      <c r="L47" s="62">
        <f t="shared" si="3"/>
        <v>0</v>
      </c>
      <c r="M47" s="68"/>
      <c r="N47" s="68"/>
      <c r="O47" s="219"/>
      <c r="P47" s="54"/>
      <c r="Q47" s="54"/>
      <c r="R47" s="54"/>
      <c r="S47" s="193"/>
      <c r="T47" s="193"/>
      <c r="U47" s="260"/>
      <c r="V47" s="62">
        <f t="shared" si="1"/>
        <v>0</v>
      </c>
      <c r="W47" s="61">
        <f t="shared" si="1"/>
        <v>0</v>
      </c>
      <c r="X47" s="62">
        <f t="shared" si="1"/>
        <v>0</v>
      </c>
      <c r="Y47" s="54"/>
      <c r="Z47" s="54"/>
      <c r="AA47" s="54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 ht="25.5">
      <c r="A48" s="41"/>
      <c r="B48" s="42" t="s">
        <v>58</v>
      </c>
      <c r="C48" s="70" t="s">
        <v>25</v>
      </c>
      <c r="D48" s="156">
        <v>0</v>
      </c>
      <c r="E48" s="157">
        <v>0</v>
      </c>
      <c r="F48" s="157">
        <v>0</v>
      </c>
      <c r="G48" s="156"/>
      <c r="H48" s="156"/>
      <c r="I48" s="156"/>
      <c r="J48" s="52">
        <f t="shared" si="3"/>
        <v>0</v>
      </c>
      <c r="K48" s="52">
        <f t="shared" si="3"/>
        <v>0</v>
      </c>
      <c r="L48" s="71">
        <f t="shared" si="3"/>
        <v>0</v>
      </c>
      <c r="M48" s="54"/>
      <c r="N48" s="54"/>
      <c r="O48" s="207"/>
      <c r="P48" s="54"/>
      <c r="Q48" s="54"/>
      <c r="R48" s="54"/>
      <c r="S48" s="192"/>
      <c r="T48" s="192"/>
      <c r="U48" s="259"/>
      <c r="V48" s="71">
        <f t="shared" si="1"/>
        <v>0</v>
      </c>
      <c r="W48" s="52">
        <f t="shared" si="1"/>
        <v>0</v>
      </c>
      <c r="X48" s="71">
        <f t="shared" si="1"/>
        <v>0</v>
      </c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>
        <f t="shared" si="2"/>
        <v>0</v>
      </c>
      <c r="AR48" s="54">
        <f t="shared" si="2"/>
        <v>0</v>
      </c>
      <c r="AS48" s="54">
        <f t="shared" si="2"/>
        <v>0</v>
      </c>
      <c r="AT48" s="55" t="s">
        <v>25</v>
      </c>
      <c r="AU48" s="42" t="s">
        <v>58</v>
      </c>
      <c r="AV48" s="79"/>
      <c r="AW48" s="24"/>
    </row>
    <row r="49" spans="1:49" ht="25.5">
      <c r="A49" s="41" t="s">
        <v>59</v>
      </c>
      <c r="B49" s="57"/>
      <c r="C49" s="58" t="s">
        <v>26</v>
      </c>
      <c r="D49" s="161">
        <v>0</v>
      </c>
      <c r="E49" s="159">
        <v>0</v>
      </c>
      <c r="F49" s="159">
        <v>0</v>
      </c>
      <c r="G49" s="156"/>
      <c r="H49" s="156"/>
      <c r="I49" s="156"/>
      <c r="J49" s="61">
        <f t="shared" si="3"/>
        <v>0</v>
      </c>
      <c r="K49" s="61">
        <f t="shared" si="3"/>
        <v>0</v>
      </c>
      <c r="L49" s="62">
        <f t="shared" si="3"/>
        <v>0</v>
      </c>
      <c r="M49" s="68"/>
      <c r="N49" s="68"/>
      <c r="O49" s="219"/>
      <c r="P49" s="54"/>
      <c r="Q49" s="54"/>
      <c r="R49" s="54"/>
      <c r="S49" s="193"/>
      <c r="T49" s="193"/>
      <c r="U49" s="260"/>
      <c r="V49" s="62">
        <f t="shared" si="1"/>
        <v>0</v>
      </c>
      <c r="W49" s="61">
        <f t="shared" si="1"/>
        <v>0</v>
      </c>
      <c r="X49" s="62">
        <f t="shared" si="1"/>
        <v>0</v>
      </c>
      <c r="Y49" s="54"/>
      <c r="Z49" s="54"/>
      <c r="AA49" s="54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>
        <f t="shared" si="2"/>
        <v>0</v>
      </c>
      <c r="AR49" s="68">
        <f t="shared" si="2"/>
        <v>0</v>
      </c>
      <c r="AS49" s="68">
        <f t="shared" si="2"/>
        <v>0</v>
      </c>
      <c r="AT49" s="69" t="s">
        <v>26</v>
      </c>
      <c r="AU49" s="57"/>
      <c r="AV49" s="79" t="s">
        <v>59</v>
      </c>
      <c r="AW49" s="24"/>
    </row>
    <row r="50" spans="1:49" ht="25.5">
      <c r="A50" s="41"/>
      <c r="B50" s="42" t="s">
        <v>60</v>
      </c>
      <c r="C50" s="70" t="s">
        <v>25</v>
      </c>
      <c r="D50" s="156">
        <v>0</v>
      </c>
      <c r="E50" s="157">
        <v>0</v>
      </c>
      <c r="F50" s="157">
        <v>0</v>
      </c>
      <c r="G50" s="156"/>
      <c r="H50" s="156"/>
      <c r="I50" s="156"/>
      <c r="J50" s="52">
        <f t="shared" si="3"/>
        <v>0</v>
      </c>
      <c r="K50" s="52">
        <f t="shared" si="3"/>
        <v>0</v>
      </c>
      <c r="L50" s="71">
        <f t="shared" si="3"/>
        <v>0</v>
      </c>
      <c r="M50" s="54"/>
      <c r="N50" s="54"/>
      <c r="O50" s="207"/>
      <c r="P50" s="54"/>
      <c r="Q50" s="54"/>
      <c r="R50" s="54"/>
      <c r="S50" s="192"/>
      <c r="T50" s="192"/>
      <c r="U50" s="259"/>
      <c r="V50" s="71">
        <f t="shared" si="1"/>
        <v>0</v>
      </c>
      <c r="W50" s="52">
        <f t="shared" si="1"/>
        <v>0</v>
      </c>
      <c r="X50" s="71">
        <f t="shared" si="1"/>
        <v>0</v>
      </c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>
        <f t="shared" si="2"/>
        <v>0</v>
      </c>
      <c r="AR50" s="54">
        <f t="shared" si="2"/>
        <v>0</v>
      </c>
      <c r="AS50" s="54">
        <f t="shared" si="2"/>
        <v>0</v>
      </c>
      <c r="AT50" s="55" t="s">
        <v>25</v>
      </c>
      <c r="AU50" s="42" t="s">
        <v>60</v>
      </c>
      <c r="AV50" s="77"/>
      <c r="AW50" s="24"/>
    </row>
    <row r="51" spans="1:49" ht="25.5">
      <c r="A51" s="41"/>
      <c r="B51" s="57"/>
      <c r="C51" s="58" t="s">
        <v>26</v>
      </c>
      <c r="D51" s="161">
        <v>0</v>
      </c>
      <c r="E51" s="159">
        <v>0</v>
      </c>
      <c r="F51" s="159">
        <v>0</v>
      </c>
      <c r="G51" s="156"/>
      <c r="H51" s="156"/>
      <c r="I51" s="156"/>
      <c r="J51" s="61">
        <f t="shared" si="3"/>
        <v>0</v>
      </c>
      <c r="K51" s="61">
        <f t="shared" si="3"/>
        <v>0</v>
      </c>
      <c r="L51" s="62">
        <f t="shared" si="3"/>
        <v>0</v>
      </c>
      <c r="M51" s="68"/>
      <c r="N51" s="68"/>
      <c r="O51" s="219"/>
      <c r="P51" s="54"/>
      <c r="Q51" s="54"/>
      <c r="R51" s="54"/>
      <c r="S51" s="193"/>
      <c r="T51" s="193"/>
      <c r="U51" s="260"/>
      <c r="V51" s="62">
        <f t="shared" si="1"/>
        <v>0</v>
      </c>
      <c r="W51" s="61">
        <f t="shared" si="1"/>
        <v>0</v>
      </c>
      <c r="X51" s="62">
        <f t="shared" si="1"/>
        <v>0</v>
      </c>
      <c r="Y51" s="54"/>
      <c r="Z51" s="54"/>
      <c r="AA51" s="54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>
        <f t="shared" si="2"/>
        <v>0</v>
      </c>
      <c r="AR51" s="68">
        <f t="shared" si="2"/>
        <v>0</v>
      </c>
      <c r="AS51" s="68">
        <f t="shared" si="2"/>
        <v>0</v>
      </c>
      <c r="AT51" s="69" t="s">
        <v>26</v>
      </c>
      <c r="AU51" s="57"/>
      <c r="AV51" s="79"/>
      <c r="AW51" s="24"/>
    </row>
    <row r="52" spans="1:49" ht="25.5">
      <c r="A52" s="41"/>
      <c r="B52" s="42" t="s">
        <v>61</v>
      </c>
      <c r="C52" s="70" t="s">
        <v>25</v>
      </c>
      <c r="D52" s="156">
        <v>0</v>
      </c>
      <c r="E52" s="157">
        <v>0</v>
      </c>
      <c r="F52" s="157">
        <v>0</v>
      </c>
      <c r="G52" s="156"/>
      <c r="H52" s="156"/>
      <c r="I52" s="156"/>
      <c r="J52" s="52">
        <f t="shared" si="3"/>
        <v>0</v>
      </c>
      <c r="K52" s="52">
        <f t="shared" si="3"/>
        <v>0</v>
      </c>
      <c r="L52" s="71">
        <f t="shared" si="3"/>
        <v>0</v>
      </c>
      <c r="M52" s="54"/>
      <c r="N52" s="54"/>
      <c r="O52" s="207"/>
      <c r="P52" s="54"/>
      <c r="Q52" s="54"/>
      <c r="R52" s="54"/>
      <c r="S52" s="192"/>
      <c r="T52" s="192"/>
      <c r="U52" s="259"/>
      <c r="V52" s="71">
        <f t="shared" si="1"/>
        <v>0</v>
      </c>
      <c r="W52" s="52">
        <f t="shared" si="1"/>
        <v>0</v>
      </c>
      <c r="X52" s="71">
        <f t="shared" si="1"/>
        <v>0</v>
      </c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 ht="25.5">
      <c r="A53" s="41" t="s">
        <v>29</v>
      </c>
      <c r="B53" s="57"/>
      <c r="C53" s="58" t="s">
        <v>26</v>
      </c>
      <c r="D53" s="161">
        <v>0</v>
      </c>
      <c r="E53" s="159">
        <v>0</v>
      </c>
      <c r="F53" s="160">
        <v>0</v>
      </c>
      <c r="G53" s="156"/>
      <c r="H53" s="156"/>
      <c r="I53" s="156"/>
      <c r="J53" s="61">
        <f t="shared" si="3"/>
        <v>0</v>
      </c>
      <c r="K53" s="61">
        <f t="shared" si="3"/>
        <v>0</v>
      </c>
      <c r="L53" s="62">
        <f t="shared" si="3"/>
        <v>0</v>
      </c>
      <c r="M53" s="68"/>
      <c r="N53" s="68"/>
      <c r="O53" s="220"/>
      <c r="P53" s="54"/>
      <c r="Q53" s="54"/>
      <c r="R53" s="54"/>
      <c r="S53" s="193"/>
      <c r="T53" s="193"/>
      <c r="U53" s="260"/>
      <c r="V53" s="62">
        <f t="shared" si="1"/>
        <v>0</v>
      </c>
      <c r="W53" s="61">
        <f t="shared" si="1"/>
        <v>0</v>
      </c>
      <c r="X53" s="62">
        <f t="shared" si="1"/>
        <v>0</v>
      </c>
      <c r="Y53" s="54"/>
      <c r="Z53" s="54"/>
      <c r="AA53" s="54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>
        <f t="shared" si="2"/>
        <v>0</v>
      </c>
      <c r="AR53" s="68">
        <f t="shared" si="2"/>
        <v>0</v>
      </c>
      <c r="AS53" s="68">
        <f t="shared" si="2"/>
        <v>0</v>
      </c>
      <c r="AT53" s="69" t="s">
        <v>26</v>
      </c>
      <c r="AU53" s="57"/>
      <c r="AV53" s="79" t="s">
        <v>29</v>
      </c>
      <c r="AW53" s="24"/>
    </row>
    <row r="54" spans="1:49" ht="25.5">
      <c r="A54" s="41"/>
      <c r="B54" s="42" t="s">
        <v>62</v>
      </c>
      <c r="C54" s="70" t="s">
        <v>25</v>
      </c>
      <c r="D54" s="156">
        <v>0</v>
      </c>
      <c r="E54" s="157">
        <v>0</v>
      </c>
      <c r="F54" s="157">
        <v>0</v>
      </c>
      <c r="G54" s="156"/>
      <c r="H54" s="156"/>
      <c r="I54" s="156"/>
      <c r="J54" s="52">
        <f t="shared" si="3"/>
        <v>0</v>
      </c>
      <c r="K54" s="52">
        <f t="shared" si="3"/>
        <v>0</v>
      </c>
      <c r="L54" s="71">
        <f t="shared" si="3"/>
        <v>0</v>
      </c>
      <c r="M54" s="54"/>
      <c r="N54" s="54"/>
      <c r="O54" s="218"/>
      <c r="P54" s="54"/>
      <c r="Q54" s="54"/>
      <c r="R54" s="54"/>
      <c r="S54" s="192"/>
      <c r="T54" s="192"/>
      <c r="U54" s="259"/>
      <c r="V54" s="71">
        <f t="shared" si="1"/>
        <v>0</v>
      </c>
      <c r="W54" s="52">
        <f t="shared" si="1"/>
        <v>0</v>
      </c>
      <c r="X54" s="71">
        <f t="shared" si="1"/>
        <v>0</v>
      </c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2">
        <v>13</v>
      </c>
      <c r="AO54" s="52">
        <v>1.2635000000000001</v>
      </c>
      <c r="AP54" s="52">
        <v>1616.625</v>
      </c>
      <c r="AQ54" s="54">
        <f t="shared" si="2"/>
        <v>13</v>
      </c>
      <c r="AR54" s="54">
        <f t="shared" si="2"/>
        <v>1.2635000000000001</v>
      </c>
      <c r="AS54" s="54">
        <f t="shared" si="2"/>
        <v>1616.625</v>
      </c>
      <c r="AT54" s="55" t="s">
        <v>25</v>
      </c>
      <c r="AU54" s="42" t="s">
        <v>62</v>
      </c>
      <c r="AV54" s="56"/>
      <c r="AW54" s="24"/>
    </row>
    <row r="55" spans="1:49" ht="25.5">
      <c r="A55" s="73"/>
      <c r="B55" s="57"/>
      <c r="C55" s="58" t="s">
        <v>26</v>
      </c>
      <c r="D55" s="161">
        <v>0</v>
      </c>
      <c r="E55" s="159">
        <v>0</v>
      </c>
      <c r="F55" s="159">
        <v>0</v>
      </c>
      <c r="G55" s="156"/>
      <c r="H55" s="156"/>
      <c r="I55" s="156"/>
      <c r="J55" s="61">
        <f t="shared" si="3"/>
        <v>0</v>
      </c>
      <c r="K55" s="61">
        <f t="shared" si="3"/>
        <v>0</v>
      </c>
      <c r="L55" s="62">
        <f t="shared" si="3"/>
        <v>0</v>
      </c>
      <c r="M55" s="68"/>
      <c r="N55" s="68"/>
      <c r="O55" s="219"/>
      <c r="P55" s="54"/>
      <c r="Q55" s="54"/>
      <c r="R55" s="54"/>
      <c r="S55" s="193"/>
      <c r="T55" s="193"/>
      <c r="U55" s="260"/>
      <c r="V55" s="62">
        <f t="shared" si="1"/>
        <v>0</v>
      </c>
      <c r="W55" s="61">
        <f t="shared" si="1"/>
        <v>0</v>
      </c>
      <c r="X55" s="62">
        <f t="shared" si="1"/>
        <v>0</v>
      </c>
      <c r="Y55" s="54"/>
      <c r="Z55" s="54"/>
      <c r="AA55" s="5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1"/>
      <c r="AO55" s="61"/>
      <c r="AP55" s="61"/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 ht="25.5">
      <c r="A56" s="81" t="s">
        <v>83</v>
      </c>
      <c r="B56" s="82" t="s">
        <v>64</v>
      </c>
      <c r="C56" s="70" t="s">
        <v>25</v>
      </c>
      <c r="D56" s="156">
        <v>0</v>
      </c>
      <c r="E56" s="157">
        <v>0</v>
      </c>
      <c r="F56" s="157">
        <v>0</v>
      </c>
      <c r="G56" s="156"/>
      <c r="H56" s="156"/>
      <c r="I56" s="156"/>
      <c r="J56" s="52">
        <f t="shared" si="3"/>
        <v>0</v>
      </c>
      <c r="K56" s="52">
        <f t="shared" si="3"/>
        <v>0</v>
      </c>
      <c r="L56" s="71">
        <f t="shared" si="3"/>
        <v>0</v>
      </c>
      <c r="M56" s="54"/>
      <c r="N56" s="54"/>
      <c r="O56" s="207"/>
      <c r="P56" s="54"/>
      <c r="Q56" s="54"/>
      <c r="R56" s="54"/>
      <c r="S56" s="192"/>
      <c r="T56" s="192"/>
      <c r="U56" s="259"/>
      <c r="V56" s="71">
        <f t="shared" si="1"/>
        <v>0</v>
      </c>
      <c r="W56" s="52">
        <f t="shared" si="1"/>
        <v>0</v>
      </c>
      <c r="X56" s="71">
        <f t="shared" si="1"/>
        <v>0</v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2"/>
      <c r="AO56" s="52"/>
      <c r="AP56" s="52"/>
      <c r="AQ56" s="54">
        <f t="shared" si="2"/>
        <v>0</v>
      </c>
      <c r="AR56" s="54">
        <f t="shared" si="2"/>
        <v>0</v>
      </c>
      <c r="AS56" s="54">
        <f t="shared" si="2"/>
        <v>0</v>
      </c>
      <c r="AT56" s="83" t="s">
        <v>25</v>
      </c>
      <c r="AU56" s="84" t="s">
        <v>83</v>
      </c>
      <c r="AV56" s="85" t="s">
        <v>66</v>
      </c>
      <c r="AW56" s="24"/>
    </row>
    <row r="57" spans="1:49" ht="25.5">
      <c r="A57" s="86"/>
      <c r="B57" s="87"/>
      <c r="C57" s="58" t="s">
        <v>26</v>
      </c>
      <c r="D57" s="161">
        <v>0</v>
      </c>
      <c r="E57" s="159">
        <v>0</v>
      </c>
      <c r="F57" s="159">
        <v>0</v>
      </c>
      <c r="G57" s="156"/>
      <c r="H57" s="156"/>
      <c r="I57" s="156"/>
      <c r="J57" s="61">
        <f t="shared" si="3"/>
        <v>0</v>
      </c>
      <c r="K57" s="61">
        <f t="shared" si="3"/>
        <v>0</v>
      </c>
      <c r="L57" s="62">
        <f t="shared" si="3"/>
        <v>0</v>
      </c>
      <c r="M57" s="68"/>
      <c r="N57" s="68"/>
      <c r="O57" s="219"/>
      <c r="P57" s="54"/>
      <c r="Q57" s="54"/>
      <c r="R57" s="54"/>
      <c r="S57" s="193"/>
      <c r="T57" s="193"/>
      <c r="U57" s="260"/>
      <c r="V57" s="62">
        <f t="shared" si="1"/>
        <v>0</v>
      </c>
      <c r="W57" s="61">
        <f t="shared" si="1"/>
        <v>0</v>
      </c>
      <c r="X57" s="62">
        <f t="shared" si="1"/>
        <v>0</v>
      </c>
      <c r="Y57" s="54"/>
      <c r="Z57" s="54"/>
      <c r="AA57" s="5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1"/>
      <c r="AO57" s="61"/>
      <c r="AP57" s="61"/>
      <c r="AQ57" s="68">
        <f t="shared" si="2"/>
        <v>0</v>
      </c>
      <c r="AR57" s="68">
        <f t="shared" si="2"/>
        <v>0</v>
      </c>
      <c r="AS57" s="68">
        <f t="shared" si="2"/>
        <v>0</v>
      </c>
      <c r="AT57" s="58" t="s">
        <v>26</v>
      </c>
      <c r="AU57" s="88"/>
      <c r="AV57" s="89"/>
      <c r="AW57" s="24"/>
    </row>
    <row r="58" spans="1:49" ht="25.5">
      <c r="A58" s="8" t="s">
        <v>66</v>
      </c>
      <c r="C58" s="90" t="s">
        <v>25</v>
      </c>
      <c r="D58" s="166">
        <v>0</v>
      </c>
      <c r="E58" s="167">
        <v>0</v>
      </c>
      <c r="F58" s="167">
        <v>0</v>
      </c>
      <c r="G58" s="156"/>
      <c r="H58" s="156"/>
      <c r="I58" s="156"/>
      <c r="J58" s="94">
        <f t="shared" si="3"/>
        <v>0</v>
      </c>
      <c r="K58" s="94">
        <f t="shared" si="3"/>
        <v>0</v>
      </c>
      <c r="L58" s="95">
        <f t="shared" si="3"/>
        <v>0</v>
      </c>
      <c r="M58" s="100">
        <v>641</v>
      </c>
      <c r="N58" s="100">
        <v>12.535500000000001</v>
      </c>
      <c r="O58" s="221">
        <v>8948.8050000000003</v>
      </c>
      <c r="P58" s="54"/>
      <c r="Q58" s="54"/>
      <c r="R58" s="54"/>
      <c r="S58" s="261"/>
      <c r="T58" s="261"/>
      <c r="U58" s="262"/>
      <c r="V58" s="95">
        <f t="shared" si="1"/>
        <v>0</v>
      </c>
      <c r="W58" s="94">
        <f t="shared" si="1"/>
        <v>0</v>
      </c>
      <c r="X58" s="95">
        <f t="shared" si="1"/>
        <v>0</v>
      </c>
      <c r="Y58" s="54">
        <v>72</v>
      </c>
      <c r="Z58" s="54">
        <v>5.0151000000000003</v>
      </c>
      <c r="AA58" s="54">
        <v>3249.8649999999998</v>
      </c>
      <c r="AB58" s="100">
        <v>368</v>
      </c>
      <c r="AC58" s="100">
        <v>72.975399999999993</v>
      </c>
      <c r="AD58" s="100">
        <v>17076.894</v>
      </c>
      <c r="AE58" s="100"/>
      <c r="AF58" s="100"/>
      <c r="AG58" s="100"/>
      <c r="AH58" s="94"/>
      <c r="AI58" s="94"/>
      <c r="AJ58" s="94"/>
      <c r="AK58" s="100">
        <v>14</v>
      </c>
      <c r="AL58" s="100">
        <v>1.0572999999999999</v>
      </c>
      <c r="AM58" s="100">
        <v>739.26199999999994</v>
      </c>
      <c r="AN58" s="94">
        <v>6</v>
      </c>
      <c r="AO58" s="94">
        <v>0.23</v>
      </c>
      <c r="AP58" s="94">
        <v>83.790999999999997</v>
      </c>
      <c r="AQ58" s="100">
        <f t="shared" si="2"/>
        <v>1101</v>
      </c>
      <c r="AR58" s="100">
        <f t="shared" si="2"/>
        <v>91.813299999999998</v>
      </c>
      <c r="AS58" s="100">
        <f t="shared" si="2"/>
        <v>30098.616999999998</v>
      </c>
      <c r="AT58" s="90" t="s">
        <v>25</v>
      </c>
      <c r="AU58" s="101"/>
      <c r="AV58" s="56" t="s">
        <v>66</v>
      </c>
      <c r="AW58" s="24"/>
    </row>
    <row r="59" spans="1:49" ht="25.5">
      <c r="A59" s="102" t="s">
        <v>67</v>
      </c>
      <c r="B59" s="103"/>
      <c r="C59" s="70" t="s">
        <v>68</v>
      </c>
      <c r="D59" s="156">
        <v>0</v>
      </c>
      <c r="E59" s="157">
        <v>0</v>
      </c>
      <c r="F59" s="157">
        <v>0</v>
      </c>
      <c r="G59" s="156"/>
      <c r="H59" s="156"/>
      <c r="I59" s="156"/>
      <c r="J59" s="105">
        <f t="shared" si="3"/>
        <v>0</v>
      </c>
      <c r="K59" s="105">
        <f t="shared" si="3"/>
        <v>0</v>
      </c>
      <c r="L59" s="106">
        <f t="shared" si="3"/>
        <v>0</v>
      </c>
      <c r="M59" s="54"/>
      <c r="N59" s="210"/>
      <c r="O59" s="207"/>
      <c r="P59" s="54"/>
      <c r="Q59" s="54"/>
      <c r="R59" s="54"/>
      <c r="S59" s="192"/>
      <c r="T59" s="192"/>
      <c r="U59" s="259"/>
      <c r="V59" s="106">
        <f t="shared" si="1"/>
        <v>0</v>
      </c>
      <c r="W59" s="105">
        <f t="shared" si="1"/>
        <v>0</v>
      </c>
      <c r="X59" s="106">
        <f t="shared" si="1"/>
        <v>0</v>
      </c>
      <c r="Y59" s="54"/>
      <c r="Z59" s="54"/>
      <c r="AA59" s="54"/>
      <c r="AB59" s="54"/>
      <c r="AC59" s="210"/>
      <c r="AD59" s="54"/>
      <c r="AE59" s="54"/>
      <c r="AF59" s="210"/>
      <c r="AG59" s="54"/>
      <c r="AH59" s="54"/>
      <c r="AI59" s="210"/>
      <c r="AJ59" s="54"/>
      <c r="AK59" s="54"/>
      <c r="AL59" s="210"/>
      <c r="AM59" s="54"/>
      <c r="AN59" s="52"/>
      <c r="AO59" s="107"/>
      <c r="AP59" s="52"/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 ht="25.5">
      <c r="A60" s="32"/>
      <c r="B60" s="33"/>
      <c r="C60" s="58" t="s">
        <v>26</v>
      </c>
      <c r="D60" s="161">
        <v>0</v>
      </c>
      <c r="E60" s="159">
        <v>0</v>
      </c>
      <c r="F60" s="159">
        <v>0</v>
      </c>
      <c r="G60" s="156"/>
      <c r="H60" s="156"/>
      <c r="I60" s="156"/>
      <c r="J60" s="61">
        <f t="shared" si="3"/>
        <v>0</v>
      </c>
      <c r="K60" s="61">
        <f t="shared" si="3"/>
        <v>0</v>
      </c>
      <c r="L60" s="62">
        <f t="shared" si="3"/>
        <v>0</v>
      </c>
      <c r="M60" s="68">
        <v>8</v>
      </c>
      <c r="N60" s="68">
        <v>0.21460000000000001</v>
      </c>
      <c r="O60" s="219">
        <v>134.238</v>
      </c>
      <c r="P60" s="54"/>
      <c r="Q60" s="54"/>
      <c r="R60" s="54"/>
      <c r="S60" s="193"/>
      <c r="T60" s="193"/>
      <c r="U60" s="260"/>
      <c r="V60" s="62">
        <f t="shared" si="1"/>
        <v>0</v>
      </c>
      <c r="W60" s="61">
        <f t="shared" si="1"/>
        <v>0</v>
      </c>
      <c r="X60" s="62">
        <f t="shared" si="1"/>
        <v>0</v>
      </c>
      <c r="Y60" s="54"/>
      <c r="Z60" s="54"/>
      <c r="AA60" s="54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>
        <f t="shared" si="2"/>
        <v>8</v>
      </c>
      <c r="AR60" s="68">
        <f t="shared" si="2"/>
        <v>0.21460000000000001</v>
      </c>
      <c r="AS60" s="68">
        <f t="shared" si="2"/>
        <v>134.238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166">
        <v>63</v>
      </c>
      <c r="E61" s="167">
        <v>10.138300000000001</v>
      </c>
      <c r="F61" s="167">
        <v>6150.6137377740624</v>
      </c>
      <c r="G61" s="156">
        <v>56</v>
      </c>
      <c r="H61" s="156">
        <v>32.754199999999997</v>
      </c>
      <c r="I61" s="156">
        <v>18708.857</v>
      </c>
      <c r="J61" s="94">
        <f>+J6+J8+J10+J12+J14+J16+J18+J20+J22+J24+J26+J28+J30+J32+J34+J36+J38+J40+J42+J44+J46+J48+J50+J52+J54+J56+J58</f>
        <v>119</v>
      </c>
      <c r="K61" s="94">
        <f>+K6+K8+K10+K12+K14+K16+K18+K20+K22+K24+K26+K28+K30+K32+K34+K36+K38+K40+K42+K44+K46+K48+K50+K52+K54+K56+K58</f>
        <v>42.892499999999998</v>
      </c>
      <c r="L61" s="95">
        <f>+L6+L8+L10+L12+L14+L16+L18+L20+L22+L24+L26+L28+L30+L32+L34+L36+L38+L40+L42+L44+L46+L48+L50+L52+L54+L56+L58</f>
        <v>24859.47073777406</v>
      </c>
      <c r="M61" s="100">
        <f t="shared" ref="M61:O61" si="4">+M6+M8+M10+M12+M14+M16+M18+M20+M22+M24+M26+M28+M30+M32+M34+M36+M38+M40+M42+M44+M46+M48+M50+M52+M54+M56+M58</f>
        <v>842</v>
      </c>
      <c r="N61" s="100">
        <f t="shared" si="4"/>
        <v>1463.1312</v>
      </c>
      <c r="O61" s="221">
        <f t="shared" si="4"/>
        <v>225951.79299999998</v>
      </c>
      <c r="P61" s="54">
        <v>477</v>
      </c>
      <c r="Q61" s="54">
        <v>1630.4209999999998</v>
      </c>
      <c r="R61" s="54">
        <v>329909.84799999994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477</v>
      </c>
      <c r="W61" s="94">
        <f>+W6+W8+W10+W12+W14+W16+W18+W20+W22+W24+W26+W28+W30+W32+W34+W36+W38+W40+W42+W44+W46+W48+W50+W52+W54+W56+W58</f>
        <v>1630.4209999999998</v>
      </c>
      <c r="X61" s="99">
        <f>+X6+X8+X10+X12+X14+X16+X18+X20+X22+X24+X26+X28+X30+X32+X34+X36+X38+X40+X42+X44+X46+X48+X50+X52+X54+X56+X58</f>
        <v>329909.84799999994</v>
      </c>
      <c r="Y61" s="54">
        <v>621</v>
      </c>
      <c r="Z61" s="54">
        <v>2277.9279000000001</v>
      </c>
      <c r="AA61" s="54">
        <v>113700.77</v>
      </c>
      <c r="AB61" s="100">
        <f t="shared" ref="AB61:AP61" si="5">+AB6+AB8+AB10+AB12+AB14+AB16+AB18+AB20+AB22+AB24+AB26+AB28+AB30+AB32+AB34+AB36+AB38+AB40+AB42+AB44+AB46+AB48+AB50+AB52+AB54+AB56+AB58</f>
        <v>761</v>
      </c>
      <c r="AC61" s="100">
        <f t="shared" si="5"/>
        <v>788.98530000000005</v>
      </c>
      <c r="AD61" s="100">
        <f t="shared" si="5"/>
        <v>50038.449000000001</v>
      </c>
      <c r="AE61" s="100">
        <f t="shared" si="5"/>
        <v>53</v>
      </c>
      <c r="AF61" s="100">
        <f t="shared" si="5"/>
        <v>8.4026999999999994</v>
      </c>
      <c r="AG61" s="100">
        <f t="shared" si="5"/>
        <v>11060.385</v>
      </c>
      <c r="AH61" s="100">
        <f t="shared" si="5"/>
        <v>73</v>
      </c>
      <c r="AI61" s="100">
        <f t="shared" si="5"/>
        <v>4.0377000000000001</v>
      </c>
      <c r="AJ61" s="100">
        <f t="shared" si="5"/>
        <v>2662.7850000000003</v>
      </c>
      <c r="AK61" s="100">
        <f t="shared" si="5"/>
        <v>57</v>
      </c>
      <c r="AL61" s="100">
        <f t="shared" si="5"/>
        <v>3.008</v>
      </c>
      <c r="AM61" s="100">
        <f t="shared" si="5"/>
        <v>2156.7249999999999</v>
      </c>
      <c r="AN61" s="100">
        <f t="shared" si="5"/>
        <v>181</v>
      </c>
      <c r="AO61" s="100">
        <f t="shared" si="5"/>
        <v>11.075700000000001</v>
      </c>
      <c r="AP61" s="100">
        <f t="shared" si="5"/>
        <v>11361.066000000001</v>
      </c>
      <c r="AQ61" s="100">
        <f t="shared" si="2"/>
        <v>3184</v>
      </c>
      <c r="AR61" s="100">
        <f t="shared" si="2"/>
        <v>6229.8819999999996</v>
      </c>
      <c r="AS61" s="100">
        <f t="shared" si="2"/>
        <v>771701.29173777392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156">
        <v>0</v>
      </c>
      <c r="E62" s="157">
        <v>0</v>
      </c>
      <c r="F62" s="157">
        <v>0</v>
      </c>
      <c r="G62" s="156">
        <v>0</v>
      </c>
      <c r="H62" s="156">
        <v>0</v>
      </c>
      <c r="I62" s="156">
        <v>0</v>
      </c>
      <c r="J62" s="52">
        <f>J59</f>
        <v>0</v>
      </c>
      <c r="K62" s="52">
        <f>K59</f>
        <v>0</v>
      </c>
      <c r="L62" s="71">
        <f>L59</f>
        <v>0</v>
      </c>
      <c r="M62" s="54">
        <f t="shared" ref="M62:O62" si="6">M59</f>
        <v>0</v>
      </c>
      <c r="N62" s="54">
        <f t="shared" si="6"/>
        <v>0</v>
      </c>
      <c r="O62" s="207">
        <f t="shared" si="6"/>
        <v>0</v>
      </c>
      <c r="P62" s="54">
        <v>0</v>
      </c>
      <c r="Q62" s="54">
        <v>0</v>
      </c>
      <c r="R62" s="54"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v>0</v>
      </c>
      <c r="Z62" s="54">
        <v>0</v>
      </c>
      <c r="AA62" s="54">
        <v>0</v>
      </c>
      <c r="AB62" s="54">
        <f t="shared" ref="AB62:AD62" si="7">AB59</f>
        <v>0</v>
      </c>
      <c r="AC62" s="54">
        <f t="shared" si="7"/>
        <v>0</v>
      </c>
      <c r="AD62" s="54">
        <f t="shared" si="7"/>
        <v>0</v>
      </c>
      <c r="AE62" s="54">
        <f t="shared" ref="AE62:AG62" si="8">+AE59</f>
        <v>0</v>
      </c>
      <c r="AF62" s="54">
        <f t="shared" si="8"/>
        <v>0</v>
      </c>
      <c r="AG62" s="54">
        <f t="shared" si="8"/>
        <v>0</v>
      </c>
      <c r="AH62" s="54">
        <f t="shared" ref="AH62:AM62" si="9">AH59</f>
        <v>0</v>
      </c>
      <c r="AI62" s="54">
        <f t="shared" si="9"/>
        <v>0</v>
      </c>
      <c r="AJ62" s="54">
        <f t="shared" si="9"/>
        <v>0</v>
      </c>
      <c r="AK62" s="54">
        <f t="shared" si="9"/>
        <v>0</v>
      </c>
      <c r="AL62" s="54">
        <f t="shared" si="9"/>
        <v>0</v>
      </c>
      <c r="AM62" s="54">
        <f t="shared" si="9"/>
        <v>0</v>
      </c>
      <c r="AN62" s="54">
        <f>AN59</f>
        <v>0</v>
      </c>
      <c r="AO62" s="54">
        <f>AO59</f>
        <v>0</v>
      </c>
      <c r="AP62" s="54">
        <f>AP59</f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95</v>
      </c>
      <c r="AV62" s="110"/>
      <c r="AW62" s="24"/>
    </row>
    <row r="63" spans="1:49" ht="25.5">
      <c r="A63" s="32"/>
      <c r="B63" s="33"/>
      <c r="C63" s="58" t="s">
        <v>26</v>
      </c>
      <c r="D63" s="161">
        <v>7</v>
      </c>
      <c r="E63" s="159">
        <v>130.3082</v>
      </c>
      <c r="F63" s="159">
        <v>67838.268857946474</v>
      </c>
      <c r="G63" s="156">
        <v>6</v>
      </c>
      <c r="H63" s="156">
        <v>118.04300000000001</v>
      </c>
      <c r="I63" s="156">
        <v>75854.857000000004</v>
      </c>
      <c r="J63" s="61">
        <f>+J7+J9+J11+J13+J15+J17+J19+J21+J23+J25+J27+J29+J31+J33+J35+J37+J39+J41+J43+J45+J47+J49+J51+J53+J55+J57+J60</f>
        <v>13</v>
      </c>
      <c r="K63" s="61">
        <f>+K7+K9+K11+K13+K15+K17+K19+K21+K23+K25+K27+K29+K31+K33+K35+K37+K39+K41+K43+K45+K47+K49+K51+K53+K55+K57+K60</f>
        <v>248.35120000000001</v>
      </c>
      <c r="L63" s="62">
        <f>+L7+L9+L11+L13+L15+L17+L19+L21+L23+L25+L27+L29+L31+L33+L35+L37+L39+L41+L43+L45+L47+L49+L51+L53+L55+L57+L60</f>
        <v>143693.12585794646</v>
      </c>
      <c r="M63" s="68">
        <f t="shared" ref="M63:O63" si="10">+M7+M9+M11+M13+M15+M17+M19+M21+M23+M25+M27+M29+M31+M33+M35+M37+M39+M41+M43+M45+M47+M49+M51+M53+M55+M57+M60</f>
        <v>23</v>
      </c>
      <c r="N63" s="68">
        <f t="shared" si="10"/>
        <v>226.04979999999998</v>
      </c>
      <c r="O63" s="219">
        <f t="shared" si="10"/>
        <v>49669.759999999995</v>
      </c>
      <c r="P63" s="54">
        <v>8</v>
      </c>
      <c r="Q63" s="54">
        <v>9.2035999999999998</v>
      </c>
      <c r="R63" s="54">
        <v>11052.467000000001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8</v>
      </c>
      <c r="W63" s="61">
        <f>+W7+W9+W11+W13+W15+W17+W19+W21+W23+W25+W27+W29+W31+W33+W35+W37+W39+W41+W43+W45+W47+W49+W51+W53+W55+W57+W60</f>
        <v>9.2035999999999998</v>
      </c>
      <c r="X63" s="67">
        <f>+X7+X9+X11+X13+X15+X17+X19+X21+X23+X25+X27+X29+X31+X33+X35+X37+X39+X41+X43+X45+X47+X49+X51+X53+X55+X57+X60</f>
        <v>11052.467000000001</v>
      </c>
      <c r="Y63" s="54">
        <v>0</v>
      </c>
      <c r="Z63" s="54">
        <v>0</v>
      </c>
      <c r="AA63" s="54">
        <v>0</v>
      </c>
      <c r="AB63" s="68">
        <f t="shared" ref="AB63:AD63" si="11">+AB7+AB9+AB11+AB13+AB15+AB17+AB19+AB21+AB23+AB25+AB27+AB29+AB31+AB33+AB35+AB37+AB39+AB41+AB43+AB45+AB47+AB49+AB51+AB53+AB55+AB57+AB60</f>
        <v>0</v>
      </c>
      <c r="AC63" s="68">
        <f t="shared" si="11"/>
        <v>0</v>
      </c>
      <c r="AD63" s="68">
        <f t="shared" si="11"/>
        <v>0</v>
      </c>
      <c r="AE63" s="68">
        <f t="shared" ref="AE63:AP63" si="12">AE7+AE9+AE11+AE13+AE15+AE17+AE19+AE21+AE23+AE25+AE27+AE29+AE31+AE33+AE35+AE37+AE39+AE41+AE43+AE45+AE47+AE49+AE51+AE53+AE55+AE57+AE60</f>
        <v>0</v>
      </c>
      <c r="AF63" s="68">
        <f t="shared" si="12"/>
        <v>0</v>
      </c>
      <c r="AG63" s="68">
        <f t="shared" si="12"/>
        <v>0</v>
      </c>
      <c r="AH63" s="68">
        <f t="shared" si="12"/>
        <v>0</v>
      </c>
      <c r="AI63" s="68">
        <f t="shared" si="12"/>
        <v>0</v>
      </c>
      <c r="AJ63" s="68">
        <f t="shared" si="12"/>
        <v>0</v>
      </c>
      <c r="AK63" s="68">
        <f t="shared" si="12"/>
        <v>0</v>
      </c>
      <c r="AL63" s="68">
        <f t="shared" si="12"/>
        <v>0</v>
      </c>
      <c r="AM63" s="68">
        <f t="shared" si="12"/>
        <v>0</v>
      </c>
      <c r="AN63" s="68">
        <f t="shared" si="12"/>
        <v>0</v>
      </c>
      <c r="AO63" s="68">
        <f t="shared" si="12"/>
        <v>0</v>
      </c>
      <c r="AP63" s="68">
        <f t="shared" si="12"/>
        <v>0</v>
      </c>
      <c r="AQ63" s="68">
        <f t="shared" si="2"/>
        <v>44</v>
      </c>
      <c r="AR63" s="68">
        <f t="shared" si="2"/>
        <v>483.60459999999995</v>
      </c>
      <c r="AS63" s="68">
        <f t="shared" si="2"/>
        <v>204415.35285794648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156">
        <v>0</v>
      </c>
      <c r="E64" s="157">
        <v>0</v>
      </c>
      <c r="F64" s="157">
        <v>0</v>
      </c>
      <c r="G64" s="156">
        <v>265</v>
      </c>
      <c r="H64" s="156">
        <v>782.26552000000004</v>
      </c>
      <c r="I64" s="156">
        <v>450417.03200000001</v>
      </c>
      <c r="J64" s="52">
        <f t="shared" ref="J64:L67" si="13">D64+G64</f>
        <v>265</v>
      </c>
      <c r="K64" s="52">
        <f t="shared" si="13"/>
        <v>782.26552000000004</v>
      </c>
      <c r="L64" s="71">
        <f t="shared" si="13"/>
        <v>450417.03200000001</v>
      </c>
      <c r="M64" s="54">
        <v>886</v>
      </c>
      <c r="N64" s="54">
        <v>83.919799999999995</v>
      </c>
      <c r="O64" s="207">
        <v>93703.448000000004</v>
      </c>
      <c r="P64" s="54">
        <v>854</v>
      </c>
      <c r="Q64" s="54">
        <v>30.472999999999999</v>
      </c>
      <c r="R64" s="54">
        <v>23047.827000000001</v>
      </c>
      <c r="S64" s="192"/>
      <c r="T64" s="192"/>
      <c r="U64" s="259"/>
      <c r="V64" s="71">
        <f t="shared" ref="V64:X70" si="14">P64+S64</f>
        <v>854</v>
      </c>
      <c r="W64" s="52">
        <f t="shared" si="14"/>
        <v>30.472999999999999</v>
      </c>
      <c r="X64" s="71">
        <f t="shared" si="14"/>
        <v>23047.827000000001</v>
      </c>
      <c r="Y64" s="54">
        <v>10</v>
      </c>
      <c r="Z64" s="54">
        <v>325.11200000000002</v>
      </c>
      <c r="AA64" s="54">
        <v>13525.107</v>
      </c>
      <c r="AB64" s="54">
        <v>27</v>
      </c>
      <c r="AC64" s="54">
        <v>15.279500000000001</v>
      </c>
      <c r="AD64" s="54">
        <v>1747.377</v>
      </c>
      <c r="AE64" s="54"/>
      <c r="AF64" s="54"/>
      <c r="AG64" s="54"/>
      <c r="AH64" s="54">
        <v>2</v>
      </c>
      <c r="AI64" s="54">
        <v>4.0500000000000001E-2</v>
      </c>
      <c r="AJ64" s="54">
        <v>19.797999999999998</v>
      </c>
      <c r="AK64" s="54"/>
      <c r="AL64" s="54"/>
      <c r="AM64" s="54"/>
      <c r="AN64" s="54"/>
      <c r="AO64" s="54"/>
      <c r="AP64" s="54"/>
      <c r="AQ64" s="54">
        <f t="shared" si="2"/>
        <v>2044</v>
      </c>
      <c r="AR64" s="54">
        <f t="shared" si="2"/>
        <v>1237.09032</v>
      </c>
      <c r="AS64" s="54">
        <f t="shared" si="2"/>
        <v>582460.58900000004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161">
        <v>0</v>
      </c>
      <c r="E65" s="159">
        <v>58.066609999999997</v>
      </c>
      <c r="F65" s="160">
        <v>80228.411404279468</v>
      </c>
      <c r="G65" s="156">
        <v>84</v>
      </c>
      <c r="H65" s="156">
        <v>1087.2809999999999</v>
      </c>
      <c r="I65" s="156">
        <v>483873.701</v>
      </c>
      <c r="J65" s="61">
        <f t="shared" si="13"/>
        <v>84</v>
      </c>
      <c r="K65" s="61">
        <f t="shared" si="13"/>
        <v>1145.34761</v>
      </c>
      <c r="L65" s="62">
        <f t="shared" si="13"/>
        <v>564102.11240427941</v>
      </c>
      <c r="M65" s="68">
        <v>26</v>
      </c>
      <c r="N65" s="68">
        <v>1.6665000000000001</v>
      </c>
      <c r="O65" s="220">
        <v>1633.316</v>
      </c>
      <c r="P65" s="54">
        <v>33</v>
      </c>
      <c r="Q65" s="54">
        <v>15.724399999999999</v>
      </c>
      <c r="R65" s="54">
        <v>3369.6990000000001</v>
      </c>
      <c r="S65" s="193"/>
      <c r="T65" s="193"/>
      <c r="U65" s="260"/>
      <c r="V65" s="62">
        <f t="shared" si="14"/>
        <v>33</v>
      </c>
      <c r="W65" s="61">
        <f t="shared" si="14"/>
        <v>15.724399999999999</v>
      </c>
      <c r="X65" s="62">
        <f t="shared" si="14"/>
        <v>3369.6990000000001</v>
      </c>
      <c r="Y65" s="54">
        <v>4</v>
      </c>
      <c r="Z65" s="54">
        <v>72</v>
      </c>
      <c r="AA65" s="54">
        <v>3729.6</v>
      </c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>
        <f t="shared" si="2"/>
        <v>147</v>
      </c>
      <c r="AR65" s="68">
        <f t="shared" si="2"/>
        <v>1234.7385100000001</v>
      </c>
      <c r="AS65" s="68">
        <f t="shared" si="2"/>
        <v>572834.7274042794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156">
        <v>0</v>
      </c>
      <c r="E66" s="157">
        <v>0</v>
      </c>
      <c r="F66" s="157">
        <v>0</v>
      </c>
      <c r="G66" s="156"/>
      <c r="H66" s="156"/>
      <c r="I66" s="156"/>
      <c r="J66" s="52">
        <f t="shared" si="13"/>
        <v>0</v>
      </c>
      <c r="K66" s="52">
        <f t="shared" si="13"/>
        <v>0</v>
      </c>
      <c r="L66" s="71">
        <f t="shared" si="13"/>
        <v>0</v>
      </c>
      <c r="M66" s="54"/>
      <c r="N66" s="54"/>
      <c r="O66" s="207"/>
      <c r="P66" s="54"/>
      <c r="Q66" s="54"/>
      <c r="R66" s="54"/>
      <c r="S66" s="192"/>
      <c r="T66" s="192"/>
      <c r="U66" s="259"/>
      <c r="V66" s="71">
        <f t="shared" si="14"/>
        <v>0</v>
      </c>
      <c r="W66" s="52">
        <f t="shared" si="14"/>
        <v>0</v>
      </c>
      <c r="X66" s="71">
        <f t="shared" si="14"/>
        <v>0</v>
      </c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161">
        <v>0</v>
      </c>
      <c r="E67" s="159">
        <v>0</v>
      </c>
      <c r="F67" s="159">
        <v>0</v>
      </c>
      <c r="G67" s="156"/>
      <c r="H67" s="156"/>
      <c r="I67" s="156"/>
      <c r="J67" s="61">
        <f t="shared" si="13"/>
        <v>0</v>
      </c>
      <c r="K67" s="61">
        <f t="shared" si="13"/>
        <v>0</v>
      </c>
      <c r="L67" s="62">
        <f t="shared" si="13"/>
        <v>0</v>
      </c>
      <c r="M67" s="68"/>
      <c r="N67" s="68"/>
      <c r="O67" s="219"/>
      <c r="P67" s="54"/>
      <c r="Q67" s="54"/>
      <c r="R67" s="54"/>
      <c r="S67" s="193"/>
      <c r="T67" s="193"/>
      <c r="U67" s="260"/>
      <c r="V67" s="62">
        <f t="shared" si="14"/>
        <v>0</v>
      </c>
      <c r="W67" s="61">
        <f t="shared" si="14"/>
        <v>0</v>
      </c>
      <c r="X67" s="62">
        <f t="shared" si="14"/>
        <v>0</v>
      </c>
      <c r="Y67" s="54"/>
      <c r="Z67" s="54"/>
      <c r="AA67" s="54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96</v>
      </c>
      <c r="B68" s="122"/>
      <c r="C68" s="70" t="s">
        <v>25</v>
      </c>
      <c r="D68" s="52">
        <f t="shared" ref="D68:I68" si="15">+D61+D64+D66</f>
        <v>63</v>
      </c>
      <c r="E68" s="52">
        <f t="shared" si="15"/>
        <v>10.138300000000001</v>
      </c>
      <c r="F68" s="72">
        <f t="shared" si="15"/>
        <v>6150.6137377740624</v>
      </c>
      <c r="G68" s="156">
        <f t="shared" si="15"/>
        <v>321</v>
      </c>
      <c r="H68" s="156">
        <f t="shared" si="15"/>
        <v>815.01972000000001</v>
      </c>
      <c r="I68" s="156">
        <f t="shared" si="15"/>
        <v>469125.88900000002</v>
      </c>
      <c r="J68" s="52">
        <f t="shared" ref="D68:R68" si="16">+J61+J64+J66</f>
        <v>384</v>
      </c>
      <c r="K68" s="52">
        <f t="shared" si="16"/>
        <v>825.15802000000008</v>
      </c>
      <c r="L68" s="71">
        <f t="shared" si="16"/>
        <v>475276.50273777405</v>
      </c>
      <c r="M68" s="51">
        <f t="shared" si="16"/>
        <v>1728</v>
      </c>
      <c r="N68" s="52">
        <f t="shared" si="16"/>
        <v>1547.0509999999999</v>
      </c>
      <c r="O68" s="72">
        <f t="shared" si="16"/>
        <v>319655.24099999998</v>
      </c>
      <c r="P68" s="54">
        <f t="shared" si="16"/>
        <v>1331</v>
      </c>
      <c r="Q68" s="54">
        <f t="shared" si="16"/>
        <v>1660.8939999999998</v>
      </c>
      <c r="R68" s="54">
        <f t="shared" si="16"/>
        <v>352957.67499999993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1331</v>
      </c>
      <c r="W68" s="52">
        <f>W61+W64+W66</f>
        <v>1660.8939999999998</v>
      </c>
      <c r="X68" s="71">
        <f>X61+X64+X66</f>
        <v>352957.67499999993</v>
      </c>
      <c r="Y68" s="54">
        <f t="shared" ref="Y68:AD68" si="17">+Y61+Y64+Y66</f>
        <v>631</v>
      </c>
      <c r="Z68" s="54">
        <f t="shared" si="17"/>
        <v>2603.0399000000002</v>
      </c>
      <c r="AA68" s="54">
        <f t="shared" si="17"/>
        <v>127225.87700000001</v>
      </c>
      <c r="AB68" s="54">
        <f t="shared" si="17"/>
        <v>788</v>
      </c>
      <c r="AC68" s="54">
        <f t="shared" si="17"/>
        <v>804.26480000000004</v>
      </c>
      <c r="AD68" s="54">
        <f t="shared" si="17"/>
        <v>51785.826000000001</v>
      </c>
      <c r="AE68" s="54">
        <f>AE61+AE62+AE64+AE66</f>
        <v>53</v>
      </c>
      <c r="AF68" s="54">
        <f>+AF61+AF64+AF66</f>
        <v>8.4026999999999994</v>
      </c>
      <c r="AG68" s="54">
        <f>AG61+AG62+AG64+AG66</f>
        <v>11060.385</v>
      </c>
      <c r="AH68" s="54">
        <f t="shared" ref="AH68:AJ68" si="18">AH61+AH62+AH64+AH66</f>
        <v>75</v>
      </c>
      <c r="AI68" s="54">
        <f>+AI61+AI64+AI66</f>
        <v>4.0781999999999998</v>
      </c>
      <c r="AJ68" s="54">
        <f t="shared" si="18"/>
        <v>2682.5830000000001</v>
      </c>
      <c r="AK68" s="54">
        <f>AK61+AK62+AK64+AK66</f>
        <v>57</v>
      </c>
      <c r="AL68" s="54">
        <f>+AL61+AL64+AL66</f>
        <v>3.008</v>
      </c>
      <c r="AM68" s="54">
        <f>AM61+AM62+AM64+AM66</f>
        <v>2156.7249999999999</v>
      </c>
      <c r="AN68" s="54">
        <f>AN61+AN62+AN64+AN66</f>
        <v>181</v>
      </c>
      <c r="AO68" s="54">
        <f>+AO61+AO64+AO66</f>
        <v>11.075700000000001</v>
      </c>
      <c r="AP68" s="54">
        <f>+AP61+AP64+AP66+AP62</f>
        <v>11361.066000000001</v>
      </c>
      <c r="AQ68" s="54">
        <f t="shared" si="2"/>
        <v>5228</v>
      </c>
      <c r="AR68" s="54">
        <f t="shared" si="2"/>
        <v>7466.9723199999999</v>
      </c>
      <c r="AS68" s="54">
        <f t="shared" si="2"/>
        <v>1354161.8807377738</v>
      </c>
      <c r="AT68" s="83" t="s">
        <v>25</v>
      </c>
      <c r="AU68" s="124" t="s">
        <v>96</v>
      </c>
      <c r="AV68" s="125"/>
      <c r="AW68" s="24"/>
    </row>
    <row r="69" spans="1:49">
      <c r="A69" s="126"/>
      <c r="B69" s="127"/>
      <c r="C69" s="58" t="s">
        <v>26</v>
      </c>
      <c r="D69" s="61">
        <f t="shared" ref="D69:I69" si="19">+D63+D65+D67</f>
        <v>7</v>
      </c>
      <c r="E69" s="61">
        <f t="shared" si="19"/>
        <v>188.37481</v>
      </c>
      <c r="F69" s="62">
        <f t="shared" si="19"/>
        <v>148066.68026222594</v>
      </c>
      <c r="G69" s="156">
        <f t="shared" si="19"/>
        <v>90</v>
      </c>
      <c r="H69" s="156">
        <f t="shared" si="19"/>
        <v>1205.3240000000001</v>
      </c>
      <c r="I69" s="156">
        <f t="shared" si="19"/>
        <v>559728.55799999996</v>
      </c>
      <c r="J69" s="61">
        <f t="shared" ref="D69:R69" si="20">+J63+J65+J67</f>
        <v>97</v>
      </c>
      <c r="K69" s="61">
        <f t="shared" si="20"/>
        <v>1393.6988100000001</v>
      </c>
      <c r="L69" s="62">
        <f t="shared" si="20"/>
        <v>707795.23826222587</v>
      </c>
      <c r="M69" s="61">
        <f t="shared" si="20"/>
        <v>49</v>
      </c>
      <c r="N69" s="61">
        <f t="shared" si="20"/>
        <v>227.71629999999999</v>
      </c>
      <c r="O69" s="61">
        <f t="shared" si="20"/>
        <v>51303.075999999994</v>
      </c>
      <c r="P69" s="54">
        <f t="shared" si="20"/>
        <v>41</v>
      </c>
      <c r="Q69" s="54">
        <f t="shared" si="20"/>
        <v>24.927999999999997</v>
      </c>
      <c r="R69" s="54">
        <f t="shared" si="20"/>
        <v>14422.166000000001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41</v>
      </c>
      <c r="W69" s="61">
        <f>+W63+W65+W67</f>
        <v>24.927999999999997</v>
      </c>
      <c r="X69" s="62">
        <f>+X63+X65+X67</f>
        <v>14422.166000000001</v>
      </c>
      <c r="Y69" s="54">
        <f t="shared" ref="Y69:AM69" si="21">+Y63+Y65+Y67</f>
        <v>4</v>
      </c>
      <c r="Z69" s="54">
        <f t="shared" si="21"/>
        <v>72</v>
      </c>
      <c r="AA69" s="54">
        <f t="shared" si="21"/>
        <v>3729.6</v>
      </c>
      <c r="AB69" s="68">
        <f t="shared" si="21"/>
        <v>0</v>
      </c>
      <c r="AC69" s="68">
        <f t="shared" si="21"/>
        <v>0</v>
      </c>
      <c r="AD69" s="68">
        <f t="shared" si="21"/>
        <v>0</v>
      </c>
      <c r="AE69" s="68">
        <f t="shared" si="21"/>
        <v>0</v>
      </c>
      <c r="AF69" s="68">
        <f t="shared" si="21"/>
        <v>0</v>
      </c>
      <c r="AG69" s="68">
        <f t="shared" si="21"/>
        <v>0</v>
      </c>
      <c r="AH69" s="68">
        <f t="shared" si="21"/>
        <v>0</v>
      </c>
      <c r="AI69" s="68">
        <f t="shared" si="21"/>
        <v>0</v>
      </c>
      <c r="AJ69" s="68">
        <f t="shared" si="21"/>
        <v>0</v>
      </c>
      <c r="AK69" s="68">
        <f t="shared" si="21"/>
        <v>0</v>
      </c>
      <c r="AL69" s="68">
        <f t="shared" si="21"/>
        <v>0</v>
      </c>
      <c r="AM69" s="68">
        <f t="shared" si="21"/>
        <v>0</v>
      </c>
      <c r="AN69" s="68">
        <f t="shared" ref="AN69:AP69" si="22">AN63+AN65+AN67</f>
        <v>0</v>
      </c>
      <c r="AO69" s="68">
        <f t="shared" si="22"/>
        <v>0</v>
      </c>
      <c r="AP69" s="68">
        <f t="shared" si="22"/>
        <v>0</v>
      </c>
      <c r="AQ69" s="68">
        <f>AN69+AK69+AH69+AE69+AB69+Y69+S69+P69+M69+G69+D69</f>
        <v>191</v>
      </c>
      <c r="AR69" s="68">
        <f t="shared" ref="AQ69:AS132" si="23">AO69+AL69+AI69+AF69+AC69+Z69+T69+Q69+N69+H69+E69</f>
        <v>1718.34311</v>
      </c>
      <c r="AS69" s="68">
        <f t="shared" si="23"/>
        <v>777250.08026222582</v>
      </c>
      <c r="AT69" s="58" t="s">
        <v>26</v>
      </c>
      <c r="AU69" s="130"/>
      <c r="AV69" s="131"/>
      <c r="AW69" s="24"/>
    </row>
    <row r="70" spans="1:49" ht="19.5" thickBot="1">
      <c r="A70" s="132" t="s">
        <v>97</v>
      </c>
      <c r="B70" s="133" t="s">
        <v>77</v>
      </c>
      <c r="C70" s="134"/>
      <c r="D70" s="137"/>
      <c r="E70" s="137"/>
      <c r="F70" s="138"/>
      <c r="G70" s="156"/>
      <c r="H70" s="156"/>
      <c r="I70" s="156"/>
      <c r="J70" s="137"/>
      <c r="K70" s="137">
        <f>E70+H70</f>
        <v>0</v>
      </c>
      <c r="L70" s="138">
        <f>F70+I70</f>
        <v>0</v>
      </c>
      <c r="M70" s="137"/>
      <c r="N70" s="137"/>
      <c r="O70" s="137"/>
      <c r="P70" s="54"/>
      <c r="Q70" s="54"/>
      <c r="R70" s="54"/>
      <c r="S70" s="137"/>
      <c r="T70" s="137"/>
      <c r="U70" s="168"/>
      <c r="V70" s="138">
        <f t="shared" si="14"/>
        <v>0</v>
      </c>
      <c r="W70" s="137">
        <f t="shared" si="14"/>
        <v>0</v>
      </c>
      <c r="X70" s="138">
        <f t="shared" si="14"/>
        <v>0</v>
      </c>
      <c r="Y70" s="54"/>
      <c r="Z70" s="54"/>
      <c r="AA70" s="54"/>
      <c r="AB70" s="263"/>
      <c r="AC70" s="137"/>
      <c r="AD70" s="137"/>
      <c r="AE70" s="263"/>
      <c r="AF70" s="137"/>
      <c r="AG70" s="137"/>
      <c r="AH70" s="263"/>
      <c r="AI70" s="137"/>
      <c r="AJ70" s="137"/>
      <c r="AK70" s="263"/>
      <c r="AL70" s="137"/>
      <c r="AM70" s="137"/>
      <c r="AN70" s="263"/>
      <c r="AO70" s="137"/>
      <c r="AP70" s="137"/>
      <c r="AQ70" s="137">
        <f t="shared" si="23"/>
        <v>0</v>
      </c>
      <c r="AR70" s="137">
        <f t="shared" si="23"/>
        <v>0</v>
      </c>
      <c r="AS70" s="137">
        <f t="shared" si="23"/>
        <v>0</v>
      </c>
      <c r="AT70" s="140" t="s">
        <v>97</v>
      </c>
      <c r="AU70" s="133" t="s">
        <v>77</v>
      </c>
      <c r="AV70" s="141"/>
      <c r="AW70" s="24"/>
    </row>
    <row r="71" spans="1:49" ht="19.5" thickBot="1">
      <c r="A71" s="142" t="s">
        <v>98</v>
      </c>
      <c r="B71" s="143" t="s">
        <v>79</v>
      </c>
      <c r="C71" s="144"/>
      <c r="D71" s="137">
        <f t="shared" ref="D71:I71" si="24">D68+D69</f>
        <v>70</v>
      </c>
      <c r="E71" s="137">
        <f t="shared" si="24"/>
        <v>198.51310999999998</v>
      </c>
      <c r="F71" s="137">
        <f t="shared" si="24"/>
        <v>154217.29399999999</v>
      </c>
      <c r="G71" s="156">
        <f t="shared" si="24"/>
        <v>411</v>
      </c>
      <c r="H71" s="156">
        <f t="shared" si="24"/>
        <v>2020.3437200000001</v>
      </c>
      <c r="I71" s="156">
        <f t="shared" si="24"/>
        <v>1028854.4469999999</v>
      </c>
      <c r="J71" s="145">
        <f t="shared" ref="D71:R71" si="25">J68+J69</f>
        <v>481</v>
      </c>
      <c r="K71" s="145">
        <f t="shared" si="25"/>
        <v>2218.8568300000002</v>
      </c>
      <c r="L71" s="146">
        <f t="shared" si="25"/>
        <v>1183071.7409999999</v>
      </c>
      <c r="M71" s="137">
        <f t="shared" si="25"/>
        <v>1777</v>
      </c>
      <c r="N71" s="137">
        <f t="shared" si="25"/>
        <v>1774.7673</v>
      </c>
      <c r="O71" s="137">
        <f t="shared" si="25"/>
        <v>370958.31699999998</v>
      </c>
      <c r="P71" s="54">
        <f t="shared" si="25"/>
        <v>1372</v>
      </c>
      <c r="Q71" s="54">
        <f t="shared" si="25"/>
        <v>1685.8219999999997</v>
      </c>
      <c r="R71" s="54">
        <f t="shared" si="25"/>
        <v>367379.84099999996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1372</v>
      </c>
      <c r="W71" s="145">
        <f>W68+W69+W70</f>
        <v>1685.8219999999997</v>
      </c>
      <c r="X71" s="146">
        <f>X68+X69+X70</f>
        <v>367379.84099999996</v>
      </c>
      <c r="Y71" s="54">
        <f t="shared" ref="Y71:AP71" si="26">Y68+Y69</f>
        <v>635</v>
      </c>
      <c r="Z71" s="54">
        <f t="shared" si="26"/>
        <v>2675.0399000000002</v>
      </c>
      <c r="AA71" s="54">
        <f t="shared" si="26"/>
        <v>130955.47700000001</v>
      </c>
      <c r="AB71" s="263">
        <f t="shared" si="26"/>
        <v>788</v>
      </c>
      <c r="AC71" s="137">
        <f t="shared" si="26"/>
        <v>804.26480000000004</v>
      </c>
      <c r="AD71" s="137">
        <f t="shared" si="26"/>
        <v>51785.826000000001</v>
      </c>
      <c r="AE71" s="263">
        <f t="shared" si="26"/>
        <v>53</v>
      </c>
      <c r="AF71" s="137">
        <f t="shared" si="26"/>
        <v>8.4026999999999994</v>
      </c>
      <c r="AG71" s="137">
        <f t="shared" si="26"/>
        <v>11060.385</v>
      </c>
      <c r="AH71" s="263">
        <f t="shared" si="26"/>
        <v>75</v>
      </c>
      <c r="AI71" s="137">
        <f t="shared" si="26"/>
        <v>4.0781999999999998</v>
      </c>
      <c r="AJ71" s="137">
        <f t="shared" si="26"/>
        <v>2682.5830000000001</v>
      </c>
      <c r="AK71" s="263">
        <f t="shared" si="26"/>
        <v>57</v>
      </c>
      <c r="AL71" s="137">
        <f t="shared" si="26"/>
        <v>3.008</v>
      </c>
      <c r="AM71" s="137">
        <f t="shared" si="26"/>
        <v>2156.7249999999999</v>
      </c>
      <c r="AN71" s="263">
        <f t="shared" si="26"/>
        <v>181</v>
      </c>
      <c r="AO71" s="137">
        <f t="shared" si="26"/>
        <v>11.075700000000001</v>
      </c>
      <c r="AP71" s="137">
        <f t="shared" si="26"/>
        <v>11361.066000000001</v>
      </c>
      <c r="AQ71" s="151">
        <f>AN71+AK71+AH71+AE71+AB71+Y71+S71+P71+M71+G71+D71</f>
        <v>5419</v>
      </c>
      <c r="AR71" s="151">
        <f>AO71+AL71+AI71+AF71+AC71+Z71+T71+Q71+N71+H71+E71</f>
        <v>9185.3154300000006</v>
      </c>
      <c r="AS71" s="145">
        <f>AP71+AM71+AJ71+AG71+AD71+AA71+U71+R71+O71+I71+F71</f>
        <v>2131411.9610000001</v>
      </c>
      <c r="AT71" s="152" t="s">
        <v>98</v>
      </c>
      <c r="AU71" s="143" t="s">
        <v>79</v>
      </c>
      <c r="AV71" s="153" t="s">
        <v>66</v>
      </c>
      <c r="AW71" s="24"/>
    </row>
    <row r="72" spans="1:49">
      <c r="X72" s="154" t="s">
        <v>99</v>
      </c>
      <c r="AU72" s="154" t="s">
        <v>99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Y64" zoomScale="55" zoomScaleNormal="55" workbookViewId="0">
      <selection activeCell="AP8" sqref="AP8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129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129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5.5">
      <c r="A6" s="41" t="s">
        <v>23</v>
      </c>
      <c r="B6" s="42" t="s">
        <v>24</v>
      </c>
      <c r="C6" s="43" t="s">
        <v>25</v>
      </c>
      <c r="D6" s="156">
        <v>0</v>
      </c>
      <c r="E6" s="157">
        <v>0</v>
      </c>
      <c r="F6" s="157">
        <v>0</v>
      </c>
      <c r="G6" s="156"/>
      <c r="H6" s="156"/>
      <c r="I6" s="156"/>
      <c r="J6" s="46">
        <f>D6+G6</f>
        <v>0</v>
      </c>
      <c r="K6" s="46">
        <f>E6+H6</f>
        <v>0</v>
      </c>
      <c r="L6" s="47">
        <f>F6+I6</f>
        <v>0</v>
      </c>
      <c r="M6" s="156"/>
      <c r="N6" s="157"/>
      <c r="O6" s="222"/>
      <c r="P6" s="54"/>
      <c r="Q6" s="54"/>
      <c r="R6" s="54"/>
      <c r="S6" s="192"/>
      <c r="T6" s="192"/>
      <c r="U6" s="259"/>
      <c r="V6" s="47">
        <f>P6+S6</f>
        <v>0</v>
      </c>
      <c r="W6" s="46">
        <f>Q6+T6</f>
        <v>0</v>
      </c>
      <c r="X6" s="47">
        <f>R6+U6</f>
        <v>0</v>
      </c>
      <c r="Y6" s="54"/>
      <c r="Z6" s="54"/>
      <c r="AA6" s="54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4">
        <f>AN6+AK6+AH6+AE6+AB6+Y6+S6+P6+M6+G6+D6</f>
        <v>0</v>
      </c>
      <c r="AR6" s="54">
        <f>AO6+AL6+AI6+AF6+AC6+Z6+T6+Q6+N6+H6+E6</f>
        <v>0</v>
      </c>
      <c r="AS6" s="54">
        <f>AP6+AM6+AJ6+AG6+AD6+AA6+U6+R6+O6+I6+F6</f>
        <v>0</v>
      </c>
      <c r="AT6" s="55" t="s">
        <v>25</v>
      </c>
      <c r="AU6" s="42" t="s">
        <v>24</v>
      </c>
      <c r="AV6" s="56" t="s">
        <v>23</v>
      </c>
      <c r="AW6" s="24"/>
    </row>
    <row r="7" spans="1:49" ht="25.5">
      <c r="A7" s="41"/>
      <c r="B7" s="57"/>
      <c r="C7" s="58" t="s">
        <v>26</v>
      </c>
      <c r="D7" s="158">
        <v>0</v>
      </c>
      <c r="E7" s="159">
        <v>0</v>
      </c>
      <c r="F7" s="160">
        <v>0</v>
      </c>
      <c r="G7" s="156"/>
      <c r="H7" s="156"/>
      <c r="I7" s="156"/>
      <c r="J7" s="61">
        <f t="shared" ref="J7:L32" si="0">D7+G7</f>
        <v>0</v>
      </c>
      <c r="K7" s="61">
        <f t="shared" si="0"/>
        <v>0</v>
      </c>
      <c r="L7" s="62">
        <f t="shared" si="0"/>
        <v>0</v>
      </c>
      <c r="M7" s="161"/>
      <c r="N7" s="159"/>
      <c r="O7" s="223"/>
      <c r="P7" s="54"/>
      <c r="Q7" s="54"/>
      <c r="R7" s="54"/>
      <c r="S7" s="193"/>
      <c r="T7" s="193"/>
      <c r="U7" s="260"/>
      <c r="V7" s="62">
        <f t="shared" ref="V7:X60" si="1">P7+S7</f>
        <v>0</v>
      </c>
      <c r="W7" s="61">
        <f t="shared" si="1"/>
        <v>0</v>
      </c>
      <c r="X7" s="62">
        <f t="shared" si="1"/>
        <v>0</v>
      </c>
      <c r="Y7" s="54"/>
      <c r="Z7" s="54"/>
      <c r="AA7" s="54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8">
        <f t="shared" ref="AQ7:AS68" si="2">AN7+AK7+AH7+AE7+AB7+Y7+S7+P7+M7+G7+D7</f>
        <v>0</v>
      </c>
      <c r="AR7" s="68">
        <f t="shared" si="2"/>
        <v>0</v>
      </c>
      <c r="AS7" s="68">
        <f t="shared" si="2"/>
        <v>0</v>
      </c>
      <c r="AT7" s="69" t="s">
        <v>26</v>
      </c>
      <c r="AU7" s="57"/>
      <c r="AV7" s="56"/>
      <c r="AW7" s="24"/>
    </row>
    <row r="8" spans="1:49" ht="25.5">
      <c r="A8" s="41" t="s">
        <v>27</v>
      </c>
      <c r="B8" s="42" t="s">
        <v>28</v>
      </c>
      <c r="C8" s="70" t="s">
        <v>25</v>
      </c>
      <c r="D8" s="156">
        <v>0</v>
      </c>
      <c r="E8" s="157">
        <v>0</v>
      </c>
      <c r="F8" s="157">
        <v>0</v>
      </c>
      <c r="G8" s="156"/>
      <c r="H8" s="156"/>
      <c r="I8" s="156"/>
      <c r="J8" s="52">
        <f t="shared" si="0"/>
        <v>0</v>
      </c>
      <c r="K8" s="52">
        <f t="shared" si="0"/>
        <v>0</v>
      </c>
      <c r="L8" s="71">
        <f t="shared" si="0"/>
        <v>0</v>
      </c>
      <c r="M8" s="156"/>
      <c r="N8" s="157"/>
      <c r="O8" s="224"/>
      <c r="P8" s="54"/>
      <c r="Q8" s="54"/>
      <c r="R8" s="54"/>
      <c r="S8" s="192"/>
      <c r="T8" s="192"/>
      <c r="U8" s="259"/>
      <c r="V8" s="71">
        <f t="shared" si="1"/>
        <v>0</v>
      </c>
      <c r="W8" s="52">
        <f t="shared" si="1"/>
        <v>0</v>
      </c>
      <c r="X8" s="71">
        <f t="shared" si="1"/>
        <v>0</v>
      </c>
      <c r="Y8" s="54"/>
      <c r="Z8" s="54"/>
      <c r="AA8" s="54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4">
        <f t="shared" si="2"/>
        <v>0</v>
      </c>
      <c r="AR8" s="54">
        <f t="shared" si="2"/>
        <v>0</v>
      </c>
      <c r="AS8" s="54">
        <f t="shared" si="2"/>
        <v>0</v>
      </c>
      <c r="AT8" s="55" t="s">
        <v>25</v>
      </c>
      <c r="AU8" s="42" t="s">
        <v>28</v>
      </c>
      <c r="AV8" s="56" t="s">
        <v>27</v>
      </c>
      <c r="AW8" s="24"/>
    </row>
    <row r="9" spans="1:49" ht="25.5">
      <c r="A9" s="41"/>
      <c r="B9" s="57"/>
      <c r="C9" s="58" t="s">
        <v>26</v>
      </c>
      <c r="D9" s="161">
        <v>0</v>
      </c>
      <c r="E9" s="159">
        <v>0</v>
      </c>
      <c r="F9" s="159">
        <v>0</v>
      </c>
      <c r="G9" s="156"/>
      <c r="H9" s="156"/>
      <c r="I9" s="156"/>
      <c r="J9" s="61">
        <f t="shared" si="0"/>
        <v>0</v>
      </c>
      <c r="K9" s="61">
        <f t="shared" si="0"/>
        <v>0</v>
      </c>
      <c r="L9" s="62">
        <f t="shared" si="0"/>
        <v>0</v>
      </c>
      <c r="M9" s="161"/>
      <c r="N9" s="159"/>
      <c r="O9" s="223"/>
      <c r="P9" s="54"/>
      <c r="Q9" s="54"/>
      <c r="R9" s="54"/>
      <c r="S9" s="193"/>
      <c r="T9" s="193"/>
      <c r="U9" s="260"/>
      <c r="V9" s="62">
        <f t="shared" si="1"/>
        <v>0</v>
      </c>
      <c r="W9" s="61">
        <f t="shared" si="1"/>
        <v>0</v>
      </c>
      <c r="X9" s="62">
        <f t="shared" si="1"/>
        <v>0</v>
      </c>
      <c r="Y9" s="54"/>
      <c r="Z9" s="54"/>
      <c r="AA9" s="54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8">
        <f t="shared" si="2"/>
        <v>0</v>
      </c>
      <c r="AR9" s="68">
        <f t="shared" si="2"/>
        <v>0</v>
      </c>
      <c r="AS9" s="68">
        <f t="shared" si="2"/>
        <v>0</v>
      </c>
      <c r="AT9" s="69" t="s">
        <v>26</v>
      </c>
      <c r="AU9" s="57"/>
      <c r="AV9" s="56"/>
      <c r="AW9" s="24"/>
    </row>
    <row r="10" spans="1:49" ht="25.5">
      <c r="A10" s="41" t="s">
        <v>29</v>
      </c>
      <c r="B10" s="42" t="s">
        <v>30</v>
      </c>
      <c r="C10" s="70" t="s">
        <v>25</v>
      </c>
      <c r="D10" s="156">
        <v>0</v>
      </c>
      <c r="E10" s="157">
        <v>0</v>
      </c>
      <c r="F10" s="157">
        <v>0</v>
      </c>
      <c r="G10" s="156"/>
      <c r="H10" s="156"/>
      <c r="I10" s="156"/>
      <c r="J10" s="52">
        <f t="shared" si="0"/>
        <v>0</v>
      </c>
      <c r="K10" s="52">
        <f t="shared" si="0"/>
        <v>0</v>
      </c>
      <c r="L10" s="71">
        <f t="shared" si="0"/>
        <v>0</v>
      </c>
      <c r="M10" s="156"/>
      <c r="N10" s="157"/>
      <c r="O10" s="225"/>
      <c r="P10" s="54"/>
      <c r="Q10" s="54"/>
      <c r="R10" s="54"/>
      <c r="S10" s="192"/>
      <c r="T10" s="192"/>
      <c r="U10" s="259"/>
      <c r="V10" s="71">
        <f t="shared" si="1"/>
        <v>0</v>
      </c>
      <c r="W10" s="52">
        <f t="shared" si="1"/>
        <v>0</v>
      </c>
      <c r="X10" s="71">
        <f t="shared" si="1"/>
        <v>0</v>
      </c>
      <c r="Y10" s="54"/>
      <c r="Z10" s="54"/>
      <c r="AA10" s="54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4">
        <f t="shared" si="2"/>
        <v>0</v>
      </c>
      <c r="AR10" s="54">
        <f t="shared" si="2"/>
        <v>0</v>
      </c>
      <c r="AS10" s="54">
        <f t="shared" si="2"/>
        <v>0</v>
      </c>
      <c r="AT10" s="55" t="s">
        <v>25</v>
      </c>
      <c r="AU10" s="42" t="s">
        <v>30</v>
      </c>
      <c r="AV10" s="56" t="s">
        <v>29</v>
      </c>
      <c r="AW10" s="24"/>
    </row>
    <row r="11" spans="1:49" ht="25.5">
      <c r="A11" s="73"/>
      <c r="B11" s="57"/>
      <c r="C11" s="58" t="s">
        <v>26</v>
      </c>
      <c r="D11" s="161">
        <v>0</v>
      </c>
      <c r="E11" s="159">
        <v>0</v>
      </c>
      <c r="F11" s="159">
        <v>0</v>
      </c>
      <c r="G11" s="156"/>
      <c r="H11" s="156"/>
      <c r="I11" s="156"/>
      <c r="J11" s="61">
        <f t="shared" si="0"/>
        <v>0</v>
      </c>
      <c r="K11" s="61">
        <f t="shared" si="0"/>
        <v>0</v>
      </c>
      <c r="L11" s="62">
        <f t="shared" si="0"/>
        <v>0</v>
      </c>
      <c r="M11" s="161"/>
      <c r="N11" s="159"/>
      <c r="O11" s="226"/>
      <c r="P11" s="54"/>
      <c r="Q11" s="54"/>
      <c r="R11" s="54"/>
      <c r="S11" s="193"/>
      <c r="T11" s="193"/>
      <c r="U11" s="260"/>
      <c r="V11" s="62">
        <f t="shared" si="1"/>
        <v>0</v>
      </c>
      <c r="W11" s="61">
        <f t="shared" si="1"/>
        <v>0</v>
      </c>
      <c r="X11" s="62">
        <f t="shared" si="1"/>
        <v>0</v>
      </c>
      <c r="Y11" s="54"/>
      <c r="Z11" s="54"/>
      <c r="AA11" s="54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 ht="25.5">
      <c r="A12" s="41"/>
      <c r="B12" s="42" t="s">
        <v>31</v>
      </c>
      <c r="C12" s="70" t="s">
        <v>25</v>
      </c>
      <c r="D12" s="156">
        <v>0</v>
      </c>
      <c r="E12" s="157">
        <v>0</v>
      </c>
      <c r="F12" s="157">
        <v>0</v>
      </c>
      <c r="G12" s="156"/>
      <c r="H12" s="156"/>
      <c r="I12" s="156"/>
      <c r="J12" s="52">
        <f t="shared" si="0"/>
        <v>0</v>
      </c>
      <c r="K12" s="52">
        <f t="shared" si="0"/>
        <v>0</v>
      </c>
      <c r="L12" s="71">
        <f t="shared" si="0"/>
        <v>0</v>
      </c>
      <c r="M12" s="156"/>
      <c r="N12" s="227"/>
      <c r="O12" s="228"/>
      <c r="P12" s="54"/>
      <c r="Q12" s="54"/>
      <c r="R12" s="54"/>
      <c r="S12" s="192"/>
      <c r="T12" s="192"/>
      <c r="U12" s="259"/>
      <c r="V12" s="71">
        <f t="shared" si="1"/>
        <v>0</v>
      </c>
      <c r="W12" s="52">
        <f t="shared" si="1"/>
        <v>0</v>
      </c>
      <c r="X12" s="71">
        <f t="shared" si="1"/>
        <v>0</v>
      </c>
      <c r="Y12" s="54"/>
      <c r="Z12" s="54"/>
      <c r="AA12" s="54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4">
        <f t="shared" si="2"/>
        <v>0</v>
      </c>
      <c r="AR12" s="54">
        <f t="shared" si="2"/>
        <v>0</v>
      </c>
      <c r="AS12" s="54">
        <f t="shared" si="2"/>
        <v>0</v>
      </c>
      <c r="AT12" s="55" t="s">
        <v>25</v>
      </c>
      <c r="AU12" s="42" t="s">
        <v>31</v>
      </c>
      <c r="AV12" s="56"/>
      <c r="AW12" s="24"/>
    </row>
    <row r="13" spans="1:49" ht="25.5">
      <c r="A13" s="41" t="s">
        <v>32</v>
      </c>
      <c r="B13" s="57"/>
      <c r="C13" s="58" t="s">
        <v>26</v>
      </c>
      <c r="D13" s="161">
        <v>0</v>
      </c>
      <c r="E13" s="159">
        <v>0</v>
      </c>
      <c r="F13" s="159">
        <v>0</v>
      </c>
      <c r="G13" s="156"/>
      <c r="H13" s="156"/>
      <c r="I13" s="156"/>
      <c r="J13" s="61">
        <f t="shared" si="0"/>
        <v>0</v>
      </c>
      <c r="K13" s="61">
        <f t="shared" si="0"/>
        <v>0</v>
      </c>
      <c r="L13" s="62">
        <f t="shared" si="0"/>
        <v>0</v>
      </c>
      <c r="M13" s="161"/>
      <c r="N13" s="159"/>
      <c r="O13" s="226"/>
      <c r="P13" s="54"/>
      <c r="Q13" s="54"/>
      <c r="R13" s="54"/>
      <c r="S13" s="193"/>
      <c r="T13" s="193"/>
      <c r="U13" s="260"/>
      <c r="V13" s="62">
        <f t="shared" si="1"/>
        <v>0</v>
      </c>
      <c r="W13" s="61">
        <f t="shared" si="1"/>
        <v>0</v>
      </c>
      <c r="X13" s="62">
        <f t="shared" si="1"/>
        <v>0</v>
      </c>
      <c r="Y13" s="54"/>
      <c r="Z13" s="54"/>
      <c r="AA13" s="54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 ht="25.5">
      <c r="A14" s="41"/>
      <c r="B14" s="42" t="s">
        <v>33</v>
      </c>
      <c r="C14" s="70" t="s">
        <v>25</v>
      </c>
      <c r="D14" s="156">
        <v>0</v>
      </c>
      <c r="E14" s="157">
        <v>0</v>
      </c>
      <c r="F14" s="157">
        <v>0</v>
      </c>
      <c r="G14" s="156"/>
      <c r="H14" s="156"/>
      <c r="I14" s="156"/>
      <c r="J14" s="52">
        <f t="shared" si="0"/>
        <v>0</v>
      </c>
      <c r="K14" s="52">
        <f t="shared" si="0"/>
        <v>0</v>
      </c>
      <c r="L14" s="71">
        <f t="shared" si="0"/>
        <v>0</v>
      </c>
      <c r="M14" s="156"/>
      <c r="N14" s="157"/>
      <c r="O14" s="229"/>
      <c r="P14" s="54">
        <v>65</v>
      </c>
      <c r="Q14" s="54">
        <v>456.96039999999999</v>
      </c>
      <c r="R14" s="54">
        <v>129006.02800000001</v>
      </c>
      <c r="S14" s="192"/>
      <c r="T14" s="192"/>
      <c r="U14" s="259"/>
      <c r="V14" s="71">
        <f t="shared" si="1"/>
        <v>65</v>
      </c>
      <c r="W14" s="52">
        <f t="shared" si="1"/>
        <v>456.96039999999999</v>
      </c>
      <c r="X14" s="71">
        <f t="shared" si="1"/>
        <v>129006.02800000001</v>
      </c>
      <c r="Y14" s="54">
        <v>17</v>
      </c>
      <c r="Z14" s="54">
        <v>81.2851</v>
      </c>
      <c r="AA14" s="54">
        <v>14270.475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4">
        <f t="shared" si="2"/>
        <v>82</v>
      </c>
      <c r="AR14" s="54">
        <f t="shared" si="2"/>
        <v>538.24549999999999</v>
      </c>
      <c r="AS14" s="54">
        <f t="shared" si="2"/>
        <v>143276.503</v>
      </c>
      <c r="AT14" s="55" t="s">
        <v>25</v>
      </c>
      <c r="AU14" s="42" t="s">
        <v>33</v>
      </c>
      <c r="AV14" s="56"/>
      <c r="AW14" s="24"/>
    </row>
    <row r="15" spans="1:49" ht="25.5">
      <c r="A15" s="41" t="s">
        <v>27</v>
      </c>
      <c r="B15" s="57"/>
      <c r="C15" s="58" t="s">
        <v>26</v>
      </c>
      <c r="D15" s="161">
        <v>0</v>
      </c>
      <c r="E15" s="159">
        <v>0</v>
      </c>
      <c r="F15" s="159">
        <v>0</v>
      </c>
      <c r="G15" s="156"/>
      <c r="H15" s="156"/>
      <c r="I15" s="156"/>
      <c r="J15" s="61">
        <f t="shared" si="0"/>
        <v>0</v>
      </c>
      <c r="K15" s="61">
        <f t="shared" si="0"/>
        <v>0</v>
      </c>
      <c r="L15" s="62">
        <f t="shared" si="0"/>
        <v>0</v>
      </c>
      <c r="M15" s="161"/>
      <c r="N15" s="159"/>
      <c r="O15" s="223"/>
      <c r="P15" s="54"/>
      <c r="Q15" s="54"/>
      <c r="R15" s="54"/>
      <c r="S15" s="193"/>
      <c r="T15" s="193"/>
      <c r="U15" s="260"/>
      <c r="V15" s="62">
        <f t="shared" si="1"/>
        <v>0</v>
      </c>
      <c r="W15" s="61">
        <f t="shared" si="1"/>
        <v>0</v>
      </c>
      <c r="X15" s="62">
        <f t="shared" si="1"/>
        <v>0</v>
      </c>
      <c r="Y15" s="54"/>
      <c r="Z15" s="54"/>
      <c r="AA15" s="54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 ht="25.5">
      <c r="A16" s="41"/>
      <c r="B16" s="42" t="s">
        <v>34</v>
      </c>
      <c r="C16" s="70" t="s">
        <v>25</v>
      </c>
      <c r="D16" s="156">
        <v>0</v>
      </c>
      <c r="E16" s="157">
        <v>0</v>
      </c>
      <c r="F16" s="157">
        <v>0</v>
      </c>
      <c r="G16" s="156">
        <v>9</v>
      </c>
      <c r="H16" s="156">
        <v>2.8243</v>
      </c>
      <c r="I16" s="156">
        <v>940.21600000000001</v>
      </c>
      <c r="J16" s="52">
        <f t="shared" si="0"/>
        <v>9</v>
      </c>
      <c r="K16" s="52">
        <f t="shared" si="0"/>
        <v>2.8243</v>
      </c>
      <c r="L16" s="71">
        <f t="shared" si="0"/>
        <v>940.21600000000001</v>
      </c>
      <c r="M16" s="156"/>
      <c r="N16" s="157"/>
      <c r="O16" s="224"/>
      <c r="P16" s="54">
        <v>142</v>
      </c>
      <c r="Q16" s="54">
        <v>362.9255</v>
      </c>
      <c r="R16" s="54">
        <v>89288.948000000004</v>
      </c>
      <c r="S16" s="192"/>
      <c r="T16" s="192"/>
      <c r="U16" s="259"/>
      <c r="V16" s="71">
        <f t="shared" si="1"/>
        <v>142</v>
      </c>
      <c r="W16" s="52">
        <f t="shared" si="1"/>
        <v>362.9255</v>
      </c>
      <c r="X16" s="71">
        <f t="shared" si="1"/>
        <v>89288.948000000004</v>
      </c>
      <c r="Y16" s="54"/>
      <c r="Z16" s="54"/>
      <c r="AA16" s="54"/>
      <c r="AB16" s="52"/>
      <c r="AC16" s="52"/>
      <c r="AD16" s="52"/>
      <c r="AE16" s="52"/>
      <c r="AF16" s="52"/>
      <c r="AG16" s="52"/>
      <c r="AH16" s="52">
        <v>20</v>
      </c>
      <c r="AI16" s="52">
        <v>10.946199999999999</v>
      </c>
      <c r="AJ16" s="52">
        <v>3460.721</v>
      </c>
      <c r="AK16" s="52"/>
      <c r="AL16" s="52"/>
      <c r="AM16" s="52"/>
      <c r="AN16" s="52"/>
      <c r="AO16" s="52"/>
      <c r="AP16" s="52"/>
      <c r="AQ16" s="54">
        <f t="shared" si="2"/>
        <v>171</v>
      </c>
      <c r="AR16" s="54">
        <f t="shared" si="2"/>
        <v>376.69599999999997</v>
      </c>
      <c r="AS16" s="54">
        <f t="shared" si="2"/>
        <v>93689.885000000009</v>
      </c>
      <c r="AT16" s="55" t="s">
        <v>25</v>
      </c>
      <c r="AU16" s="42" t="s">
        <v>34</v>
      </c>
      <c r="AV16" s="56"/>
      <c r="AW16" s="24"/>
    </row>
    <row r="17" spans="1:49" ht="25.5">
      <c r="A17" s="41" t="s">
        <v>29</v>
      </c>
      <c r="B17" s="57"/>
      <c r="C17" s="58" t="s">
        <v>26</v>
      </c>
      <c r="D17" s="161">
        <v>0</v>
      </c>
      <c r="E17" s="159">
        <v>0</v>
      </c>
      <c r="F17" s="159">
        <v>0</v>
      </c>
      <c r="G17" s="156"/>
      <c r="H17" s="156"/>
      <c r="I17" s="156"/>
      <c r="J17" s="61">
        <f t="shared" si="0"/>
        <v>0</v>
      </c>
      <c r="K17" s="61">
        <f t="shared" si="0"/>
        <v>0</v>
      </c>
      <c r="L17" s="62">
        <f t="shared" si="0"/>
        <v>0</v>
      </c>
      <c r="M17" s="161"/>
      <c r="N17" s="159"/>
      <c r="O17" s="223"/>
      <c r="P17" s="54"/>
      <c r="Q17" s="54"/>
      <c r="R17" s="54"/>
      <c r="S17" s="193"/>
      <c r="T17" s="193"/>
      <c r="U17" s="260"/>
      <c r="V17" s="62">
        <f t="shared" si="1"/>
        <v>0</v>
      </c>
      <c r="W17" s="61">
        <f t="shared" si="1"/>
        <v>0</v>
      </c>
      <c r="X17" s="62">
        <f t="shared" si="1"/>
        <v>0</v>
      </c>
      <c r="Y17" s="54"/>
      <c r="Z17" s="54"/>
      <c r="AA17" s="54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 ht="25.5">
      <c r="A18" s="41"/>
      <c r="B18" s="42" t="s">
        <v>35</v>
      </c>
      <c r="C18" s="70" t="s">
        <v>25</v>
      </c>
      <c r="D18" s="156">
        <v>0</v>
      </c>
      <c r="E18" s="157">
        <v>0</v>
      </c>
      <c r="F18" s="157">
        <v>0</v>
      </c>
      <c r="G18" s="156"/>
      <c r="H18" s="156"/>
      <c r="I18" s="156"/>
      <c r="J18" s="52">
        <f t="shared" si="0"/>
        <v>0</v>
      </c>
      <c r="K18" s="52">
        <f t="shared" si="0"/>
        <v>0</v>
      </c>
      <c r="L18" s="71">
        <f t="shared" si="0"/>
        <v>0</v>
      </c>
      <c r="M18" s="156"/>
      <c r="N18" s="157"/>
      <c r="O18" s="224"/>
      <c r="P18" s="54">
        <v>9</v>
      </c>
      <c r="Q18" s="54">
        <v>10.2662</v>
      </c>
      <c r="R18" s="54">
        <v>2010.873</v>
      </c>
      <c r="S18" s="192"/>
      <c r="T18" s="192"/>
      <c r="U18" s="259"/>
      <c r="V18" s="71">
        <f t="shared" si="1"/>
        <v>9</v>
      </c>
      <c r="W18" s="52">
        <f t="shared" si="1"/>
        <v>10.2662</v>
      </c>
      <c r="X18" s="71">
        <f t="shared" si="1"/>
        <v>2010.873</v>
      </c>
      <c r="Y18" s="54"/>
      <c r="Z18" s="54"/>
      <c r="AA18" s="54"/>
      <c r="AB18" s="52"/>
      <c r="AC18" s="52"/>
      <c r="AD18" s="52"/>
      <c r="AE18" s="52">
        <v>77</v>
      </c>
      <c r="AF18" s="52">
        <v>13.7585</v>
      </c>
      <c r="AG18" s="52">
        <v>11008.144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4">
        <f t="shared" si="2"/>
        <v>86</v>
      </c>
      <c r="AR18" s="54">
        <f t="shared" si="2"/>
        <v>24.024699999999999</v>
      </c>
      <c r="AS18" s="54">
        <f t="shared" si="2"/>
        <v>13019.017</v>
      </c>
      <c r="AT18" s="55" t="s">
        <v>25</v>
      </c>
      <c r="AU18" s="42" t="s">
        <v>35</v>
      </c>
      <c r="AV18" s="56"/>
      <c r="AW18" s="24"/>
    </row>
    <row r="19" spans="1:49" ht="25.5">
      <c r="A19" s="73"/>
      <c r="B19" s="57"/>
      <c r="C19" s="58" t="s">
        <v>26</v>
      </c>
      <c r="D19" s="161">
        <v>0</v>
      </c>
      <c r="E19" s="159">
        <v>0</v>
      </c>
      <c r="F19" s="159">
        <v>0</v>
      </c>
      <c r="G19" s="156"/>
      <c r="H19" s="156"/>
      <c r="I19" s="156"/>
      <c r="J19" s="61">
        <f t="shared" si="0"/>
        <v>0</v>
      </c>
      <c r="K19" s="61">
        <f t="shared" si="0"/>
        <v>0</v>
      </c>
      <c r="L19" s="62">
        <f t="shared" si="0"/>
        <v>0</v>
      </c>
      <c r="M19" s="161"/>
      <c r="N19" s="159"/>
      <c r="O19" s="223"/>
      <c r="P19" s="54"/>
      <c r="Q19" s="54"/>
      <c r="R19" s="54"/>
      <c r="S19" s="193"/>
      <c r="T19" s="193"/>
      <c r="U19" s="260"/>
      <c r="V19" s="62">
        <f t="shared" si="1"/>
        <v>0</v>
      </c>
      <c r="W19" s="61">
        <f t="shared" si="1"/>
        <v>0</v>
      </c>
      <c r="X19" s="62">
        <f t="shared" si="1"/>
        <v>0</v>
      </c>
      <c r="Y19" s="54"/>
      <c r="Z19" s="54"/>
      <c r="AA19" s="54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 ht="25.5">
      <c r="A20" s="41" t="s">
        <v>36</v>
      </c>
      <c r="B20" s="42" t="s">
        <v>37</v>
      </c>
      <c r="C20" s="70" t="s">
        <v>25</v>
      </c>
      <c r="D20" s="156">
        <v>0</v>
      </c>
      <c r="E20" s="157">
        <v>0</v>
      </c>
      <c r="F20" s="157">
        <v>0</v>
      </c>
      <c r="G20" s="156"/>
      <c r="H20" s="156"/>
      <c r="I20" s="156"/>
      <c r="J20" s="52">
        <f t="shared" si="0"/>
        <v>0</v>
      </c>
      <c r="K20" s="52">
        <f t="shared" si="0"/>
        <v>0</v>
      </c>
      <c r="L20" s="71">
        <f t="shared" si="0"/>
        <v>0</v>
      </c>
      <c r="M20" s="156"/>
      <c r="N20" s="157"/>
      <c r="O20" s="224"/>
      <c r="P20" s="54"/>
      <c r="Q20" s="54"/>
      <c r="R20" s="54"/>
      <c r="S20" s="192"/>
      <c r="T20" s="192"/>
      <c r="U20" s="259"/>
      <c r="V20" s="71">
        <f t="shared" si="1"/>
        <v>0</v>
      </c>
      <c r="W20" s="52">
        <f t="shared" si="1"/>
        <v>0</v>
      </c>
      <c r="X20" s="71">
        <f t="shared" si="1"/>
        <v>0</v>
      </c>
      <c r="Y20" s="54"/>
      <c r="Z20" s="54"/>
      <c r="AA20" s="54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4">
        <f t="shared" si="2"/>
        <v>0</v>
      </c>
      <c r="AR20" s="54">
        <f t="shared" si="2"/>
        <v>0</v>
      </c>
      <c r="AS20" s="54">
        <f t="shared" si="2"/>
        <v>0</v>
      </c>
      <c r="AT20" s="55" t="s">
        <v>25</v>
      </c>
      <c r="AU20" s="42" t="s">
        <v>37</v>
      </c>
      <c r="AV20" s="56" t="s">
        <v>36</v>
      </c>
      <c r="AW20" s="24"/>
    </row>
    <row r="21" spans="1:49" ht="25.5">
      <c r="A21" s="41" t="s">
        <v>27</v>
      </c>
      <c r="B21" s="57"/>
      <c r="C21" s="58" t="s">
        <v>26</v>
      </c>
      <c r="D21" s="161">
        <v>0</v>
      </c>
      <c r="E21" s="159">
        <v>0</v>
      </c>
      <c r="F21" s="159">
        <v>0</v>
      </c>
      <c r="G21" s="156"/>
      <c r="H21" s="156"/>
      <c r="I21" s="156"/>
      <c r="J21" s="61">
        <f t="shared" si="0"/>
        <v>0</v>
      </c>
      <c r="K21" s="61">
        <f t="shared" si="0"/>
        <v>0</v>
      </c>
      <c r="L21" s="62">
        <f t="shared" si="0"/>
        <v>0</v>
      </c>
      <c r="M21" s="161"/>
      <c r="N21" s="159"/>
      <c r="O21" s="223"/>
      <c r="P21" s="54"/>
      <c r="Q21" s="54"/>
      <c r="R21" s="54"/>
      <c r="S21" s="193"/>
      <c r="T21" s="193"/>
      <c r="U21" s="260"/>
      <c r="V21" s="62">
        <f t="shared" si="1"/>
        <v>0</v>
      </c>
      <c r="W21" s="61">
        <f t="shared" si="1"/>
        <v>0</v>
      </c>
      <c r="X21" s="62">
        <f t="shared" si="1"/>
        <v>0</v>
      </c>
      <c r="Y21" s="54"/>
      <c r="Z21" s="54"/>
      <c r="AA21" s="54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8">
        <f t="shared" si="2"/>
        <v>0</v>
      </c>
      <c r="AR21" s="68">
        <f t="shared" si="2"/>
        <v>0</v>
      </c>
      <c r="AS21" s="68">
        <f t="shared" si="2"/>
        <v>0</v>
      </c>
      <c r="AT21" s="69" t="s">
        <v>26</v>
      </c>
      <c r="AU21" s="57"/>
      <c r="AV21" s="56" t="s">
        <v>27</v>
      </c>
      <c r="AW21" s="24"/>
    </row>
    <row r="22" spans="1:49" ht="25.5">
      <c r="A22" s="41" t="s">
        <v>29</v>
      </c>
      <c r="B22" s="42" t="s">
        <v>38</v>
      </c>
      <c r="C22" s="70" t="s">
        <v>25</v>
      </c>
      <c r="D22" s="156">
        <v>0</v>
      </c>
      <c r="E22" s="157">
        <v>0</v>
      </c>
      <c r="F22" s="157">
        <v>0</v>
      </c>
      <c r="G22" s="156"/>
      <c r="H22" s="156"/>
      <c r="I22" s="156"/>
      <c r="J22" s="52">
        <f t="shared" si="0"/>
        <v>0</v>
      </c>
      <c r="K22" s="52">
        <f t="shared" si="0"/>
        <v>0</v>
      </c>
      <c r="L22" s="71">
        <f t="shared" si="0"/>
        <v>0</v>
      </c>
      <c r="M22" s="156"/>
      <c r="N22" s="157"/>
      <c r="O22" s="224"/>
      <c r="P22" s="54">
        <v>180</v>
      </c>
      <c r="Q22" s="54">
        <v>207.92400000000001</v>
      </c>
      <c r="R22" s="54">
        <v>27549.460999999999</v>
      </c>
      <c r="S22" s="192"/>
      <c r="T22" s="192"/>
      <c r="U22" s="259"/>
      <c r="V22" s="71">
        <f t="shared" si="1"/>
        <v>180</v>
      </c>
      <c r="W22" s="52">
        <f t="shared" si="1"/>
        <v>207.92400000000001</v>
      </c>
      <c r="X22" s="71">
        <f t="shared" si="1"/>
        <v>27549.460999999999</v>
      </c>
      <c r="Y22" s="54"/>
      <c r="Z22" s="54"/>
      <c r="AA22" s="54"/>
      <c r="AB22" s="52">
        <v>1</v>
      </c>
      <c r="AC22" s="52">
        <v>0.13100000000000001</v>
      </c>
      <c r="AD22" s="52">
        <v>9.8650000000000002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4">
        <f t="shared" si="2"/>
        <v>181</v>
      </c>
      <c r="AR22" s="54">
        <f t="shared" si="2"/>
        <v>208.05500000000001</v>
      </c>
      <c r="AS22" s="54">
        <f t="shared" si="2"/>
        <v>27559.326000000001</v>
      </c>
      <c r="AT22" s="55" t="s">
        <v>25</v>
      </c>
      <c r="AU22" s="42" t="s">
        <v>38</v>
      </c>
      <c r="AV22" s="56" t="s">
        <v>29</v>
      </c>
      <c r="AW22" s="24"/>
    </row>
    <row r="23" spans="1:49" ht="25.5">
      <c r="A23" s="73"/>
      <c r="B23" s="57"/>
      <c r="C23" s="58" t="s">
        <v>26</v>
      </c>
      <c r="D23" s="161">
        <v>0</v>
      </c>
      <c r="E23" s="159">
        <v>0</v>
      </c>
      <c r="F23" s="159">
        <v>0</v>
      </c>
      <c r="G23" s="156"/>
      <c r="H23" s="156"/>
      <c r="I23" s="156"/>
      <c r="J23" s="61">
        <f t="shared" si="0"/>
        <v>0</v>
      </c>
      <c r="K23" s="61">
        <f t="shared" si="0"/>
        <v>0</v>
      </c>
      <c r="L23" s="62">
        <f t="shared" si="0"/>
        <v>0</v>
      </c>
      <c r="M23" s="161"/>
      <c r="N23" s="159"/>
      <c r="O23" s="223"/>
      <c r="P23" s="54"/>
      <c r="Q23" s="54"/>
      <c r="R23" s="54"/>
      <c r="S23" s="193"/>
      <c r="T23" s="193"/>
      <c r="U23" s="260"/>
      <c r="V23" s="62">
        <f t="shared" si="1"/>
        <v>0</v>
      </c>
      <c r="W23" s="61">
        <f t="shared" si="1"/>
        <v>0</v>
      </c>
      <c r="X23" s="62">
        <f t="shared" si="1"/>
        <v>0</v>
      </c>
      <c r="Y23" s="54"/>
      <c r="Z23" s="54"/>
      <c r="AA23" s="54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 ht="25.5">
      <c r="A24" s="41"/>
      <c r="B24" s="42" t="s">
        <v>39</v>
      </c>
      <c r="C24" s="70" t="s">
        <v>25</v>
      </c>
      <c r="D24" s="156">
        <v>0</v>
      </c>
      <c r="E24" s="157">
        <v>0</v>
      </c>
      <c r="F24" s="157">
        <v>0</v>
      </c>
      <c r="G24" s="156"/>
      <c r="H24" s="156"/>
      <c r="I24" s="156"/>
      <c r="J24" s="52">
        <f t="shared" si="0"/>
        <v>0</v>
      </c>
      <c r="K24" s="52">
        <f t="shared" si="0"/>
        <v>0</v>
      </c>
      <c r="L24" s="71">
        <f t="shared" si="0"/>
        <v>0</v>
      </c>
      <c r="M24" s="156">
        <v>17</v>
      </c>
      <c r="N24" s="157">
        <v>180.26310000000001</v>
      </c>
      <c r="O24" s="224">
        <v>18813.745999999999</v>
      </c>
      <c r="P24" s="54"/>
      <c r="Q24" s="54"/>
      <c r="R24" s="54"/>
      <c r="S24" s="192"/>
      <c r="T24" s="192"/>
      <c r="U24" s="259"/>
      <c r="V24" s="71">
        <f t="shared" si="1"/>
        <v>0</v>
      </c>
      <c r="W24" s="52">
        <f t="shared" si="1"/>
        <v>0</v>
      </c>
      <c r="X24" s="71">
        <f t="shared" si="1"/>
        <v>0</v>
      </c>
      <c r="Y24" s="54"/>
      <c r="Z24" s="54"/>
      <c r="AA24" s="54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4">
        <f t="shared" si="2"/>
        <v>17</v>
      </c>
      <c r="AR24" s="54">
        <f t="shared" si="2"/>
        <v>180.26310000000001</v>
      </c>
      <c r="AS24" s="54">
        <f t="shared" si="2"/>
        <v>18813.745999999999</v>
      </c>
      <c r="AT24" s="55" t="s">
        <v>25</v>
      </c>
      <c r="AU24" s="42" t="s">
        <v>39</v>
      </c>
      <c r="AV24" s="56"/>
      <c r="AW24" s="24"/>
    </row>
    <row r="25" spans="1:49" ht="25.5">
      <c r="A25" s="41" t="s">
        <v>40</v>
      </c>
      <c r="B25" s="57"/>
      <c r="C25" s="58" t="s">
        <v>26</v>
      </c>
      <c r="D25" s="161">
        <v>0</v>
      </c>
      <c r="E25" s="159">
        <v>0</v>
      </c>
      <c r="F25" s="159">
        <v>0</v>
      </c>
      <c r="G25" s="156"/>
      <c r="H25" s="156"/>
      <c r="I25" s="156"/>
      <c r="J25" s="61">
        <f t="shared" si="0"/>
        <v>0</v>
      </c>
      <c r="K25" s="61">
        <f t="shared" si="0"/>
        <v>0</v>
      </c>
      <c r="L25" s="62">
        <f t="shared" si="0"/>
        <v>0</v>
      </c>
      <c r="M25" s="161">
        <v>15</v>
      </c>
      <c r="N25" s="159">
        <v>178.67160000000001</v>
      </c>
      <c r="O25" s="223">
        <v>18282.784</v>
      </c>
      <c r="P25" s="54"/>
      <c r="Q25" s="54"/>
      <c r="R25" s="54"/>
      <c r="S25" s="193"/>
      <c r="T25" s="193"/>
      <c r="U25" s="260"/>
      <c r="V25" s="62">
        <f t="shared" si="1"/>
        <v>0</v>
      </c>
      <c r="W25" s="61">
        <f t="shared" si="1"/>
        <v>0</v>
      </c>
      <c r="X25" s="62">
        <f t="shared" si="1"/>
        <v>0</v>
      </c>
      <c r="Y25" s="54"/>
      <c r="Z25" s="54"/>
      <c r="AA25" s="54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8">
        <f t="shared" si="2"/>
        <v>15</v>
      </c>
      <c r="AR25" s="68">
        <f t="shared" si="2"/>
        <v>178.67160000000001</v>
      </c>
      <c r="AS25" s="68">
        <f t="shared" si="2"/>
        <v>18282.784</v>
      </c>
      <c r="AT25" s="69" t="s">
        <v>26</v>
      </c>
      <c r="AU25" s="57"/>
      <c r="AV25" s="56" t="s">
        <v>40</v>
      </c>
      <c r="AW25" s="24"/>
    </row>
    <row r="26" spans="1:49" ht="25.5">
      <c r="A26" s="41"/>
      <c r="B26" s="42" t="s">
        <v>41</v>
      </c>
      <c r="C26" s="70" t="s">
        <v>25</v>
      </c>
      <c r="D26" s="156">
        <v>0</v>
      </c>
      <c r="E26" s="157">
        <v>0</v>
      </c>
      <c r="F26" s="157">
        <v>0</v>
      </c>
      <c r="G26" s="156"/>
      <c r="H26" s="156"/>
      <c r="I26" s="156"/>
      <c r="J26" s="52">
        <f t="shared" si="0"/>
        <v>0</v>
      </c>
      <c r="K26" s="52">
        <f t="shared" si="0"/>
        <v>0</v>
      </c>
      <c r="L26" s="71">
        <f t="shared" si="0"/>
        <v>0</v>
      </c>
      <c r="M26" s="156"/>
      <c r="N26" s="157"/>
      <c r="O26" s="224"/>
      <c r="P26" s="54"/>
      <c r="Q26" s="54"/>
      <c r="R26" s="54"/>
      <c r="S26" s="192"/>
      <c r="T26" s="192"/>
      <c r="U26" s="259"/>
      <c r="V26" s="71">
        <f t="shared" si="1"/>
        <v>0</v>
      </c>
      <c r="W26" s="52">
        <f t="shared" si="1"/>
        <v>0</v>
      </c>
      <c r="X26" s="71">
        <f t="shared" si="1"/>
        <v>0</v>
      </c>
      <c r="Y26" s="54"/>
      <c r="Z26" s="54"/>
      <c r="AA26" s="54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 ht="25.5">
      <c r="A27" s="41" t="s">
        <v>27</v>
      </c>
      <c r="B27" s="57"/>
      <c r="C27" s="58" t="s">
        <v>26</v>
      </c>
      <c r="D27" s="161">
        <v>0</v>
      </c>
      <c r="E27" s="159">
        <v>0</v>
      </c>
      <c r="F27" s="159">
        <v>0</v>
      </c>
      <c r="G27" s="156"/>
      <c r="H27" s="156"/>
      <c r="I27" s="156"/>
      <c r="J27" s="61">
        <f t="shared" si="0"/>
        <v>0</v>
      </c>
      <c r="K27" s="61">
        <f t="shared" si="0"/>
        <v>0</v>
      </c>
      <c r="L27" s="62">
        <f t="shared" si="0"/>
        <v>0</v>
      </c>
      <c r="M27" s="161"/>
      <c r="N27" s="159"/>
      <c r="O27" s="223"/>
      <c r="P27" s="54"/>
      <c r="Q27" s="54"/>
      <c r="R27" s="54"/>
      <c r="S27" s="193"/>
      <c r="T27" s="193"/>
      <c r="U27" s="260"/>
      <c r="V27" s="62">
        <f t="shared" si="1"/>
        <v>0</v>
      </c>
      <c r="W27" s="61">
        <f t="shared" si="1"/>
        <v>0</v>
      </c>
      <c r="X27" s="62">
        <f t="shared" si="1"/>
        <v>0</v>
      </c>
      <c r="Y27" s="54"/>
      <c r="Z27" s="54"/>
      <c r="AA27" s="54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 ht="25.5">
      <c r="A28" s="41"/>
      <c r="B28" s="42" t="s">
        <v>42</v>
      </c>
      <c r="C28" s="70" t="s">
        <v>25</v>
      </c>
      <c r="D28" s="156">
        <v>0</v>
      </c>
      <c r="E28" s="157">
        <v>0</v>
      </c>
      <c r="F28" s="157">
        <v>0</v>
      </c>
      <c r="G28" s="156"/>
      <c r="H28" s="156"/>
      <c r="I28" s="156"/>
      <c r="J28" s="52">
        <f t="shared" si="0"/>
        <v>0</v>
      </c>
      <c r="K28" s="52">
        <f t="shared" si="0"/>
        <v>0</v>
      </c>
      <c r="L28" s="71">
        <f t="shared" si="0"/>
        <v>0</v>
      </c>
      <c r="M28" s="156"/>
      <c r="N28" s="157"/>
      <c r="O28" s="224"/>
      <c r="P28" s="54"/>
      <c r="Q28" s="54"/>
      <c r="R28" s="54"/>
      <c r="S28" s="192"/>
      <c r="T28" s="192"/>
      <c r="U28" s="259"/>
      <c r="V28" s="71">
        <f t="shared" si="1"/>
        <v>0</v>
      </c>
      <c r="W28" s="52">
        <f t="shared" si="1"/>
        <v>0</v>
      </c>
      <c r="X28" s="71">
        <f t="shared" si="1"/>
        <v>0</v>
      </c>
      <c r="Y28" s="54"/>
      <c r="Z28" s="54"/>
      <c r="AA28" s="54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 ht="25.5">
      <c r="A29" s="41" t="s">
        <v>29</v>
      </c>
      <c r="B29" s="57"/>
      <c r="C29" s="58" t="s">
        <v>26</v>
      </c>
      <c r="D29" s="161">
        <v>0</v>
      </c>
      <c r="E29" s="159">
        <v>0</v>
      </c>
      <c r="F29" s="162">
        <v>0</v>
      </c>
      <c r="G29" s="156"/>
      <c r="H29" s="156"/>
      <c r="I29" s="156"/>
      <c r="J29" s="61">
        <f t="shared" si="0"/>
        <v>0</v>
      </c>
      <c r="K29" s="61">
        <f t="shared" si="0"/>
        <v>0</v>
      </c>
      <c r="L29" s="62">
        <f t="shared" si="0"/>
        <v>0</v>
      </c>
      <c r="M29" s="161"/>
      <c r="N29" s="159"/>
      <c r="O29" s="223"/>
      <c r="P29" s="54"/>
      <c r="Q29" s="54"/>
      <c r="R29" s="54"/>
      <c r="S29" s="193"/>
      <c r="T29" s="193"/>
      <c r="U29" s="260"/>
      <c r="V29" s="62">
        <f t="shared" si="1"/>
        <v>0</v>
      </c>
      <c r="W29" s="61">
        <f t="shared" si="1"/>
        <v>0</v>
      </c>
      <c r="X29" s="62">
        <f t="shared" si="1"/>
        <v>0</v>
      </c>
      <c r="Y29" s="54"/>
      <c r="Z29" s="54"/>
      <c r="AA29" s="54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 ht="25.5">
      <c r="A30" s="41"/>
      <c r="B30" s="42" t="s">
        <v>43</v>
      </c>
      <c r="C30" s="70" t="s">
        <v>25</v>
      </c>
      <c r="D30" s="156">
        <v>53</v>
      </c>
      <c r="E30" s="157">
        <v>9.8053000000000008</v>
      </c>
      <c r="F30" s="163">
        <v>6712.3146998413895</v>
      </c>
      <c r="G30" s="156">
        <v>44</v>
      </c>
      <c r="H30" s="156">
        <v>8.9586000000000006</v>
      </c>
      <c r="I30" s="156">
        <v>5843.3950000000004</v>
      </c>
      <c r="J30" s="52">
        <f t="shared" si="0"/>
        <v>97</v>
      </c>
      <c r="K30" s="52">
        <f t="shared" si="0"/>
        <v>18.7639</v>
      </c>
      <c r="L30" s="71">
        <f t="shared" si="0"/>
        <v>12555.709699841391</v>
      </c>
      <c r="M30" s="156"/>
      <c r="N30" s="157"/>
      <c r="O30" s="224"/>
      <c r="P30" s="54"/>
      <c r="Q30" s="54"/>
      <c r="R30" s="54"/>
      <c r="S30" s="192"/>
      <c r="T30" s="192"/>
      <c r="U30" s="259"/>
      <c r="V30" s="71">
        <f t="shared" si="1"/>
        <v>0</v>
      </c>
      <c r="W30" s="52">
        <f t="shared" si="1"/>
        <v>0</v>
      </c>
      <c r="X30" s="71">
        <f t="shared" si="1"/>
        <v>0</v>
      </c>
      <c r="Y30" s="54">
        <v>189</v>
      </c>
      <c r="Z30" s="54">
        <v>4.6580000000000004</v>
      </c>
      <c r="AA30" s="54">
        <v>2292.998</v>
      </c>
      <c r="AB30" s="52">
        <v>339</v>
      </c>
      <c r="AC30" s="52">
        <v>9.5227000000000004</v>
      </c>
      <c r="AD30" s="52">
        <v>4481.6440000000002</v>
      </c>
      <c r="AE30" s="52"/>
      <c r="AF30" s="52"/>
      <c r="AG30" s="52"/>
      <c r="AH30" s="52">
        <v>37</v>
      </c>
      <c r="AI30" s="52">
        <v>1.9474</v>
      </c>
      <c r="AJ30" s="52">
        <v>1670.1369999999999</v>
      </c>
      <c r="AK30" s="52">
        <v>147</v>
      </c>
      <c r="AL30" s="52">
        <v>6.7100999999999997</v>
      </c>
      <c r="AM30" s="52">
        <v>3922.72</v>
      </c>
      <c r="AN30" s="52">
        <v>197</v>
      </c>
      <c r="AO30" s="52">
        <v>8.6229999999999993</v>
      </c>
      <c r="AP30" s="52">
        <v>6955.6390000000001</v>
      </c>
      <c r="AQ30" s="54">
        <f t="shared" si="2"/>
        <v>1006</v>
      </c>
      <c r="AR30" s="54">
        <f t="shared" si="2"/>
        <v>50.225099999999998</v>
      </c>
      <c r="AS30" s="54">
        <f t="shared" si="2"/>
        <v>31878.84769984139</v>
      </c>
      <c r="AT30" s="55" t="s">
        <v>25</v>
      </c>
      <c r="AU30" s="42" t="s">
        <v>43</v>
      </c>
      <c r="AV30" s="77"/>
      <c r="AW30" s="24"/>
    </row>
    <row r="31" spans="1:49" ht="25.5">
      <c r="A31" s="73"/>
      <c r="B31" s="57"/>
      <c r="C31" s="58" t="s">
        <v>26</v>
      </c>
      <c r="D31" s="161">
        <v>0</v>
      </c>
      <c r="E31" s="159">
        <v>0</v>
      </c>
      <c r="F31" s="162">
        <v>0</v>
      </c>
      <c r="G31" s="156"/>
      <c r="H31" s="156"/>
      <c r="I31" s="156"/>
      <c r="J31" s="61">
        <f t="shared" si="0"/>
        <v>0</v>
      </c>
      <c r="K31" s="61">
        <f t="shared" si="0"/>
        <v>0</v>
      </c>
      <c r="L31" s="62">
        <f t="shared" si="0"/>
        <v>0</v>
      </c>
      <c r="M31" s="161"/>
      <c r="N31" s="159"/>
      <c r="O31" s="223"/>
      <c r="P31" s="54"/>
      <c r="Q31" s="54"/>
      <c r="R31" s="54"/>
      <c r="S31" s="193"/>
      <c r="T31" s="193"/>
      <c r="U31" s="260"/>
      <c r="V31" s="62">
        <f t="shared" si="1"/>
        <v>0</v>
      </c>
      <c r="W31" s="61">
        <f t="shared" si="1"/>
        <v>0</v>
      </c>
      <c r="X31" s="62">
        <f t="shared" si="1"/>
        <v>0</v>
      </c>
      <c r="Y31" s="54"/>
      <c r="Z31" s="54"/>
      <c r="AA31" s="54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 ht="25.5">
      <c r="A32" s="41" t="s">
        <v>44</v>
      </c>
      <c r="B32" s="42" t="s">
        <v>45</v>
      </c>
      <c r="C32" s="70" t="s">
        <v>25</v>
      </c>
      <c r="D32" s="156">
        <v>0</v>
      </c>
      <c r="E32" s="157">
        <v>0</v>
      </c>
      <c r="F32" s="157">
        <v>0</v>
      </c>
      <c r="G32" s="156"/>
      <c r="H32" s="156"/>
      <c r="I32" s="156"/>
      <c r="J32" s="52">
        <f t="shared" si="0"/>
        <v>0</v>
      </c>
      <c r="K32" s="52">
        <f t="shared" si="0"/>
        <v>0</v>
      </c>
      <c r="L32" s="71">
        <f t="shared" si="0"/>
        <v>0</v>
      </c>
      <c r="M32" s="156">
        <v>45</v>
      </c>
      <c r="N32" s="157">
        <v>6.6997</v>
      </c>
      <c r="O32" s="224">
        <v>4497.5990000000002</v>
      </c>
      <c r="P32" s="54">
        <v>35</v>
      </c>
      <c r="Q32" s="54">
        <v>466.98219999999998</v>
      </c>
      <c r="R32" s="54">
        <v>27855.627</v>
      </c>
      <c r="S32" s="192"/>
      <c r="T32" s="192"/>
      <c r="U32" s="259"/>
      <c r="V32" s="71">
        <f t="shared" si="1"/>
        <v>35</v>
      </c>
      <c r="W32" s="52">
        <f t="shared" si="1"/>
        <v>466.98219999999998</v>
      </c>
      <c r="X32" s="71">
        <f t="shared" si="1"/>
        <v>27855.627</v>
      </c>
      <c r="Y32" s="54">
        <v>54</v>
      </c>
      <c r="Z32" s="54">
        <v>463.93639999999999</v>
      </c>
      <c r="AA32" s="54">
        <v>25784.9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4">
        <f t="shared" si="2"/>
        <v>134</v>
      </c>
      <c r="AR32" s="54">
        <f t="shared" si="2"/>
        <v>937.61829999999998</v>
      </c>
      <c r="AS32" s="54">
        <f t="shared" si="2"/>
        <v>58138.126000000004</v>
      </c>
      <c r="AT32" s="55" t="s">
        <v>25</v>
      </c>
      <c r="AU32" s="42" t="s">
        <v>45</v>
      </c>
      <c r="AV32" s="56" t="s">
        <v>44</v>
      </c>
      <c r="AW32" s="24"/>
    </row>
    <row r="33" spans="1:49" ht="25.5">
      <c r="A33" s="41" t="s">
        <v>46</v>
      </c>
      <c r="B33" s="57"/>
      <c r="C33" s="58" t="s">
        <v>26</v>
      </c>
      <c r="D33" s="161">
        <v>0</v>
      </c>
      <c r="E33" s="159">
        <v>0</v>
      </c>
      <c r="F33" s="162">
        <v>0</v>
      </c>
      <c r="G33" s="156"/>
      <c r="H33" s="156"/>
      <c r="I33" s="156"/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161">
        <v>4</v>
      </c>
      <c r="N33" s="159">
        <v>3.6284999999999998</v>
      </c>
      <c r="O33" s="223">
        <v>2773.81</v>
      </c>
      <c r="P33" s="54">
        <v>36</v>
      </c>
      <c r="Q33" s="54">
        <v>432.90660000000003</v>
      </c>
      <c r="R33" s="54">
        <v>52639.512999999999</v>
      </c>
      <c r="S33" s="193"/>
      <c r="T33" s="193"/>
      <c r="U33" s="260"/>
      <c r="V33" s="62">
        <f t="shared" si="1"/>
        <v>36</v>
      </c>
      <c r="W33" s="61">
        <f t="shared" si="1"/>
        <v>432.90660000000003</v>
      </c>
      <c r="X33" s="62">
        <f t="shared" si="1"/>
        <v>52639.512999999999</v>
      </c>
      <c r="Y33" s="54"/>
      <c r="Z33" s="54"/>
      <c r="AA33" s="54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8">
        <f t="shared" si="2"/>
        <v>40</v>
      </c>
      <c r="AR33" s="68">
        <f t="shared" si="2"/>
        <v>436.5351</v>
      </c>
      <c r="AS33" s="68">
        <f t="shared" si="2"/>
        <v>55413.322999999997</v>
      </c>
      <c r="AT33" s="69" t="s">
        <v>26</v>
      </c>
      <c r="AU33" s="57"/>
      <c r="AV33" s="56" t="s">
        <v>46</v>
      </c>
      <c r="AW33" s="24"/>
    </row>
    <row r="34" spans="1:49" ht="25.5">
      <c r="A34" s="41" t="s">
        <v>27</v>
      </c>
      <c r="B34" s="42" t="s">
        <v>47</v>
      </c>
      <c r="C34" s="70" t="s">
        <v>25</v>
      </c>
      <c r="D34" s="156">
        <v>0</v>
      </c>
      <c r="E34" s="157">
        <v>0</v>
      </c>
      <c r="F34" s="164">
        <v>0</v>
      </c>
      <c r="G34" s="156"/>
      <c r="H34" s="156"/>
      <c r="I34" s="156"/>
      <c r="J34" s="52">
        <f t="shared" si="3"/>
        <v>0</v>
      </c>
      <c r="K34" s="52">
        <f t="shared" si="3"/>
        <v>0</v>
      </c>
      <c r="L34" s="71">
        <f t="shared" si="3"/>
        <v>0</v>
      </c>
      <c r="M34" s="156">
        <v>49</v>
      </c>
      <c r="N34" s="157">
        <v>4.9336000000000002</v>
      </c>
      <c r="O34" s="224">
        <v>2195.4189999999999</v>
      </c>
      <c r="P34" s="54"/>
      <c r="Q34" s="54"/>
      <c r="R34" s="54"/>
      <c r="S34" s="192"/>
      <c r="T34" s="192"/>
      <c r="U34" s="259"/>
      <c r="V34" s="71">
        <f t="shared" si="1"/>
        <v>0</v>
      </c>
      <c r="W34" s="52">
        <f t="shared" si="1"/>
        <v>0</v>
      </c>
      <c r="X34" s="71">
        <f t="shared" si="1"/>
        <v>0</v>
      </c>
      <c r="Y34" s="54"/>
      <c r="Z34" s="54"/>
      <c r="AA34" s="54"/>
      <c r="AB34" s="52">
        <v>23</v>
      </c>
      <c r="AC34" s="52">
        <v>2.3010000000000002</v>
      </c>
      <c r="AD34" s="52">
        <v>959.11900000000003</v>
      </c>
      <c r="AE34" s="52"/>
      <c r="AF34" s="52"/>
      <c r="AG34" s="52"/>
      <c r="AH34" s="52">
        <v>48</v>
      </c>
      <c r="AI34" s="52">
        <v>4.4253999999999998</v>
      </c>
      <c r="AJ34" s="52">
        <v>1606.277</v>
      </c>
      <c r="AK34" s="52">
        <v>8</v>
      </c>
      <c r="AL34" s="52">
        <v>0.2949</v>
      </c>
      <c r="AM34" s="52">
        <v>299.05</v>
      </c>
      <c r="AN34" s="52">
        <v>28</v>
      </c>
      <c r="AO34" s="52">
        <v>1.6518999999999999</v>
      </c>
      <c r="AP34" s="52">
        <v>551.54499999999996</v>
      </c>
      <c r="AQ34" s="54">
        <f t="shared" si="2"/>
        <v>156</v>
      </c>
      <c r="AR34" s="54">
        <f t="shared" si="2"/>
        <v>13.6068</v>
      </c>
      <c r="AS34" s="54">
        <f t="shared" si="2"/>
        <v>5611.41</v>
      </c>
      <c r="AT34" s="55" t="s">
        <v>25</v>
      </c>
      <c r="AU34" s="42" t="s">
        <v>47</v>
      </c>
      <c r="AV34" s="56" t="s">
        <v>27</v>
      </c>
      <c r="AW34" s="24"/>
    </row>
    <row r="35" spans="1:49" ht="25.5">
      <c r="A35" s="73" t="s">
        <v>29</v>
      </c>
      <c r="B35" s="57"/>
      <c r="C35" s="58" t="s">
        <v>26</v>
      </c>
      <c r="D35" s="161">
        <v>0</v>
      </c>
      <c r="E35" s="159">
        <v>0</v>
      </c>
      <c r="F35" s="162">
        <v>0</v>
      </c>
      <c r="G35" s="156"/>
      <c r="H35" s="156"/>
      <c r="I35" s="156"/>
      <c r="J35" s="61">
        <f t="shared" si="3"/>
        <v>0</v>
      </c>
      <c r="K35" s="61">
        <f t="shared" si="3"/>
        <v>0</v>
      </c>
      <c r="L35" s="62">
        <f t="shared" si="3"/>
        <v>0</v>
      </c>
      <c r="M35" s="161">
        <v>1</v>
      </c>
      <c r="N35" s="159">
        <v>4.8599999999999997E-2</v>
      </c>
      <c r="O35" s="223">
        <v>25.975000000000001</v>
      </c>
      <c r="P35" s="54"/>
      <c r="Q35" s="54"/>
      <c r="R35" s="54"/>
      <c r="S35" s="193"/>
      <c r="T35" s="193"/>
      <c r="U35" s="260"/>
      <c r="V35" s="62">
        <f t="shared" si="1"/>
        <v>0</v>
      </c>
      <c r="W35" s="61">
        <f t="shared" si="1"/>
        <v>0</v>
      </c>
      <c r="X35" s="62">
        <f t="shared" si="1"/>
        <v>0</v>
      </c>
      <c r="Y35" s="54"/>
      <c r="Z35" s="54"/>
      <c r="AA35" s="54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8">
        <f t="shared" si="2"/>
        <v>1</v>
      </c>
      <c r="AR35" s="68">
        <f t="shared" si="2"/>
        <v>4.8599999999999997E-2</v>
      </c>
      <c r="AS35" s="68">
        <f t="shared" si="2"/>
        <v>25.975000000000001</v>
      </c>
      <c r="AT35" s="74" t="s">
        <v>26</v>
      </c>
      <c r="AU35" s="57"/>
      <c r="AV35" s="75" t="s">
        <v>29</v>
      </c>
      <c r="AW35" s="24"/>
    </row>
    <row r="36" spans="1:49" ht="25.5">
      <c r="A36" s="41" t="s">
        <v>48</v>
      </c>
      <c r="B36" s="42" t="s">
        <v>49</v>
      </c>
      <c r="C36" s="70" t="s">
        <v>25</v>
      </c>
      <c r="D36" s="156">
        <v>0</v>
      </c>
      <c r="E36" s="157">
        <v>0</v>
      </c>
      <c r="F36" s="165">
        <v>0</v>
      </c>
      <c r="G36" s="156"/>
      <c r="H36" s="156"/>
      <c r="I36" s="156"/>
      <c r="J36" s="52">
        <f t="shared" si="3"/>
        <v>0</v>
      </c>
      <c r="K36" s="52">
        <f t="shared" si="3"/>
        <v>0</v>
      </c>
      <c r="L36" s="71">
        <f t="shared" si="3"/>
        <v>0</v>
      </c>
      <c r="M36" s="156"/>
      <c r="N36" s="157"/>
      <c r="O36" s="224"/>
      <c r="P36" s="54"/>
      <c r="Q36" s="54"/>
      <c r="R36" s="54"/>
      <c r="S36" s="192"/>
      <c r="T36" s="192"/>
      <c r="U36" s="259"/>
      <c r="V36" s="71">
        <f t="shared" si="1"/>
        <v>0</v>
      </c>
      <c r="W36" s="52">
        <f t="shared" si="1"/>
        <v>0</v>
      </c>
      <c r="X36" s="71">
        <f t="shared" si="1"/>
        <v>0</v>
      </c>
      <c r="Y36" s="54"/>
      <c r="Z36" s="54"/>
      <c r="AA36" s="54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4">
        <f t="shared" si="2"/>
        <v>0</v>
      </c>
      <c r="AR36" s="54">
        <f t="shared" si="2"/>
        <v>0</v>
      </c>
      <c r="AS36" s="54">
        <f t="shared" si="2"/>
        <v>0</v>
      </c>
      <c r="AT36" s="55" t="s">
        <v>25</v>
      </c>
      <c r="AU36" s="42" t="s">
        <v>49</v>
      </c>
      <c r="AV36" s="56" t="s">
        <v>48</v>
      </c>
      <c r="AW36" s="24"/>
    </row>
    <row r="37" spans="1:49" ht="25.5">
      <c r="A37" s="41" t="s">
        <v>27</v>
      </c>
      <c r="B37" s="57"/>
      <c r="C37" s="58" t="s">
        <v>26</v>
      </c>
      <c r="D37" s="161">
        <v>0</v>
      </c>
      <c r="E37" s="159">
        <v>0</v>
      </c>
      <c r="F37" s="162">
        <v>0</v>
      </c>
      <c r="G37" s="156"/>
      <c r="H37" s="156"/>
      <c r="I37" s="156"/>
      <c r="J37" s="61">
        <f t="shared" si="3"/>
        <v>0</v>
      </c>
      <c r="K37" s="61">
        <f t="shared" si="3"/>
        <v>0</v>
      </c>
      <c r="L37" s="62">
        <f t="shared" si="3"/>
        <v>0</v>
      </c>
      <c r="M37" s="161"/>
      <c r="N37" s="159"/>
      <c r="O37" s="223"/>
      <c r="P37" s="54"/>
      <c r="Q37" s="54"/>
      <c r="R37" s="54"/>
      <c r="S37" s="193"/>
      <c r="T37" s="193"/>
      <c r="U37" s="260"/>
      <c r="V37" s="62">
        <f t="shared" si="1"/>
        <v>0</v>
      </c>
      <c r="W37" s="61">
        <f t="shared" si="1"/>
        <v>0</v>
      </c>
      <c r="X37" s="62">
        <f t="shared" si="1"/>
        <v>0</v>
      </c>
      <c r="Y37" s="54"/>
      <c r="Z37" s="54"/>
      <c r="AA37" s="54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 ht="25.5">
      <c r="A38" s="41" t="s">
        <v>29</v>
      </c>
      <c r="B38" s="42" t="s">
        <v>50</v>
      </c>
      <c r="C38" s="70" t="s">
        <v>25</v>
      </c>
      <c r="D38" s="156">
        <v>28</v>
      </c>
      <c r="E38" s="157">
        <v>2.8376999999999999</v>
      </c>
      <c r="F38" s="164">
        <v>1616.8817715068531</v>
      </c>
      <c r="G38" s="156"/>
      <c r="H38" s="156"/>
      <c r="I38" s="156"/>
      <c r="J38" s="52">
        <f t="shared" si="3"/>
        <v>28</v>
      </c>
      <c r="K38" s="52">
        <f t="shared" si="3"/>
        <v>2.8376999999999999</v>
      </c>
      <c r="L38" s="71">
        <f t="shared" si="3"/>
        <v>1616.8817715068531</v>
      </c>
      <c r="M38" s="156"/>
      <c r="N38" s="157"/>
      <c r="O38" s="224"/>
      <c r="P38" s="54"/>
      <c r="Q38" s="54"/>
      <c r="R38" s="54"/>
      <c r="S38" s="192"/>
      <c r="T38" s="192"/>
      <c r="U38" s="259"/>
      <c r="V38" s="71">
        <f t="shared" si="1"/>
        <v>0</v>
      </c>
      <c r="W38" s="52">
        <f t="shared" si="1"/>
        <v>0</v>
      </c>
      <c r="X38" s="71">
        <f t="shared" si="1"/>
        <v>0</v>
      </c>
      <c r="Y38" s="54">
        <v>57</v>
      </c>
      <c r="Z38" s="54">
        <v>284.07</v>
      </c>
      <c r="AA38" s="54">
        <v>14533.013999999999</v>
      </c>
      <c r="AB38" s="52">
        <v>29</v>
      </c>
      <c r="AC38" s="52">
        <v>57.079479999999997</v>
      </c>
      <c r="AD38" s="52">
        <v>2786.0140000000001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4">
        <f t="shared" si="2"/>
        <v>114</v>
      </c>
      <c r="AR38" s="54">
        <f t="shared" si="2"/>
        <v>343.98717999999997</v>
      </c>
      <c r="AS38" s="54">
        <f t="shared" si="2"/>
        <v>18935.909771506853</v>
      </c>
      <c r="AT38" s="55" t="s">
        <v>25</v>
      </c>
      <c r="AU38" s="42" t="s">
        <v>50</v>
      </c>
      <c r="AV38" s="56" t="s">
        <v>29</v>
      </c>
      <c r="AW38" s="24"/>
    </row>
    <row r="39" spans="1:49" ht="25.5">
      <c r="A39" s="73" t="s">
        <v>51</v>
      </c>
      <c r="B39" s="57"/>
      <c r="C39" s="58" t="s">
        <v>26</v>
      </c>
      <c r="D39" s="161">
        <v>0</v>
      </c>
      <c r="E39" s="159">
        <v>0</v>
      </c>
      <c r="F39" s="162">
        <v>0</v>
      </c>
      <c r="G39" s="156"/>
      <c r="H39" s="156"/>
      <c r="I39" s="156"/>
      <c r="J39" s="61">
        <f t="shared" si="3"/>
        <v>0</v>
      </c>
      <c r="K39" s="61">
        <f t="shared" si="3"/>
        <v>0</v>
      </c>
      <c r="L39" s="62">
        <f t="shared" si="3"/>
        <v>0</v>
      </c>
      <c r="M39" s="161"/>
      <c r="N39" s="159"/>
      <c r="O39" s="223"/>
      <c r="P39" s="54"/>
      <c r="Q39" s="54"/>
      <c r="R39" s="54"/>
      <c r="S39" s="193"/>
      <c r="T39" s="193"/>
      <c r="U39" s="260"/>
      <c r="V39" s="62">
        <f t="shared" si="1"/>
        <v>0</v>
      </c>
      <c r="W39" s="61">
        <f t="shared" si="1"/>
        <v>0</v>
      </c>
      <c r="X39" s="62">
        <f t="shared" si="1"/>
        <v>0</v>
      </c>
      <c r="Y39" s="54"/>
      <c r="Z39" s="54"/>
      <c r="AA39" s="54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 ht="25.5">
      <c r="A40" s="41"/>
      <c r="B40" s="42" t="s">
        <v>52</v>
      </c>
      <c r="C40" s="70" t="s">
        <v>25</v>
      </c>
      <c r="D40" s="156">
        <v>0</v>
      </c>
      <c r="E40" s="157">
        <v>0</v>
      </c>
      <c r="F40" s="157">
        <v>0</v>
      </c>
      <c r="G40" s="156"/>
      <c r="H40" s="156"/>
      <c r="I40" s="156"/>
      <c r="J40" s="52">
        <f t="shared" si="3"/>
        <v>0</v>
      </c>
      <c r="K40" s="52">
        <f t="shared" si="3"/>
        <v>0</v>
      </c>
      <c r="L40" s="71">
        <f t="shared" si="3"/>
        <v>0</v>
      </c>
      <c r="M40" s="156"/>
      <c r="N40" s="157"/>
      <c r="O40" s="224"/>
      <c r="P40" s="54"/>
      <c r="Q40" s="54"/>
      <c r="R40" s="54"/>
      <c r="S40" s="192"/>
      <c r="T40" s="192"/>
      <c r="U40" s="259"/>
      <c r="V40" s="71">
        <f t="shared" si="1"/>
        <v>0</v>
      </c>
      <c r="W40" s="52">
        <f t="shared" si="1"/>
        <v>0</v>
      </c>
      <c r="X40" s="71">
        <f t="shared" si="1"/>
        <v>0</v>
      </c>
      <c r="Y40" s="54"/>
      <c r="Z40" s="54"/>
      <c r="AA40" s="54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4">
        <f t="shared" si="2"/>
        <v>0</v>
      </c>
      <c r="AR40" s="54">
        <f t="shared" si="2"/>
        <v>0</v>
      </c>
      <c r="AS40" s="54">
        <f t="shared" si="2"/>
        <v>0</v>
      </c>
      <c r="AT40" s="55" t="s">
        <v>25</v>
      </c>
      <c r="AU40" s="42" t="s">
        <v>52</v>
      </c>
      <c r="AV40" s="56"/>
      <c r="AW40" s="24"/>
    </row>
    <row r="41" spans="1:49" ht="25.5">
      <c r="A41" s="41" t="s">
        <v>53</v>
      </c>
      <c r="B41" s="57"/>
      <c r="C41" s="58" t="s">
        <v>26</v>
      </c>
      <c r="D41" s="161">
        <v>0</v>
      </c>
      <c r="E41" s="159">
        <v>0</v>
      </c>
      <c r="F41" s="159">
        <v>0</v>
      </c>
      <c r="G41" s="156"/>
      <c r="H41" s="156"/>
      <c r="I41" s="156"/>
      <c r="J41" s="61">
        <f t="shared" si="3"/>
        <v>0</v>
      </c>
      <c r="K41" s="61">
        <f t="shared" si="3"/>
        <v>0</v>
      </c>
      <c r="L41" s="62">
        <f t="shared" si="3"/>
        <v>0</v>
      </c>
      <c r="M41" s="161"/>
      <c r="N41" s="159"/>
      <c r="O41" s="223"/>
      <c r="P41" s="54"/>
      <c r="Q41" s="54"/>
      <c r="R41" s="54"/>
      <c r="S41" s="193"/>
      <c r="T41" s="193"/>
      <c r="U41" s="260"/>
      <c r="V41" s="62">
        <f t="shared" si="1"/>
        <v>0</v>
      </c>
      <c r="W41" s="61">
        <f t="shared" si="1"/>
        <v>0</v>
      </c>
      <c r="X41" s="62">
        <f t="shared" si="1"/>
        <v>0</v>
      </c>
      <c r="Y41" s="54"/>
      <c r="Z41" s="54"/>
      <c r="AA41" s="54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 ht="25.5">
      <c r="A42" s="41"/>
      <c r="B42" s="42" t="s">
        <v>54</v>
      </c>
      <c r="C42" s="70" t="s">
        <v>25</v>
      </c>
      <c r="D42" s="156">
        <v>0</v>
      </c>
      <c r="E42" s="157">
        <v>0</v>
      </c>
      <c r="F42" s="157">
        <v>0</v>
      </c>
      <c r="G42" s="156">
        <v>2</v>
      </c>
      <c r="H42" s="156">
        <v>28.816400000000002</v>
      </c>
      <c r="I42" s="156">
        <v>8894.5930000000008</v>
      </c>
      <c r="J42" s="52">
        <f t="shared" si="3"/>
        <v>2</v>
      </c>
      <c r="K42" s="52">
        <f t="shared" si="3"/>
        <v>28.816400000000002</v>
      </c>
      <c r="L42" s="71">
        <f t="shared" si="3"/>
        <v>8894.5930000000008</v>
      </c>
      <c r="M42" s="156">
        <v>19</v>
      </c>
      <c r="N42" s="157">
        <v>707.94640000000004</v>
      </c>
      <c r="O42" s="224">
        <v>176108.05600000001</v>
      </c>
      <c r="P42" s="54"/>
      <c r="Q42" s="54"/>
      <c r="R42" s="54"/>
      <c r="S42" s="192"/>
      <c r="T42" s="192"/>
      <c r="U42" s="259"/>
      <c r="V42" s="71">
        <f t="shared" si="1"/>
        <v>0</v>
      </c>
      <c r="W42" s="52">
        <f t="shared" si="1"/>
        <v>0</v>
      </c>
      <c r="X42" s="71">
        <f t="shared" si="1"/>
        <v>0</v>
      </c>
      <c r="Y42" s="54"/>
      <c r="Z42" s="54"/>
      <c r="AA42" s="54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4">
        <f t="shared" si="2"/>
        <v>21</v>
      </c>
      <c r="AR42" s="54">
        <f t="shared" si="2"/>
        <v>736.76280000000008</v>
      </c>
      <c r="AS42" s="54">
        <f t="shared" si="2"/>
        <v>185002.649</v>
      </c>
      <c r="AT42" s="55" t="s">
        <v>25</v>
      </c>
      <c r="AU42" s="42" t="s">
        <v>54</v>
      </c>
      <c r="AV42" s="56"/>
      <c r="AW42" s="24"/>
    </row>
    <row r="43" spans="1:49" ht="25.5">
      <c r="A43" s="41" t="s">
        <v>55</v>
      </c>
      <c r="B43" s="57"/>
      <c r="C43" s="58" t="s">
        <v>26</v>
      </c>
      <c r="D43" s="161">
        <v>4</v>
      </c>
      <c r="E43" s="159">
        <v>67.308599999999998</v>
      </c>
      <c r="F43" s="160">
        <v>25409.563524049667</v>
      </c>
      <c r="G43" s="156">
        <v>11</v>
      </c>
      <c r="H43" s="156">
        <v>164.53399999999999</v>
      </c>
      <c r="I43" s="156">
        <v>71739.381999999998</v>
      </c>
      <c r="J43" s="61">
        <f t="shared" si="3"/>
        <v>15</v>
      </c>
      <c r="K43" s="61">
        <f t="shared" si="3"/>
        <v>231.8426</v>
      </c>
      <c r="L43" s="62">
        <f t="shared" si="3"/>
        <v>97148.945524049661</v>
      </c>
      <c r="M43" s="161">
        <v>2</v>
      </c>
      <c r="N43" s="159">
        <v>100.0034</v>
      </c>
      <c r="O43" s="223">
        <v>25096.04</v>
      </c>
      <c r="P43" s="54"/>
      <c r="Q43" s="54"/>
      <c r="R43" s="54"/>
      <c r="S43" s="193"/>
      <c r="T43" s="193"/>
      <c r="U43" s="260"/>
      <c r="V43" s="62">
        <f t="shared" si="1"/>
        <v>0</v>
      </c>
      <c r="W43" s="61">
        <f t="shared" si="1"/>
        <v>0</v>
      </c>
      <c r="X43" s="62">
        <f t="shared" si="1"/>
        <v>0</v>
      </c>
      <c r="Y43" s="54"/>
      <c r="Z43" s="54"/>
      <c r="AA43" s="54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8">
        <f t="shared" si="2"/>
        <v>17</v>
      </c>
      <c r="AR43" s="68">
        <f t="shared" si="2"/>
        <v>331.846</v>
      </c>
      <c r="AS43" s="68">
        <f t="shared" si="2"/>
        <v>122244.98552404965</v>
      </c>
      <c r="AT43" s="55" t="s">
        <v>26</v>
      </c>
      <c r="AU43" s="57"/>
      <c r="AV43" s="56" t="s">
        <v>55</v>
      </c>
      <c r="AW43" s="24"/>
    </row>
    <row r="44" spans="1:49" ht="25.5">
      <c r="A44" s="41"/>
      <c r="B44" s="42" t="s">
        <v>56</v>
      </c>
      <c r="C44" s="70" t="s">
        <v>25</v>
      </c>
      <c r="D44" s="156">
        <v>0</v>
      </c>
      <c r="E44" s="157">
        <v>0</v>
      </c>
      <c r="F44" s="157">
        <v>0</v>
      </c>
      <c r="G44" s="156"/>
      <c r="H44" s="156"/>
      <c r="I44" s="156"/>
      <c r="J44" s="52">
        <f t="shared" si="3"/>
        <v>0</v>
      </c>
      <c r="K44" s="52">
        <f t="shared" si="3"/>
        <v>0</v>
      </c>
      <c r="L44" s="71">
        <f t="shared" si="3"/>
        <v>0</v>
      </c>
      <c r="M44" s="156"/>
      <c r="N44" s="157"/>
      <c r="O44" s="224"/>
      <c r="P44" s="54"/>
      <c r="Q44" s="54"/>
      <c r="R44" s="54"/>
      <c r="S44" s="192"/>
      <c r="T44" s="192"/>
      <c r="U44" s="259"/>
      <c r="V44" s="71">
        <f t="shared" si="1"/>
        <v>0</v>
      </c>
      <c r="W44" s="52">
        <f t="shared" si="1"/>
        <v>0</v>
      </c>
      <c r="X44" s="71">
        <f t="shared" si="1"/>
        <v>0</v>
      </c>
      <c r="Y44" s="54"/>
      <c r="Z44" s="54"/>
      <c r="AA44" s="54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4">
        <f t="shared" si="2"/>
        <v>0</v>
      </c>
      <c r="AR44" s="54">
        <f t="shared" si="2"/>
        <v>0</v>
      </c>
      <c r="AS44" s="54">
        <f t="shared" si="2"/>
        <v>0</v>
      </c>
      <c r="AT44" s="78" t="s">
        <v>25</v>
      </c>
      <c r="AU44" s="42" t="s">
        <v>56</v>
      </c>
      <c r="AV44" s="56"/>
      <c r="AW44" s="24"/>
    </row>
    <row r="45" spans="1:49" ht="25.5">
      <c r="A45" s="41" t="s">
        <v>29</v>
      </c>
      <c r="B45" s="57"/>
      <c r="C45" s="58" t="s">
        <v>26</v>
      </c>
      <c r="D45" s="161">
        <v>0</v>
      </c>
      <c r="E45" s="159">
        <v>0</v>
      </c>
      <c r="F45" s="159">
        <v>0</v>
      </c>
      <c r="G45" s="156"/>
      <c r="H45" s="156"/>
      <c r="I45" s="156"/>
      <c r="J45" s="61">
        <f t="shared" si="3"/>
        <v>0</v>
      </c>
      <c r="K45" s="61">
        <f t="shared" si="3"/>
        <v>0</v>
      </c>
      <c r="L45" s="62">
        <f t="shared" si="3"/>
        <v>0</v>
      </c>
      <c r="M45" s="161"/>
      <c r="N45" s="159"/>
      <c r="O45" s="223"/>
      <c r="P45" s="54"/>
      <c r="Q45" s="54"/>
      <c r="R45" s="54"/>
      <c r="S45" s="193"/>
      <c r="T45" s="193"/>
      <c r="U45" s="260"/>
      <c r="V45" s="62">
        <f t="shared" si="1"/>
        <v>0</v>
      </c>
      <c r="W45" s="61">
        <f t="shared" si="1"/>
        <v>0</v>
      </c>
      <c r="X45" s="62">
        <f t="shared" si="1"/>
        <v>0</v>
      </c>
      <c r="Y45" s="54"/>
      <c r="Z45" s="54"/>
      <c r="AA45" s="54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8">
        <f t="shared" si="2"/>
        <v>0</v>
      </c>
      <c r="AR45" s="68">
        <f t="shared" si="2"/>
        <v>0</v>
      </c>
      <c r="AS45" s="68">
        <f t="shared" si="2"/>
        <v>0</v>
      </c>
      <c r="AT45" s="69" t="s">
        <v>26</v>
      </c>
      <c r="AU45" s="57"/>
      <c r="AV45" s="79" t="s">
        <v>29</v>
      </c>
      <c r="AW45" s="24"/>
    </row>
    <row r="46" spans="1:49" ht="25.5">
      <c r="A46" s="41"/>
      <c r="B46" s="42" t="s">
        <v>57</v>
      </c>
      <c r="C46" s="70" t="s">
        <v>25</v>
      </c>
      <c r="D46" s="156">
        <v>0</v>
      </c>
      <c r="E46" s="157">
        <v>0</v>
      </c>
      <c r="F46" s="157">
        <v>0</v>
      </c>
      <c r="G46" s="156"/>
      <c r="H46" s="156"/>
      <c r="I46" s="156"/>
      <c r="J46" s="52">
        <f t="shared" si="3"/>
        <v>0</v>
      </c>
      <c r="K46" s="52">
        <f t="shared" si="3"/>
        <v>0</v>
      </c>
      <c r="L46" s="71">
        <f t="shared" si="3"/>
        <v>0</v>
      </c>
      <c r="M46" s="156"/>
      <c r="N46" s="157"/>
      <c r="O46" s="224"/>
      <c r="P46" s="54"/>
      <c r="Q46" s="54"/>
      <c r="R46" s="54"/>
      <c r="S46" s="192"/>
      <c r="T46" s="192"/>
      <c r="U46" s="259"/>
      <c r="V46" s="71">
        <f t="shared" si="1"/>
        <v>0</v>
      </c>
      <c r="W46" s="52">
        <f t="shared" si="1"/>
        <v>0</v>
      </c>
      <c r="X46" s="71">
        <f t="shared" si="1"/>
        <v>0</v>
      </c>
      <c r="Y46" s="54"/>
      <c r="Z46" s="54"/>
      <c r="AA46" s="54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4">
        <f t="shared" si="2"/>
        <v>0</v>
      </c>
      <c r="AR46" s="54">
        <f t="shared" si="2"/>
        <v>0</v>
      </c>
      <c r="AS46" s="54">
        <f t="shared" si="2"/>
        <v>0</v>
      </c>
      <c r="AT46" s="55" t="s">
        <v>25</v>
      </c>
      <c r="AU46" s="42" t="s">
        <v>57</v>
      </c>
      <c r="AV46" s="79"/>
      <c r="AW46" s="24"/>
    </row>
    <row r="47" spans="1:49" ht="25.5">
      <c r="A47" s="73"/>
      <c r="B47" s="57"/>
      <c r="C47" s="58" t="s">
        <v>26</v>
      </c>
      <c r="D47" s="161">
        <v>0</v>
      </c>
      <c r="E47" s="159">
        <v>0</v>
      </c>
      <c r="F47" s="159">
        <v>0</v>
      </c>
      <c r="G47" s="156"/>
      <c r="H47" s="156"/>
      <c r="I47" s="156"/>
      <c r="J47" s="61">
        <f t="shared" si="3"/>
        <v>0</v>
      </c>
      <c r="K47" s="61">
        <f t="shared" si="3"/>
        <v>0</v>
      </c>
      <c r="L47" s="62">
        <f t="shared" si="3"/>
        <v>0</v>
      </c>
      <c r="M47" s="161"/>
      <c r="N47" s="159"/>
      <c r="O47" s="223"/>
      <c r="P47" s="54"/>
      <c r="Q47" s="54"/>
      <c r="R47" s="54"/>
      <c r="S47" s="193"/>
      <c r="T47" s="193"/>
      <c r="U47" s="260"/>
      <c r="V47" s="62">
        <f t="shared" si="1"/>
        <v>0</v>
      </c>
      <c r="W47" s="61">
        <f t="shared" si="1"/>
        <v>0</v>
      </c>
      <c r="X47" s="62">
        <f t="shared" si="1"/>
        <v>0</v>
      </c>
      <c r="Y47" s="54"/>
      <c r="Z47" s="54"/>
      <c r="AA47" s="54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 ht="25.5">
      <c r="A48" s="41"/>
      <c r="B48" s="42" t="s">
        <v>58</v>
      </c>
      <c r="C48" s="70" t="s">
        <v>25</v>
      </c>
      <c r="D48" s="156">
        <v>0</v>
      </c>
      <c r="E48" s="157">
        <v>0</v>
      </c>
      <c r="F48" s="157">
        <v>0</v>
      </c>
      <c r="G48" s="156"/>
      <c r="H48" s="156"/>
      <c r="I48" s="156"/>
      <c r="J48" s="52">
        <f t="shared" si="3"/>
        <v>0</v>
      </c>
      <c r="K48" s="52">
        <f t="shared" si="3"/>
        <v>0</v>
      </c>
      <c r="L48" s="71">
        <f t="shared" si="3"/>
        <v>0</v>
      </c>
      <c r="M48" s="156"/>
      <c r="N48" s="157"/>
      <c r="O48" s="224"/>
      <c r="P48" s="54"/>
      <c r="Q48" s="54"/>
      <c r="R48" s="54"/>
      <c r="S48" s="192"/>
      <c r="T48" s="192"/>
      <c r="U48" s="259"/>
      <c r="V48" s="71">
        <f t="shared" si="1"/>
        <v>0</v>
      </c>
      <c r="W48" s="52">
        <f t="shared" si="1"/>
        <v>0</v>
      </c>
      <c r="X48" s="71">
        <f t="shared" si="1"/>
        <v>0</v>
      </c>
      <c r="Y48" s="54"/>
      <c r="Z48" s="54"/>
      <c r="AA48" s="54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4">
        <f t="shared" si="2"/>
        <v>0</v>
      </c>
      <c r="AR48" s="54">
        <f t="shared" si="2"/>
        <v>0</v>
      </c>
      <c r="AS48" s="54">
        <f t="shared" si="2"/>
        <v>0</v>
      </c>
      <c r="AT48" s="55" t="s">
        <v>25</v>
      </c>
      <c r="AU48" s="42" t="s">
        <v>58</v>
      </c>
      <c r="AV48" s="79"/>
      <c r="AW48" s="24"/>
    </row>
    <row r="49" spans="1:49" ht="25.5">
      <c r="A49" s="41" t="s">
        <v>59</v>
      </c>
      <c r="B49" s="57"/>
      <c r="C49" s="58" t="s">
        <v>26</v>
      </c>
      <c r="D49" s="161">
        <v>0</v>
      </c>
      <c r="E49" s="159">
        <v>0</v>
      </c>
      <c r="F49" s="159">
        <v>0</v>
      </c>
      <c r="G49" s="156"/>
      <c r="H49" s="156"/>
      <c r="I49" s="156"/>
      <c r="J49" s="61">
        <f t="shared" si="3"/>
        <v>0</v>
      </c>
      <c r="K49" s="61">
        <f t="shared" si="3"/>
        <v>0</v>
      </c>
      <c r="L49" s="62">
        <f t="shared" si="3"/>
        <v>0</v>
      </c>
      <c r="M49" s="161"/>
      <c r="N49" s="159"/>
      <c r="O49" s="223"/>
      <c r="P49" s="54"/>
      <c r="Q49" s="54"/>
      <c r="R49" s="54"/>
      <c r="S49" s="193"/>
      <c r="T49" s="193"/>
      <c r="U49" s="260"/>
      <c r="V49" s="62">
        <f t="shared" si="1"/>
        <v>0</v>
      </c>
      <c r="W49" s="61">
        <f t="shared" si="1"/>
        <v>0</v>
      </c>
      <c r="X49" s="62">
        <f t="shared" si="1"/>
        <v>0</v>
      </c>
      <c r="Y49" s="54"/>
      <c r="Z49" s="54"/>
      <c r="AA49" s="54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8">
        <f t="shared" si="2"/>
        <v>0</v>
      </c>
      <c r="AR49" s="68">
        <f t="shared" si="2"/>
        <v>0</v>
      </c>
      <c r="AS49" s="68">
        <f t="shared" si="2"/>
        <v>0</v>
      </c>
      <c r="AT49" s="69" t="s">
        <v>26</v>
      </c>
      <c r="AU49" s="57"/>
      <c r="AV49" s="79" t="s">
        <v>59</v>
      </c>
      <c r="AW49" s="24"/>
    </row>
    <row r="50" spans="1:49" ht="25.5">
      <c r="A50" s="41"/>
      <c r="B50" s="42" t="s">
        <v>60</v>
      </c>
      <c r="C50" s="70" t="s">
        <v>25</v>
      </c>
      <c r="D50" s="156">
        <v>0</v>
      </c>
      <c r="E50" s="157">
        <v>0</v>
      </c>
      <c r="F50" s="157">
        <v>0</v>
      </c>
      <c r="G50" s="156"/>
      <c r="H50" s="156"/>
      <c r="I50" s="156"/>
      <c r="J50" s="52">
        <f t="shared" si="3"/>
        <v>0</v>
      </c>
      <c r="K50" s="52">
        <f t="shared" si="3"/>
        <v>0</v>
      </c>
      <c r="L50" s="71">
        <f t="shared" si="3"/>
        <v>0</v>
      </c>
      <c r="M50" s="156"/>
      <c r="N50" s="157"/>
      <c r="O50" s="224"/>
      <c r="P50" s="54"/>
      <c r="Q50" s="54"/>
      <c r="R50" s="54"/>
      <c r="S50" s="192"/>
      <c r="T50" s="192"/>
      <c r="U50" s="259"/>
      <c r="V50" s="71">
        <f t="shared" si="1"/>
        <v>0</v>
      </c>
      <c r="W50" s="52">
        <f t="shared" si="1"/>
        <v>0</v>
      </c>
      <c r="X50" s="71">
        <f t="shared" si="1"/>
        <v>0</v>
      </c>
      <c r="Y50" s="54"/>
      <c r="Z50" s="54"/>
      <c r="AA50" s="54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4">
        <f t="shared" si="2"/>
        <v>0</v>
      </c>
      <c r="AR50" s="54">
        <f t="shared" si="2"/>
        <v>0</v>
      </c>
      <c r="AS50" s="54">
        <f t="shared" si="2"/>
        <v>0</v>
      </c>
      <c r="AT50" s="55" t="s">
        <v>25</v>
      </c>
      <c r="AU50" s="42" t="s">
        <v>60</v>
      </c>
      <c r="AV50" s="77"/>
      <c r="AW50" s="24"/>
    </row>
    <row r="51" spans="1:49" ht="25.5">
      <c r="A51" s="41"/>
      <c r="B51" s="57"/>
      <c r="C51" s="58" t="s">
        <v>26</v>
      </c>
      <c r="D51" s="161">
        <v>0</v>
      </c>
      <c r="E51" s="159">
        <v>0</v>
      </c>
      <c r="F51" s="159">
        <v>0</v>
      </c>
      <c r="G51" s="156"/>
      <c r="H51" s="156"/>
      <c r="I51" s="156"/>
      <c r="J51" s="61">
        <f t="shared" si="3"/>
        <v>0</v>
      </c>
      <c r="K51" s="61">
        <f t="shared" si="3"/>
        <v>0</v>
      </c>
      <c r="L51" s="62">
        <f t="shared" si="3"/>
        <v>0</v>
      </c>
      <c r="M51" s="161"/>
      <c r="N51" s="159"/>
      <c r="O51" s="223"/>
      <c r="P51" s="54"/>
      <c r="Q51" s="54"/>
      <c r="R51" s="54"/>
      <c r="S51" s="193"/>
      <c r="T51" s="193"/>
      <c r="U51" s="260"/>
      <c r="V51" s="62">
        <f t="shared" si="1"/>
        <v>0</v>
      </c>
      <c r="W51" s="61">
        <f t="shared" si="1"/>
        <v>0</v>
      </c>
      <c r="X51" s="62">
        <f t="shared" si="1"/>
        <v>0</v>
      </c>
      <c r="Y51" s="54"/>
      <c r="Z51" s="54"/>
      <c r="AA51" s="54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8">
        <f t="shared" si="2"/>
        <v>0</v>
      </c>
      <c r="AR51" s="68">
        <f t="shared" si="2"/>
        <v>0</v>
      </c>
      <c r="AS51" s="68">
        <f t="shared" si="2"/>
        <v>0</v>
      </c>
      <c r="AT51" s="69" t="s">
        <v>26</v>
      </c>
      <c r="AU51" s="57"/>
      <c r="AV51" s="79"/>
      <c r="AW51" s="24"/>
    </row>
    <row r="52" spans="1:49" ht="25.5">
      <c r="A52" s="41"/>
      <c r="B52" s="42" t="s">
        <v>61</v>
      </c>
      <c r="C52" s="70" t="s">
        <v>25</v>
      </c>
      <c r="D52" s="156">
        <v>0</v>
      </c>
      <c r="E52" s="157">
        <v>0</v>
      </c>
      <c r="F52" s="157">
        <v>0</v>
      </c>
      <c r="G52" s="156"/>
      <c r="H52" s="156"/>
      <c r="I52" s="156"/>
      <c r="J52" s="52">
        <f t="shared" si="3"/>
        <v>0</v>
      </c>
      <c r="K52" s="52">
        <f t="shared" si="3"/>
        <v>0</v>
      </c>
      <c r="L52" s="71">
        <f t="shared" si="3"/>
        <v>0</v>
      </c>
      <c r="M52" s="156"/>
      <c r="N52" s="157"/>
      <c r="O52" s="224"/>
      <c r="P52" s="54"/>
      <c r="Q52" s="54"/>
      <c r="R52" s="54"/>
      <c r="S52" s="192"/>
      <c r="T52" s="192"/>
      <c r="U52" s="259"/>
      <c r="V52" s="71">
        <f t="shared" si="1"/>
        <v>0</v>
      </c>
      <c r="W52" s="52">
        <f t="shared" si="1"/>
        <v>0</v>
      </c>
      <c r="X52" s="71">
        <f t="shared" si="1"/>
        <v>0</v>
      </c>
      <c r="Y52" s="54"/>
      <c r="Z52" s="54"/>
      <c r="AA52" s="54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 ht="25.5">
      <c r="A53" s="41" t="s">
        <v>29</v>
      </c>
      <c r="B53" s="57"/>
      <c r="C53" s="58" t="s">
        <v>26</v>
      </c>
      <c r="D53" s="161">
        <v>0</v>
      </c>
      <c r="E53" s="159">
        <v>0</v>
      </c>
      <c r="F53" s="160">
        <v>0</v>
      </c>
      <c r="G53" s="156"/>
      <c r="H53" s="156"/>
      <c r="I53" s="156"/>
      <c r="J53" s="61">
        <f t="shared" si="3"/>
        <v>0</v>
      </c>
      <c r="K53" s="61">
        <f t="shared" si="3"/>
        <v>0</v>
      </c>
      <c r="L53" s="62">
        <f t="shared" si="3"/>
        <v>0</v>
      </c>
      <c r="M53" s="161"/>
      <c r="N53" s="159"/>
      <c r="O53" s="223"/>
      <c r="P53" s="54"/>
      <c r="Q53" s="54"/>
      <c r="R53" s="54"/>
      <c r="S53" s="193"/>
      <c r="T53" s="193"/>
      <c r="U53" s="260"/>
      <c r="V53" s="62">
        <f t="shared" si="1"/>
        <v>0</v>
      </c>
      <c r="W53" s="61">
        <f t="shared" si="1"/>
        <v>0</v>
      </c>
      <c r="X53" s="62">
        <f t="shared" si="1"/>
        <v>0</v>
      </c>
      <c r="Y53" s="54"/>
      <c r="Z53" s="54"/>
      <c r="AA53" s="54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8">
        <f t="shared" si="2"/>
        <v>0</v>
      </c>
      <c r="AR53" s="68">
        <f t="shared" si="2"/>
        <v>0</v>
      </c>
      <c r="AS53" s="68">
        <f t="shared" si="2"/>
        <v>0</v>
      </c>
      <c r="AT53" s="69" t="s">
        <v>26</v>
      </c>
      <c r="AU53" s="57"/>
      <c r="AV53" s="79" t="s">
        <v>29</v>
      </c>
      <c r="AW53" s="24"/>
    </row>
    <row r="54" spans="1:49" ht="25.5">
      <c r="A54" s="41"/>
      <c r="B54" s="42" t="s">
        <v>62</v>
      </c>
      <c r="C54" s="70" t="s">
        <v>25</v>
      </c>
      <c r="D54" s="156">
        <v>0</v>
      </c>
      <c r="E54" s="157">
        <v>0</v>
      </c>
      <c r="F54" s="157">
        <v>0</v>
      </c>
      <c r="G54" s="156"/>
      <c r="H54" s="156"/>
      <c r="I54" s="156"/>
      <c r="J54" s="52">
        <f t="shared" si="3"/>
        <v>0</v>
      </c>
      <c r="K54" s="52">
        <f t="shared" si="3"/>
        <v>0</v>
      </c>
      <c r="L54" s="71">
        <f t="shared" si="3"/>
        <v>0</v>
      </c>
      <c r="M54" s="156"/>
      <c r="N54" s="157"/>
      <c r="O54" s="224"/>
      <c r="P54" s="54"/>
      <c r="Q54" s="54"/>
      <c r="R54" s="54"/>
      <c r="S54" s="192"/>
      <c r="T54" s="192"/>
      <c r="U54" s="259"/>
      <c r="V54" s="71">
        <f t="shared" si="1"/>
        <v>0</v>
      </c>
      <c r="W54" s="52">
        <f t="shared" si="1"/>
        <v>0</v>
      </c>
      <c r="X54" s="71">
        <f t="shared" si="1"/>
        <v>0</v>
      </c>
      <c r="Y54" s="54"/>
      <c r="Z54" s="54"/>
      <c r="AA54" s="54"/>
      <c r="AB54" s="52"/>
      <c r="AC54" s="52"/>
      <c r="AD54" s="52"/>
      <c r="AE54" s="52"/>
      <c r="AF54" s="52"/>
      <c r="AG54" s="52"/>
      <c r="AH54" s="52"/>
      <c r="AI54" s="52"/>
      <c r="AJ54" s="52"/>
      <c r="AK54" s="52">
        <v>1</v>
      </c>
      <c r="AL54" s="52">
        <v>6.1000000000000004E-3</v>
      </c>
      <c r="AM54" s="52">
        <v>5.7229999999999999</v>
      </c>
      <c r="AN54" s="52">
        <v>16</v>
      </c>
      <c r="AO54" s="52">
        <v>1.6306</v>
      </c>
      <c r="AP54" s="52">
        <v>1785.77</v>
      </c>
      <c r="AQ54" s="54">
        <f t="shared" si="2"/>
        <v>17</v>
      </c>
      <c r="AR54" s="54">
        <f t="shared" si="2"/>
        <v>1.6367</v>
      </c>
      <c r="AS54" s="54">
        <f t="shared" si="2"/>
        <v>1791.4929999999999</v>
      </c>
      <c r="AT54" s="55" t="s">
        <v>25</v>
      </c>
      <c r="AU54" s="42" t="s">
        <v>62</v>
      </c>
      <c r="AV54" s="56"/>
      <c r="AW54" s="24"/>
    </row>
    <row r="55" spans="1:49" ht="25.5">
      <c r="A55" s="73"/>
      <c r="B55" s="57"/>
      <c r="C55" s="58" t="s">
        <v>26</v>
      </c>
      <c r="D55" s="161">
        <v>0</v>
      </c>
      <c r="E55" s="159">
        <v>0</v>
      </c>
      <c r="F55" s="159">
        <v>0</v>
      </c>
      <c r="G55" s="156"/>
      <c r="H55" s="156"/>
      <c r="I55" s="156"/>
      <c r="J55" s="61">
        <f t="shared" si="3"/>
        <v>0</v>
      </c>
      <c r="K55" s="61">
        <f t="shared" si="3"/>
        <v>0</v>
      </c>
      <c r="L55" s="62">
        <f t="shared" si="3"/>
        <v>0</v>
      </c>
      <c r="M55" s="161"/>
      <c r="N55" s="159"/>
      <c r="O55" s="223"/>
      <c r="P55" s="54"/>
      <c r="Q55" s="54"/>
      <c r="R55" s="54"/>
      <c r="S55" s="193"/>
      <c r="T55" s="193"/>
      <c r="U55" s="260"/>
      <c r="V55" s="62">
        <f t="shared" si="1"/>
        <v>0</v>
      </c>
      <c r="W55" s="61">
        <f t="shared" si="1"/>
        <v>0</v>
      </c>
      <c r="X55" s="62">
        <f t="shared" si="1"/>
        <v>0</v>
      </c>
      <c r="Y55" s="54"/>
      <c r="Z55" s="54"/>
      <c r="AA55" s="5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 ht="25.5">
      <c r="A56" s="81" t="s">
        <v>83</v>
      </c>
      <c r="B56" s="82" t="s">
        <v>64</v>
      </c>
      <c r="C56" s="70" t="s">
        <v>25</v>
      </c>
      <c r="D56" s="156">
        <v>0</v>
      </c>
      <c r="E56" s="157">
        <v>0</v>
      </c>
      <c r="F56" s="157">
        <v>0</v>
      </c>
      <c r="G56" s="156"/>
      <c r="H56" s="156"/>
      <c r="I56" s="156"/>
      <c r="J56" s="52">
        <f t="shared" si="3"/>
        <v>0</v>
      </c>
      <c r="K56" s="52">
        <f t="shared" si="3"/>
        <v>0</v>
      </c>
      <c r="L56" s="71">
        <f t="shared" si="3"/>
        <v>0</v>
      </c>
      <c r="M56" s="156"/>
      <c r="N56" s="157"/>
      <c r="O56" s="224"/>
      <c r="P56" s="54"/>
      <c r="Q56" s="54"/>
      <c r="R56" s="54"/>
      <c r="S56" s="192"/>
      <c r="T56" s="192"/>
      <c r="U56" s="259"/>
      <c r="V56" s="71">
        <f t="shared" si="1"/>
        <v>0</v>
      </c>
      <c r="W56" s="52">
        <f t="shared" si="1"/>
        <v>0</v>
      </c>
      <c r="X56" s="71">
        <f t="shared" si="1"/>
        <v>0</v>
      </c>
      <c r="Y56" s="54"/>
      <c r="Z56" s="54"/>
      <c r="AA56" s="54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4">
        <f t="shared" si="2"/>
        <v>0</v>
      </c>
      <c r="AR56" s="54">
        <f t="shared" si="2"/>
        <v>0</v>
      </c>
      <c r="AS56" s="54">
        <f t="shared" si="2"/>
        <v>0</v>
      </c>
      <c r="AT56" s="83" t="s">
        <v>25</v>
      </c>
      <c r="AU56" s="84" t="s">
        <v>83</v>
      </c>
      <c r="AV56" s="85" t="s">
        <v>66</v>
      </c>
      <c r="AW56" s="24"/>
    </row>
    <row r="57" spans="1:49" ht="25.5">
      <c r="A57" s="86"/>
      <c r="B57" s="87"/>
      <c r="C57" s="58" t="s">
        <v>26</v>
      </c>
      <c r="D57" s="161">
        <v>0</v>
      </c>
      <c r="E57" s="159">
        <v>0</v>
      </c>
      <c r="F57" s="159">
        <v>0</v>
      </c>
      <c r="G57" s="156"/>
      <c r="H57" s="156"/>
      <c r="I57" s="156"/>
      <c r="J57" s="61">
        <f t="shared" si="3"/>
        <v>0</v>
      </c>
      <c r="K57" s="61">
        <f t="shared" si="3"/>
        <v>0</v>
      </c>
      <c r="L57" s="62">
        <f t="shared" si="3"/>
        <v>0</v>
      </c>
      <c r="M57" s="161"/>
      <c r="N57" s="159"/>
      <c r="O57" s="223"/>
      <c r="P57" s="54"/>
      <c r="Q57" s="54"/>
      <c r="R57" s="54"/>
      <c r="S57" s="193"/>
      <c r="T57" s="193"/>
      <c r="U57" s="260"/>
      <c r="V57" s="62">
        <f t="shared" si="1"/>
        <v>0</v>
      </c>
      <c r="W57" s="61">
        <f t="shared" si="1"/>
        <v>0</v>
      </c>
      <c r="X57" s="62">
        <f t="shared" si="1"/>
        <v>0</v>
      </c>
      <c r="Y57" s="54"/>
      <c r="Z57" s="54"/>
      <c r="AA57" s="54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8">
        <f t="shared" si="2"/>
        <v>0</v>
      </c>
      <c r="AR57" s="68">
        <f t="shared" si="2"/>
        <v>0</v>
      </c>
      <c r="AS57" s="68">
        <f t="shared" si="2"/>
        <v>0</v>
      </c>
      <c r="AT57" s="58" t="s">
        <v>26</v>
      </c>
      <c r="AU57" s="88"/>
      <c r="AV57" s="89"/>
      <c r="AW57" s="24"/>
    </row>
    <row r="58" spans="1:49" ht="25.5">
      <c r="A58" s="8" t="s">
        <v>66</v>
      </c>
      <c r="C58" s="90" t="s">
        <v>25</v>
      </c>
      <c r="D58" s="166">
        <v>0</v>
      </c>
      <c r="E58" s="167">
        <v>0</v>
      </c>
      <c r="F58" s="167">
        <v>0</v>
      </c>
      <c r="G58" s="156"/>
      <c r="H58" s="156"/>
      <c r="I58" s="156"/>
      <c r="J58" s="94">
        <f t="shared" si="3"/>
        <v>0</v>
      </c>
      <c r="K58" s="94">
        <f t="shared" si="3"/>
        <v>0</v>
      </c>
      <c r="L58" s="95">
        <f t="shared" si="3"/>
        <v>0</v>
      </c>
      <c r="M58" s="166">
        <v>681</v>
      </c>
      <c r="N58" s="167">
        <v>13.122</v>
      </c>
      <c r="O58" s="230">
        <v>8012.5309999999999</v>
      </c>
      <c r="P58" s="54"/>
      <c r="Q58" s="54"/>
      <c r="R58" s="54"/>
      <c r="S58" s="261"/>
      <c r="T58" s="261"/>
      <c r="U58" s="262"/>
      <c r="V58" s="95">
        <f t="shared" si="1"/>
        <v>0</v>
      </c>
      <c r="W58" s="94">
        <f t="shared" si="1"/>
        <v>0</v>
      </c>
      <c r="X58" s="95">
        <f t="shared" si="1"/>
        <v>0</v>
      </c>
      <c r="Y58" s="54">
        <v>210</v>
      </c>
      <c r="Z58" s="54">
        <v>340.81939999999997</v>
      </c>
      <c r="AA58" s="54">
        <v>153385.81599999999</v>
      </c>
      <c r="AB58" s="94">
        <v>534</v>
      </c>
      <c r="AC58" s="94">
        <v>142.60319999999999</v>
      </c>
      <c r="AD58" s="94">
        <v>48818.944000000003</v>
      </c>
      <c r="AE58" s="94"/>
      <c r="AF58" s="94"/>
      <c r="AG58" s="94"/>
      <c r="AH58" s="94"/>
      <c r="AI58" s="94"/>
      <c r="AJ58" s="94"/>
      <c r="AK58" s="94">
        <v>45</v>
      </c>
      <c r="AL58" s="94">
        <v>3.1734</v>
      </c>
      <c r="AM58" s="94">
        <v>1763.5740000000001</v>
      </c>
      <c r="AN58" s="94">
        <v>316</v>
      </c>
      <c r="AO58" s="94">
        <v>4.5160999999999998</v>
      </c>
      <c r="AP58" s="94">
        <v>30541.341</v>
      </c>
      <c r="AQ58" s="100">
        <f t="shared" si="2"/>
        <v>1786</v>
      </c>
      <c r="AR58" s="100">
        <f t="shared" si="2"/>
        <v>504.23409999999996</v>
      </c>
      <c r="AS58" s="100">
        <f t="shared" si="2"/>
        <v>242522.20599999998</v>
      </c>
      <c r="AT58" s="90" t="s">
        <v>25</v>
      </c>
      <c r="AU58" s="101"/>
      <c r="AV58" s="56" t="s">
        <v>66</v>
      </c>
      <c r="AW58" s="24"/>
    </row>
    <row r="59" spans="1:49" ht="25.5">
      <c r="A59" s="102" t="s">
        <v>67</v>
      </c>
      <c r="B59" s="103"/>
      <c r="C59" s="70" t="s">
        <v>68</v>
      </c>
      <c r="D59" s="156">
        <v>0</v>
      </c>
      <c r="E59" s="157">
        <v>0</v>
      </c>
      <c r="F59" s="157">
        <v>0</v>
      </c>
      <c r="G59" s="156"/>
      <c r="H59" s="156"/>
      <c r="I59" s="156"/>
      <c r="J59" s="105">
        <f t="shared" si="3"/>
        <v>0</v>
      </c>
      <c r="K59" s="105">
        <f t="shared" si="3"/>
        <v>0</v>
      </c>
      <c r="L59" s="106">
        <f t="shared" si="3"/>
        <v>0</v>
      </c>
      <c r="M59" s="156"/>
      <c r="N59" s="157"/>
      <c r="O59" s="229"/>
      <c r="P59" s="54"/>
      <c r="Q59" s="54"/>
      <c r="R59" s="54"/>
      <c r="S59" s="192"/>
      <c r="T59" s="192"/>
      <c r="U59" s="259"/>
      <c r="V59" s="106">
        <f t="shared" si="1"/>
        <v>0</v>
      </c>
      <c r="W59" s="105">
        <f t="shared" si="1"/>
        <v>0</v>
      </c>
      <c r="X59" s="106">
        <f t="shared" si="1"/>
        <v>0</v>
      </c>
      <c r="Y59" s="54"/>
      <c r="Z59" s="54"/>
      <c r="AA59" s="54"/>
      <c r="AB59" s="52"/>
      <c r="AC59" s="107"/>
      <c r="AD59" s="52"/>
      <c r="AE59" s="52"/>
      <c r="AF59" s="107"/>
      <c r="AG59" s="52"/>
      <c r="AH59" s="52"/>
      <c r="AI59" s="107"/>
      <c r="AJ59" s="52"/>
      <c r="AK59" s="52"/>
      <c r="AL59" s="107"/>
      <c r="AM59" s="52"/>
      <c r="AN59" s="52"/>
      <c r="AO59" s="107"/>
      <c r="AP59" s="52"/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 ht="25.5">
      <c r="A60" s="32"/>
      <c r="B60" s="33"/>
      <c r="C60" s="58" t="s">
        <v>26</v>
      </c>
      <c r="D60" s="161">
        <v>0</v>
      </c>
      <c r="E60" s="159">
        <v>0</v>
      </c>
      <c r="F60" s="159">
        <v>0</v>
      </c>
      <c r="G60" s="156"/>
      <c r="H60" s="156"/>
      <c r="I60" s="156"/>
      <c r="J60" s="61">
        <f t="shared" si="3"/>
        <v>0</v>
      </c>
      <c r="K60" s="61">
        <f t="shared" si="3"/>
        <v>0</v>
      </c>
      <c r="L60" s="62">
        <f t="shared" si="3"/>
        <v>0</v>
      </c>
      <c r="M60" s="161">
        <v>3</v>
      </c>
      <c r="N60" s="159">
        <v>5.9700000000000003E-2</v>
      </c>
      <c r="O60" s="226">
        <v>86.816999999999993</v>
      </c>
      <c r="P60" s="54"/>
      <c r="Q60" s="54"/>
      <c r="R60" s="54"/>
      <c r="S60" s="193"/>
      <c r="T60" s="193"/>
      <c r="U60" s="260"/>
      <c r="V60" s="62">
        <f t="shared" si="1"/>
        <v>0</v>
      </c>
      <c r="W60" s="61">
        <f t="shared" si="1"/>
        <v>0</v>
      </c>
      <c r="X60" s="62">
        <f t="shared" si="1"/>
        <v>0</v>
      </c>
      <c r="Y60" s="54"/>
      <c r="Z60" s="54"/>
      <c r="AA60" s="54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8">
        <f t="shared" si="2"/>
        <v>3</v>
      </c>
      <c r="AR60" s="68">
        <f t="shared" si="2"/>
        <v>5.9700000000000003E-2</v>
      </c>
      <c r="AS60" s="68">
        <f t="shared" si="2"/>
        <v>86.816999999999993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166">
        <v>81</v>
      </c>
      <c r="E61" s="167">
        <v>12.643000000000001</v>
      </c>
      <c r="F61" s="167">
        <v>8329.196471348243</v>
      </c>
      <c r="G61" s="156">
        <v>55</v>
      </c>
      <c r="H61" s="156">
        <v>40.599299999999999</v>
      </c>
      <c r="I61" s="156">
        <v>15678.204000000002</v>
      </c>
      <c r="J61" s="94">
        <f>+J6+J8+J10+J12+J14+J16+J18+J20+J22+J24+J26+J28+J30+J32+J34+J36+J38+J40+J42+J44+J46+J48+J50+J52+J54+J56+J58</f>
        <v>136</v>
      </c>
      <c r="K61" s="94">
        <f>+K6+K8+K10+K12+K14+K16+K18+K20+K22+K24+K26+K28+K30+K32+K34+K36+K38+K40+K42+K44+K46+K48+K50+K52+K54+K56+K58</f>
        <v>53.2423</v>
      </c>
      <c r="L61" s="95">
        <f>+L6+L8+L10+L12+L14+L16+L18+L20+L22+L24+L26+L28+L30+L32+L34+L36+L38+L40+L42+L44+L46+L48+L50+L52+L54+L56+L58</f>
        <v>24007.400471348243</v>
      </c>
      <c r="M61" s="166">
        <f t="shared" ref="M61:O61" si="4">+M6+M8+M10+M12+M14+M16+M18+M20+M22+M24+M26+M28+M30+M32+M34+M36+M38+M40+M42+M44+M46+M48+M50+M52+M54+M56+M58</f>
        <v>811</v>
      </c>
      <c r="N61" s="167">
        <f t="shared" si="4"/>
        <v>912.96480000000008</v>
      </c>
      <c r="O61" s="228">
        <f t="shared" si="4"/>
        <v>209627.351</v>
      </c>
      <c r="P61" s="54">
        <v>431</v>
      </c>
      <c r="Q61" s="54">
        <v>1505.0582999999999</v>
      </c>
      <c r="R61" s="54">
        <v>275710.93700000003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431</v>
      </c>
      <c r="W61" s="94">
        <f>+W6+W8+W10+W12+W14+W16+W18+W20+W22+W24+W26+W28+W30+W32+W34+W36+W38+W40+W42+W44+W46+W48+W50+W52+W54+W56+W58</f>
        <v>1505.0582999999999</v>
      </c>
      <c r="X61" s="99">
        <f>+X6+X8+X10+X12+X14+X16+X18+X20+X22+X24+X26+X28+X30+X32+X34+X36+X38+X40+X42+X44+X46+X48+X50+X52+X54+X56+X58</f>
        <v>275710.93700000003</v>
      </c>
      <c r="Y61" s="54">
        <v>527</v>
      </c>
      <c r="Z61" s="54">
        <v>1174.7689</v>
      </c>
      <c r="AA61" s="54">
        <v>210267.20299999998</v>
      </c>
      <c r="AB61" s="94">
        <f t="shared" ref="AB61:AP61" si="5">+AB6+AB8+AB10+AB12+AB14+AB16+AB18+AB20+AB22+AB24+AB26+AB28+AB30+AB32+AB34+AB36+AB38+AB40+AB42+AB44+AB46+AB48+AB50+AB52+AB54+AB56+AB58</f>
        <v>926</v>
      </c>
      <c r="AC61" s="94">
        <f t="shared" si="5"/>
        <v>211.63737999999998</v>
      </c>
      <c r="AD61" s="94">
        <f t="shared" si="5"/>
        <v>57055.586000000003</v>
      </c>
      <c r="AE61" s="94">
        <f t="shared" si="5"/>
        <v>77</v>
      </c>
      <c r="AF61" s="94">
        <f t="shared" si="5"/>
        <v>13.7585</v>
      </c>
      <c r="AG61" s="94">
        <f t="shared" si="5"/>
        <v>11008.144</v>
      </c>
      <c r="AH61" s="94">
        <f t="shared" si="5"/>
        <v>105</v>
      </c>
      <c r="AI61" s="94">
        <f t="shared" si="5"/>
        <v>17.318999999999999</v>
      </c>
      <c r="AJ61" s="94">
        <f t="shared" si="5"/>
        <v>6737.1350000000002</v>
      </c>
      <c r="AK61" s="94">
        <f t="shared" si="5"/>
        <v>201</v>
      </c>
      <c r="AL61" s="94">
        <f t="shared" si="5"/>
        <v>10.1845</v>
      </c>
      <c r="AM61" s="94">
        <f t="shared" si="5"/>
        <v>5991.0669999999991</v>
      </c>
      <c r="AN61" s="94">
        <f t="shared" si="5"/>
        <v>557</v>
      </c>
      <c r="AO61" s="94">
        <f t="shared" si="5"/>
        <v>16.421599999999998</v>
      </c>
      <c r="AP61" s="94">
        <f t="shared" si="5"/>
        <v>39834.294999999998</v>
      </c>
      <c r="AQ61" s="100">
        <f t="shared" si="2"/>
        <v>3771</v>
      </c>
      <c r="AR61" s="100">
        <f t="shared" si="2"/>
        <v>3915.3552800000002</v>
      </c>
      <c r="AS61" s="100">
        <f t="shared" si="2"/>
        <v>840239.11847134843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156">
        <v>0</v>
      </c>
      <c r="E62" s="157">
        <v>0</v>
      </c>
      <c r="F62" s="157">
        <v>0</v>
      </c>
      <c r="G62" s="156">
        <v>0</v>
      </c>
      <c r="H62" s="156">
        <v>0</v>
      </c>
      <c r="I62" s="156">
        <v>0</v>
      </c>
      <c r="J62" s="52">
        <f>J59</f>
        <v>0</v>
      </c>
      <c r="K62" s="52">
        <f>K59</f>
        <v>0</v>
      </c>
      <c r="L62" s="71">
        <f>L59</f>
        <v>0</v>
      </c>
      <c r="M62" s="156">
        <f t="shared" ref="M62:O62" si="6">M59</f>
        <v>0</v>
      </c>
      <c r="N62" s="157">
        <f t="shared" si="6"/>
        <v>0</v>
      </c>
      <c r="O62" s="229">
        <f t="shared" si="6"/>
        <v>0</v>
      </c>
      <c r="P62" s="54">
        <v>0</v>
      </c>
      <c r="Q62" s="54">
        <v>0</v>
      </c>
      <c r="R62" s="54"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v>0</v>
      </c>
      <c r="Z62" s="54">
        <v>0</v>
      </c>
      <c r="AA62" s="54">
        <v>0</v>
      </c>
      <c r="AB62" s="52">
        <f t="shared" ref="AB62:AD62" si="7">AB59</f>
        <v>0</v>
      </c>
      <c r="AC62" s="52">
        <f t="shared" si="7"/>
        <v>0</v>
      </c>
      <c r="AD62" s="52">
        <f t="shared" si="7"/>
        <v>0</v>
      </c>
      <c r="AE62" s="52">
        <f t="shared" ref="AE62:AG62" si="8">+AE59</f>
        <v>0</v>
      </c>
      <c r="AF62" s="52">
        <f t="shared" si="8"/>
        <v>0</v>
      </c>
      <c r="AG62" s="52">
        <f t="shared" si="8"/>
        <v>0</v>
      </c>
      <c r="AH62" s="52">
        <f t="shared" ref="AH62:AP62" si="9">AH59</f>
        <v>0</v>
      </c>
      <c r="AI62" s="52">
        <f t="shared" si="9"/>
        <v>0</v>
      </c>
      <c r="AJ62" s="52">
        <f t="shared" si="9"/>
        <v>0</v>
      </c>
      <c r="AK62" s="52">
        <f t="shared" si="9"/>
        <v>0</v>
      </c>
      <c r="AL62" s="52">
        <f t="shared" si="9"/>
        <v>0</v>
      </c>
      <c r="AM62" s="52">
        <f t="shared" si="9"/>
        <v>0</v>
      </c>
      <c r="AN62" s="52">
        <f t="shared" si="9"/>
        <v>0</v>
      </c>
      <c r="AO62" s="52">
        <f t="shared" si="9"/>
        <v>0</v>
      </c>
      <c r="AP62" s="52">
        <f t="shared" si="9"/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90</v>
      </c>
      <c r="AV62" s="110"/>
      <c r="AW62" s="24"/>
    </row>
    <row r="63" spans="1:49" ht="25.5">
      <c r="A63" s="32"/>
      <c r="B63" s="33"/>
      <c r="C63" s="58" t="s">
        <v>26</v>
      </c>
      <c r="D63" s="161">
        <v>4</v>
      </c>
      <c r="E63" s="159">
        <v>67.308599999999998</v>
      </c>
      <c r="F63" s="159">
        <v>25409.563524049667</v>
      </c>
      <c r="G63" s="156">
        <v>11</v>
      </c>
      <c r="H63" s="156">
        <v>164.53399999999999</v>
      </c>
      <c r="I63" s="156">
        <v>71739.381999999998</v>
      </c>
      <c r="J63" s="61">
        <f>+J7+J9+J11+J13+J15+J17+J19+J21+J23+J25+J27+J29+J31+J33+J35+J37+J39+J41+J43+J45+J47+J49+J51+J53+J55+J57+J60</f>
        <v>15</v>
      </c>
      <c r="K63" s="61">
        <f>+K7+K9+K11+K13+K15+K17+K19+K21+K23+K25+K27+K29+K31+K33+K35+K37+K39+K41+K43+K45+K47+K49+K51+K53+K55+K57+K60</f>
        <v>231.8426</v>
      </c>
      <c r="L63" s="62">
        <f>+L7+L9+L11+L13+L15+L17+L19+L21+L23+L25+L27+L29+L31+L33+L35+L37+L39+L41+L43+L45+L47+L49+L51+L53+L55+L57+L60</f>
        <v>97148.945524049661</v>
      </c>
      <c r="M63" s="161">
        <f t="shared" ref="M63:O63" si="10">+M7+M9+M11+M13+M15+M17+M19+M21+M23+M25+M27+M29+M31+M33+M35+M37+M39+M41+M43+M45+M47+M49+M51+M53+M55+M57+M60</f>
        <v>25</v>
      </c>
      <c r="N63" s="159">
        <f t="shared" si="10"/>
        <v>282.41180000000003</v>
      </c>
      <c r="O63" s="226">
        <f t="shared" si="10"/>
        <v>46265.425999999999</v>
      </c>
      <c r="P63" s="54">
        <v>36</v>
      </c>
      <c r="Q63" s="54">
        <v>432.90660000000003</v>
      </c>
      <c r="R63" s="54">
        <v>52639.512999999999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36</v>
      </c>
      <c r="W63" s="61">
        <f>+W7+W9+W11+W13+W15+W17+W19+W21+W23+W25+W27+W29+W31+W33+W35+W37+W39+W41+W43+W45+W47+W49+W51+W53+W55+W57+W60</f>
        <v>432.90660000000003</v>
      </c>
      <c r="X63" s="67">
        <f>+X7+X9+X11+X13+X15+X17+X19+X21+X23+X25+X27+X29+X31+X33+X35+X37+X39+X41+X43+X45+X47+X49+X51+X53+X55+X57+X60</f>
        <v>52639.512999999999</v>
      </c>
      <c r="Y63" s="54">
        <v>0</v>
      </c>
      <c r="Z63" s="54">
        <v>0</v>
      </c>
      <c r="AA63" s="54">
        <v>0</v>
      </c>
      <c r="AB63" s="61">
        <f>+AB7+AB9+AB11+AB13+AB15+AB17+AB19+AB21+AB23+AB25+AB27+AB29+AB31+AB33+AB35+AB37+AB39+AB41+AB43+AB45+AB47+AB49+AB51+AB53+AB55+AB57+AB60</f>
        <v>0</v>
      </c>
      <c r="AC63" s="61">
        <f>+AC7+AC9+AC11+AC13+AC15+AC17+AC19+AC21+AC23+AC25+AC27+AC29+AC31+AC33+AC35+AC37+AC39+AC41+AC43+AC45+AC47+AC49+AC51+AC53+AC55+AC57+AC60</f>
        <v>0</v>
      </c>
      <c r="AD63" s="61">
        <f>+AD7+AD9+AD11+AD13+AD15+AD17+AD19+AD21+AD23+AD25+AD27+AD29+AD31+AD33+AD35+AD37+AD39+AD41+AD43+AD45+AD47+AD49+AD51+AD53+AD55+AD57+AD60</f>
        <v>0</v>
      </c>
      <c r="AE63" s="61">
        <f t="shared" ref="AE63:AP63" si="11">AE7+AE9+AE11+AE13+AE15+AE17+AE19+AE21+AE23+AE25+AE27+AE29+AE31+AE33+AE35+AE37+AE39+AE41+AE43+AE45+AE47+AE49+AE51+AE53+AE55+AE57+AE60</f>
        <v>0</v>
      </c>
      <c r="AF63" s="61">
        <f t="shared" si="11"/>
        <v>0</v>
      </c>
      <c r="AG63" s="61">
        <f t="shared" si="11"/>
        <v>0</v>
      </c>
      <c r="AH63" s="61">
        <f t="shared" si="11"/>
        <v>0</v>
      </c>
      <c r="AI63" s="61">
        <f t="shared" si="11"/>
        <v>0</v>
      </c>
      <c r="AJ63" s="61">
        <f t="shared" si="11"/>
        <v>0</v>
      </c>
      <c r="AK63" s="61">
        <f t="shared" si="11"/>
        <v>0</v>
      </c>
      <c r="AL63" s="61">
        <f t="shared" si="11"/>
        <v>0</v>
      </c>
      <c r="AM63" s="61">
        <f t="shared" si="11"/>
        <v>0</v>
      </c>
      <c r="AN63" s="61">
        <f t="shared" si="11"/>
        <v>0</v>
      </c>
      <c r="AO63" s="61">
        <f t="shared" si="11"/>
        <v>0</v>
      </c>
      <c r="AP63" s="61">
        <f t="shared" si="11"/>
        <v>0</v>
      </c>
      <c r="AQ63" s="68">
        <f t="shared" si="2"/>
        <v>76</v>
      </c>
      <c r="AR63" s="68">
        <f t="shared" si="2"/>
        <v>947.16100000000006</v>
      </c>
      <c r="AS63" s="68">
        <f t="shared" si="2"/>
        <v>196053.88452404967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156">
        <v>0</v>
      </c>
      <c r="E64" s="157">
        <v>0</v>
      </c>
      <c r="F64" s="157">
        <v>0</v>
      </c>
      <c r="G64" s="156">
        <v>324</v>
      </c>
      <c r="H64" s="156">
        <v>1338.7152000000001</v>
      </c>
      <c r="I64" s="156">
        <v>708651.58400000003</v>
      </c>
      <c r="J64" s="52">
        <f t="shared" ref="J64:L67" si="12">D64+G64</f>
        <v>324</v>
      </c>
      <c r="K64" s="52">
        <f t="shared" si="12"/>
        <v>1338.7152000000001</v>
      </c>
      <c r="L64" s="71">
        <f t="shared" si="12"/>
        <v>708651.58400000003</v>
      </c>
      <c r="M64" s="156">
        <v>879</v>
      </c>
      <c r="N64" s="157">
        <v>110.5047</v>
      </c>
      <c r="O64" s="229">
        <v>103081.217</v>
      </c>
      <c r="P64" s="54">
        <v>1617</v>
      </c>
      <c r="Q64" s="54">
        <v>220.55170000000001</v>
      </c>
      <c r="R64" s="54">
        <v>114692.46799999999</v>
      </c>
      <c r="S64" s="192"/>
      <c r="T64" s="192"/>
      <c r="U64" s="259"/>
      <c r="V64" s="71">
        <f t="shared" ref="V64:X70" si="13">P64+S64</f>
        <v>1617</v>
      </c>
      <c r="W64" s="52">
        <f t="shared" si="13"/>
        <v>220.55170000000001</v>
      </c>
      <c r="X64" s="71">
        <f t="shared" si="13"/>
        <v>114692.46799999999</v>
      </c>
      <c r="Y64" s="54">
        <v>30</v>
      </c>
      <c r="Z64" s="54">
        <v>321.38799999999998</v>
      </c>
      <c r="AA64" s="54">
        <v>21236.151000000002</v>
      </c>
      <c r="AB64" s="52">
        <v>44</v>
      </c>
      <c r="AC64" s="52">
        <v>25.724799999999998</v>
      </c>
      <c r="AD64" s="52">
        <v>2904.5940000000001</v>
      </c>
      <c r="AE64" s="52"/>
      <c r="AF64" s="107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4">
        <f t="shared" si="2"/>
        <v>2894</v>
      </c>
      <c r="AR64" s="54">
        <f t="shared" si="2"/>
        <v>2016.8843999999999</v>
      </c>
      <c r="AS64" s="54">
        <f t="shared" si="2"/>
        <v>950566.01399999997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161">
        <v>0</v>
      </c>
      <c r="E65" s="159">
        <v>70.945679999999996</v>
      </c>
      <c r="F65" s="160">
        <v>86326.665004602095</v>
      </c>
      <c r="G65" s="156">
        <v>105</v>
      </c>
      <c r="H65" s="156">
        <v>1796.8887999999999</v>
      </c>
      <c r="I65" s="156">
        <v>901572.91200000001</v>
      </c>
      <c r="J65" s="61">
        <f t="shared" si="12"/>
        <v>105</v>
      </c>
      <c r="K65" s="61">
        <f t="shared" si="12"/>
        <v>1867.83448</v>
      </c>
      <c r="L65" s="62">
        <f t="shared" si="12"/>
        <v>987899.57700460206</v>
      </c>
      <c r="M65" s="161">
        <v>27</v>
      </c>
      <c r="N65" s="159">
        <v>1.9134</v>
      </c>
      <c r="O65" s="226">
        <v>1577.2909999999999</v>
      </c>
      <c r="P65" s="54">
        <v>40</v>
      </c>
      <c r="Q65" s="54">
        <v>38.602800000000002</v>
      </c>
      <c r="R65" s="54">
        <v>6067.5280000000002</v>
      </c>
      <c r="S65" s="193"/>
      <c r="T65" s="193"/>
      <c r="U65" s="260"/>
      <c r="V65" s="62">
        <f t="shared" si="13"/>
        <v>40</v>
      </c>
      <c r="W65" s="61">
        <f t="shared" si="13"/>
        <v>38.602800000000002</v>
      </c>
      <c r="X65" s="62">
        <f t="shared" si="13"/>
        <v>6067.5280000000002</v>
      </c>
      <c r="Y65" s="54">
        <v>3</v>
      </c>
      <c r="Z65" s="54">
        <v>7.5</v>
      </c>
      <c r="AA65" s="54">
        <v>535.5</v>
      </c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8">
        <f t="shared" si="2"/>
        <v>175</v>
      </c>
      <c r="AR65" s="68">
        <f t="shared" si="2"/>
        <v>1915.85068</v>
      </c>
      <c r="AS65" s="68">
        <f t="shared" si="2"/>
        <v>996079.89600460208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156">
        <v>0</v>
      </c>
      <c r="E66" s="157">
        <v>0</v>
      </c>
      <c r="F66" s="157">
        <v>0</v>
      </c>
      <c r="G66" s="156"/>
      <c r="H66" s="156"/>
      <c r="I66" s="156"/>
      <c r="J66" s="52">
        <f t="shared" si="12"/>
        <v>0</v>
      </c>
      <c r="K66" s="52">
        <f t="shared" si="12"/>
        <v>0</v>
      </c>
      <c r="L66" s="71">
        <f t="shared" si="12"/>
        <v>0</v>
      </c>
      <c r="M66" s="156"/>
      <c r="N66" s="157"/>
      <c r="O66" s="224"/>
      <c r="P66" s="54"/>
      <c r="Q66" s="54"/>
      <c r="R66" s="54"/>
      <c r="S66" s="192"/>
      <c r="T66" s="192"/>
      <c r="U66" s="259"/>
      <c r="V66" s="71">
        <f t="shared" si="13"/>
        <v>0</v>
      </c>
      <c r="W66" s="52">
        <f t="shared" si="13"/>
        <v>0</v>
      </c>
      <c r="X66" s="71">
        <f t="shared" si="13"/>
        <v>0</v>
      </c>
      <c r="Y66" s="54"/>
      <c r="Z66" s="54"/>
      <c r="AA66" s="54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161">
        <v>0</v>
      </c>
      <c r="E67" s="159">
        <v>0</v>
      </c>
      <c r="F67" s="159">
        <v>0</v>
      </c>
      <c r="G67" s="156"/>
      <c r="H67" s="156"/>
      <c r="I67" s="156"/>
      <c r="J67" s="61">
        <f t="shared" si="12"/>
        <v>0</v>
      </c>
      <c r="K67" s="61">
        <f t="shared" si="12"/>
        <v>0</v>
      </c>
      <c r="L67" s="62">
        <f t="shared" si="12"/>
        <v>0</v>
      </c>
      <c r="M67" s="161"/>
      <c r="N67" s="159"/>
      <c r="O67" s="223"/>
      <c r="P67" s="54"/>
      <c r="Q67" s="54"/>
      <c r="R67" s="54"/>
      <c r="S67" s="193"/>
      <c r="T67" s="193"/>
      <c r="U67" s="260"/>
      <c r="V67" s="62">
        <f t="shared" si="13"/>
        <v>0</v>
      </c>
      <c r="W67" s="61">
        <f t="shared" si="13"/>
        <v>0</v>
      </c>
      <c r="X67" s="62">
        <f t="shared" si="13"/>
        <v>0</v>
      </c>
      <c r="Y67" s="54"/>
      <c r="Z67" s="54"/>
      <c r="AA67" s="54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91</v>
      </c>
      <c r="B68" s="122"/>
      <c r="C68" s="70" t="s">
        <v>25</v>
      </c>
      <c r="D68" s="52">
        <f t="shared" ref="D68:I68" si="14">+D61+D64+D66</f>
        <v>81</v>
      </c>
      <c r="E68" s="52">
        <f t="shared" si="14"/>
        <v>12.643000000000001</v>
      </c>
      <c r="F68" s="72">
        <f t="shared" si="14"/>
        <v>8329.196471348243</v>
      </c>
      <c r="G68" s="156">
        <f t="shared" si="14"/>
        <v>379</v>
      </c>
      <c r="H68" s="156">
        <f t="shared" si="14"/>
        <v>1379.3145000000002</v>
      </c>
      <c r="I68" s="156">
        <f t="shared" si="14"/>
        <v>724329.78800000006</v>
      </c>
      <c r="J68" s="52">
        <f t="shared" ref="D68:R68" si="15">+J61+J64+J66</f>
        <v>460</v>
      </c>
      <c r="K68" s="52">
        <f t="shared" si="15"/>
        <v>1391.9575</v>
      </c>
      <c r="L68" s="71">
        <f t="shared" si="15"/>
        <v>732658.98447134823</v>
      </c>
      <c r="M68" s="51">
        <f t="shared" si="15"/>
        <v>1690</v>
      </c>
      <c r="N68" s="52">
        <f t="shared" si="15"/>
        <v>1023.4695</v>
      </c>
      <c r="O68" s="71">
        <f t="shared" si="15"/>
        <v>312708.56799999997</v>
      </c>
      <c r="P68" s="54">
        <f t="shared" si="15"/>
        <v>2048</v>
      </c>
      <c r="Q68" s="54">
        <f t="shared" si="15"/>
        <v>1725.61</v>
      </c>
      <c r="R68" s="54">
        <f t="shared" si="15"/>
        <v>390403.40500000003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2048</v>
      </c>
      <c r="W68" s="52">
        <f>W61+W64+W66</f>
        <v>1725.61</v>
      </c>
      <c r="X68" s="71">
        <f>X61+X64+X66</f>
        <v>390403.40500000003</v>
      </c>
      <c r="Y68" s="54">
        <f t="shared" ref="Y68:AD68" si="16">+Y61+Y64+Y66</f>
        <v>557</v>
      </c>
      <c r="Z68" s="54">
        <f t="shared" si="16"/>
        <v>1496.1569</v>
      </c>
      <c r="AA68" s="54">
        <f t="shared" si="16"/>
        <v>231503.35399999999</v>
      </c>
      <c r="AB68" s="52">
        <f t="shared" si="16"/>
        <v>970</v>
      </c>
      <c r="AC68" s="52">
        <f t="shared" si="16"/>
        <v>237.36217999999997</v>
      </c>
      <c r="AD68" s="52">
        <f t="shared" si="16"/>
        <v>59960.18</v>
      </c>
      <c r="AE68" s="52">
        <f>AE61+AE62+AE64+AE66</f>
        <v>77</v>
      </c>
      <c r="AF68" s="52">
        <f>+AF61+AF64+AF66</f>
        <v>13.7585</v>
      </c>
      <c r="AG68" s="52">
        <f>AG61+AG62+AG64+AG66</f>
        <v>11008.144</v>
      </c>
      <c r="AH68" s="52">
        <f t="shared" ref="AH68:AJ68" si="17">AH61+AH62+AH64+AH66</f>
        <v>105</v>
      </c>
      <c r="AI68" s="52">
        <f>+AI61+AI64+AI66</f>
        <v>17.318999999999999</v>
      </c>
      <c r="AJ68" s="52">
        <f t="shared" si="17"/>
        <v>6737.1350000000002</v>
      </c>
      <c r="AK68" s="52">
        <f>AK61+AK62+AK64+AK66</f>
        <v>201</v>
      </c>
      <c r="AL68" s="52">
        <f>+AL61+AL64+AL66</f>
        <v>10.1845</v>
      </c>
      <c r="AM68" s="52">
        <f>AM61+AM62+AM64+AM66</f>
        <v>5991.0669999999991</v>
      </c>
      <c r="AN68" s="52">
        <f>AN61+AN62+AN64+AN66</f>
        <v>557</v>
      </c>
      <c r="AO68" s="52">
        <f>+AO61+AO64+AO66</f>
        <v>16.421599999999998</v>
      </c>
      <c r="AP68" s="52">
        <f>+AP61+AP64+AP66+AP62</f>
        <v>39834.294999999998</v>
      </c>
      <c r="AQ68" s="54">
        <f t="shared" si="2"/>
        <v>6665</v>
      </c>
      <c r="AR68" s="54">
        <f t="shared" si="2"/>
        <v>5932.2396800000006</v>
      </c>
      <c r="AS68" s="54">
        <f t="shared" si="2"/>
        <v>1790805.1324713484</v>
      </c>
      <c r="AT68" s="83" t="s">
        <v>25</v>
      </c>
      <c r="AU68" s="124" t="s">
        <v>91</v>
      </c>
      <c r="AV68" s="125"/>
      <c r="AW68" s="24"/>
    </row>
    <row r="69" spans="1:49">
      <c r="A69" s="126"/>
      <c r="B69" s="127"/>
      <c r="C69" s="58" t="s">
        <v>26</v>
      </c>
      <c r="D69" s="61">
        <f t="shared" ref="D69:I69" si="18">+D63+D65+D67</f>
        <v>4</v>
      </c>
      <c r="E69" s="61">
        <f t="shared" si="18"/>
        <v>138.25427999999999</v>
      </c>
      <c r="F69" s="62">
        <f t="shared" si="18"/>
        <v>111736.22852865176</v>
      </c>
      <c r="G69" s="156">
        <f t="shared" si="18"/>
        <v>116</v>
      </c>
      <c r="H69" s="156">
        <f t="shared" si="18"/>
        <v>1961.4227999999998</v>
      </c>
      <c r="I69" s="156">
        <f t="shared" si="18"/>
        <v>973312.29399999999</v>
      </c>
      <c r="J69" s="61">
        <f t="shared" ref="D69:R69" si="19">+J63+J65+J67</f>
        <v>120</v>
      </c>
      <c r="K69" s="61">
        <f t="shared" si="19"/>
        <v>2099.6770799999999</v>
      </c>
      <c r="L69" s="62">
        <f t="shared" si="19"/>
        <v>1085048.5225286516</v>
      </c>
      <c r="M69" s="61">
        <f t="shared" si="19"/>
        <v>52</v>
      </c>
      <c r="N69" s="61">
        <f t="shared" si="19"/>
        <v>284.32520000000005</v>
      </c>
      <c r="O69" s="62">
        <f t="shared" si="19"/>
        <v>47842.716999999997</v>
      </c>
      <c r="P69" s="54">
        <f t="shared" si="19"/>
        <v>76</v>
      </c>
      <c r="Q69" s="54">
        <f t="shared" si="19"/>
        <v>471.50940000000003</v>
      </c>
      <c r="R69" s="54">
        <f t="shared" si="19"/>
        <v>58707.040999999997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76</v>
      </c>
      <c r="W69" s="61">
        <f>+W63+W65+W67</f>
        <v>471.50940000000003</v>
      </c>
      <c r="X69" s="62">
        <f>+X63+X65+X67</f>
        <v>58707.040999999997</v>
      </c>
      <c r="Y69" s="54">
        <f t="shared" ref="Y69:AM69" si="20">+Y63+Y65+Y67</f>
        <v>3</v>
      </c>
      <c r="Z69" s="54">
        <f t="shared" si="20"/>
        <v>7.5</v>
      </c>
      <c r="AA69" s="54">
        <f t="shared" si="20"/>
        <v>535.5</v>
      </c>
      <c r="AB69" s="61">
        <f t="shared" si="20"/>
        <v>0</v>
      </c>
      <c r="AC69" s="61">
        <f t="shared" si="20"/>
        <v>0</v>
      </c>
      <c r="AD69" s="61">
        <f t="shared" si="20"/>
        <v>0</v>
      </c>
      <c r="AE69" s="61">
        <f t="shared" si="20"/>
        <v>0</v>
      </c>
      <c r="AF69" s="61">
        <f t="shared" si="20"/>
        <v>0</v>
      </c>
      <c r="AG69" s="61">
        <f t="shared" si="20"/>
        <v>0</v>
      </c>
      <c r="AH69" s="61">
        <f t="shared" si="20"/>
        <v>0</v>
      </c>
      <c r="AI69" s="61">
        <f t="shared" si="20"/>
        <v>0</v>
      </c>
      <c r="AJ69" s="61">
        <f t="shared" si="20"/>
        <v>0</v>
      </c>
      <c r="AK69" s="61">
        <f t="shared" si="20"/>
        <v>0</v>
      </c>
      <c r="AL69" s="61">
        <f t="shared" si="20"/>
        <v>0</v>
      </c>
      <c r="AM69" s="61">
        <f t="shared" si="20"/>
        <v>0</v>
      </c>
      <c r="AN69" s="61">
        <f>AN63+AN65+AN67</f>
        <v>0</v>
      </c>
      <c r="AO69" s="61">
        <f>+AO63+AO65+AO67</f>
        <v>0</v>
      </c>
      <c r="AP69" s="61">
        <f>+AP63+AP65+AP67</f>
        <v>0</v>
      </c>
      <c r="AQ69" s="68">
        <f>AN69+AK69+AH69+AE69+AB69+Y69+S69+P69+M69+G69+D69</f>
        <v>251</v>
      </c>
      <c r="AR69" s="68">
        <f t="shared" ref="AQ69:AS132" si="21">AO69+AL69+AI69+AF69+AC69+Z69+T69+Q69+N69+H69+E69</f>
        <v>2863.0116800000001</v>
      </c>
      <c r="AS69" s="68">
        <f t="shared" si="21"/>
        <v>1192133.7805286516</v>
      </c>
      <c r="AT69" s="58" t="s">
        <v>26</v>
      </c>
      <c r="AU69" s="130"/>
      <c r="AV69" s="131"/>
      <c r="AW69" s="24"/>
    </row>
    <row r="70" spans="1:49" ht="19.5" thickBot="1">
      <c r="A70" s="132" t="s">
        <v>92</v>
      </c>
      <c r="B70" s="133" t="s">
        <v>77</v>
      </c>
      <c r="C70" s="134"/>
      <c r="D70" s="137"/>
      <c r="E70" s="137"/>
      <c r="F70" s="138"/>
      <c r="G70" s="156"/>
      <c r="H70" s="156"/>
      <c r="I70" s="156"/>
      <c r="J70" s="137"/>
      <c r="K70" s="137">
        <f>E70+H70</f>
        <v>0</v>
      </c>
      <c r="L70" s="138">
        <f>F70+I70</f>
        <v>0</v>
      </c>
      <c r="M70" s="137"/>
      <c r="N70" s="137"/>
      <c r="O70" s="138"/>
      <c r="P70" s="54"/>
      <c r="Q70" s="54"/>
      <c r="R70" s="54"/>
      <c r="S70" s="137"/>
      <c r="T70" s="137"/>
      <c r="U70" s="168"/>
      <c r="V70" s="138">
        <f t="shared" si="13"/>
        <v>0</v>
      </c>
      <c r="W70" s="137">
        <f t="shared" si="13"/>
        <v>0</v>
      </c>
      <c r="X70" s="138">
        <f t="shared" si="13"/>
        <v>0</v>
      </c>
      <c r="Y70" s="54"/>
      <c r="Z70" s="54"/>
      <c r="AA70" s="54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>
        <f t="shared" si="21"/>
        <v>0</v>
      </c>
      <c r="AR70" s="137">
        <f t="shared" si="21"/>
        <v>0</v>
      </c>
      <c r="AS70" s="137">
        <f t="shared" si="21"/>
        <v>0</v>
      </c>
      <c r="AT70" s="140" t="s">
        <v>92</v>
      </c>
      <c r="AU70" s="133" t="s">
        <v>77</v>
      </c>
      <c r="AV70" s="141"/>
      <c r="AW70" s="24"/>
    </row>
    <row r="71" spans="1:49" ht="19.5" thickBot="1">
      <c r="A71" s="142" t="s">
        <v>93</v>
      </c>
      <c r="B71" s="143" t="s">
        <v>79</v>
      </c>
      <c r="C71" s="144"/>
      <c r="D71" s="94">
        <v>85</v>
      </c>
      <c r="E71" s="94">
        <v>150.89727999999999</v>
      </c>
      <c r="F71" s="169">
        <v>120065.425</v>
      </c>
      <c r="G71" s="156">
        <f t="shared" ref="G71:I71" si="22">G68+G69+G70</f>
        <v>495</v>
      </c>
      <c r="H71" s="156">
        <f t="shared" si="22"/>
        <v>3340.7372999999998</v>
      </c>
      <c r="I71" s="156">
        <f t="shared" si="22"/>
        <v>1697642.0819999999</v>
      </c>
      <c r="J71" s="145">
        <f t="shared" ref="D71:L71" si="23">J68+J69</f>
        <v>580</v>
      </c>
      <c r="K71" s="145">
        <f t="shared" si="23"/>
        <v>3491.6345799999999</v>
      </c>
      <c r="L71" s="146">
        <f t="shared" si="23"/>
        <v>1817707.5069999998</v>
      </c>
      <c r="M71" s="94">
        <f>M68+M69+M70</f>
        <v>1742</v>
      </c>
      <c r="N71" s="94">
        <f>N68+N69+N70</f>
        <v>1307.7947000000001</v>
      </c>
      <c r="O71" s="169">
        <f>O68+O69+O70</f>
        <v>360551.28499999997</v>
      </c>
      <c r="P71" s="54">
        <f t="shared" ref="P71:R71" si="24">P68+P69+P70</f>
        <v>2124</v>
      </c>
      <c r="Q71" s="54">
        <f t="shared" si="24"/>
        <v>2197.1194</v>
      </c>
      <c r="R71" s="54">
        <f t="shared" si="24"/>
        <v>449110.446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2124</v>
      </c>
      <c r="W71" s="145">
        <f>W68+W69+W70</f>
        <v>2197.1194</v>
      </c>
      <c r="X71" s="146">
        <f>X68+X69+X70</f>
        <v>449110.446</v>
      </c>
      <c r="Y71" s="54">
        <f>Y68+Y69+Y70</f>
        <v>560</v>
      </c>
      <c r="Z71" s="54">
        <f>Z68+Z69+Z70</f>
        <v>1503.6569</v>
      </c>
      <c r="AA71" s="54">
        <f>AA68+AA69+AA70</f>
        <v>232038.85399999999</v>
      </c>
      <c r="AB71" s="137">
        <f t="shared" ref="AB71:AP71" si="25">AB68+AB69</f>
        <v>970</v>
      </c>
      <c r="AC71" s="137">
        <f t="shared" si="25"/>
        <v>237.36217999999997</v>
      </c>
      <c r="AD71" s="137">
        <f t="shared" si="25"/>
        <v>59960.18</v>
      </c>
      <c r="AE71" s="137">
        <f t="shared" si="25"/>
        <v>77</v>
      </c>
      <c r="AF71" s="137">
        <f t="shared" si="25"/>
        <v>13.7585</v>
      </c>
      <c r="AG71" s="137">
        <f t="shared" si="25"/>
        <v>11008.144</v>
      </c>
      <c r="AH71" s="137">
        <f t="shared" si="25"/>
        <v>105</v>
      </c>
      <c r="AI71" s="137">
        <f t="shared" si="25"/>
        <v>17.318999999999999</v>
      </c>
      <c r="AJ71" s="137">
        <f t="shared" si="25"/>
        <v>6737.1350000000002</v>
      </c>
      <c r="AK71" s="137">
        <f t="shared" si="25"/>
        <v>201</v>
      </c>
      <c r="AL71" s="137">
        <f t="shared" si="25"/>
        <v>10.1845</v>
      </c>
      <c r="AM71" s="137">
        <f t="shared" si="25"/>
        <v>5991.0669999999991</v>
      </c>
      <c r="AN71" s="137">
        <f t="shared" si="25"/>
        <v>557</v>
      </c>
      <c r="AO71" s="137">
        <f t="shared" si="25"/>
        <v>16.421599999999998</v>
      </c>
      <c r="AP71" s="137">
        <f t="shared" si="25"/>
        <v>39834.294999999998</v>
      </c>
      <c r="AQ71" s="151">
        <f>AN71+AK71+AH71+AE71+AB71+Y71+S71+P71+M71+G71+D71</f>
        <v>6916</v>
      </c>
      <c r="AR71" s="151">
        <f>AO71+AL71+AI71+AF71+AC71+Z71+T71+Q71+N71+H71+E71</f>
        <v>8795.2513600000002</v>
      </c>
      <c r="AS71" s="145">
        <f>AP71+AM71+AJ71+AG71+AD71+AA71+U71+R71+O71+I71+F71</f>
        <v>2982938.9129999997</v>
      </c>
      <c r="AT71" s="152" t="s">
        <v>93</v>
      </c>
      <c r="AU71" s="143" t="s">
        <v>79</v>
      </c>
      <c r="AV71" s="153" t="s">
        <v>66</v>
      </c>
      <c r="AW71" s="24"/>
    </row>
    <row r="72" spans="1:49">
      <c r="X72" s="154" t="s">
        <v>94</v>
      </c>
      <c r="AU72" s="154" t="s">
        <v>94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Y1" zoomScale="55" zoomScaleNormal="55" workbookViewId="0">
      <selection activeCell="AP7" sqref="AP7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130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130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5.5">
      <c r="A6" s="41" t="s">
        <v>23</v>
      </c>
      <c r="B6" s="42" t="s">
        <v>24</v>
      </c>
      <c r="C6" s="43" t="s">
        <v>25</v>
      </c>
      <c r="D6" s="156">
        <v>0</v>
      </c>
      <c r="E6" s="157">
        <v>0</v>
      </c>
      <c r="F6" s="157">
        <v>0</v>
      </c>
      <c r="G6" s="156"/>
      <c r="H6" s="156"/>
      <c r="I6" s="156"/>
      <c r="J6" s="46">
        <f>D6+G6</f>
        <v>0</v>
      </c>
      <c r="K6" s="46">
        <f>E6+H6</f>
        <v>0</v>
      </c>
      <c r="L6" s="47">
        <f>F6+I6</f>
        <v>0</v>
      </c>
      <c r="M6" s="181">
        <v>3</v>
      </c>
      <c r="N6" s="181">
        <v>305.39049999999997</v>
      </c>
      <c r="O6" s="231">
        <v>77843.875</v>
      </c>
      <c r="P6" s="54">
        <v>1</v>
      </c>
      <c r="Q6" s="54">
        <v>84.569400000000002</v>
      </c>
      <c r="R6" s="54">
        <v>20069.696</v>
      </c>
      <c r="S6" s="192"/>
      <c r="T6" s="192"/>
      <c r="U6" s="259"/>
      <c r="V6" s="47">
        <f>P6+S6</f>
        <v>1</v>
      </c>
      <c r="W6" s="46">
        <f>Q6+T6</f>
        <v>84.569400000000002</v>
      </c>
      <c r="X6" s="47">
        <f>R6+U6</f>
        <v>20069.696</v>
      </c>
      <c r="Y6" s="54"/>
      <c r="Z6" s="54"/>
      <c r="AA6" s="54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4"/>
      <c r="AO6" s="54"/>
      <c r="AP6" s="54"/>
      <c r="AQ6" s="54">
        <f>AN6+AK6+AH6+AE6+AB6+Y6+S6+P6+M6+G6+D6</f>
        <v>4</v>
      </c>
      <c r="AR6" s="54">
        <f>AO6+AL6+AI6+AF6+AC6+Z6+T6+Q6+N6+H6+E6</f>
        <v>389.95989999999995</v>
      </c>
      <c r="AS6" s="54">
        <f>AP6+AM6+AJ6+AG6+AD6+AA6+U6+R6+O6+I6+F6</f>
        <v>97913.570999999996</v>
      </c>
      <c r="AT6" s="55" t="s">
        <v>25</v>
      </c>
      <c r="AU6" s="42" t="s">
        <v>24</v>
      </c>
      <c r="AV6" s="56" t="s">
        <v>23</v>
      </c>
      <c r="AW6" s="24"/>
    </row>
    <row r="7" spans="1:49" ht="25.5">
      <c r="A7" s="41"/>
      <c r="B7" s="57"/>
      <c r="C7" s="58" t="s">
        <v>26</v>
      </c>
      <c r="D7" s="158">
        <v>2</v>
      </c>
      <c r="E7" s="159">
        <v>123.93899999999999</v>
      </c>
      <c r="F7" s="160">
        <v>34731.019358743972</v>
      </c>
      <c r="G7" s="156"/>
      <c r="H7" s="156"/>
      <c r="I7" s="156"/>
      <c r="J7" s="61">
        <f t="shared" ref="J7:L32" si="0">D7+G7</f>
        <v>2</v>
      </c>
      <c r="K7" s="61">
        <f t="shared" si="0"/>
        <v>123.93899999999999</v>
      </c>
      <c r="L7" s="62">
        <f t="shared" si="0"/>
        <v>34731.019358743972</v>
      </c>
      <c r="M7" s="183">
        <v>9</v>
      </c>
      <c r="N7" s="183">
        <v>804.63120000000004</v>
      </c>
      <c r="O7" s="232">
        <v>272652.12800000003</v>
      </c>
      <c r="P7" s="54">
        <v>12</v>
      </c>
      <c r="Q7" s="54">
        <v>1229.8340000000001</v>
      </c>
      <c r="R7" s="54">
        <v>300508.30599999998</v>
      </c>
      <c r="S7" s="193"/>
      <c r="T7" s="193"/>
      <c r="U7" s="260"/>
      <c r="V7" s="62">
        <f t="shared" ref="V7:X60" si="1">P7+S7</f>
        <v>12</v>
      </c>
      <c r="W7" s="61">
        <f t="shared" si="1"/>
        <v>1229.8340000000001</v>
      </c>
      <c r="X7" s="62">
        <f t="shared" si="1"/>
        <v>300508.30599999998</v>
      </c>
      <c r="Y7" s="54"/>
      <c r="Z7" s="54"/>
      <c r="AA7" s="54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8"/>
      <c r="AO7" s="68"/>
      <c r="AP7" s="68"/>
      <c r="AQ7" s="68">
        <f t="shared" ref="AQ7:AS68" si="2">AN7+AK7+AH7+AE7+AB7+Y7+S7+P7+M7+G7+D7</f>
        <v>23</v>
      </c>
      <c r="AR7" s="68">
        <f t="shared" si="2"/>
        <v>2158.4041999999999</v>
      </c>
      <c r="AS7" s="68">
        <f t="shared" si="2"/>
        <v>607891.45335874404</v>
      </c>
      <c r="AT7" s="69" t="s">
        <v>26</v>
      </c>
      <c r="AU7" s="57"/>
      <c r="AV7" s="56"/>
      <c r="AW7" s="24"/>
    </row>
    <row r="8" spans="1:49" ht="25.5">
      <c r="A8" s="41" t="s">
        <v>27</v>
      </c>
      <c r="B8" s="42" t="s">
        <v>28</v>
      </c>
      <c r="C8" s="70" t="s">
        <v>25</v>
      </c>
      <c r="D8" s="156">
        <v>0</v>
      </c>
      <c r="E8" s="157">
        <v>0</v>
      </c>
      <c r="F8" s="157">
        <v>0</v>
      </c>
      <c r="G8" s="156"/>
      <c r="H8" s="156"/>
      <c r="I8" s="156"/>
      <c r="J8" s="52">
        <f t="shared" si="0"/>
        <v>0</v>
      </c>
      <c r="K8" s="52">
        <f t="shared" si="0"/>
        <v>0</v>
      </c>
      <c r="L8" s="71">
        <f t="shared" si="0"/>
        <v>0</v>
      </c>
      <c r="M8" s="181"/>
      <c r="N8" s="181"/>
      <c r="O8" s="231"/>
      <c r="P8" s="54"/>
      <c r="Q8" s="54"/>
      <c r="R8" s="54"/>
      <c r="S8" s="192"/>
      <c r="T8" s="192"/>
      <c r="U8" s="259"/>
      <c r="V8" s="71">
        <f t="shared" si="1"/>
        <v>0</v>
      </c>
      <c r="W8" s="52">
        <f t="shared" si="1"/>
        <v>0</v>
      </c>
      <c r="X8" s="71">
        <f t="shared" si="1"/>
        <v>0</v>
      </c>
      <c r="Y8" s="54"/>
      <c r="Z8" s="54"/>
      <c r="AA8" s="54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4"/>
      <c r="AO8" s="54"/>
      <c r="AP8" s="54"/>
      <c r="AQ8" s="54">
        <f t="shared" si="2"/>
        <v>0</v>
      </c>
      <c r="AR8" s="54">
        <f t="shared" si="2"/>
        <v>0</v>
      </c>
      <c r="AS8" s="54">
        <f t="shared" si="2"/>
        <v>0</v>
      </c>
      <c r="AT8" s="55" t="s">
        <v>25</v>
      </c>
      <c r="AU8" s="42" t="s">
        <v>28</v>
      </c>
      <c r="AV8" s="56" t="s">
        <v>27</v>
      </c>
      <c r="AW8" s="24"/>
    </row>
    <row r="9" spans="1:49" ht="25.5">
      <c r="A9" s="41"/>
      <c r="B9" s="57"/>
      <c r="C9" s="58" t="s">
        <v>26</v>
      </c>
      <c r="D9" s="161">
        <v>0</v>
      </c>
      <c r="E9" s="159">
        <v>0</v>
      </c>
      <c r="F9" s="159">
        <v>0</v>
      </c>
      <c r="G9" s="156"/>
      <c r="H9" s="156"/>
      <c r="I9" s="156"/>
      <c r="J9" s="61">
        <f t="shared" si="0"/>
        <v>0</v>
      </c>
      <c r="K9" s="61">
        <f t="shared" si="0"/>
        <v>0</v>
      </c>
      <c r="L9" s="62">
        <f t="shared" si="0"/>
        <v>0</v>
      </c>
      <c r="M9" s="183"/>
      <c r="N9" s="183"/>
      <c r="O9" s="232"/>
      <c r="P9" s="54"/>
      <c r="Q9" s="54"/>
      <c r="R9" s="54"/>
      <c r="S9" s="193"/>
      <c r="T9" s="193"/>
      <c r="U9" s="260"/>
      <c r="V9" s="62">
        <f t="shared" si="1"/>
        <v>0</v>
      </c>
      <c r="W9" s="61">
        <f t="shared" si="1"/>
        <v>0</v>
      </c>
      <c r="X9" s="62">
        <f t="shared" si="1"/>
        <v>0</v>
      </c>
      <c r="Y9" s="54"/>
      <c r="Z9" s="54"/>
      <c r="AA9" s="54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8"/>
      <c r="AO9" s="68"/>
      <c r="AP9" s="68"/>
      <c r="AQ9" s="68">
        <f t="shared" si="2"/>
        <v>0</v>
      </c>
      <c r="AR9" s="68">
        <f t="shared" si="2"/>
        <v>0</v>
      </c>
      <c r="AS9" s="68">
        <f t="shared" si="2"/>
        <v>0</v>
      </c>
      <c r="AT9" s="69" t="s">
        <v>26</v>
      </c>
      <c r="AU9" s="57"/>
      <c r="AV9" s="56"/>
      <c r="AW9" s="24"/>
    </row>
    <row r="10" spans="1:49" ht="25.5">
      <c r="A10" s="41" t="s">
        <v>29</v>
      </c>
      <c r="B10" s="42" t="s">
        <v>30</v>
      </c>
      <c r="C10" s="70" t="s">
        <v>25</v>
      </c>
      <c r="D10" s="156">
        <v>0</v>
      </c>
      <c r="E10" s="157">
        <v>0</v>
      </c>
      <c r="F10" s="157">
        <v>0</v>
      </c>
      <c r="G10" s="156"/>
      <c r="H10" s="156"/>
      <c r="I10" s="156"/>
      <c r="J10" s="52">
        <f t="shared" si="0"/>
        <v>0</v>
      </c>
      <c r="K10" s="52">
        <f t="shared" si="0"/>
        <v>0</v>
      </c>
      <c r="L10" s="71">
        <f t="shared" si="0"/>
        <v>0</v>
      </c>
      <c r="M10" s="180"/>
      <c r="N10" s="181"/>
      <c r="O10" s="231"/>
      <c r="P10" s="54"/>
      <c r="Q10" s="54"/>
      <c r="R10" s="54"/>
      <c r="S10" s="192"/>
      <c r="T10" s="192"/>
      <c r="U10" s="259"/>
      <c r="V10" s="71">
        <f t="shared" si="1"/>
        <v>0</v>
      </c>
      <c r="W10" s="52">
        <f t="shared" si="1"/>
        <v>0</v>
      </c>
      <c r="X10" s="71">
        <f t="shared" si="1"/>
        <v>0</v>
      </c>
      <c r="Y10" s="54"/>
      <c r="Z10" s="54"/>
      <c r="AA10" s="54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4"/>
      <c r="AO10" s="54"/>
      <c r="AP10" s="54"/>
      <c r="AQ10" s="54">
        <f t="shared" si="2"/>
        <v>0</v>
      </c>
      <c r="AR10" s="54">
        <f t="shared" si="2"/>
        <v>0</v>
      </c>
      <c r="AS10" s="54">
        <f t="shared" si="2"/>
        <v>0</v>
      </c>
      <c r="AT10" s="55" t="s">
        <v>25</v>
      </c>
      <c r="AU10" s="42" t="s">
        <v>30</v>
      </c>
      <c r="AV10" s="56" t="s">
        <v>29</v>
      </c>
      <c r="AW10" s="24"/>
    </row>
    <row r="11" spans="1:49" ht="25.5">
      <c r="A11" s="73"/>
      <c r="B11" s="57"/>
      <c r="C11" s="58" t="s">
        <v>26</v>
      </c>
      <c r="D11" s="161">
        <v>0</v>
      </c>
      <c r="E11" s="159">
        <v>0</v>
      </c>
      <c r="F11" s="159">
        <v>0</v>
      </c>
      <c r="G11" s="156"/>
      <c r="H11" s="156"/>
      <c r="I11" s="156"/>
      <c r="J11" s="61">
        <f t="shared" si="0"/>
        <v>0</v>
      </c>
      <c r="K11" s="61">
        <f t="shared" si="0"/>
        <v>0</v>
      </c>
      <c r="L11" s="62">
        <f t="shared" si="0"/>
        <v>0</v>
      </c>
      <c r="M11" s="182"/>
      <c r="N11" s="183"/>
      <c r="O11" s="232"/>
      <c r="P11" s="54"/>
      <c r="Q11" s="54"/>
      <c r="R11" s="54"/>
      <c r="S11" s="193"/>
      <c r="T11" s="193"/>
      <c r="U11" s="260"/>
      <c r="V11" s="62">
        <f t="shared" si="1"/>
        <v>0</v>
      </c>
      <c r="W11" s="61">
        <f t="shared" si="1"/>
        <v>0</v>
      </c>
      <c r="X11" s="62">
        <f t="shared" si="1"/>
        <v>0</v>
      </c>
      <c r="Y11" s="54"/>
      <c r="Z11" s="54"/>
      <c r="AA11" s="54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8"/>
      <c r="AO11" s="68"/>
      <c r="AP11" s="68"/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 ht="25.5">
      <c r="A12" s="41"/>
      <c r="B12" s="42" t="s">
        <v>31</v>
      </c>
      <c r="C12" s="70" t="s">
        <v>25</v>
      </c>
      <c r="D12" s="156">
        <v>0</v>
      </c>
      <c r="E12" s="157">
        <v>0</v>
      </c>
      <c r="F12" s="157">
        <v>0</v>
      </c>
      <c r="G12" s="156"/>
      <c r="H12" s="156"/>
      <c r="I12" s="156"/>
      <c r="J12" s="52">
        <f t="shared" si="0"/>
        <v>0</v>
      </c>
      <c r="K12" s="52">
        <f t="shared" si="0"/>
        <v>0</v>
      </c>
      <c r="L12" s="71">
        <f t="shared" si="0"/>
        <v>0</v>
      </c>
      <c r="M12" s="180"/>
      <c r="N12" s="181"/>
      <c r="O12" s="231"/>
      <c r="P12" s="54"/>
      <c r="Q12" s="54"/>
      <c r="R12" s="54"/>
      <c r="S12" s="192"/>
      <c r="T12" s="192"/>
      <c r="U12" s="259"/>
      <c r="V12" s="71">
        <f t="shared" si="1"/>
        <v>0</v>
      </c>
      <c r="W12" s="52">
        <f t="shared" si="1"/>
        <v>0</v>
      </c>
      <c r="X12" s="71">
        <f t="shared" si="1"/>
        <v>0</v>
      </c>
      <c r="Y12" s="54"/>
      <c r="Z12" s="54"/>
      <c r="AA12" s="54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4"/>
      <c r="AO12" s="54"/>
      <c r="AP12" s="54"/>
      <c r="AQ12" s="54">
        <f t="shared" si="2"/>
        <v>0</v>
      </c>
      <c r="AR12" s="54">
        <f t="shared" si="2"/>
        <v>0</v>
      </c>
      <c r="AS12" s="54">
        <f t="shared" si="2"/>
        <v>0</v>
      </c>
      <c r="AT12" s="55" t="s">
        <v>25</v>
      </c>
      <c r="AU12" s="42" t="s">
        <v>31</v>
      </c>
      <c r="AV12" s="56"/>
      <c r="AW12" s="24"/>
    </row>
    <row r="13" spans="1:49" ht="25.5">
      <c r="A13" s="41" t="s">
        <v>32</v>
      </c>
      <c r="B13" s="57"/>
      <c r="C13" s="58" t="s">
        <v>26</v>
      </c>
      <c r="D13" s="161">
        <v>0</v>
      </c>
      <c r="E13" s="159">
        <v>0</v>
      </c>
      <c r="F13" s="159">
        <v>0</v>
      </c>
      <c r="G13" s="156"/>
      <c r="H13" s="156"/>
      <c r="I13" s="156"/>
      <c r="J13" s="61">
        <f t="shared" si="0"/>
        <v>0</v>
      </c>
      <c r="K13" s="61">
        <f t="shared" si="0"/>
        <v>0</v>
      </c>
      <c r="L13" s="62">
        <f t="shared" si="0"/>
        <v>0</v>
      </c>
      <c r="M13" s="182"/>
      <c r="N13" s="183"/>
      <c r="O13" s="232"/>
      <c r="P13" s="54"/>
      <c r="Q13" s="54"/>
      <c r="R13" s="54"/>
      <c r="S13" s="193"/>
      <c r="T13" s="193"/>
      <c r="U13" s="260"/>
      <c r="V13" s="62">
        <f t="shared" si="1"/>
        <v>0</v>
      </c>
      <c r="W13" s="61">
        <f t="shared" si="1"/>
        <v>0</v>
      </c>
      <c r="X13" s="62">
        <f t="shared" si="1"/>
        <v>0</v>
      </c>
      <c r="Y13" s="54"/>
      <c r="Z13" s="54"/>
      <c r="AA13" s="54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8"/>
      <c r="AO13" s="68"/>
      <c r="AP13" s="68"/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 ht="25.5">
      <c r="A14" s="41"/>
      <c r="B14" s="42" t="s">
        <v>33</v>
      </c>
      <c r="C14" s="70" t="s">
        <v>25</v>
      </c>
      <c r="D14" s="156">
        <v>0</v>
      </c>
      <c r="E14" s="157">
        <v>0</v>
      </c>
      <c r="F14" s="157">
        <v>0</v>
      </c>
      <c r="G14" s="156">
        <v>6</v>
      </c>
      <c r="H14" s="156">
        <v>33.5062</v>
      </c>
      <c r="I14" s="156">
        <v>9368.3259999999991</v>
      </c>
      <c r="J14" s="52">
        <f t="shared" si="0"/>
        <v>6</v>
      </c>
      <c r="K14" s="52">
        <f t="shared" si="0"/>
        <v>33.5062</v>
      </c>
      <c r="L14" s="71">
        <f t="shared" si="0"/>
        <v>9368.3259999999991</v>
      </c>
      <c r="M14" s="180"/>
      <c r="N14" s="181"/>
      <c r="O14" s="231"/>
      <c r="P14" s="54">
        <v>90</v>
      </c>
      <c r="Q14" s="54">
        <v>579.03819999999996</v>
      </c>
      <c r="R14" s="54">
        <v>144044.54800000001</v>
      </c>
      <c r="S14" s="192"/>
      <c r="T14" s="192"/>
      <c r="U14" s="259"/>
      <c r="V14" s="71">
        <f t="shared" si="1"/>
        <v>90</v>
      </c>
      <c r="W14" s="52">
        <f t="shared" si="1"/>
        <v>579.03819999999996</v>
      </c>
      <c r="X14" s="71">
        <f t="shared" si="1"/>
        <v>144044.54800000001</v>
      </c>
      <c r="Y14" s="54">
        <v>17</v>
      </c>
      <c r="Z14" s="54">
        <v>46.512099999999997</v>
      </c>
      <c r="AA14" s="54">
        <v>8806.7759999999998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4"/>
      <c r="AO14" s="54"/>
      <c r="AP14" s="54"/>
      <c r="AQ14" s="54">
        <f t="shared" si="2"/>
        <v>113</v>
      </c>
      <c r="AR14" s="54">
        <f t="shared" si="2"/>
        <v>659.05650000000003</v>
      </c>
      <c r="AS14" s="54">
        <f t="shared" si="2"/>
        <v>162219.65000000002</v>
      </c>
      <c r="AT14" s="55" t="s">
        <v>25</v>
      </c>
      <c r="AU14" s="42" t="s">
        <v>33</v>
      </c>
      <c r="AV14" s="56"/>
      <c r="AW14" s="24"/>
    </row>
    <row r="15" spans="1:49" ht="25.5">
      <c r="A15" s="41" t="s">
        <v>27</v>
      </c>
      <c r="B15" s="57"/>
      <c r="C15" s="58" t="s">
        <v>26</v>
      </c>
      <c r="D15" s="161">
        <v>0</v>
      </c>
      <c r="E15" s="159">
        <v>0</v>
      </c>
      <c r="F15" s="159">
        <v>0</v>
      </c>
      <c r="G15" s="156"/>
      <c r="H15" s="156"/>
      <c r="I15" s="156"/>
      <c r="J15" s="61">
        <f t="shared" si="0"/>
        <v>0</v>
      </c>
      <c r="K15" s="61">
        <f t="shared" si="0"/>
        <v>0</v>
      </c>
      <c r="L15" s="62">
        <f t="shared" si="0"/>
        <v>0</v>
      </c>
      <c r="M15" s="183"/>
      <c r="N15" s="183"/>
      <c r="O15" s="232"/>
      <c r="P15" s="54"/>
      <c r="Q15" s="54"/>
      <c r="R15" s="54"/>
      <c r="S15" s="193"/>
      <c r="T15" s="193"/>
      <c r="U15" s="260"/>
      <c r="V15" s="62">
        <f t="shared" si="1"/>
        <v>0</v>
      </c>
      <c r="W15" s="61">
        <f t="shared" si="1"/>
        <v>0</v>
      </c>
      <c r="X15" s="62">
        <f t="shared" si="1"/>
        <v>0</v>
      </c>
      <c r="Y15" s="54"/>
      <c r="Z15" s="54"/>
      <c r="AA15" s="54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8"/>
      <c r="AO15" s="68"/>
      <c r="AP15" s="68"/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 ht="25.5">
      <c r="A16" s="41"/>
      <c r="B16" s="42" t="s">
        <v>34</v>
      </c>
      <c r="C16" s="70" t="s">
        <v>25</v>
      </c>
      <c r="D16" s="156">
        <v>0</v>
      </c>
      <c r="E16" s="157">
        <v>0</v>
      </c>
      <c r="F16" s="157">
        <v>0</v>
      </c>
      <c r="G16" s="156">
        <v>1</v>
      </c>
      <c r="H16" s="156">
        <v>0.43730000000000002</v>
      </c>
      <c r="I16" s="156">
        <v>97.855000000000004</v>
      </c>
      <c r="J16" s="52">
        <f t="shared" si="0"/>
        <v>1</v>
      </c>
      <c r="K16" s="52">
        <f t="shared" si="0"/>
        <v>0.43730000000000002</v>
      </c>
      <c r="L16" s="71">
        <f t="shared" si="0"/>
        <v>97.855000000000004</v>
      </c>
      <c r="M16" s="181"/>
      <c r="N16" s="181"/>
      <c r="O16" s="231"/>
      <c r="P16" s="54">
        <v>61</v>
      </c>
      <c r="Q16" s="54">
        <v>172.2792</v>
      </c>
      <c r="R16" s="54">
        <v>38008.976999999999</v>
      </c>
      <c r="S16" s="192"/>
      <c r="T16" s="192"/>
      <c r="U16" s="259"/>
      <c r="V16" s="71">
        <f t="shared" si="1"/>
        <v>61</v>
      </c>
      <c r="W16" s="52">
        <f t="shared" si="1"/>
        <v>172.2792</v>
      </c>
      <c r="X16" s="71">
        <f t="shared" si="1"/>
        <v>38008.976999999999</v>
      </c>
      <c r="Y16" s="54"/>
      <c r="Z16" s="54"/>
      <c r="AA16" s="54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4"/>
      <c r="AO16" s="54"/>
      <c r="AP16" s="54"/>
      <c r="AQ16" s="54">
        <f t="shared" si="2"/>
        <v>62</v>
      </c>
      <c r="AR16" s="54">
        <f t="shared" si="2"/>
        <v>172.7165</v>
      </c>
      <c r="AS16" s="54">
        <f t="shared" si="2"/>
        <v>38106.832000000002</v>
      </c>
      <c r="AT16" s="55" t="s">
        <v>25</v>
      </c>
      <c r="AU16" s="42" t="s">
        <v>34</v>
      </c>
      <c r="AV16" s="56"/>
      <c r="AW16" s="24"/>
    </row>
    <row r="17" spans="1:49" ht="25.5">
      <c r="A17" s="41" t="s">
        <v>29</v>
      </c>
      <c r="B17" s="57"/>
      <c r="C17" s="58" t="s">
        <v>26</v>
      </c>
      <c r="D17" s="161">
        <v>0</v>
      </c>
      <c r="E17" s="159">
        <v>0</v>
      </c>
      <c r="F17" s="159">
        <v>0</v>
      </c>
      <c r="G17" s="156"/>
      <c r="H17" s="156"/>
      <c r="I17" s="156"/>
      <c r="J17" s="61">
        <f t="shared" si="0"/>
        <v>0</v>
      </c>
      <c r="K17" s="61">
        <f t="shared" si="0"/>
        <v>0</v>
      </c>
      <c r="L17" s="62">
        <f t="shared" si="0"/>
        <v>0</v>
      </c>
      <c r="M17" s="183"/>
      <c r="N17" s="183"/>
      <c r="O17" s="232"/>
      <c r="P17" s="54"/>
      <c r="Q17" s="54"/>
      <c r="R17" s="54"/>
      <c r="S17" s="193"/>
      <c r="T17" s="193"/>
      <c r="U17" s="260"/>
      <c r="V17" s="62">
        <f t="shared" si="1"/>
        <v>0</v>
      </c>
      <c r="W17" s="61">
        <f t="shared" si="1"/>
        <v>0</v>
      </c>
      <c r="X17" s="62">
        <f t="shared" si="1"/>
        <v>0</v>
      </c>
      <c r="Y17" s="54"/>
      <c r="Z17" s="54"/>
      <c r="AA17" s="54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8"/>
      <c r="AO17" s="68"/>
      <c r="AP17" s="68"/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 ht="25.5">
      <c r="A18" s="41"/>
      <c r="B18" s="42" t="s">
        <v>35</v>
      </c>
      <c r="C18" s="70" t="s">
        <v>25</v>
      </c>
      <c r="D18" s="156">
        <v>0</v>
      </c>
      <c r="E18" s="157">
        <v>0</v>
      </c>
      <c r="F18" s="157">
        <v>0</v>
      </c>
      <c r="G18" s="156"/>
      <c r="H18" s="156"/>
      <c r="I18" s="156"/>
      <c r="J18" s="52">
        <f t="shared" si="0"/>
        <v>0</v>
      </c>
      <c r="K18" s="52">
        <f t="shared" si="0"/>
        <v>0</v>
      </c>
      <c r="L18" s="71">
        <f t="shared" si="0"/>
        <v>0</v>
      </c>
      <c r="M18" s="181"/>
      <c r="N18" s="181"/>
      <c r="O18" s="231"/>
      <c r="P18" s="54"/>
      <c r="Q18" s="54"/>
      <c r="R18" s="54"/>
      <c r="S18" s="192"/>
      <c r="T18" s="192"/>
      <c r="U18" s="259"/>
      <c r="V18" s="71">
        <f t="shared" si="1"/>
        <v>0</v>
      </c>
      <c r="W18" s="52">
        <f t="shared" si="1"/>
        <v>0</v>
      </c>
      <c r="X18" s="71">
        <f t="shared" si="1"/>
        <v>0</v>
      </c>
      <c r="Y18" s="54"/>
      <c r="Z18" s="54"/>
      <c r="AA18" s="54"/>
      <c r="AB18" s="52"/>
      <c r="AC18" s="52"/>
      <c r="AD18" s="52"/>
      <c r="AE18" s="52">
        <v>78</v>
      </c>
      <c r="AF18" s="52">
        <v>13.791</v>
      </c>
      <c r="AG18" s="52">
        <v>14000.942999999999</v>
      </c>
      <c r="AH18" s="52"/>
      <c r="AI18" s="52"/>
      <c r="AJ18" s="52"/>
      <c r="AK18" s="52"/>
      <c r="AL18" s="52"/>
      <c r="AM18" s="52"/>
      <c r="AN18" s="54"/>
      <c r="AO18" s="54"/>
      <c r="AP18" s="54"/>
      <c r="AQ18" s="54">
        <f t="shared" si="2"/>
        <v>78</v>
      </c>
      <c r="AR18" s="54">
        <f t="shared" si="2"/>
        <v>13.791</v>
      </c>
      <c r="AS18" s="54">
        <f t="shared" si="2"/>
        <v>14000.942999999999</v>
      </c>
      <c r="AT18" s="55" t="s">
        <v>25</v>
      </c>
      <c r="AU18" s="42" t="s">
        <v>35</v>
      </c>
      <c r="AV18" s="56"/>
      <c r="AW18" s="24"/>
    </row>
    <row r="19" spans="1:49" ht="25.5">
      <c r="A19" s="73"/>
      <c r="B19" s="57"/>
      <c r="C19" s="58" t="s">
        <v>26</v>
      </c>
      <c r="D19" s="161">
        <v>0</v>
      </c>
      <c r="E19" s="159">
        <v>0</v>
      </c>
      <c r="F19" s="159">
        <v>0</v>
      </c>
      <c r="G19" s="156"/>
      <c r="H19" s="156"/>
      <c r="I19" s="156"/>
      <c r="J19" s="61">
        <f t="shared" si="0"/>
        <v>0</v>
      </c>
      <c r="K19" s="61">
        <f t="shared" si="0"/>
        <v>0</v>
      </c>
      <c r="L19" s="62">
        <f t="shared" si="0"/>
        <v>0</v>
      </c>
      <c r="M19" s="183"/>
      <c r="N19" s="183"/>
      <c r="O19" s="232"/>
      <c r="P19" s="54"/>
      <c r="Q19" s="54"/>
      <c r="R19" s="54"/>
      <c r="S19" s="193"/>
      <c r="T19" s="193"/>
      <c r="U19" s="260"/>
      <c r="V19" s="62">
        <f t="shared" si="1"/>
        <v>0</v>
      </c>
      <c r="W19" s="61">
        <f t="shared" si="1"/>
        <v>0</v>
      </c>
      <c r="X19" s="62">
        <f t="shared" si="1"/>
        <v>0</v>
      </c>
      <c r="Y19" s="54"/>
      <c r="Z19" s="54"/>
      <c r="AA19" s="54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8"/>
      <c r="AO19" s="68"/>
      <c r="AP19" s="68"/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 ht="25.5">
      <c r="A20" s="41" t="s">
        <v>36</v>
      </c>
      <c r="B20" s="42" t="s">
        <v>37</v>
      </c>
      <c r="C20" s="70" t="s">
        <v>25</v>
      </c>
      <c r="D20" s="156">
        <v>0</v>
      </c>
      <c r="E20" s="157">
        <v>0</v>
      </c>
      <c r="F20" s="157">
        <v>0</v>
      </c>
      <c r="G20" s="156"/>
      <c r="H20" s="156"/>
      <c r="I20" s="156"/>
      <c r="J20" s="52">
        <f t="shared" si="0"/>
        <v>0</v>
      </c>
      <c r="K20" s="52">
        <f t="shared" si="0"/>
        <v>0</v>
      </c>
      <c r="L20" s="71">
        <f t="shared" si="0"/>
        <v>0</v>
      </c>
      <c r="M20" s="181"/>
      <c r="N20" s="181"/>
      <c r="O20" s="231"/>
      <c r="P20" s="54"/>
      <c r="Q20" s="54"/>
      <c r="R20" s="54"/>
      <c r="S20" s="192"/>
      <c r="T20" s="192"/>
      <c r="U20" s="259"/>
      <c r="V20" s="71">
        <f t="shared" si="1"/>
        <v>0</v>
      </c>
      <c r="W20" s="52">
        <f t="shared" si="1"/>
        <v>0</v>
      </c>
      <c r="X20" s="71">
        <f t="shared" si="1"/>
        <v>0</v>
      </c>
      <c r="Y20" s="54"/>
      <c r="Z20" s="54"/>
      <c r="AA20" s="54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4"/>
      <c r="AO20" s="54"/>
      <c r="AP20" s="54"/>
      <c r="AQ20" s="54">
        <f t="shared" si="2"/>
        <v>0</v>
      </c>
      <c r="AR20" s="54">
        <f t="shared" si="2"/>
        <v>0</v>
      </c>
      <c r="AS20" s="54">
        <f t="shared" si="2"/>
        <v>0</v>
      </c>
      <c r="AT20" s="55" t="s">
        <v>25</v>
      </c>
      <c r="AU20" s="42" t="s">
        <v>37</v>
      </c>
      <c r="AV20" s="56" t="s">
        <v>36</v>
      </c>
      <c r="AW20" s="24"/>
    </row>
    <row r="21" spans="1:49" ht="25.5">
      <c r="A21" s="41" t="s">
        <v>27</v>
      </c>
      <c r="B21" s="57"/>
      <c r="C21" s="58" t="s">
        <v>26</v>
      </c>
      <c r="D21" s="161">
        <v>0</v>
      </c>
      <c r="E21" s="159">
        <v>0</v>
      </c>
      <c r="F21" s="159">
        <v>0</v>
      </c>
      <c r="G21" s="156"/>
      <c r="H21" s="156"/>
      <c r="I21" s="156"/>
      <c r="J21" s="61">
        <f t="shared" si="0"/>
        <v>0</v>
      </c>
      <c r="K21" s="61">
        <f t="shared" si="0"/>
        <v>0</v>
      </c>
      <c r="L21" s="62">
        <f t="shared" si="0"/>
        <v>0</v>
      </c>
      <c r="M21" s="183"/>
      <c r="N21" s="183"/>
      <c r="O21" s="232"/>
      <c r="P21" s="54"/>
      <c r="Q21" s="54"/>
      <c r="R21" s="54"/>
      <c r="S21" s="193"/>
      <c r="T21" s="193"/>
      <c r="U21" s="260"/>
      <c r="V21" s="62">
        <f t="shared" si="1"/>
        <v>0</v>
      </c>
      <c r="W21" s="61">
        <f t="shared" si="1"/>
        <v>0</v>
      </c>
      <c r="X21" s="62">
        <f t="shared" si="1"/>
        <v>0</v>
      </c>
      <c r="Y21" s="54"/>
      <c r="Z21" s="54"/>
      <c r="AA21" s="54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8"/>
      <c r="AO21" s="68"/>
      <c r="AP21" s="68"/>
      <c r="AQ21" s="68">
        <f t="shared" si="2"/>
        <v>0</v>
      </c>
      <c r="AR21" s="68">
        <f t="shared" si="2"/>
        <v>0</v>
      </c>
      <c r="AS21" s="68">
        <f t="shared" si="2"/>
        <v>0</v>
      </c>
      <c r="AT21" s="69" t="s">
        <v>26</v>
      </c>
      <c r="AU21" s="57"/>
      <c r="AV21" s="56" t="s">
        <v>27</v>
      </c>
      <c r="AW21" s="24"/>
    </row>
    <row r="22" spans="1:49" ht="25.5">
      <c r="A22" s="41" t="s">
        <v>29</v>
      </c>
      <c r="B22" s="42" t="s">
        <v>38</v>
      </c>
      <c r="C22" s="70" t="s">
        <v>25</v>
      </c>
      <c r="D22" s="156">
        <v>0</v>
      </c>
      <c r="E22" s="157">
        <v>0</v>
      </c>
      <c r="F22" s="157">
        <v>0</v>
      </c>
      <c r="G22" s="156"/>
      <c r="H22" s="156"/>
      <c r="I22" s="156"/>
      <c r="J22" s="52">
        <f t="shared" si="0"/>
        <v>0</v>
      </c>
      <c r="K22" s="52">
        <f t="shared" si="0"/>
        <v>0</v>
      </c>
      <c r="L22" s="71">
        <f t="shared" si="0"/>
        <v>0</v>
      </c>
      <c r="M22" s="181"/>
      <c r="N22" s="181"/>
      <c r="O22" s="231"/>
      <c r="P22" s="54"/>
      <c r="Q22" s="54"/>
      <c r="R22" s="54"/>
      <c r="S22" s="192"/>
      <c r="T22" s="192"/>
      <c r="U22" s="259"/>
      <c r="V22" s="71">
        <f t="shared" si="1"/>
        <v>0</v>
      </c>
      <c r="W22" s="52">
        <f t="shared" si="1"/>
        <v>0</v>
      </c>
      <c r="X22" s="71">
        <f t="shared" si="1"/>
        <v>0</v>
      </c>
      <c r="Y22" s="54"/>
      <c r="Z22" s="54"/>
      <c r="AA22" s="54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4"/>
      <c r="AO22" s="54"/>
      <c r="AP22" s="54"/>
      <c r="AQ22" s="54">
        <f t="shared" si="2"/>
        <v>0</v>
      </c>
      <c r="AR22" s="54">
        <f t="shared" si="2"/>
        <v>0</v>
      </c>
      <c r="AS22" s="54">
        <f t="shared" si="2"/>
        <v>0</v>
      </c>
      <c r="AT22" s="55" t="s">
        <v>25</v>
      </c>
      <c r="AU22" s="42" t="s">
        <v>38</v>
      </c>
      <c r="AV22" s="56" t="s">
        <v>29</v>
      </c>
      <c r="AW22" s="24"/>
    </row>
    <row r="23" spans="1:49" ht="25.5">
      <c r="A23" s="73"/>
      <c r="B23" s="57"/>
      <c r="C23" s="58" t="s">
        <v>26</v>
      </c>
      <c r="D23" s="161">
        <v>0</v>
      </c>
      <c r="E23" s="159">
        <v>0</v>
      </c>
      <c r="F23" s="159">
        <v>0</v>
      </c>
      <c r="G23" s="156"/>
      <c r="H23" s="156"/>
      <c r="I23" s="156"/>
      <c r="J23" s="61">
        <f t="shared" si="0"/>
        <v>0</v>
      </c>
      <c r="K23" s="61">
        <f t="shared" si="0"/>
        <v>0</v>
      </c>
      <c r="L23" s="62">
        <f t="shared" si="0"/>
        <v>0</v>
      </c>
      <c r="M23" s="183"/>
      <c r="N23" s="183"/>
      <c r="O23" s="232"/>
      <c r="P23" s="54"/>
      <c r="Q23" s="54"/>
      <c r="R23" s="54"/>
      <c r="S23" s="193"/>
      <c r="T23" s="193"/>
      <c r="U23" s="260"/>
      <c r="V23" s="62">
        <f t="shared" si="1"/>
        <v>0</v>
      </c>
      <c r="W23" s="61">
        <f t="shared" si="1"/>
        <v>0</v>
      </c>
      <c r="X23" s="62">
        <f t="shared" si="1"/>
        <v>0</v>
      </c>
      <c r="Y23" s="54"/>
      <c r="Z23" s="54"/>
      <c r="AA23" s="54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8"/>
      <c r="AO23" s="68"/>
      <c r="AP23" s="68"/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 ht="25.5">
      <c r="A24" s="41"/>
      <c r="B24" s="42" t="s">
        <v>39</v>
      </c>
      <c r="C24" s="70" t="s">
        <v>25</v>
      </c>
      <c r="D24" s="156">
        <v>0</v>
      </c>
      <c r="E24" s="157">
        <v>0</v>
      </c>
      <c r="F24" s="157">
        <v>0</v>
      </c>
      <c r="G24" s="156"/>
      <c r="H24" s="156"/>
      <c r="I24" s="156"/>
      <c r="J24" s="52">
        <f t="shared" si="0"/>
        <v>0</v>
      </c>
      <c r="K24" s="52">
        <f t="shared" si="0"/>
        <v>0</v>
      </c>
      <c r="L24" s="71">
        <f t="shared" si="0"/>
        <v>0</v>
      </c>
      <c r="M24" s="181">
        <v>20</v>
      </c>
      <c r="N24" s="181">
        <v>169.7784</v>
      </c>
      <c r="O24" s="231">
        <v>19369.173999999999</v>
      </c>
      <c r="P24" s="54"/>
      <c r="Q24" s="54"/>
      <c r="R24" s="54"/>
      <c r="S24" s="192"/>
      <c r="T24" s="192"/>
      <c r="U24" s="259"/>
      <c r="V24" s="71">
        <f t="shared" si="1"/>
        <v>0</v>
      </c>
      <c r="W24" s="52">
        <f t="shared" si="1"/>
        <v>0</v>
      </c>
      <c r="X24" s="71">
        <f t="shared" si="1"/>
        <v>0</v>
      </c>
      <c r="Y24" s="54"/>
      <c r="Z24" s="54"/>
      <c r="AA24" s="54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4"/>
      <c r="AO24" s="54"/>
      <c r="AP24" s="54"/>
      <c r="AQ24" s="54">
        <f t="shared" si="2"/>
        <v>20</v>
      </c>
      <c r="AR24" s="54">
        <f t="shared" si="2"/>
        <v>169.7784</v>
      </c>
      <c r="AS24" s="54">
        <f t="shared" si="2"/>
        <v>19369.173999999999</v>
      </c>
      <c r="AT24" s="55" t="s">
        <v>25</v>
      </c>
      <c r="AU24" s="42" t="s">
        <v>39</v>
      </c>
      <c r="AV24" s="56"/>
      <c r="AW24" s="24"/>
    </row>
    <row r="25" spans="1:49" ht="25.5">
      <c r="A25" s="41" t="s">
        <v>40</v>
      </c>
      <c r="B25" s="57"/>
      <c r="C25" s="58" t="s">
        <v>26</v>
      </c>
      <c r="D25" s="161">
        <v>0</v>
      </c>
      <c r="E25" s="159">
        <v>0</v>
      </c>
      <c r="F25" s="159">
        <v>0</v>
      </c>
      <c r="G25" s="156"/>
      <c r="H25" s="156"/>
      <c r="I25" s="156"/>
      <c r="J25" s="61">
        <f t="shared" si="0"/>
        <v>0</v>
      </c>
      <c r="K25" s="61">
        <f t="shared" si="0"/>
        <v>0</v>
      </c>
      <c r="L25" s="62">
        <f t="shared" si="0"/>
        <v>0</v>
      </c>
      <c r="M25" s="183">
        <v>23</v>
      </c>
      <c r="N25" s="183">
        <v>239.33690000000001</v>
      </c>
      <c r="O25" s="232">
        <v>30586.762999999999</v>
      </c>
      <c r="P25" s="54"/>
      <c r="Q25" s="54"/>
      <c r="R25" s="54"/>
      <c r="S25" s="193"/>
      <c r="T25" s="193"/>
      <c r="U25" s="260"/>
      <c r="V25" s="62">
        <f t="shared" si="1"/>
        <v>0</v>
      </c>
      <c r="W25" s="61">
        <f t="shared" si="1"/>
        <v>0</v>
      </c>
      <c r="X25" s="62">
        <f t="shared" si="1"/>
        <v>0</v>
      </c>
      <c r="Y25" s="54"/>
      <c r="Z25" s="54"/>
      <c r="AA25" s="54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8"/>
      <c r="AO25" s="68"/>
      <c r="AP25" s="68"/>
      <c r="AQ25" s="68">
        <f t="shared" si="2"/>
        <v>23</v>
      </c>
      <c r="AR25" s="68">
        <f t="shared" si="2"/>
        <v>239.33690000000001</v>
      </c>
      <c r="AS25" s="68">
        <f t="shared" si="2"/>
        <v>30586.762999999999</v>
      </c>
      <c r="AT25" s="69" t="s">
        <v>26</v>
      </c>
      <c r="AU25" s="57"/>
      <c r="AV25" s="56" t="s">
        <v>40</v>
      </c>
      <c r="AW25" s="24"/>
    </row>
    <row r="26" spans="1:49" ht="25.5">
      <c r="A26" s="41"/>
      <c r="B26" s="42" t="s">
        <v>41</v>
      </c>
      <c r="C26" s="70" t="s">
        <v>25</v>
      </c>
      <c r="D26" s="156">
        <v>0</v>
      </c>
      <c r="E26" s="157">
        <v>0</v>
      </c>
      <c r="F26" s="157">
        <v>0</v>
      </c>
      <c r="G26" s="156"/>
      <c r="H26" s="156"/>
      <c r="I26" s="156"/>
      <c r="J26" s="52">
        <f t="shared" si="0"/>
        <v>0</v>
      </c>
      <c r="K26" s="52">
        <f t="shared" si="0"/>
        <v>0</v>
      </c>
      <c r="L26" s="71">
        <f t="shared" si="0"/>
        <v>0</v>
      </c>
      <c r="M26" s="181"/>
      <c r="N26" s="181"/>
      <c r="O26" s="231"/>
      <c r="P26" s="54"/>
      <c r="Q26" s="54"/>
      <c r="R26" s="54"/>
      <c r="S26" s="192"/>
      <c r="T26" s="192"/>
      <c r="U26" s="259"/>
      <c r="V26" s="71">
        <f t="shared" si="1"/>
        <v>0</v>
      </c>
      <c r="W26" s="52">
        <f t="shared" si="1"/>
        <v>0</v>
      </c>
      <c r="X26" s="71">
        <f t="shared" si="1"/>
        <v>0</v>
      </c>
      <c r="Y26" s="54"/>
      <c r="Z26" s="54"/>
      <c r="AA26" s="54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4"/>
      <c r="AO26" s="54"/>
      <c r="AP26" s="54"/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 ht="25.5">
      <c r="A27" s="41" t="s">
        <v>27</v>
      </c>
      <c r="B27" s="57"/>
      <c r="C27" s="58" t="s">
        <v>26</v>
      </c>
      <c r="D27" s="161">
        <v>0</v>
      </c>
      <c r="E27" s="159">
        <v>0</v>
      </c>
      <c r="F27" s="159">
        <v>0</v>
      </c>
      <c r="G27" s="156"/>
      <c r="H27" s="156"/>
      <c r="I27" s="156"/>
      <c r="J27" s="61">
        <f t="shared" si="0"/>
        <v>0</v>
      </c>
      <c r="K27" s="61">
        <f t="shared" si="0"/>
        <v>0</v>
      </c>
      <c r="L27" s="62">
        <f t="shared" si="0"/>
        <v>0</v>
      </c>
      <c r="M27" s="183"/>
      <c r="N27" s="183"/>
      <c r="O27" s="232"/>
      <c r="P27" s="54"/>
      <c r="Q27" s="54"/>
      <c r="R27" s="54"/>
      <c r="S27" s="193"/>
      <c r="T27" s="193"/>
      <c r="U27" s="260"/>
      <c r="V27" s="62">
        <f t="shared" si="1"/>
        <v>0</v>
      </c>
      <c r="W27" s="61">
        <f t="shared" si="1"/>
        <v>0</v>
      </c>
      <c r="X27" s="62">
        <f t="shared" si="1"/>
        <v>0</v>
      </c>
      <c r="Y27" s="54"/>
      <c r="Z27" s="54"/>
      <c r="AA27" s="54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8"/>
      <c r="AO27" s="68"/>
      <c r="AP27" s="68"/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 ht="25.5">
      <c r="A28" s="41"/>
      <c r="B28" s="42" t="s">
        <v>42</v>
      </c>
      <c r="C28" s="70" t="s">
        <v>25</v>
      </c>
      <c r="D28" s="156">
        <v>0</v>
      </c>
      <c r="E28" s="157">
        <v>0</v>
      </c>
      <c r="F28" s="157">
        <v>0</v>
      </c>
      <c r="G28" s="156"/>
      <c r="H28" s="156"/>
      <c r="I28" s="156"/>
      <c r="J28" s="52">
        <f t="shared" si="0"/>
        <v>0</v>
      </c>
      <c r="K28" s="52">
        <f t="shared" si="0"/>
        <v>0</v>
      </c>
      <c r="L28" s="71">
        <f t="shared" si="0"/>
        <v>0</v>
      </c>
      <c r="M28" s="181"/>
      <c r="N28" s="181"/>
      <c r="O28" s="231"/>
      <c r="P28" s="54"/>
      <c r="Q28" s="54"/>
      <c r="R28" s="54"/>
      <c r="S28" s="192"/>
      <c r="T28" s="192"/>
      <c r="U28" s="259"/>
      <c r="V28" s="71">
        <f t="shared" si="1"/>
        <v>0</v>
      </c>
      <c r="W28" s="52">
        <f t="shared" si="1"/>
        <v>0</v>
      </c>
      <c r="X28" s="71">
        <f t="shared" si="1"/>
        <v>0</v>
      </c>
      <c r="Y28" s="54"/>
      <c r="Z28" s="54"/>
      <c r="AA28" s="54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4"/>
      <c r="AO28" s="54"/>
      <c r="AP28" s="54"/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 ht="25.5">
      <c r="A29" s="41" t="s">
        <v>29</v>
      </c>
      <c r="B29" s="57"/>
      <c r="C29" s="58" t="s">
        <v>26</v>
      </c>
      <c r="D29" s="161">
        <v>0</v>
      </c>
      <c r="E29" s="159">
        <v>0</v>
      </c>
      <c r="F29" s="162">
        <v>0</v>
      </c>
      <c r="G29" s="156"/>
      <c r="H29" s="156"/>
      <c r="I29" s="156"/>
      <c r="J29" s="61">
        <f t="shared" si="0"/>
        <v>0</v>
      </c>
      <c r="K29" s="61">
        <f t="shared" si="0"/>
        <v>0</v>
      </c>
      <c r="L29" s="62">
        <f t="shared" si="0"/>
        <v>0</v>
      </c>
      <c r="M29" s="183"/>
      <c r="N29" s="183"/>
      <c r="O29" s="232"/>
      <c r="P29" s="54"/>
      <c r="Q29" s="54"/>
      <c r="R29" s="54"/>
      <c r="S29" s="193"/>
      <c r="T29" s="193"/>
      <c r="U29" s="260"/>
      <c r="V29" s="62">
        <f t="shared" si="1"/>
        <v>0</v>
      </c>
      <c r="W29" s="61">
        <f t="shared" si="1"/>
        <v>0</v>
      </c>
      <c r="X29" s="62">
        <f t="shared" si="1"/>
        <v>0</v>
      </c>
      <c r="Y29" s="54"/>
      <c r="Z29" s="54"/>
      <c r="AA29" s="54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8"/>
      <c r="AO29" s="68"/>
      <c r="AP29" s="68"/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 ht="25.5">
      <c r="A30" s="41"/>
      <c r="B30" s="42" t="s">
        <v>43</v>
      </c>
      <c r="C30" s="70" t="s">
        <v>25</v>
      </c>
      <c r="D30" s="156">
        <v>52</v>
      </c>
      <c r="E30" s="157">
        <v>6.3890000000000002</v>
      </c>
      <c r="F30" s="163">
        <v>5810.387682606437</v>
      </c>
      <c r="G30" s="156">
        <v>75</v>
      </c>
      <c r="H30" s="156">
        <v>9.7673000000000005</v>
      </c>
      <c r="I30" s="156">
        <v>10661.056</v>
      </c>
      <c r="J30" s="52">
        <f t="shared" si="0"/>
        <v>127</v>
      </c>
      <c r="K30" s="52">
        <f t="shared" si="0"/>
        <v>16.156300000000002</v>
      </c>
      <c r="L30" s="71">
        <f t="shared" si="0"/>
        <v>16471.443682606438</v>
      </c>
      <c r="M30" s="181"/>
      <c r="N30" s="181"/>
      <c r="O30" s="231"/>
      <c r="P30" s="54"/>
      <c r="Q30" s="54"/>
      <c r="R30" s="54"/>
      <c r="S30" s="192"/>
      <c r="T30" s="192"/>
      <c r="U30" s="259"/>
      <c r="V30" s="71">
        <f t="shared" si="1"/>
        <v>0</v>
      </c>
      <c r="W30" s="52">
        <f t="shared" si="1"/>
        <v>0</v>
      </c>
      <c r="X30" s="71">
        <f t="shared" si="1"/>
        <v>0</v>
      </c>
      <c r="Y30" s="54">
        <v>54</v>
      </c>
      <c r="Z30" s="54">
        <v>1.2453000000000001</v>
      </c>
      <c r="AA30" s="54">
        <v>479.048</v>
      </c>
      <c r="AB30" s="52">
        <v>220</v>
      </c>
      <c r="AC30" s="52">
        <v>4.2325999999999997</v>
      </c>
      <c r="AD30" s="52">
        <v>2569.8980000000001</v>
      </c>
      <c r="AE30" s="52"/>
      <c r="AF30" s="52"/>
      <c r="AG30" s="52"/>
      <c r="AH30" s="52">
        <v>41</v>
      </c>
      <c r="AI30" s="52">
        <v>2.5794000000000001</v>
      </c>
      <c r="AJ30" s="52">
        <v>2198.4490000000001</v>
      </c>
      <c r="AK30" s="52">
        <v>123</v>
      </c>
      <c r="AL30" s="52">
        <v>6.83</v>
      </c>
      <c r="AM30" s="52">
        <v>4759.8149999999996</v>
      </c>
      <c r="AN30" s="52">
        <v>221</v>
      </c>
      <c r="AO30" s="52">
        <v>11.598100000000001</v>
      </c>
      <c r="AP30" s="52">
        <v>11182.874</v>
      </c>
      <c r="AQ30" s="54">
        <f t="shared" si="2"/>
        <v>786</v>
      </c>
      <c r="AR30" s="54">
        <f t="shared" si="2"/>
        <v>42.6417</v>
      </c>
      <c r="AS30" s="54">
        <f t="shared" si="2"/>
        <v>37661.527682606436</v>
      </c>
      <c r="AT30" s="55" t="s">
        <v>25</v>
      </c>
      <c r="AU30" s="42" t="s">
        <v>43</v>
      </c>
      <c r="AV30" s="77"/>
      <c r="AW30" s="24"/>
    </row>
    <row r="31" spans="1:49" ht="25.5">
      <c r="A31" s="73"/>
      <c r="B31" s="57"/>
      <c r="C31" s="58" t="s">
        <v>26</v>
      </c>
      <c r="D31" s="161">
        <v>0</v>
      </c>
      <c r="E31" s="159">
        <v>0</v>
      </c>
      <c r="F31" s="162">
        <v>0</v>
      </c>
      <c r="G31" s="156"/>
      <c r="H31" s="156"/>
      <c r="I31" s="156"/>
      <c r="J31" s="61">
        <f t="shared" si="0"/>
        <v>0</v>
      </c>
      <c r="K31" s="61">
        <f t="shared" si="0"/>
        <v>0</v>
      </c>
      <c r="L31" s="62">
        <f t="shared" si="0"/>
        <v>0</v>
      </c>
      <c r="M31" s="183"/>
      <c r="N31" s="183"/>
      <c r="O31" s="232"/>
      <c r="P31" s="54"/>
      <c r="Q31" s="54"/>
      <c r="R31" s="54"/>
      <c r="S31" s="193"/>
      <c r="T31" s="193"/>
      <c r="U31" s="260"/>
      <c r="V31" s="62">
        <f t="shared" si="1"/>
        <v>0</v>
      </c>
      <c r="W31" s="61">
        <f t="shared" si="1"/>
        <v>0</v>
      </c>
      <c r="X31" s="62">
        <f t="shared" si="1"/>
        <v>0</v>
      </c>
      <c r="Y31" s="54"/>
      <c r="Z31" s="54"/>
      <c r="AA31" s="54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8"/>
      <c r="AO31" s="68"/>
      <c r="AP31" s="68"/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 ht="25.5">
      <c r="A32" s="41" t="s">
        <v>44</v>
      </c>
      <c r="B32" s="42" t="s">
        <v>45</v>
      </c>
      <c r="C32" s="70" t="s">
        <v>25</v>
      </c>
      <c r="D32" s="156">
        <v>0</v>
      </c>
      <c r="E32" s="157">
        <v>0</v>
      </c>
      <c r="F32" s="157">
        <v>0</v>
      </c>
      <c r="G32" s="156">
        <v>4</v>
      </c>
      <c r="H32" s="156">
        <v>14.431900000000001</v>
      </c>
      <c r="I32" s="156">
        <v>6189.98</v>
      </c>
      <c r="J32" s="52">
        <f t="shared" si="0"/>
        <v>4</v>
      </c>
      <c r="K32" s="52">
        <f t="shared" si="0"/>
        <v>14.431900000000001</v>
      </c>
      <c r="L32" s="71">
        <f t="shared" si="0"/>
        <v>6189.98</v>
      </c>
      <c r="M32" s="181">
        <v>90</v>
      </c>
      <c r="N32" s="181">
        <v>16.153500000000001</v>
      </c>
      <c r="O32" s="231">
        <v>8116.259</v>
      </c>
      <c r="P32" s="54">
        <v>64</v>
      </c>
      <c r="Q32" s="54">
        <v>267.14800000000002</v>
      </c>
      <c r="R32" s="54">
        <v>44762.294000000002</v>
      </c>
      <c r="S32" s="192"/>
      <c r="T32" s="192"/>
      <c r="U32" s="259"/>
      <c r="V32" s="71">
        <f t="shared" si="1"/>
        <v>64</v>
      </c>
      <c r="W32" s="52">
        <f t="shared" si="1"/>
        <v>267.14800000000002</v>
      </c>
      <c r="X32" s="71">
        <f t="shared" si="1"/>
        <v>44762.294000000002</v>
      </c>
      <c r="Y32" s="54">
        <v>72</v>
      </c>
      <c r="Z32" s="54">
        <v>234.7895</v>
      </c>
      <c r="AA32" s="54">
        <v>52628.677000000003</v>
      </c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4"/>
      <c r="AO32" s="54"/>
      <c r="AP32" s="54"/>
      <c r="AQ32" s="54">
        <f t="shared" si="2"/>
        <v>230</v>
      </c>
      <c r="AR32" s="54">
        <f t="shared" si="2"/>
        <v>532.52290000000005</v>
      </c>
      <c r="AS32" s="54">
        <f t="shared" si="2"/>
        <v>111697.21</v>
      </c>
      <c r="AT32" s="55" t="s">
        <v>25</v>
      </c>
      <c r="AU32" s="42" t="s">
        <v>45</v>
      </c>
      <c r="AV32" s="56" t="s">
        <v>44</v>
      </c>
      <c r="AW32" s="24"/>
    </row>
    <row r="33" spans="1:49" ht="25.5">
      <c r="A33" s="41" t="s">
        <v>46</v>
      </c>
      <c r="B33" s="57"/>
      <c r="C33" s="58" t="s">
        <v>26</v>
      </c>
      <c r="D33" s="161">
        <v>0</v>
      </c>
      <c r="E33" s="159">
        <v>0</v>
      </c>
      <c r="F33" s="162">
        <v>0</v>
      </c>
      <c r="G33" s="156"/>
      <c r="H33" s="156"/>
      <c r="I33" s="156"/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183">
        <v>3</v>
      </c>
      <c r="N33" s="183">
        <v>5.7381000000000002</v>
      </c>
      <c r="O33" s="232">
        <v>4472.6689999999999</v>
      </c>
      <c r="P33" s="54">
        <v>55</v>
      </c>
      <c r="Q33" s="54">
        <v>567.92899999999997</v>
      </c>
      <c r="R33" s="54">
        <v>111827.803</v>
      </c>
      <c r="S33" s="193"/>
      <c r="T33" s="193"/>
      <c r="U33" s="260"/>
      <c r="V33" s="62">
        <f t="shared" si="1"/>
        <v>55</v>
      </c>
      <c r="W33" s="61">
        <f t="shared" si="1"/>
        <v>567.92899999999997</v>
      </c>
      <c r="X33" s="62">
        <f t="shared" si="1"/>
        <v>111827.803</v>
      </c>
      <c r="Y33" s="54"/>
      <c r="Z33" s="54"/>
      <c r="AA33" s="54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8"/>
      <c r="AO33" s="68"/>
      <c r="AP33" s="68"/>
      <c r="AQ33" s="68">
        <f t="shared" si="2"/>
        <v>58</v>
      </c>
      <c r="AR33" s="68">
        <f t="shared" si="2"/>
        <v>573.6671</v>
      </c>
      <c r="AS33" s="68">
        <f t="shared" si="2"/>
        <v>116300.47199999999</v>
      </c>
      <c r="AT33" s="69" t="s">
        <v>26</v>
      </c>
      <c r="AU33" s="57"/>
      <c r="AV33" s="56" t="s">
        <v>46</v>
      </c>
      <c r="AW33" s="24"/>
    </row>
    <row r="34" spans="1:49" ht="25.5">
      <c r="A34" s="41" t="s">
        <v>27</v>
      </c>
      <c r="B34" s="42" t="s">
        <v>47</v>
      </c>
      <c r="C34" s="70" t="s">
        <v>25</v>
      </c>
      <c r="D34" s="156">
        <v>0</v>
      </c>
      <c r="E34" s="157">
        <v>0</v>
      </c>
      <c r="F34" s="164">
        <v>0</v>
      </c>
      <c r="G34" s="156"/>
      <c r="H34" s="156"/>
      <c r="I34" s="156"/>
      <c r="J34" s="52">
        <f t="shared" si="3"/>
        <v>0</v>
      </c>
      <c r="K34" s="52">
        <f t="shared" si="3"/>
        <v>0</v>
      </c>
      <c r="L34" s="71">
        <f t="shared" si="3"/>
        <v>0</v>
      </c>
      <c r="M34" s="181">
        <v>84</v>
      </c>
      <c r="N34" s="181">
        <v>6.7629000000000001</v>
      </c>
      <c r="O34" s="231">
        <v>4642.4740000000002</v>
      </c>
      <c r="P34" s="54"/>
      <c r="Q34" s="54"/>
      <c r="R34" s="54"/>
      <c r="S34" s="192"/>
      <c r="T34" s="192"/>
      <c r="U34" s="259"/>
      <c r="V34" s="71">
        <f t="shared" si="1"/>
        <v>0</v>
      </c>
      <c r="W34" s="52">
        <f t="shared" si="1"/>
        <v>0</v>
      </c>
      <c r="X34" s="71">
        <f t="shared" si="1"/>
        <v>0</v>
      </c>
      <c r="Y34" s="54"/>
      <c r="Z34" s="54"/>
      <c r="AA34" s="54"/>
      <c r="AB34" s="52">
        <v>86</v>
      </c>
      <c r="AC34" s="52">
        <v>5.6383999999999999</v>
      </c>
      <c r="AD34" s="52">
        <v>2669.7159999999999</v>
      </c>
      <c r="AE34" s="52"/>
      <c r="AF34" s="52"/>
      <c r="AG34" s="52"/>
      <c r="AH34" s="52">
        <v>24</v>
      </c>
      <c r="AI34" s="52">
        <v>2.25298</v>
      </c>
      <c r="AJ34" s="52">
        <v>915.78499999999997</v>
      </c>
      <c r="AK34" s="52">
        <v>1</v>
      </c>
      <c r="AL34" s="52">
        <v>2.1000000000000001E-2</v>
      </c>
      <c r="AM34" s="52">
        <v>17.22</v>
      </c>
      <c r="AN34" s="52">
        <v>18</v>
      </c>
      <c r="AO34" s="52">
        <v>0.2273</v>
      </c>
      <c r="AP34" s="52">
        <v>125.07</v>
      </c>
      <c r="AQ34" s="54">
        <f t="shared" si="2"/>
        <v>213</v>
      </c>
      <c r="AR34" s="54">
        <f t="shared" si="2"/>
        <v>14.90258</v>
      </c>
      <c r="AS34" s="54">
        <f t="shared" si="2"/>
        <v>8370.2649999999994</v>
      </c>
      <c r="AT34" s="55" t="s">
        <v>25</v>
      </c>
      <c r="AU34" s="42" t="s">
        <v>47</v>
      </c>
      <c r="AV34" s="56" t="s">
        <v>27</v>
      </c>
      <c r="AW34" s="24"/>
    </row>
    <row r="35" spans="1:49" ht="25.5">
      <c r="A35" s="73" t="s">
        <v>29</v>
      </c>
      <c r="B35" s="57"/>
      <c r="C35" s="58" t="s">
        <v>26</v>
      </c>
      <c r="D35" s="161">
        <v>0</v>
      </c>
      <c r="E35" s="159">
        <v>0</v>
      </c>
      <c r="F35" s="162">
        <v>0</v>
      </c>
      <c r="G35" s="156"/>
      <c r="H35" s="156"/>
      <c r="I35" s="156"/>
      <c r="J35" s="61">
        <f t="shared" si="3"/>
        <v>0</v>
      </c>
      <c r="K35" s="61">
        <f t="shared" si="3"/>
        <v>0</v>
      </c>
      <c r="L35" s="62">
        <f t="shared" si="3"/>
        <v>0</v>
      </c>
      <c r="M35" s="183">
        <v>2</v>
      </c>
      <c r="N35" s="183">
        <v>0.52629999999999999</v>
      </c>
      <c r="O35" s="232">
        <v>152.126</v>
      </c>
      <c r="P35" s="54"/>
      <c r="Q35" s="54"/>
      <c r="R35" s="54"/>
      <c r="S35" s="193"/>
      <c r="T35" s="193"/>
      <c r="U35" s="260"/>
      <c r="V35" s="62">
        <f t="shared" si="1"/>
        <v>0</v>
      </c>
      <c r="W35" s="61">
        <f t="shared" si="1"/>
        <v>0</v>
      </c>
      <c r="X35" s="62">
        <f t="shared" si="1"/>
        <v>0</v>
      </c>
      <c r="Y35" s="54"/>
      <c r="Z35" s="54"/>
      <c r="AA35" s="54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8"/>
      <c r="AO35" s="68"/>
      <c r="AP35" s="68"/>
      <c r="AQ35" s="68">
        <f t="shared" si="2"/>
        <v>2</v>
      </c>
      <c r="AR35" s="68">
        <f t="shared" si="2"/>
        <v>0.52629999999999999</v>
      </c>
      <c r="AS35" s="68">
        <f t="shared" si="2"/>
        <v>152.126</v>
      </c>
      <c r="AT35" s="74" t="s">
        <v>26</v>
      </c>
      <c r="AU35" s="57"/>
      <c r="AV35" s="75" t="s">
        <v>29</v>
      </c>
      <c r="AW35" s="24"/>
    </row>
    <row r="36" spans="1:49" ht="25.5">
      <c r="A36" s="41" t="s">
        <v>48</v>
      </c>
      <c r="B36" s="42" t="s">
        <v>49</v>
      </c>
      <c r="C36" s="70" t="s">
        <v>25</v>
      </c>
      <c r="D36" s="156">
        <v>0</v>
      </c>
      <c r="E36" s="157">
        <v>0</v>
      </c>
      <c r="F36" s="165">
        <v>0</v>
      </c>
      <c r="G36" s="156"/>
      <c r="H36" s="156"/>
      <c r="I36" s="156"/>
      <c r="J36" s="52">
        <f t="shared" si="3"/>
        <v>0</v>
      </c>
      <c r="K36" s="52">
        <f t="shared" si="3"/>
        <v>0</v>
      </c>
      <c r="L36" s="71">
        <f t="shared" si="3"/>
        <v>0</v>
      </c>
      <c r="M36" s="181"/>
      <c r="N36" s="181"/>
      <c r="O36" s="231"/>
      <c r="P36" s="54"/>
      <c r="Q36" s="54"/>
      <c r="R36" s="54"/>
      <c r="S36" s="192"/>
      <c r="T36" s="192"/>
      <c r="U36" s="259"/>
      <c r="V36" s="71">
        <f t="shared" si="1"/>
        <v>0</v>
      </c>
      <c r="W36" s="52">
        <f t="shared" si="1"/>
        <v>0</v>
      </c>
      <c r="X36" s="71">
        <f t="shared" si="1"/>
        <v>0</v>
      </c>
      <c r="Y36" s="54"/>
      <c r="Z36" s="54"/>
      <c r="AA36" s="54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4"/>
      <c r="AO36" s="54"/>
      <c r="AP36" s="54"/>
      <c r="AQ36" s="54">
        <f t="shared" si="2"/>
        <v>0</v>
      </c>
      <c r="AR36" s="54">
        <f t="shared" si="2"/>
        <v>0</v>
      </c>
      <c r="AS36" s="54">
        <f t="shared" si="2"/>
        <v>0</v>
      </c>
      <c r="AT36" s="55" t="s">
        <v>25</v>
      </c>
      <c r="AU36" s="42" t="s">
        <v>49</v>
      </c>
      <c r="AV36" s="56" t="s">
        <v>48</v>
      </c>
      <c r="AW36" s="24"/>
    </row>
    <row r="37" spans="1:49" ht="25.5">
      <c r="A37" s="41" t="s">
        <v>27</v>
      </c>
      <c r="B37" s="57"/>
      <c r="C37" s="58" t="s">
        <v>26</v>
      </c>
      <c r="D37" s="161">
        <v>0</v>
      </c>
      <c r="E37" s="159">
        <v>0</v>
      </c>
      <c r="F37" s="162">
        <v>0</v>
      </c>
      <c r="G37" s="156"/>
      <c r="H37" s="156"/>
      <c r="I37" s="156"/>
      <c r="J37" s="61">
        <f t="shared" si="3"/>
        <v>0</v>
      </c>
      <c r="K37" s="61">
        <f t="shared" si="3"/>
        <v>0</v>
      </c>
      <c r="L37" s="62">
        <f t="shared" si="3"/>
        <v>0</v>
      </c>
      <c r="M37" s="183"/>
      <c r="N37" s="183"/>
      <c r="O37" s="232"/>
      <c r="P37" s="54"/>
      <c r="Q37" s="54"/>
      <c r="R37" s="54"/>
      <c r="S37" s="193"/>
      <c r="T37" s="193"/>
      <c r="U37" s="260"/>
      <c r="V37" s="62">
        <f t="shared" si="1"/>
        <v>0</v>
      </c>
      <c r="W37" s="61">
        <f t="shared" si="1"/>
        <v>0</v>
      </c>
      <c r="X37" s="62">
        <f t="shared" si="1"/>
        <v>0</v>
      </c>
      <c r="Y37" s="54"/>
      <c r="Z37" s="54"/>
      <c r="AA37" s="54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8"/>
      <c r="AO37" s="68"/>
      <c r="AP37" s="68"/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 ht="25.5">
      <c r="A38" s="41" t="s">
        <v>29</v>
      </c>
      <c r="B38" s="42" t="s">
        <v>50</v>
      </c>
      <c r="C38" s="70" t="s">
        <v>25</v>
      </c>
      <c r="D38" s="156">
        <v>34</v>
      </c>
      <c r="E38" s="157">
        <v>3.9605999999999999</v>
      </c>
      <c r="F38" s="164">
        <v>2376.2567176821281</v>
      </c>
      <c r="G38" s="156"/>
      <c r="H38" s="156"/>
      <c r="I38" s="156"/>
      <c r="J38" s="52">
        <f t="shared" si="3"/>
        <v>34</v>
      </c>
      <c r="K38" s="52">
        <f t="shared" si="3"/>
        <v>3.9605999999999999</v>
      </c>
      <c r="L38" s="71">
        <f t="shared" si="3"/>
        <v>2376.2567176821281</v>
      </c>
      <c r="M38" s="181"/>
      <c r="N38" s="181"/>
      <c r="O38" s="231"/>
      <c r="P38" s="54"/>
      <c r="Q38" s="54"/>
      <c r="R38" s="54"/>
      <c r="S38" s="192"/>
      <c r="T38" s="192"/>
      <c r="U38" s="259"/>
      <c r="V38" s="71">
        <f t="shared" si="1"/>
        <v>0</v>
      </c>
      <c r="W38" s="52">
        <f t="shared" si="1"/>
        <v>0</v>
      </c>
      <c r="X38" s="71">
        <f t="shared" si="1"/>
        <v>0</v>
      </c>
      <c r="Y38" s="54"/>
      <c r="Z38" s="54"/>
      <c r="AA38" s="54"/>
      <c r="AB38" s="52">
        <v>56</v>
      </c>
      <c r="AC38" s="52">
        <v>2.0840999999999998</v>
      </c>
      <c r="AD38" s="52">
        <v>733.29399999999998</v>
      </c>
      <c r="AE38" s="52"/>
      <c r="AF38" s="52"/>
      <c r="AG38" s="52"/>
      <c r="AH38" s="52"/>
      <c r="AI38" s="52"/>
      <c r="AJ38" s="52"/>
      <c r="AK38" s="52"/>
      <c r="AL38" s="52"/>
      <c r="AM38" s="52"/>
      <c r="AN38" s="54"/>
      <c r="AO38" s="54"/>
      <c r="AP38" s="54"/>
      <c r="AQ38" s="54">
        <f t="shared" si="2"/>
        <v>90</v>
      </c>
      <c r="AR38" s="54">
        <f t="shared" si="2"/>
        <v>6.0446999999999997</v>
      </c>
      <c r="AS38" s="54">
        <f t="shared" si="2"/>
        <v>3109.5507176821279</v>
      </c>
      <c r="AT38" s="55" t="s">
        <v>25</v>
      </c>
      <c r="AU38" s="42" t="s">
        <v>50</v>
      </c>
      <c r="AV38" s="56" t="s">
        <v>29</v>
      </c>
      <c r="AW38" s="24"/>
    </row>
    <row r="39" spans="1:49" ht="25.5">
      <c r="A39" s="73" t="s">
        <v>51</v>
      </c>
      <c r="B39" s="57"/>
      <c r="C39" s="58" t="s">
        <v>26</v>
      </c>
      <c r="D39" s="161">
        <v>0</v>
      </c>
      <c r="E39" s="159">
        <v>0</v>
      </c>
      <c r="F39" s="162">
        <v>0</v>
      </c>
      <c r="G39" s="156"/>
      <c r="H39" s="156"/>
      <c r="I39" s="156"/>
      <c r="J39" s="61">
        <f t="shared" si="3"/>
        <v>0</v>
      </c>
      <c r="K39" s="61">
        <f t="shared" si="3"/>
        <v>0</v>
      </c>
      <c r="L39" s="62">
        <f t="shared" si="3"/>
        <v>0</v>
      </c>
      <c r="M39" s="183"/>
      <c r="N39" s="183"/>
      <c r="O39" s="232"/>
      <c r="P39" s="54"/>
      <c r="Q39" s="54"/>
      <c r="R39" s="54"/>
      <c r="S39" s="193"/>
      <c r="T39" s="193"/>
      <c r="U39" s="260"/>
      <c r="V39" s="62">
        <f t="shared" si="1"/>
        <v>0</v>
      </c>
      <c r="W39" s="61">
        <f t="shared" si="1"/>
        <v>0</v>
      </c>
      <c r="X39" s="62">
        <f t="shared" si="1"/>
        <v>0</v>
      </c>
      <c r="Y39" s="54"/>
      <c r="Z39" s="54"/>
      <c r="AA39" s="54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8"/>
      <c r="AO39" s="68"/>
      <c r="AP39" s="68"/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 ht="25.5">
      <c r="A40" s="41"/>
      <c r="B40" s="42" t="s">
        <v>52</v>
      </c>
      <c r="C40" s="70" t="s">
        <v>25</v>
      </c>
      <c r="D40" s="156">
        <v>0</v>
      </c>
      <c r="E40" s="157">
        <v>0</v>
      </c>
      <c r="F40" s="157">
        <v>0</v>
      </c>
      <c r="G40" s="156"/>
      <c r="H40" s="156"/>
      <c r="I40" s="156"/>
      <c r="J40" s="52">
        <f t="shared" si="3"/>
        <v>0</v>
      </c>
      <c r="K40" s="52">
        <f t="shared" si="3"/>
        <v>0</v>
      </c>
      <c r="L40" s="71">
        <f t="shared" si="3"/>
        <v>0</v>
      </c>
      <c r="M40" s="181">
        <v>1</v>
      </c>
      <c r="N40" s="181">
        <v>18.697299999999998</v>
      </c>
      <c r="O40" s="231">
        <v>12711.776</v>
      </c>
      <c r="P40" s="54"/>
      <c r="Q40" s="54"/>
      <c r="R40" s="54"/>
      <c r="S40" s="192"/>
      <c r="T40" s="192"/>
      <c r="U40" s="259"/>
      <c r="V40" s="71">
        <f t="shared" si="1"/>
        <v>0</v>
      </c>
      <c r="W40" s="52">
        <f t="shared" si="1"/>
        <v>0</v>
      </c>
      <c r="X40" s="71">
        <f t="shared" si="1"/>
        <v>0</v>
      </c>
      <c r="Y40" s="54"/>
      <c r="Z40" s="54"/>
      <c r="AA40" s="54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4"/>
      <c r="AO40" s="54"/>
      <c r="AP40" s="54"/>
      <c r="AQ40" s="54">
        <f t="shared" si="2"/>
        <v>1</v>
      </c>
      <c r="AR40" s="54">
        <f t="shared" si="2"/>
        <v>18.697299999999998</v>
      </c>
      <c r="AS40" s="54">
        <f t="shared" si="2"/>
        <v>12711.776</v>
      </c>
      <c r="AT40" s="55" t="s">
        <v>25</v>
      </c>
      <c r="AU40" s="42" t="s">
        <v>52</v>
      </c>
      <c r="AV40" s="56"/>
      <c r="AW40" s="24"/>
    </row>
    <row r="41" spans="1:49" ht="25.5">
      <c r="A41" s="41" t="s">
        <v>53</v>
      </c>
      <c r="B41" s="57"/>
      <c r="C41" s="58" t="s">
        <v>26</v>
      </c>
      <c r="D41" s="161">
        <v>0</v>
      </c>
      <c r="E41" s="159">
        <v>0</v>
      </c>
      <c r="F41" s="159">
        <v>0</v>
      </c>
      <c r="G41" s="156"/>
      <c r="H41" s="156"/>
      <c r="I41" s="156"/>
      <c r="J41" s="61">
        <f t="shared" si="3"/>
        <v>0</v>
      </c>
      <c r="K41" s="61">
        <f t="shared" si="3"/>
        <v>0</v>
      </c>
      <c r="L41" s="62">
        <f t="shared" si="3"/>
        <v>0</v>
      </c>
      <c r="M41" s="183"/>
      <c r="N41" s="183"/>
      <c r="O41" s="232"/>
      <c r="P41" s="54"/>
      <c r="Q41" s="54"/>
      <c r="R41" s="54"/>
      <c r="S41" s="193"/>
      <c r="T41" s="193"/>
      <c r="U41" s="260"/>
      <c r="V41" s="62">
        <f t="shared" si="1"/>
        <v>0</v>
      </c>
      <c r="W41" s="61">
        <f t="shared" si="1"/>
        <v>0</v>
      </c>
      <c r="X41" s="62">
        <f t="shared" si="1"/>
        <v>0</v>
      </c>
      <c r="Y41" s="54"/>
      <c r="Z41" s="54"/>
      <c r="AA41" s="54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8"/>
      <c r="AO41" s="68"/>
      <c r="AP41" s="68"/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 ht="25.5">
      <c r="A42" s="41"/>
      <c r="B42" s="42" t="s">
        <v>54</v>
      </c>
      <c r="C42" s="70" t="s">
        <v>25</v>
      </c>
      <c r="D42" s="156">
        <v>0</v>
      </c>
      <c r="E42" s="157">
        <v>0</v>
      </c>
      <c r="F42" s="157">
        <v>0</v>
      </c>
      <c r="G42" s="156">
        <v>1</v>
      </c>
      <c r="H42" s="156">
        <v>13.653</v>
      </c>
      <c r="I42" s="156">
        <v>6230.4809999999998</v>
      </c>
      <c r="J42" s="52">
        <f t="shared" si="3"/>
        <v>1</v>
      </c>
      <c r="K42" s="52">
        <f t="shared" si="3"/>
        <v>13.653</v>
      </c>
      <c r="L42" s="71">
        <f t="shared" si="3"/>
        <v>6230.4809999999998</v>
      </c>
      <c r="M42" s="181">
        <v>22</v>
      </c>
      <c r="N42" s="181">
        <v>826.10260000000005</v>
      </c>
      <c r="O42" s="231">
        <v>143181.269</v>
      </c>
      <c r="P42" s="54"/>
      <c r="Q42" s="54"/>
      <c r="R42" s="54"/>
      <c r="S42" s="192"/>
      <c r="T42" s="192"/>
      <c r="U42" s="259"/>
      <c r="V42" s="71">
        <f t="shared" si="1"/>
        <v>0</v>
      </c>
      <c r="W42" s="52">
        <f t="shared" si="1"/>
        <v>0</v>
      </c>
      <c r="X42" s="71">
        <f t="shared" si="1"/>
        <v>0</v>
      </c>
      <c r="Y42" s="54"/>
      <c r="Z42" s="54"/>
      <c r="AA42" s="54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4"/>
      <c r="AO42" s="54"/>
      <c r="AP42" s="54"/>
      <c r="AQ42" s="54">
        <f t="shared" si="2"/>
        <v>23</v>
      </c>
      <c r="AR42" s="54">
        <f t="shared" si="2"/>
        <v>839.75560000000007</v>
      </c>
      <c r="AS42" s="54">
        <f t="shared" si="2"/>
        <v>149411.75</v>
      </c>
      <c r="AT42" s="55" t="s">
        <v>25</v>
      </c>
      <c r="AU42" s="42" t="s">
        <v>54</v>
      </c>
      <c r="AV42" s="56"/>
      <c r="AW42" s="24"/>
    </row>
    <row r="43" spans="1:49" ht="25.5">
      <c r="A43" s="41" t="s">
        <v>55</v>
      </c>
      <c r="B43" s="57"/>
      <c r="C43" s="58" t="s">
        <v>26</v>
      </c>
      <c r="D43" s="161">
        <v>4</v>
      </c>
      <c r="E43" s="159">
        <v>70.487799999999993</v>
      </c>
      <c r="F43" s="160">
        <v>30912.963135944097</v>
      </c>
      <c r="G43" s="156">
        <v>6</v>
      </c>
      <c r="H43" s="156">
        <v>120.756</v>
      </c>
      <c r="I43" s="156">
        <v>55689.709000000003</v>
      </c>
      <c r="J43" s="61">
        <f t="shared" si="3"/>
        <v>10</v>
      </c>
      <c r="K43" s="61">
        <f t="shared" si="3"/>
        <v>191.24379999999999</v>
      </c>
      <c r="L43" s="62">
        <f t="shared" si="3"/>
        <v>86602.6721359441</v>
      </c>
      <c r="M43" s="183">
        <v>7</v>
      </c>
      <c r="N43" s="183">
        <v>132.67570000000001</v>
      </c>
      <c r="O43" s="232">
        <v>13951.145</v>
      </c>
      <c r="P43" s="54"/>
      <c r="Q43" s="54"/>
      <c r="R43" s="54"/>
      <c r="S43" s="193"/>
      <c r="T43" s="193"/>
      <c r="U43" s="260"/>
      <c r="V43" s="62">
        <f t="shared" si="1"/>
        <v>0</v>
      </c>
      <c r="W43" s="61">
        <f t="shared" si="1"/>
        <v>0</v>
      </c>
      <c r="X43" s="62">
        <f t="shared" si="1"/>
        <v>0</v>
      </c>
      <c r="Y43" s="54"/>
      <c r="Z43" s="54"/>
      <c r="AA43" s="54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8"/>
      <c r="AO43" s="68"/>
      <c r="AP43" s="68"/>
      <c r="AQ43" s="68">
        <f t="shared" si="2"/>
        <v>17</v>
      </c>
      <c r="AR43" s="68">
        <f t="shared" si="2"/>
        <v>323.91949999999997</v>
      </c>
      <c r="AS43" s="68">
        <f t="shared" si="2"/>
        <v>100553.8171359441</v>
      </c>
      <c r="AT43" s="55" t="s">
        <v>26</v>
      </c>
      <c r="AU43" s="57"/>
      <c r="AV43" s="56" t="s">
        <v>55</v>
      </c>
      <c r="AW43" s="24"/>
    </row>
    <row r="44" spans="1:49" ht="25.5">
      <c r="A44" s="41"/>
      <c r="B44" s="42" t="s">
        <v>56</v>
      </c>
      <c r="C44" s="70" t="s">
        <v>25</v>
      </c>
      <c r="D44" s="156">
        <v>0</v>
      </c>
      <c r="E44" s="157">
        <v>0</v>
      </c>
      <c r="F44" s="157">
        <v>0</v>
      </c>
      <c r="G44" s="156"/>
      <c r="H44" s="156"/>
      <c r="I44" s="156"/>
      <c r="J44" s="52">
        <f t="shared" si="3"/>
        <v>0</v>
      </c>
      <c r="K44" s="52">
        <f t="shared" si="3"/>
        <v>0</v>
      </c>
      <c r="L44" s="71">
        <f t="shared" si="3"/>
        <v>0</v>
      </c>
      <c r="M44" s="181"/>
      <c r="N44" s="181"/>
      <c r="O44" s="231"/>
      <c r="P44" s="54"/>
      <c r="Q44" s="54"/>
      <c r="R44" s="54"/>
      <c r="S44" s="192"/>
      <c r="T44" s="192"/>
      <c r="U44" s="259"/>
      <c r="V44" s="71">
        <f t="shared" si="1"/>
        <v>0</v>
      </c>
      <c r="W44" s="52">
        <f t="shared" si="1"/>
        <v>0</v>
      </c>
      <c r="X44" s="71">
        <f t="shared" si="1"/>
        <v>0</v>
      </c>
      <c r="Y44" s="54"/>
      <c r="Z44" s="54"/>
      <c r="AA44" s="54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4"/>
      <c r="AO44" s="54"/>
      <c r="AP44" s="54"/>
      <c r="AQ44" s="54">
        <f t="shared" si="2"/>
        <v>0</v>
      </c>
      <c r="AR44" s="54">
        <f t="shared" si="2"/>
        <v>0</v>
      </c>
      <c r="AS44" s="54">
        <f t="shared" si="2"/>
        <v>0</v>
      </c>
      <c r="AT44" s="78" t="s">
        <v>25</v>
      </c>
      <c r="AU44" s="42" t="s">
        <v>56</v>
      </c>
      <c r="AV44" s="56"/>
      <c r="AW44" s="24"/>
    </row>
    <row r="45" spans="1:49" ht="25.5">
      <c r="A45" s="41" t="s">
        <v>29</v>
      </c>
      <c r="B45" s="57"/>
      <c r="C45" s="58" t="s">
        <v>26</v>
      </c>
      <c r="D45" s="161">
        <v>0</v>
      </c>
      <c r="E45" s="159">
        <v>0</v>
      </c>
      <c r="F45" s="159">
        <v>0</v>
      </c>
      <c r="G45" s="156"/>
      <c r="H45" s="156"/>
      <c r="I45" s="156"/>
      <c r="J45" s="61">
        <f t="shared" si="3"/>
        <v>0</v>
      </c>
      <c r="K45" s="61">
        <f t="shared" si="3"/>
        <v>0</v>
      </c>
      <c r="L45" s="62">
        <f t="shared" si="3"/>
        <v>0</v>
      </c>
      <c r="M45" s="183"/>
      <c r="N45" s="183"/>
      <c r="O45" s="232"/>
      <c r="P45" s="54"/>
      <c r="Q45" s="54"/>
      <c r="R45" s="54"/>
      <c r="S45" s="193"/>
      <c r="T45" s="193"/>
      <c r="U45" s="260"/>
      <c r="V45" s="62">
        <f t="shared" si="1"/>
        <v>0</v>
      </c>
      <c r="W45" s="61">
        <f t="shared" si="1"/>
        <v>0</v>
      </c>
      <c r="X45" s="62">
        <f t="shared" si="1"/>
        <v>0</v>
      </c>
      <c r="Y45" s="54"/>
      <c r="Z45" s="54"/>
      <c r="AA45" s="54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8"/>
      <c r="AO45" s="68"/>
      <c r="AP45" s="68"/>
      <c r="AQ45" s="68">
        <f t="shared" si="2"/>
        <v>0</v>
      </c>
      <c r="AR45" s="68">
        <f t="shared" si="2"/>
        <v>0</v>
      </c>
      <c r="AS45" s="68">
        <f t="shared" si="2"/>
        <v>0</v>
      </c>
      <c r="AT45" s="69" t="s">
        <v>26</v>
      </c>
      <c r="AU45" s="57"/>
      <c r="AV45" s="79" t="s">
        <v>29</v>
      </c>
      <c r="AW45" s="24"/>
    </row>
    <row r="46" spans="1:49" ht="25.5">
      <c r="A46" s="41"/>
      <c r="B46" s="42" t="s">
        <v>57</v>
      </c>
      <c r="C46" s="70" t="s">
        <v>25</v>
      </c>
      <c r="D46" s="156">
        <v>0</v>
      </c>
      <c r="E46" s="157">
        <v>0</v>
      </c>
      <c r="F46" s="157">
        <v>0</v>
      </c>
      <c r="G46" s="156"/>
      <c r="H46" s="156"/>
      <c r="I46" s="156"/>
      <c r="J46" s="52">
        <f t="shared" si="3"/>
        <v>0</v>
      </c>
      <c r="K46" s="52">
        <f t="shared" si="3"/>
        <v>0</v>
      </c>
      <c r="L46" s="71">
        <f t="shared" si="3"/>
        <v>0</v>
      </c>
      <c r="M46" s="181"/>
      <c r="N46" s="181"/>
      <c r="O46" s="231"/>
      <c r="P46" s="54"/>
      <c r="Q46" s="54"/>
      <c r="R46" s="54"/>
      <c r="S46" s="192"/>
      <c r="T46" s="192"/>
      <c r="U46" s="259"/>
      <c r="V46" s="71">
        <f t="shared" si="1"/>
        <v>0</v>
      </c>
      <c r="W46" s="52">
        <f t="shared" si="1"/>
        <v>0</v>
      </c>
      <c r="X46" s="71">
        <f t="shared" si="1"/>
        <v>0</v>
      </c>
      <c r="Y46" s="54"/>
      <c r="Z46" s="54"/>
      <c r="AA46" s="54"/>
      <c r="AB46" s="52"/>
      <c r="AC46" s="52"/>
      <c r="AD46" s="52"/>
      <c r="AE46" s="52"/>
      <c r="AF46" s="52"/>
      <c r="AG46" s="52"/>
      <c r="AH46" s="52"/>
      <c r="AI46" s="52"/>
      <c r="AJ46" s="52"/>
      <c r="AK46" s="52">
        <v>78</v>
      </c>
      <c r="AL46" s="52">
        <v>7.0209000000000001</v>
      </c>
      <c r="AM46" s="52">
        <v>3227.9140000000002</v>
      </c>
      <c r="AN46" s="54"/>
      <c r="AO46" s="54"/>
      <c r="AP46" s="54"/>
      <c r="AQ46" s="54">
        <f t="shared" si="2"/>
        <v>78</v>
      </c>
      <c r="AR46" s="54">
        <f t="shared" si="2"/>
        <v>7.0209000000000001</v>
      </c>
      <c r="AS46" s="54">
        <f t="shared" si="2"/>
        <v>3227.9140000000002</v>
      </c>
      <c r="AT46" s="55" t="s">
        <v>25</v>
      </c>
      <c r="AU46" s="42" t="s">
        <v>57</v>
      </c>
      <c r="AV46" s="79"/>
      <c r="AW46" s="24"/>
    </row>
    <row r="47" spans="1:49" ht="25.5">
      <c r="A47" s="73"/>
      <c r="B47" s="57"/>
      <c r="C47" s="58" t="s">
        <v>26</v>
      </c>
      <c r="D47" s="161">
        <v>0</v>
      </c>
      <c r="E47" s="159">
        <v>0</v>
      </c>
      <c r="F47" s="159">
        <v>0</v>
      </c>
      <c r="G47" s="156"/>
      <c r="H47" s="156"/>
      <c r="I47" s="156"/>
      <c r="J47" s="61">
        <f t="shared" si="3"/>
        <v>0</v>
      </c>
      <c r="K47" s="61">
        <f t="shared" si="3"/>
        <v>0</v>
      </c>
      <c r="L47" s="62">
        <f t="shared" si="3"/>
        <v>0</v>
      </c>
      <c r="M47" s="183"/>
      <c r="N47" s="183"/>
      <c r="O47" s="232"/>
      <c r="P47" s="54"/>
      <c r="Q47" s="54"/>
      <c r="R47" s="54"/>
      <c r="S47" s="193"/>
      <c r="T47" s="193"/>
      <c r="U47" s="260"/>
      <c r="V47" s="62">
        <f t="shared" si="1"/>
        <v>0</v>
      </c>
      <c r="W47" s="61">
        <f t="shared" si="1"/>
        <v>0</v>
      </c>
      <c r="X47" s="62">
        <f t="shared" si="1"/>
        <v>0</v>
      </c>
      <c r="Y47" s="54"/>
      <c r="Z47" s="54"/>
      <c r="AA47" s="54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8"/>
      <c r="AO47" s="68"/>
      <c r="AP47" s="68"/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 ht="25.5">
      <c r="A48" s="41"/>
      <c r="B48" s="42" t="s">
        <v>58</v>
      </c>
      <c r="C48" s="70" t="s">
        <v>25</v>
      </c>
      <c r="D48" s="156">
        <v>0</v>
      </c>
      <c r="E48" s="157">
        <v>0</v>
      </c>
      <c r="F48" s="157">
        <v>0</v>
      </c>
      <c r="G48" s="156"/>
      <c r="H48" s="156"/>
      <c r="I48" s="156"/>
      <c r="J48" s="52">
        <f t="shared" si="3"/>
        <v>0</v>
      </c>
      <c r="K48" s="52">
        <f t="shared" si="3"/>
        <v>0</v>
      </c>
      <c r="L48" s="71">
        <f t="shared" si="3"/>
        <v>0</v>
      </c>
      <c r="M48" s="181"/>
      <c r="N48" s="181"/>
      <c r="O48" s="231"/>
      <c r="P48" s="54">
        <v>6</v>
      </c>
      <c r="Q48" s="54">
        <v>0.47499999999999998</v>
      </c>
      <c r="R48" s="54">
        <v>169.36500000000001</v>
      </c>
      <c r="S48" s="192"/>
      <c r="T48" s="192"/>
      <c r="U48" s="259"/>
      <c r="V48" s="71">
        <f t="shared" si="1"/>
        <v>6</v>
      </c>
      <c r="W48" s="52">
        <f t="shared" si="1"/>
        <v>0.47499999999999998</v>
      </c>
      <c r="X48" s="71">
        <f t="shared" si="1"/>
        <v>169.36500000000001</v>
      </c>
      <c r="Y48" s="54">
        <v>4</v>
      </c>
      <c r="Z48" s="54">
        <v>0.995</v>
      </c>
      <c r="AA48" s="54">
        <v>328.86</v>
      </c>
      <c r="AB48" s="52">
        <v>1</v>
      </c>
      <c r="AC48" s="52">
        <v>6.6000000000000003E-2</v>
      </c>
      <c r="AD48" s="52">
        <v>24.15</v>
      </c>
      <c r="AE48" s="52"/>
      <c r="AF48" s="52"/>
      <c r="AG48" s="52"/>
      <c r="AH48" s="52"/>
      <c r="AI48" s="52"/>
      <c r="AJ48" s="52"/>
      <c r="AK48" s="52"/>
      <c r="AL48" s="52"/>
      <c r="AM48" s="52"/>
      <c r="AN48" s="54"/>
      <c r="AO48" s="54"/>
      <c r="AP48" s="54"/>
      <c r="AQ48" s="54">
        <f t="shared" si="2"/>
        <v>11</v>
      </c>
      <c r="AR48" s="54">
        <f t="shared" si="2"/>
        <v>1.536</v>
      </c>
      <c r="AS48" s="54">
        <f t="shared" si="2"/>
        <v>522.375</v>
      </c>
      <c r="AT48" s="55" t="s">
        <v>25</v>
      </c>
      <c r="AU48" s="42" t="s">
        <v>58</v>
      </c>
      <c r="AV48" s="79"/>
      <c r="AW48" s="24"/>
    </row>
    <row r="49" spans="1:49" ht="25.5">
      <c r="A49" s="41" t="s">
        <v>59</v>
      </c>
      <c r="B49" s="57"/>
      <c r="C49" s="58" t="s">
        <v>26</v>
      </c>
      <c r="D49" s="161">
        <v>0</v>
      </c>
      <c r="E49" s="159">
        <v>0</v>
      </c>
      <c r="F49" s="159">
        <v>0</v>
      </c>
      <c r="G49" s="156"/>
      <c r="H49" s="156"/>
      <c r="I49" s="156"/>
      <c r="J49" s="61">
        <f t="shared" si="3"/>
        <v>0</v>
      </c>
      <c r="K49" s="61">
        <f t="shared" si="3"/>
        <v>0</v>
      </c>
      <c r="L49" s="62">
        <f t="shared" si="3"/>
        <v>0</v>
      </c>
      <c r="M49" s="183"/>
      <c r="N49" s="183"/>
      <c r="O49" s="232"/>
      <c r="P49" s="54"/>
      <c r="Q49" s="54"/>
      <c r="R49" s="54"/>
      <c r="S49" s="193"/>
      <c r="T49" s="193"/>
      <c r="U49" s="260"/>
      <c r="V49" s="62">
        <f t="shared" si="1"/>
        <v>0</v>
      </c>
      <c r="W49" s="61">
        <f t="shared" si="1"/>
        <v>0</v>
      </c>
      <c r="X49" s="62">
        <f t="shared" si="1"/>
        <v>0</v>
      </c>
      <c r="Y49" s="54"/>
      <c r="Z49" s="54"/>
      <c r="AA49" s="54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8"/>
      <c r="AO49" s="68"/>
      <c r="AP49" s="68"/>
      <c r="AQ49" s="68">
        <f t="shared" si="2"/>
        <v>0</v>
      </c>
      <c r="AR49" s="68">
        <f t="shared" si="2"/>
        <v>0</v>
      </c>
      <c r="AS49" s="68">
        <f t="shared" si="2"/>
        <v>0</v>
      </c>
      <c r="AT49" s="69" t="s">
        <v>26</v>
      </c>
      <c r="AU49" s="57"/>
      <c r="AV49" s="79" t="s">
        <v>59</v>
      </c>
      <c r="AW49" s="24"/>
    </row>
    <row r="50" spans="1:49" ht="25.5">
      <c r="A50" s="41"/>
      <c r="B50" s="42" t="s">
        <v>60</v>
      </c>
      <c r="C50" s="70" t="s">
        <v>25</v>
      </c>
      <c r="D50" s="156">
        <v>0</v>
      </c>
      <c r="E50" s="157">
        <v>0</v>
      </c>
      <c r="F50" s="157">
        <v>0</v>
      </c>
      <c r="G50" s="156"/>
      <c r="H50" s="156"/>
      <c r="I50" s="156"/>
      <c r="J50" s="52">
        <f t="shared" si="3"/>
        <v>0</v>
      </c>
      <c r="K50" s="52">
        <f t="shared" si="3"/>
        <v>0</v>
      </c>
      <c r="L50" s="71">
        <f t="shared" si="3"/>
        <v>0</v>
      </c>
      <c r="M50" s="181"/>
      <c r="N50" s="181"/>
      <c r="O50" s="231"/>
      <c r="P50" s="54"/>
      <c r="Q50" s="54"/>
      <c r="R50" s="54"/>
      <c r="S50" s="192"/>
      <c r="T50" s="192"/>
      <c r="U50" s="259"/>
      <c r="V50" s="71">
        <f t="shared" si="1"/>
        <v>0</v>
      </c>
      <c r="W50" s="52">
        <f t="shared" si="1"/>
        <v>0</v>
      </c>
      <c r="X50" s="71">
        <f t="shared" si="1"/>
        <v>0</v>
      </c>
      <c r="Y50" s="54"/>
      <c r="Z50" s="54"/>
      <c r="AA50" s="54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4"/>
      <c r="AO50" s="54"/>
      <c r="AP50" s="54"/>
      <c r="AQ50" s="54">
        <f t="shared" si="2"/>
        <v>0</v>
      </c>
      <c r="AR50" s="54">
        <f t="shared" si="2"/>
        <v>0</v>
      </c>
      <c r="AS50" s="54">
        <f t="shared" si="2"/>
        <v>0</v>
      </c>
      <c r="AT50" s="55" t="s">
        <v>25</v>
      </c>
      <c r="AU50" s="42" t="s">
        <v>60</v>
      </c>
      <c r="AV50" s="77"/>
      <c r="AW50" s="24"/>
    </row>
    <row r="51" spans="1:49" ht="25.5">
      <c r="A51" s="41"/>
      <c r="B51" s="57"/>
      <c r="C51" s="58" t="s">
        <v>26</v>
      </c>
      <c r="D51" s="161">
        <v>0</v>
      </c>
      <c r="E51" s="159">
        <v>0</v>
      </c>
      <c r="F51" s="159">
        <v>0</v>
      </c>
      <c r="G51" s="156"/>
      <c r="H51" s="156"/>
      <c r="I51" s="156"/>
      <c r="J51" s="61">
        <f t="shared" si="3"/>
        <v>0</v>
      </c>
      <c r="K51" s="61">
        <f t="shared" si="3"/>
        <v>0</v>
      </c>
      <c r="L51" s="62">
        <f t="shared" si="3"/>
        <v>0</v>
      </c>
      <c r="M51" s="183"/>
      <c r="N51" s="183"/>
      <c r="O51" s="232"/>
      <c r="P51" s="54"/>
      <c r="Q51" s="54"/>
      <c r="R51" s="54"/>
      <c r="S51" s="193"/>
      <c r="T51" s="193"/>
      <c r="U51" s="260"/>
      <c r="V51" s="62">
        <f t="shared" si="1"/>
        <v>0</v>
      </c>
      <c r="W51" s="61">
        <f t="shared" si="1"/>
        <v>0</v>
      </c>
      <c r="X51" s="62">
        <f t="shared" si="1"/>
        <v>0</v>
      </c>
      <c r="Y51" s="54"/>
      <c r="Z51" s="54"/>
      <c r="AA51" s="54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8"/>
      <c r="AO51" s="68"/>
      <c r="AP51" s="68"/>
      <c r="AQ51" s="68">
        <f t="shared" si="2"/>
        <v>0</v>
      </c>
      <c r="AR51" s="68">
        <f t="shared" si="2"/>
        <v>0</v>
      </c>
      <c r="AS51" s="68">
        <f t="shared" si="2"/>
        <v>0</v>
      </c>
      <c r="AT51" s="69" t="s">
        <v>26</v>
      </c>
      <c r="AU51" s="57"/>
      <c r="AV51" s="79"/>
      <c r="AW51" s="24"/>
    </row>
    <row r="52" spans="1:49" ht="25.5">
      <c r="A52" s="41"/>
      <c r="B52" s="42" t="s">
        <v>61</v>
      </c>
      <c r="C52" s="70" t="s">
        <v>25</v>
      </c>
      <c r="D52" s="156">
        <v>0</v>
      </c>
      <c r="E52" s="157">
        <v>0</v>
      </c>
      <c r="F52" s="157">
        <v>0</v>
      </c>
      <c r="G52" s="156"/>
      <c r="H52" s="156"/>
      <c r="I52" s="156"/>
      <c r="J52" s="52">
        <f t="shared" si="3"/>
        <v>0</v>
      </c>
      <c r="K52" s="52">
        <f t="shared" si="3"/>
        <v>0</v>
      </c>
      <c r="L52" s="71">
        <f t="shared" si="3"/>
        <v>0</v>
      </c>
      <c r="M52" s="181"/>
      <c r="N52" s="181"/>
      <c r="O52" s="231"/>
      <c r="P52" s="54"/>
      <c r="Q52" s="54"/>
      <c r="R52" s="54"/>
      <c r="S52" s="192"/>
      <c r="T52" s="192"/>
      <c r="U52" s="259"/>
      <c r="V52" s="71">
        <f t="shared" si="1"/>
        <v>0</v>
      </c>
      <c r="W52" s="52">
        <f t="shared" si="1"/>
        <v>0</v>
      </c>
      <c r="X52" s="71">
        <f t="shared" si="1"/>
        <v>0</v>
      </c>
      <c r="Y52" s="54"/>
      <c r="Z52" s="54"/>
      <c r="AA52" s="54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4"/>
      <c r="AO52" s="54"/>
      <c r="AP52" s="54"/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 ht="25.5">
      <c r="A53" s="41" t="s">
        <v>29</v>
      </c>
      <c r="B53" s="57"/>
      <c r="C53" s="58" t="s">
        <v>26</v>
      </c>
      <c r="D53" s="161">
        <v>0</v>
      </c>
      <c r="E53" s="159">
        <v>0</v>
      </c>
      <c r="F53" s="160">
        <v>0</v>
      </c>
      <c r="G53" s="156">
        <v>1</v>
      </c>
      <c r="H53" s="156">
        <v>54.323999999999998</v>
      </c>
      <c r="I53" s="156">
        <v>12357.194</v>
      </c>
      <c r="J53" s="61">
        <f t="shared" si="3"/>
        <v>1</v>
      </c>
      <c r="K53" s="61">
        <f t="shared" si="3"/>
        <v>54.323999999999998</v>
      </c>
      <c r="L53" s="62">
        <f t="shared" si="3"/>
        <v>12357.194</v>
      </c>
      <c r="M53" s="183">
        <v>39</v>
      </c>
      <c r="N53" s="183">
        <v>2128.6455000000001</v>
      </c>
      <c r="O53" s="232">
        <v>527510.79200000002</v>
      </c>
      <c r="P53" s="54">
        <v>1</v>
      </c>
      <c r="Q53" s="54">
        <v>106.02500000000001</v>
      </c>
      <c r="R53" s="54">
        <v>25118.898000000001</v>
      </c>
      <c r="S53" s="193"/>
      <c r="T53" s="193"/>
      <c r="U53" s="260"/>
      <c r="V53" s="62">
        <f t="shared" si="1"/>
        <v>1</v>
      </c>
      <c r="W53" s="61">
        <f t="shared" si="1"/>
        <v>106.02500000000001</v>
      </c>
      <c r="X53" s="62">
        <f t="shared" si="1"/>
        <v>25118.898000000001</v>
      </c>
      <c r="Y53" s="54"/>
      <c r="Z53" s="54"/>
      <c r="AA53" s="54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8"/>
      <c r="AO53" s="68"/>
      <c r="AP53" s="68"/>
      <c r="AQ53" s="68">
        <f t="shared" si="2"/>
        <v>41</v>
      </c>
      <c r="AR53" s="68">
        <f t="shared" si="2"/>
        <v>2288.9945000000002</v>
      </c>
      <c r="AS53" s="68">
        <f t="shared" si="2"/>
        <v>564986.88400000008</v>
      </c>
      <c r="AT53" s="69" t="s">
        <v>26</v>
      </c>
      <c r="AU53" s="57"/>
      <c r="AV53" s="79" t="s">
        <v>29</v>
      </c>
      <c r="AW53" s="24"/>
    </row>
    <row r="54" spans="1:49" ht="25.5">
      <c r="A54" s="41"/>
      <c r="B54" s="42" t="s">
        <v>62</v>
      </c>
      <c r="C54" s="70" t="s">
        <v>25</v>
      </c>
      <c r="D54" s="156">
        <v>0</v>
      </c>
      <c r="E54" s="157">
        <v>0</v>
      </c>
      <c r="F54" s="157">
        <v>0</v>
      </c>
      <c r="G54" s="156"/>
      <c r="H54" s="156"/>
      <c r="I54" s="156"/>
      <c r="J54" s="52">
        <f t="shared" si="3"/>
        <v>0</v>
      </c>
      <c r="K54" s="52">
        <f t="shared" si="3"/>
        <v>0</v>
      </c>
      <c r="L54" s="71">
        <f t="shared" si="3"/>
        <v>0</v>
      </c>
      <c r="M54" s="181"/>
      <c r="N54" s="181"/>
      <c r="O54" s="231"/>
      <c r="P54" s="54"/>
      <c r="Q54" s="54"/>
      <c r="R54" s="54"/>
      <c r="S54" s="192"/>
      <c r="T54" s="192"/>
      <c r="U54" s="259"/>
      <c r="V54" s="71">
        <f t="shared" si="1"/>
        <v>0</v>
      </c>
      <c r="W54" s="52">
        <f t="shared" si="1"/>
        <v>0</v>
      </c>
      <c r="X54" s="71">
        <f t="shared" si="1"/>
        <v>0</v>
      </c>
      <c r="Y54" s="54"/>
      <c r="Z54" s="54"/>
      <c r="AA54" s="54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>
        <v>10</v>
      </c>
      <c r="AO54" s="52">
        <v>1.0069999999999999</v>
      </c>
      <c r="AP54" s="52">
        <v>1058.7650000000001</v>
      </c>
      <c r="AQ54" s="54">
        <f t="shared" si="2"/>
        <v>10</v>
      </c>
      <c r="AR54" s="54">
        <f t="shared" si="2"/>
        <v>1.0069999999999999</v>
      </c>
      <c r="AS54" s="54">
        <f t="shared" si="2"/>
        <v>1058.7650000000001</v>
      </c>
      <c r="AT54" s="55" t="s">
        <v>25</v>
      </c>
      <c r="AU54" s="42" t="s">
        <v>62</v>
      </c>
      <c r="AV54" s="56"/>
      <c r="AW54" s="24"/>
    </row>
    <row r="55" spans="1:49" ht="25.5">
      <c r="A55" s="73"/>
      <c r="B55" s="57"/>
      <c r="C55" s="58" t="s">
        <v>26</v>
      </c>
      <c r="D55" s="161">
        <v>0</v>
      </c>
      <c r="E55" s="159">
        <v>0</v>
      </c>
      <c r="F55" s="159">
        <v>0</v>
      </c>
      <c r="G55" s="156"/>
      <c r="H55" s="156"/>
      <c r="I55" s="156"/>
      <c r="J55" s="61">
        <f t="shared" si="3"/>
        <v>0</v>
      </c>
      <c r="K55" s="61">
        <f t="shared" si="3"/>
        <v>0</v>
      </c>
      <c r="L55" s="62">
        <f t="shared" si="3"/>
        <v>0</v>
      </c>
      <c r="M55" s="183"/>
      <c r="N55" s="183"/>
      <c r="O55" s="232"/>
      <c r="P55" s="54"/>
      <c r="Q55" s="54"/>
      <c r="R55" s="54"/>
      <c r="S55" s="193"/>
      <c r="T55" s="193"/>
      <c r="U55" s="260"/>
      <c r="V55" s="62">
        <f t="shared" si="1"/>
        <v>0</v>
      </c>
      <c r="W55" s="61">
        <f t="shared" si="1"/>
        <v>0</v>
      </c>
      <c r="X55" s="62">
        <f t="shared" si="1"/>
        <v>0</v>
      </c>
      <c r="Y55" s="54"/>
      <c r="Z55" s="54"/>
      <c r="AA55" s="5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 ht="25.5">
      <c r="A56" s="81" t="s">
        <v>83</v>
      </c>
      <c r="B56" s="82" t="s">
        <v>64</v>
      </c>
      <c r="C56" s="70" t="s">
        <v>25</v>
      </c>
      <c r="D56" s="156">
        <v>0</v>
      </c>
      <c r="E56" s="157">
        <v>0</v>
      </c>
      <c r="F56" s="157">
        <v>0</v>
      </c>
      <c r="G56" s="156"/>
      <c r="H56" s="156"/>
      <c r="I56" s="156"/>
      <c r="J56" s="52">
        <f t="shared" si="3"/>
        <v>0</v>
      </c>
      <c r="K56" s="52">
        <f t="shared" si="3"/>
        <v>0</v>
      </c>
      <c r="L56" s="71">
        <f t="shared" si="3"/>
        <v>0</v>
      </c>
      <c r="M56" s="181">
        <v>12</v>
      </c>
      <c r="N56" s="181">
        <v>2.5089999999999999</v>
      </c>
      <c r="O56" s="231">
        <v>2771.7959999999998</v>
      </c>
      <c r="P56" s="54"/>
      <c r="Q56" s="54"/>
      <c r="R56" s="54"/>
      <c r="S56" s="192"/>
      <c r="T56" s="192"/>
      <c r="U56" s="259"/>
      <c r="V56" s="71">
        <f t="shared" si="1"/>
        <v>0</v>
      </c>
      <c r="W56" s="52">
        <f t="shared" si="1"/>
        <v>0</v>
      </c>
      <c r="X56" s="71">
        <f t="shared" si="1"/>
        <v>0</v>
      </c>
      <c r="Y56" s="54"/>
      <c r="Z56" s="54"/>
      <c r="AA56" s="54"/>
      <c r="AB56" s="52">
        <v>1</v>
      </c>
      <c r="AC56" s="52">
        <v>8.9499999999999996E-2</v>
      </c>
      <c r="AD56" s="52">
        <v>39.716999999999999</v>
      </c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4">
        <f t="shared" si="2"/>
        <v>13</v>
      </c>
      <c r="AR56" s="54">
        <f t="shared" si="2"/>
        <v>2.5985</v>
      </c>
      <c r="AS56" s="54">
        <f t="shared" si="2"/>
        <v>2811.5129999999999</v>
      </c>
      <c r="AT56" s="83" t="s">
        <v>25</v>
      </c>
      <c r="AU56" s="84" t="s">
        <v>83</v>
      </c>
      <c r="AV56" s="85" t="s">
        <v>66</v>
      </c>
      <c r="AW56" s="24"/>
    </row>
    <row r="57" spans="1:49" ht="25.5">
      <c r="A57" s="86"/>
      <c r="B57" s="87"/>
      <c r="C57" s="58" t="s">
        <v>26</v>
      </c>
      <c r="D57" s="161">
        <v>0</v>
      </c>
      <c r="E57" s="159">
        <v>0</v>
      </c>
      <c r="F57" s="159">
        <v>0</v>
      </c>
      <c r="G57" s="156"/>
      <c r="H57" s="156"/>
      <c r="I57" s="156"/>
      <c r="J57" s="61">
        <f t="shared" si="3"/>
        <v>0</v>
      </c>
      <c r="K57" s="61">
        <f t="shared" si="3"/>
        <v>0</v>
      </c>
      <c r="L57" s="62">
        <f t="shared" si="3"/>
        <v>0</v>
      </c>
      <c r="M57" s="183"/>
      <c r="N57" s="183"/>
      <c r="O57" s="232"/>
      <c r="P57" s="54"/>
      <c r="Q57" s="54"/>
      <c r="R57" s="54"/>
      <c r="S57" s="193"/>
      <c r="T57" s="193"/>
      <c r="U57" s="260"/>
      <c r="V57" s="62">
        <f t="shared" si="1"/>
        <v>0</v>
      </c>
      <c r="W57" s="61">
        <f t="shared" si="1"/>
        <v>0</v>
      </c>
      <c r="X57" s="62">
        <f t="shared" si="1"/>
        <v>0</v>
      </c>
      <c r="Y57" s="54"/>
      <c r="Z57" s="54"/>
      <c r="AA57" s="54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8">
        <f t="shared" si="2"/>
        <v>0</v>
      </c>
      <c r="AR57" s="68">
        <f t="shared" si="2"/>
        <v>0</v>
      </c>
      <c r="AS57" s="68">
        <f t="shared" si="2"/>
        <v>0</v>
      </c>
      <c r="AT57" s="58" t="s">
        <v>26</v>
      </c>
      <c r="AU57" s="88"/>
      <c r="AV57" s="89"/>
      <c r="AW57" s="24"/>
    </row>
    <row r="58" spans="1:49" ht="25.5">
      <c r="A58" s="8" t="s">
        <v>66</v>
      </c>
      <c r="C58" s="90" t="s">
        <v>25</v>
      </c>
      <c r="D58" s="166">
        <v>0</v>
      </c>
      <c r="E58" s="167">
        <v>0</v>
      </c>
      <c r="F58" s="167">
        <v>0</v>
      </c>
      <c r="G58" s="156"/>
      <c r="H58" s="156"/>
      <c r="I58" s="156"/>
      <c r="J58" s="94">
        <f t="shared" si="3"/>
        <v>0</v>
      </c>
      <c r="K58" s="94">
        <f t="shared" si="3"/>
        <v>0</v>
      </c>
      <c r="L58" s="95">
        <f t="shared" si="3"/>
        <v>0</v>
      </c>
      <c r="M58" s="184">
        <v>905</v>
      </c>
      <c r="N58" s="185">
        <v>31.258400000000002</v>
      </c>
      <c r="O58" s="233">
        <v>15076.332</v>
      </c>
      <c r="P58" s="54"/>
      <c r="Q58" s="54"/>
      <c r="R58" s="54"/>
      <c r="S58" s="261"/>
      <c r="T58" s="261"/>
      <c r="U58" s="262"/>
      <c r="V58" s="95">
        <f t="shared" si="1"/>
        <v>0</v>
      </c>
      <c r="W58" s="94">
        <f t="shared" si="1"/>
        <v>0</v>
      </c>
      <c r="X58" s="95">
        <f t="shared" si="1"/>
        <v>0</v>
      </c>
      <c r="Y58" s="54">
        <v>331</v>
      </c>
      <c r="Z58" s="54">
        <v>1101.8815</v>
      </c>
      <c r="AA58" s="54">
        <v>277803.20400000003</v>
      </c>
      <c r="AB58" s="94">
        <v>764</v>
      </c>
      <c r="AC58" s="94">
        <v>373.87578000000002</v>
      </c>
      <c r="AD58" s="94">
        <v>113288.027</v>
      </c>
      <c r="AE58" s="94"/>
      <c r="AF58" s="94"/>
      <c r="AG58" s="94"/>
      <c r="AH58" s="94"/>
      <c r="AI58" s="94"/>
      <c r="AJ58" s="94"/>
      <c r="AK58" s="94"/>
      <c r="AL58" s="94"/>
      <c r="AM58" s="94"/>
      <c r="AN58" s="52">
        <v>435</v>
      </c>
      <c r="AO58" s="52">
        <v>5.3114999999999997</v>
      </c>
      <c r="AP58" s="52">
        <v>30777.521000000001</v>
      </c>
      <c r="AQ58" s="100">
        <f t="shared" si="2"/>
        <v>2435</v>
      </c>
      <c r="AR58" s="100">
        <f t="shared" si="2"/>
        <v>1512.32718</v>
      </c>
      <c r="AS58" s="100">
        <f t="shared" si="2"/>
        <v>436945.08400000003</v>
      </c>
      <c r="AT58" s="90" t="s">
        <v>25</v>
      </c>
      <c r="AU58" s="101"/>
      <c r="AV58" s="56" t="s">
        <v>66</v>
      </c>
      <c r="AW58" s="24"/>
    </row>
    <row r="59" spans="1:49" ht="25.5">
      <c r="A59" s="102" t="s">
        <v>67</v>
      </c>
      <c r="B59" s="103"/>
      <c r="C59" s="70" t="s">
        <v>68</v>
      </c>
      <c r="D59" s="156">
        <v>0</v>
      </c>
      <c r="E59" s="157">
        <v>0</v>
      </c>
      <c r="F59" s="157">
        <v>0</v>
      </c>
      <c r="G59" s="156"/>
      <c r="H59" s="156"/>
      <c r="I59" s="156"/>
      <c r="J59" s="105">
        <f t="shared" si="3"/>
        <v>0</v>
      </c>
      <c r="K59" s="105">
        <f t="shared" si="3"/>
        <v>0</v>
      </c>
      <c r="L59" s="106">
        <f t="shared" si="3"/>
        <v>0</v>
      </c>
      <c r="M59" s="180"/>
      <c r="N59" s="181"/>
      <c r="O59" s="231"/>
      <c r="P59" s="54"/>
      <c r="Q59" s="54"/>
      <c r="R59" s="54"/>
      <c r="S59" s="192"/>
      <c r="T59" s="192"/>
      <c r="U59" s="259"/>
      <c r="V59" s="106">
        <f t="shared" si="1"/>
        <v>0</v>
      </c>
      <c r="W59" s="105">
        <f t="shared" si="1"/>
        <v>0</v>
      </c>
      <c r="X59" s="106">
        <f t="shared" si="1"/>
        <v>0</v>
      </c>
      <c r="Y59" s="54"/>
      <c r="Z59" s="54"/>
      <c r="AA59" s="54"/>
      <c r="AB59" s="52"/>
      <c r="AC59" s="107"/>
      <c r="AD59" s="52"/>
      <c r="AE59" s="52"/>
      <c r="AF59" s="107"/>
      <c r="AG59" s="52"/>
      <c r="AH59" s="52"/>
      <c r="AI59" s="107"/>
      <c r="AJ59" s="52"/>
      <c r="AK59" s="52"/>
      <c r="AL59" s="107"/>
      <c r="AM59" s="52"/>
      <c r="AN59" s="52"/>
      <c r="AO59" s="107"/>
      <c r="AP59" s="52"/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 ht="25.5">
      <c r="A60" s="32"/>
      <c r="B60" s="33"/>
      <c r="C60" s="58" t="s">
        <v>26</v>
      </c>
      <c r="D60" s="161">
        <v>0</v>
      </c>
      <c r="E60" s="159">
        <v>0</v>
      </c>
      <c r="F60" s="159">
        <v>0</v>
      </c>
      <c r="G60" s="156"/>
      <c r="H60" s="156"/>
      <c r="I60" s="156"/>
      <c r="J60" s="61">
        <f t="shared" si="3"/>
        <v>0</v>
      </c>
      <c r="K60" s="61">
        <f t="shared" si="3"/>
        <v>0</v>
      </c>
      <c r="L60" s="62">
        <f t="shared" si="3"/>
        <v>0</v>
      </c>
      <c r="M60" s="182"/>
      <c r="N60" s="183"/>
      <c r="O60" s="232"/>
      <c r="P60" s="54">
        <v>1</v>
      </c>
      <c r="Q60" s="54">
        <v>2.5049999999999999</v>
      </c>
      <c r="R60" s="54">
        <v>313.05799999999999</v>
      </c>
      <c r="S60" s="193"/>
      <c r="T60" s="193"/>
      <c r="U60" s="260"/>
      <c r="V60" s="62">
        <f t="shared" si="1"/>
        <v>1</v>
      </c>
      <c r="W60" s="61">
        <f t="shared" si="1"/>
        <v>2.5049999999999999</v>
      </c>
      <c r="X60" s="62">
        <f t="shared" si="1"/>
        <v>313.05799999999999</v>
      </c>
      <c r="Y60" s="54"/>
      <c r="Z60" s="54"/>
      <c r="AA60" s="54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8"/>
      <c r="AO60" s="68"/>
      <c r="AP60" s="68"/>
      <c r="AQ60" s="68">
        <f t="shared" si="2"/>
        <v>1</v>
      </c>
      <c r="AR60" s="68">
        <f t="shared" si="2"/>
        <v>2.5049999999999999</v>
      </c>
      <c r="AS60" s="68">
        <f t="shared" si="2"/>
        <v>313.05799999999999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166">
        <v>86</v>
      </c>
      <c r="E61" s="167">
        <v>10.349600000000001</v>
      </c>
      <c r="F61" s="167">
        <v>8186.6444002885655</v>
      </c>
      <c r="G61" s="156">
        <v>87</v>
      </c>
      <c r="H61" s="156">
        <v>71.795699999999997</v>
      </c>
      <c r="I61" s="156">
        <v>32547.698</v>
      </c>
      <c r="J61" s="94">
        <f>+J6+J8+J10+J12+J14+J16+J18+J20+J22+J24+J26+J28+J30+J32+J34+J36+J38+J40+J42+J44+J46+J48+J50+J52+J54+J56+J58</f>
        <v>173</v>
      </c>
      <c r="K61" s="94">
        <f>+K6+K8+K10+K12+K14+K16+K18+K20+K22+K24+K26+K28+K30+K32+K34+K36+K38+K40+K42+K44+K46+K48+K50+K52+K54+K56+K58</f>
        <v>82.145300000000006</v>
      </c>
      <c r="L61" s="95">
        <f>+L6+L8+L10+L12+L14+L16+L18+L20+L22+L24+L26+L28+L30+L32+L34+L36+L38+L40+L42+L44+L46+L48+L50+L52+L54+L56+L58</f>
        <v>40734.342400288566</v>
      </c>
      <c r="M61" s="184">
        <f t="shared" ref="M61:O61" si="4">+M6+M8+M10+M12+M14+M16+M18+M20+M22+M24+M26+M28+M30+M32+M34+M36+M38+M40+M42+M44+M46+M48+M50+M52+M54+M56+M58</f>
        <v>1137</v>
      </c>
      <c r="N61" s="185">
        <f t="shared" si="4"/>
        <v>1376.6526000000001</v>
      </c>
      <c r="O61" s="234">
        <f t="shared" si="4"/>
        <v>283712.95499999996</v>
      </c>
      <c r="P61" s="54">
        <v>222</v>
      </c>
      <c r="Q61" s="54">
        <v>1103.5097999999998</v>
      </c>
      <c r="R61" s="54">
        <v>247054.88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222</v>
      </c>
      <c r="W61" s="94">
        <f>+W6+W8+W10+W12+W14+W16+W18+W20+W22+W24+W26+W28+W30+W32+W34+W36+W38+W40+W42+W44+W46+W48+W50+W52+W54+W56+W58</f>
        <v>1103.5097999999998</v>
      </c>
      <c r="X61" s="99">
        <f>+X6+X8+X10+X12+X14+X16+X18+X20+X22+X24+X26+X28+X30+X32+X34+X36+X38+X40+X42+X44+X46+X48+X50+X52+X54+X56+X58</f>
        <v>247054.88</v>
      </c>
      <c r="Y61" s="54">
        <v>478</v>
      </c>
      <c r="Z61" s="54">
        <v>1385.4233999999999</v>
      </c>
      <c r="AA61" s="54">
        <v>340046.56500000006</v>
      </c>
      <c r="AB61" s="94">
        <f t="shared" ref="AB61:AP61" si="5">+AB6+AB8+AB10+AB12+AB14+AB16+AB18+AB20+AB22+AB24+AB26+AB28+AB30+AB32+AB34+AB36+AB38+AB40+AB42+AB44+AB46+AB48+AB50+AB52+AB54+AB56+AB58</f>
        <v>1128</v>
      </c>
      <c r="AC61" s="94">
        <f t="shared" si="5"/>
        <v>385.98638</v>
      </c>
      <c r="AD61" s="94">
        <f t="shared" si="5"/>
        <v>119324.802</v>
      </c>
      <c r="AE61" s="94">
        <f t="shared" si="5"/>
        <v>78</v>
      </c>
      <c r="AF61" s="94">
        <f t="shared" si="5"/>
        <v>13.791</v>
      </c>
      <c r="AG61" s="94">
        <f t="shared" si="5"/>
        <v>14000.942999999999</v>
      </c>
      <c r="AH61" s="94">
        <f t="shared" si="5"/>
        <v>65</v>
      </c>
      <c r="AI61" s="94">
        <f t="shared" si="5"/>
        <v>4.8323800000000006</v>
      </c>
      <c r="AJ61" s="94">
        <f t="shared" si="5"/>
        <v>3114.2339999999999</v>
      </c>
      <c r="AK61" s="94">
        <f t="shared" si="5"/>
        <v>202</v>
      </c>
      <c r="AL61" s="94">
        <f t="shared" si="5"/>
        <v>13.8719</v>
      </c>
      <c r="AM61" s="94">
        <f t="shared" si="5"/>
        <v>8004.9490000000005</v>
      </c>
      <c r="AN61" s="100">
        <f t="shared" si="5"/>
        <v>684</v>
      </c>
      <c r="AO61" s="100">
        <f t="shared" si="5"/>
        <v>18.143899999999999</v>
      </c>
      <c r="AP61" s="100">
        <f t="shared" si="5"/>
        <v>43144.229999999996</v>
      </c>
      <c r="AQ61" s="100">
        <f t="shared" si="2"/>
        <v>4167</v>
      </c>
      <c r="AR61" s="100">
        <f t="shared" si="2"/>
        <v>4384.3566599999995</v>
      </c>
      <c r="AS61" s="100">
        <f t="shared" si="2"/>
        <v>1099137.9004002886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156">
        <v>0</v>
      </c>
      <c r="E62" s="157">
        <v>0</v>
      </c>
      <c r="F62" s="157">
        <v>0</v>
      </c>
      <c r="G62" s="156">
        <v>0</v>
      </c>
      <c r="H62" s="156">
        <v>0</v>
      </c>
      <c r="I62" s="156">
        <v>0</v>
      </c>
      <c r="J62" s="52">
        <f>J59</f>
        <v>0</v>
      </c>
      <c r="K62" s="52">
        <f>K59</f>
        <v>0</v>
      </c>
      <c r="L62" s="71">
        <f>L59</f>
        <v>0</v>
      </c>
      <c r="M62" s="180">
        <f t="shared" ref="M62:O62" si="6">M59</f>
        <v>0</v>
      </c>
      <c r="N62" s="181">
        <f t="shared" si="6"/>
        <v>0</v>
      </c>
      <c r="O62" s="235">
        <f t="shared" si="6"/>
        <v>0</v>
      </c>
      <c r="P62" s="54">
        <v>0</v>
      </c>
      <c r="Q62" s="54">
        <v>0</v>
      </c>
      <c r="R62" s="54"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v>0</v>
      </c>
      <c r="Z62" s="54">
        <v>0</v>
      </c>
      <c r="AA62" s="54">
        <v>0</v>
      </c>
      <c r="AB62" s="52">
        <f t="shared" ref="AB62:AD62" si="7">AB59</f>
        <v>0</v>
      </c>
      <c r="AC62" s="52">
        <f t="shared" si="7"/>
        <v>0</v>
      </c>
      <c r="AD62" s="52">
        <f t="shared" si="7"/>
        <v>0</v>
      </c>
      <c r="AE62" s="52">
        <f t="shared" ref="AE62:AG62" si="8">+AE59</f>
        <v>0</v>
      </c>
      <c r="AF62" s="52">
        <f t="shared" si="8"/>
        <v>0</v>
      </c>
      <c r="AG62" s="52">
        <f t="shared" si="8"/>
        <v>0</v>
      </c>
      <c r="AH62" s="52">
        <f t="shared" ref="AH62:AP62" si="9">AH59</f>
        <v>0</v>
      </c>
      <c r="AI62" s="52">
        <f t="shared" si="9"/>
        <v>0</v>
      </c>
      <c r="AJ62" s="52">
        <f t="shared" si="9"/>
        <v>0</v>
      </c>
      <c r="AK62" s="52">
        <f t="shared" si="9"/>
        <v>0</v>
      </c>
      <c r="AL62" s="52">
        <f t="shared" si="9"/>
        <v>0</v>
      </c>
      <c r="AM62" s="52">
        <f t="shared" si="9"/>
        <v>0</v>
      </c>
      <c r="AN62" s="54">
        <f t="shared" si="9"/>
        <v>0</v>
      </c>
      <c r="AO62" s="54">
        <f t="shared" si="9"/>
        <v>0</v>
      </c>
      <c r="AP62" s="54">
        <f t="shared" si="9"/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100</v>
      </c>
      <c r="AV62" s="110"/>
      <c r="AW62" s="24"/>
    </row>
    <row r="63" spans="1:49" ht="25.5">
      <c r="A63" s="32"/>
      <c r="B63" s="33"/>
      <c r="C63" s="58" t="s">
        <v>26</v>
      </c>
      <c r="D63" s="161">
        <v>6</v>
      </c>
      <c r="E63" s="159">
        <v>194.42679999999999</v>
      </c>
      <c r="F63" s="159">
        <v>65643.982494688069</v>
      </c>
      <c r="G63" s="156">
        <v>7</v>
      </c>
      <c r="H63" s="156">
        <v>175.07999999999998</v>
      </c>
      <c r="I63" s="156">
        <v>68046.903000000006</v>
      </c>
      <c r="J63" s="61">
        <f>+J7+J9+J11+J13+J15+J17+J19+J21+J23+J25+J27+J29+J31+J33+J35+J37+J39+J41+J43+J45+J47+J49+J51+J53+J55+J57+J60</f>
        <v>13</v>
      </c>
      <c r="K63" s="61">
        <f>+K7+K9+K11+K13+K15+K17+K19+K21+K23+K25+K27+K29+K31+K33+K35+K37+K39+K41+K43+K45+K47+K49+K51+K53+K55+K57+K60</f>
        <v>369.5068</v>
      </c>
      <c r="L63" s="62">
        <f>+L7+L9+L11+L13+L15+L17+L19+L21+L23+L25+L27+L29+L31+L33+L35+L37+L39+L41+L43+L45+L47+L49+L51+L53+L55+L57+L60</f>
        <v>133690.88549468806</v>
      </c>
      <c r="M63" s="182">
        <f t="shared" ref="M63:O63" si="10">+M7+M9+M11+M13+M15+M17+M19+M21+M23+M25+M27+M29+M31+M33+M35+M37+M39+M41+M43+M45+M47+M49+M51+M53+M55+M57+M60</f>
        <v>83</v>
      </c>
      <c r="N63" s="183">
        <f t="shared" si="10"/>
        <v>3311.5537000000004</v>
      </c>
      <c r="O63" s="236">
        <f t="shared" si="10"/>
        <v>849325.62300000002</v>
      </c>
      <c r="P63" s="54">
        <v>69</v>
      </c>
      <c r="Q63" s="54">
        <v>1906.2930000000001</v>
      </c>
      <c r="R63" s="54">
        <v>437768.065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69</v>
      </c>
      <c r="W63" s="61">
        <f>+W7+W9+W11+W13+W15+W17+W19+W21+W23+W25+W27+W29+W31+W33+W35+W37+W39+W41+W43+W45+W47+W49+W51+W53+W55+W57+W60</f>
        <v>1906.2930000000001</v>
      </c>
      <c r="X63" s="67">
        <f>+X7+X9+X11+X13+X15+X17+X19+X21+X23+X25+X27+X29+X31+X33+X35+X37+X39+X41+X43+X45+X47+X49+X51+X53+X55+X57+X60</f>
        <v>437768.065</v>
      </c>
      <c r="Y63" s="54">
        <v>0</v>
      </c>
      <c r="Z63" s="54">
        <v>0</v>
      </c>
      <c r="AA63" s="54">
        <v>0</v>
      </c>
      <c r="AB63" s="61">
        <f>+AB7+AB9+AB11+AB13+AB15+AB17+AB19+AB21+AB23+AB25+AB27+AB29+AB31+AB33+AB35+AB37+AB39+AB41+AB43+AB45+AB47+AB49+AB51+AB53+AB55+AB57+AB60</f>
        <v>0</v>
      </c>
      <c r="AC63" s="61">
        <f t="shared" ref="AC63:AD63" si="11">+AC7+AC9+AC11+AC13+AC15+AC17+AC19+AC21+AC23+AC25+AC27+AC29+AC31+AC33+AC35+AC37+AC39+AC41+AC43+AC45+AC47+AC49+AC51+AC53+AC55+AC57+AC60</f>
        <v>0</v>
      </c>
      <c r="AD63" s="61">
        <f t="shared" si="11"/>
        <v>0</v>
      </c>
      <c r="AE63" s="61">
        <f t="shared" ref="AE63:AP63" si="12">AE7+AE9+AE11+AE13+AE15+AE17+AE19+AE21+AE23+AE25+AE27+AE29+AE31+AE33+AE35+AE37+AE39+AE41+AE43+AE45+AE47+AE49+AE51+AE53+AE55+AE57+AE60</f>
        <v>0</v>
      </c>
      <c r="AF63" s="61">
        <f t="shared" si="12"/>
        <v>0</v>
      </c>
      <c r="AG63" s="61">
        <f t="shared" si="12"/>
        <v>0</v>
      </c>
      <c r="AH63" s="61">
        <f t="shared" si="12"/>
        <v>0</v>
      </c>
      <c r="AI63" s="61">
        <f t="shared" si="12"/>
        <v>0</v>
      </c>
      <c r="AJ63" s="61">
        <f t="shared" si="12"/>
        <v>0</v>
      </c>
      <c r="AK63" s="61">
        <f t="shared" si="12"/>
        <v>0</v>
      </c>
      <c r="AL63" s="61">
        <f t="shared" si="12"/>
        <v>0</v>
      </c>
      <c r="AM63" s="61">
        <f t="shared" si="12"/>
        <v>0</v>
      </c>
      <c r="AN63" s="68">
        <f t="shared" si="12"/>
        <v>0</v>
      </c>
      <c r="AO63" s="68">
        <f t="shared" si="12"/>
        <v>0</v>
      </c>
      <c r="AP63" s="68">
        <f t="shared" si="12"/>
        <v>0</v>
      </c>
      <c r="AQ63" s="68">
        <f t="shared" si="2"/>
        <v>165</v>
      </c>
      <c r="AR63" s="68">
        <f t="shared" si="2"/>
        <v>5587.3535000000002</v>
      </c>
      <c r="AS63" s="68">
        <f t="shared" si="2"/>
        <v>1420784.5734946881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156">
        <v>0</v>
      </c>
      <c r="E64" s="157">
        <v>0</v>
      </c>
      <c r="F64" s="157">
        <v>0</v>
      </c>
      <c r="G64" s="156">
        <v>356</v>
      </c>
      <c r="H64" s="156">
        <v>1420.9799</v>
      </c>
      <c r="I64" s="156">
        <v>674665.549</v>
      </c>
      <c r="J64" s="52">
        <f t="shared" ref="J64:L67" si="13">D64+G64</f>
        <v>356</v>
      </c>
      <c r="K64" s="52">
        <f t="shared" si="13"/>
        <v>1420.9799</v>
      </c>
      <c r="L64" s="71">
        <f t="shared" si="13"/>
        <v>674665.549</v>
      </c>
      <c r="M64" s="180">
        <v>699</v>
      </c>
      <c r="N64" s="181">
        <v>106.6799</v>
      </c>
      <c r="O64" s="231">
        <v>107417.52800000001</v>
      </c>
      <c r="P64" s="54">
        <v>2291</v>
      </c>
      <c r="Q64" s="54">
        <v>913.25390000000004</v>
      </c>
      <c r="R64" s="54">
        <v>267866.06800000003</v>
      </c>
      <c r="S64" s="192"/>
      <c r="T64" s="192"/>
      <c r="U64" s="259"/>
      <c r="V64" s="71">
        <f t="shared" ref="V64:X70" si="14">P64+S64</f>
        <v>2291</v>
      </c>
      <c r="W64" s="52">
        <f t="shared" si="14"/>
        <v>913.25390000000004</v>
      </c>
      <c r="X64" s="71">
        <f t="shared" si="14"/>
        <v>267866.06800000003</v>
      </c>
      <c r="Y64" s="54">
        <v>67</v>
      </c>
      <c r="Z64" s="54">
        <v>321.36599999999999</v>
      </c>
      <c r="AA64" s="54">
        <v>35088.497000000003</v>
      </c>
      <c r="AB64" s="52">
        <v>21</v>
      </c>
      <c r="AC64" s="52">
        <v>0.41070000000000001</v>
      </c>
      <c r="AD64" s="52">
        <v>408.54199999999997</v>
      </c>
      <c r="AE64" s="52"/>
      <c r="AF64" s="52"/>
      <c r="AG64" s="52"/>
      <c r="AH64" s="52"/>
      <c r="AI64" s="52"/>
      <c r="AJ64" s="52"/>
      <c r="AK64" s="52"/>
      <c r="AL64" s="52"/>
      <c r="AM64" s="52"/>
      <c r="AN64" s="54"/>
      <c r="AO64" s="54"/>
      <c r="AP64" s="54"/>
      <c r="AQ64" s="54">
        <f t="shared" si="2"/>
        <v>3434</v>
      </c>
      <c r="AR64" s="54">
        <f t="shared" si="2"/>
        <v>2762.6904000000004</v>
      </c>
      <c r="AS64" s="54">
        <f t="shared" si="2"/>
        <v>1085446.1839999999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161">
        <v>475</v>
      </c>
      <c r="E65" s="159">
        <v>50.353749999999998</v>
      </c>
      <c r="F65" s="160">
        <v>67994.092105023374</v>
      </c>
      <c r="G65" s="156">
        <v>66</v>
      </c>
      <c r="H65" s="156">
        <v>574.86879999999996</v>
      </c>
      <c r="I65" s="156">
        <v>290223.45600000001</v>
      </c>
      <c r="J65" s="61">
        <f t="shared" si="13"/>
        <v>541</v>
      </c>
      <c r="K65" s="61">
        <f t="shared" si="13"/>
        <v>625.22254999999996</v>
      </c>
      <c r="L65" s="62">
        <f t="shared" si="13"/>
        <v>358217.54810502339</v>
      </c>
      <c r="M65" s="182">
        <v>19</v>
      </c>
      <c r="N65" s="183">
        <v>5.3955000000000002</v>
      </c>
      <c r="O65" s="232">
        <v>1083.77</v>
      </c>
      <c r="P65" s="54">
        <v>43</v>
      </c>
      <c r="Q65" s="54">
        <v>44.887</v>
      </c>
      <c r="R65" s="54">
        <v>5572.7539999999999</v>
      </c>
      <c r="S65" s="193"/>
      <c r="T65" s="193"/>
      <c r="U65" s="260"/>
      <c r="V65" s="62">
        <f t="shared" si="14"/>
        <v>43</v>
      </c>
      <c r="W65" s="61">
        <f t="shared" si="14"/>
        <v>44.887</v>
      </c>
      <c r="X65" s="62">
        <f t="shared" si="14"/>
        <v>5572.7539999999999</v>
      </c>
      <c r="Y65" s="54">
        <v>1</v>
      </c>
      <c r="Z65" s="54">
        <v>0.52800000000000002</v>
      </c>
      <c r="AA65" s="54">
        <v>264.78199999999998</v>
      </c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8"/>
      <c r="AO65" s="68"/>
      <c r="AP65" s="68"/>
      <c r="AQ65" s="68">
        <f t="shared" si="2"/>
        <v>604</v>
      </c>
      <c r="AR65" s="68">
        <f t="shared" si="2"/>
        <v>676.03305</v>
      </c>
      <c r="AS65" s="68">
        <f t="shared" si="2"/>
        <v>365138.85410502338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156">
        <v>0</v>
      </c>
      <c r="E66" s="157">
        <v>0</v>
      </c>
      <c r="F66" s="157">
        <v>0</v>
      </c>
      <c r="G66" s="156"/>
      <c r="H66" s="156"/>
      <c r="I66" s="156"/>
      <c r="J66" s="52">
        <f t="shared" si="13"/>
        <v>0</v>
      </c>
      <c r="K66" s="52">
        <f t="shared" si="13"/>
        <v>0</v>
      </c>
      <c r="L66" s="71">
        <f t="shared" si="13"/>
        <v>0</v>
      </c>
      <c r="M66" s="181"/>
      <c r="N66" s="181"/>
      <c r="O66" s="231"/>
      <c r="P66" s="54"/>
      <c r="Q66" s="54"/>
      <c r="R66" s="54"/>
      <c r="S66" s="192"/>
      <c r="T66" s="192"/>
      <c r="U66" s="259"/>
      <c r="V66" s="71">
        <f t="shared" si="14"/>
        <v>0</v>
      </c>
      <c r="W66" s="52">
        <f t="shared" si="14"/>
        <v>0</v>
      </c>
      <c r="X66" s="71">
        <f t="shared" si="14"/>
        <v>0</v>
      </c>
      <c r="Y66" s="54"/>
      <c r="Z66" s="54"/>
      <c r="AA66" s="54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4"/>
      <c r="AO66" s="54"/>
      <c r="AP66" s="54"/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161">
        <v>0</v>
      </c>
      <c r="E67" s="159">
        <v>0</v>
      </c>
      <c r="F67" s="159">
        <v>0</v>
      </c>
      <c r="G67" s="156"/>
      <c r="H67" s="156"/>
      <c r="I67" s="156"/>
      <c r="J67" s="61">
        <f t="shared" si="13"/>
        <v>0</v>
      </c>
      <c r="K67" s="61">
        <f t="shared" si="13"/>
        <v>0</v>
      </c>
      <c r="L67" s="62">
        <f t="shared" si="13"/>
        <v>0</v>
      </c>
      <c r="M67" s="183"/>
      <c r="N67" s="183"/>
      <c r="O67" s="232"/>
      <c r="P67" s="54"/>
      <c r="Q67" s="54"/>
      <c r="R67" s="54"/>
      <c r="S67" s="193"/>
      <c r="T67" s="193"/>
      <c r="U67" s="260"/>
      <c r="V67" s="62">
        <f t="shared" si="14"/>
        <v>0</v>
      </c>
      <c r="W67" s="61">
        <f t="shared" si="14"/>
        <v>0</v>
      </c>
      <c r="X67" s="62">
        <f t="shared" si="14"/>
        <v>0</v>
      </c>
      <c r="Y67" s="54"/>
      <c r="Z67" s="54"/>
      <c r="AA67" s="54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8"/>
      <c r="AO67" s="68"/>
      <c r="AP67" s="68"/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101</v>
      </c>
      <c r="B68" s="122"/>
      <c r="C68" s="70" t="s">
        <v>25</v>
      </c>
      <c r="D68" s="52">
        <f t="shared" ref="D68:I68" si="15">+D61+D64+D66</f>
        <v>86</v>
      </c>
      <c r="E68" s="52">
        <f t="shared" si="15"/>
        <v>10.349600000000001</v>
      </c>
      <c r="F68" s="72">
        <f t="shared" si="15"/>
        <v>8186.6444002885655</v>
      </c>
      <c r="G68" s="156">
        <f t="shared" si="15"/>
        <v>443</v>
      </c>
      <c r="H68" s="156">
        <f t="shared" si="15"/>
        <v>1492.7755999999999</v>
      </c>
      <c r="I68" s="156">
        <f t="shared" si="15"/>
        <v>707213.24699999997</v>
      </c>
      <c r="J68" s="52">
        <f t="shared" ref="D68:R68" si="16">+J61+J64+J66</f>
        <v>529</v>
      </c>
      <c r="K68" s="52">
        <f t="shared" si="16"/>
        <v>1503.1251999999999</v>
      </c>
      <c r="L68" s="71">
        <f t="shared" si="16"/>
        <v>715399.89140028856</v>
      </c>
      <c r="M68" s="52">
        <f t="shared" si="16"/>
        <v>1836</v>
      </c>
      <c r="N68" s="52">
        <f t="shared" si="16"/>
        <v>1483.3325000000002</v>
      </c>
      <c r="O68" s="72">
        <f t="shared" si="16"/>
        <v>391130.48299999995</v>
      </c>
      <c r="P68" s="54">
        <f t="shared" si="16"/>
        <v>2513</v>
      </c>
      <c r="Q68" s="54">
        <f t="shared" si="16"/>
        <v>2016.7637</v>
      </c>
      <c r="R68" s="54">
        <f t="shared" si="16"/>
        <v>514920.94800000003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2513</v>
      </c>
      <c r="W68" s="52">
        <f>W61+W64+W66</f>
        <v>2016.7637</v>
      </c>
      <c r="X68" s="71">
        <f>X61+X64+X66</f>
        <v>514920.94800000003</v>
      </c>
      <c r="Y68" s="54">
        <f t="shared" ref="Y68:AD68" si="17">+Y61+Y64+Y66</f>
        <v>545</v>
      </c>
      <c r="Z68" s="54">
        <f t="shared" si="17"/>
        <v>1706.7893999999999</v>
      </c>
      <c r="AA68" s="54">
        <f t="shared" si="17"/>
        <v>375135.06200000003</v>
      </c>
      <c r="AB68" s="52">
        <f t="shared" si="17"/>
        <v>1149</v>
      </c>
      <c r="AC68" s="52">
        <f t="shared" si="17"/>
        <v>386.39708000000002</v>
      </c>
      <c r="AD68" s="52">
        <f t="shared" si="17"/>
        <v>119733.344</v>
      </c>
      <c r="AE68" s="52">
        <f>AE61+AE62+AE64+AE66</f>
        <v>78</v>
      </c>
      <c r="AF68" s="52">
        <f>+AF61+AF64+AF66</f>
        <v>13.791</v>
      </c>
      <c r="AG68" s="52">
        <f>AG61+AG62+AG64+AG66</f>
        <v>14000.942999999999</v>
      </c>
      <c r="AH68" s="52">
        <f t="shared" ref="AH68:AJ68" si="18">AH61+AH62+AH64+AH66</f>
        <v>65</v>
      </c>
      <c r="AI68" s="52">
        <f>+AI61+AI64+AI66</f>
        <v>4.8323800000000006</v>
      </c>
      <c r="AJ68" s="52">
        <f t="shared" si="18"/>
        <v>3114.2339999999999</v>
      </c>
      <c r="AK68" s="52">
        <f>AK61+AK62+AK64+AK66</f>
        <v>202</v>
      </c>
      <c r="AL68" s="52">
        <f>+AL61+AL64+AL66</f>
        <v>13.8719</v>
      </c>
      <c r="AM68" s="52">
        <f>AM61+AM62+AM64+AM66</f>
        <v>8004.9490000000005</v>
      </c>
      <c r="AN68" s="54">
        <f>AN61+AN62+AN64+AN66</f>
        <v>684</v>
      </c>
      <c r="AO68" s="54">
        <f>+AO61+AO64+AO66</f>
        <v>18.143899999999999</v>
      </c>
      <c r="AP68" s="54">
        <f>+AP61+AP64+AP66+AP62</f>
        <v>43144.229999999996</v>
      </c>
      <c r="AQ68" s="54">
        <f t="shared" si="2"/>
        <v>7601</v>
      </c>
      <c r="AR68" s="54">
        <f t="shared" si="2"/>
        <v>7147.0470599999999</v>
      </c>
      <c r="AS68" s="54">
        <f t="shared" si="2"/>
        <v>2184584.0844002888</v>
      </c>
      <c r="AT68" s="83" t="s">
        <v>25</v>
      </c>
      <c r="AU68" s="124" t="s">
        <v>101</v>
      </c>
      <c r="AV68" s="125"/>
      <c r="AW68" s="24"/>
    </row>
    <row r="69" spans="1:49">
      <c r="A69" s="126"/>
      <c r="B69" s="127"/>
      <c r="C69" s="58" t="s">
        <v>26</v>
      </c>
      <c r="D69" s="61">
        <f t="shared" ref="D69:I69" si="19">+D63+D65+D67</f>
        <v>481</v>
      </c>
      <c r="E69" s="61">
        <f t="shared" si="19"/>
        <v>244.78054999999998</v>
      </c>
      <c r="F69" s="62">
        <f t="shared" si="19"/>
        <v>133638.07459971146</v>
      </c>
      <c r="G69" s="156">
        <f t="shared" si="19"/>
        <v>73</v>
      </c>
      <c r="H69" s="156">
        <f t="shared" si="19"/>
        <v>749.94879999999989</v>
      </c>
      <c r="I69" s="156">
        <f t="shared" si="19"/>
        <v>358270.359</v>
      </c>
      <c r="J69" s="61">
        <f t="shared" ref="D69:R69" si="20">+J63+J65+J67</f>
        <v>554</v>
      </c>
      <c r="K69" s="61">
        <f t="shared" si="20"/>
        <v>994.72934999999995</v>
      </c>
      <c r="L69" s="62">
        <f t="shared" si="20"/>
        <v>491908.43359971145</v>
      </c>
      <c r="M69" s="61">
        <f t="shared" si="20"/>
        <v>102</v>
      </c>
      <c r="N69" s="61">
        <f t="shared" si="20"/>
        <v>3316.9492000000005</v>
      </c>
      <c r="O69" s="62">
        <f t="shared" si="20"/>
        <v>850409.39300000004</v>
      </c>
      <c r="P69" s="54">
        <f t="shared" si="20"/>
        <v>112</v>
      </c>
      <c r="Q69" s="54">
        <f t="shared" si="20"/>
        <v>1951.18</v>
      </c>
      <c r="R69" s="54">
        <f t="shared" si="20"/>
        <v>443340.81900000002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112</v>
      </c>
      <c r="W69" s="61">
        <f>+W63+W65+W67</f>
        <v>1951.18</v>
      </c>
      <c r="X69" s="62">
        <f>+X63+X65+X67</f>
        <v>443340.81900000002</v>
      </c>
      <c r="Y69" s="54">
        <f t="shared" ref="Y69:AM69" si="21">+Y63+Y65+Y67</f>
        <v>1</v>
      </c>
      <c r="Z69" s="54">
        <f t="shared" si="21"/>
        <v>0.52800000000000002</v>
      </c>
      <c r="AA69" s="54">
        <f t="shared" si="21"/>
        <v>264.78199999999998</v>
      </c>
      <c r="AB69" s="61">
        <f t="shared" si="21"/>
        <v>0</v>
      </c>
      <c r="AC69" s="61">
        <f t="shared" si="21"/>
        <v>0</v>
      </c>
      <c r="AD69" s="61">
        <f t="shared" si="21"/>
        <v>0</v>
      </c>
      <c r="AE69" s="61">
        <f t="shared" si="21"/>
        <v>0</v>
      </c>
      <c r="AF69" s="61">
        <f t="shared" si="21"/>
        <v>0</v>
      </c>
      <c r="AG69" s="61">
        <f t="shared" si="21"/>
        <v>0</v>
      </c>
      <c r="AH69" s="61">
        <f t="shared" si="21"/>
        <v>0</v>
      </c>
      <c r="AI69" s="61">
        <f t="shared" si="21"/>
        <v>0</v>
      </c>
      <c r="AJ69" s="61">
        <f t="shared" si="21"/>
        <v>0</v>
      </c>
      <c r="AK69" s="61">
        <f t="shared" si="21"/>
        <v>0</v>
      </c>
      <c r="AL69" s="61">
        <f t="shared" si="21"/>
        <v>0</v>
      </c>
      <c r="AM69" s="61">
        <f t="shared" si="21"/>
        <v>0</v>
      </c>
      <c r="AN69" s="68">
        <f>AN63+AN65+AN67</f>
        <v>0</v>
      </c>
      <c r="AO69" s="68">
        <f>+AO63+AO65+AO67</f>
        <v>0</v>
      </c>
      <c r="AP69" s="68">
        <f>+AP63+AP65+AP67</f>
        <v>0</v>
      </c>
      <c r="AQ69" s="68">
        <f>AN69+AK69+AH69+AE69+AB69+Y69+S69+P69+M69+G69+D69</f>
        <v>769</v>
      </c>
      <c r="AR69" s="68">
        <f t="shared" ref="AQ69:AS132" si="22">AO69+AL69+AI69+AF69+AC69+Z69+T69+Q69+N69+H69+E69</f>
        <v>6263.3865500000011</v>
      </c>
      <c r="AS69" s="68">
        <f t="shared" si="22"/>
        <v>1785923.4275997113</v>
      </c>
      <c r="AT69" s="58" t="s">
        <v>26</v>
      </c>
      <c r="AU69" s="130"/>
      <c r="AV69" s="131"/>
      <c r="AW69" s="24"/>
    </row>
    <row r="70" spans="1:49" ht="19.5" thickBot="1">
      <c r="A70" s="132" t="s">
        <v>102</v>
      </c>
      <c r="B70" s="133" t="s">
        <v>77</v>
      </c>
      <c r="C70" s="134"/>
      <c r="D70" s="137"/>
      <c r="E70" s="137"/>
      <c r="F70" s="138"/>
      <c r="G70" s="156"/>
      <c r="H70" s="156"/>
      <c r="I70" s="156"/>
      <c r="J70" s="137"/>
      <c r="K70" s="137">
        <f>E70+H70</f>
        <v>0</v>
      </c>
      <c r="L70" s="138">
        <f>F70+I70</f>
        <v>0</v>
      </c>
      <c r="M70" s="137"/>
      <c r="N70" s="137"/>
      <c r="O70" s="138"/>
      <c r="P70" s="54"/>
      <c r="Q70" s="54"/>
      <c r="R70" s="54"/>
      <c r="S70" s="137"/>
      <c r="T70" s="137"/>
      <c r="U70" s="168"/>
      <c r="V70" s="138">
        <f t="shared" si="14"/>
        <v>0</v>
      </c>
      <c r="W70" s="137">
        <f t="shared" si="14"/>
        <v>0</v>
      </c>
      <c r="X70" s="138">
        <f t="shared" si="14"/>
        <v>0</v>
      </c>
      <c r="Y70" s="54"/>
      <c r="Z70" s="54"/>
      <c r="AA70" s="54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263"/>
      <c r="AO70" s="137"/>
      <c r="AP70" s="137"/>
      <c r="AQ70" s="137">
        <f t="shared" si="22"/>
        <v>0</v>
      </c>
      <c r="AR70" s="137">
        <f t="shared" si="22"/>
        <v>0</v>
      </c>
      <c r="AS70" s="137">
        <f t="shared" si="22"/>
        <v>0</v>
      </c>
      <c r="AT70" s="140" t="s">
        <v>102</v>
      </c>
      <c r="AU70" s="133" t="s">
        <v>77</v>
      </c>
      <c r="AV70" s="141"/>
      <c r="AW70" s="24"/>
    </row>
    <row r="71" spans="1:49" ht="19.5" thickBot="1">
      <c r="A71" s="142" t="s">
        <v>103</v>
      </c>
      <c r="B71" s="143" t="s">
        <v>79</v>
      </c>
      <c r="C71" s="144"/>
      <c r="D71" s="94">
        <f t="shared" ref="D71:I71" si="23">D68+D69+D70</f>
        <v>567</v>
      </c>
      <c r="E71" s="94">
        <f t="shared" si="23"/>
        <v>255.13014999999999</v>
      </c>
      <c r="F71" s="138">
        <f t="shared" si="23"/>
        <v>141824.71900000001</v>
      </c>
      <c r="G71" s="156">
        <f t="shared" si="23"/>
        <v>516</v>
      </c>
      <c r="H71" s="156">
        <f t="shared" si="23"/>
        <v>2242.7244000000001</v>
      </c>
      <c r="I71" s="156">
        <f t="shared" si="23"/>
        <v>1065483.6059999999</v>
      </c>
      <c r="J71" s="145">
        <f t="shared" ref="D71:L71" si="24">J68+J69</f>
        <v>1083</v>
      </c>
      <c r="K71" s="145">
        <f t="shared" si="24"/>
        <v>2497.85455</v>
      </c>
      <c r="L71" s="146">
        <f t="shared" si="24"/>
        <v>1207308.325</v>
      </c>
      <c r="M71" s="94">
        <f t="shared" ref="M71:R71" si="25">M68+M69+M70</f>
        <v>1938</v>
      </c>
      <c r="N71" s="94">
        <f t="shared" si="25"/>
        <v>4800.2817000000005</v>
      </c>
      <c r="O71" s="138">
        <f t="shared" si="25"/>
        <v>1241539.8759999999</v>
      </c>
      <c r="P71" s="54">
        <f t="shared" si="25"/>
        <v>2625</v>
      </c>
      <c r="Q71" s="54">
        <f t="shared" si="25"/>
        <v>3967.9436999999998</v>
      </c>
      <c r="R71" s="54">
        <f t="shared" si="25"/>
        <v>958261.76699999999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2625</v>
      </c>
      <c r="W71" s="145">
        <f>W68+W69+W70</f>
        <v>3967.9436999999998</v>
      </c>
      <c r="X71" s="146">
        <f>X68+X69+X70</f>
        <v>958261.76699999999</v>
      </c>
      <c r="Y71" s="54">
        <f t="shared" ref="Y71:AA71" si="26">Y68+Y69+Y70</f>
        <v>546</v>
      </c>
      <c r="Z71" s="54">
        <f t="shared" si="26"/>
        <v>1707.3173999999999</v>
      </c>
      <c r="AA71" s="54">
        <f t="shared" si="26"/>
        <v>375399.84400000004</v>
      </c>
      <c r="AB71" s="137">
        <f t="shared" ref="AB71:AK71" si="27">AB68+AB69</f>
        <v>1149</v>
      </c>
      <c r="AC71" s="137">
        <f t="shared" si="27"/>
        <v>386.39708000000002</v>
      </c>
      <c r="AD71" s="137">
        <f t="shared" si="27"/>
        <v>119733.344</v>
      </c>
      <c r="AE71" s="137">
        <f t="shared" si="27"/>
        <v>78</v>
      </c>
      <c r="AF71" s="137">
        <f t="shared" si="27"/>
        <v>13.791</v>
      </c>
      <c r="AG71" s="137">
        <f t="shared" si="27"/>
        <v>14000.942999999999</v>
      </c>
      <c r="AH71" s="137">
        <f t="shared" si="27"/>
        <v>65</v>
      </c>
      <c r="AI71" s="137">
        <f t="shared" si="27"/>
        <v>4.8323800000000006</v>
      </c>
      <c r="AJ71" s="137">
        <f t="shared" si="27"/>
        <v>3114.2339999999999</v>
      </c>
      <c r="AK71" s="137">
        <f t="shared" si="27"/>
        <v>202</v>
      </c>
      <c r="AL71" s="137">
        <f>AL68+AL69</f>
        <v>13.8719</v>
      </c>
      <c r="AM71" s="137">
        <f>AM68+AM69</f>
        <v>8004.9490000000005</v>
      </c>
      <c r="AN71" s="263">
        <f t="shared" ref="AN71:AP71" si="28">AN68+AN69</f>
        <v>684</v>
      </c>
      <c r="AO71" s="137">
        <f t="shared" si="28"/>
        <v>18.143899999999999</v>
      </c>
      <c r="AP71" s="137">
        <f t="shared" si="28"/>
        <v>43144.229999999996</v>
      </c>
      <c r="AQ71" s="151">
        <f>AN71+AK71+AH71+AE71+AB71+Y71+S71+P71+M71+G71+D71</f>
        <v>8370</v>
      </c>
      <c r="AR71" s="151">
        <f>AO71+AL71+AI71+AF71+AC71+Z71+T71+Q71+N71+H71+E71</f>
        <v>13410.43361</v>
      </c>
      <c r="AS71" s="145">
        <f>AP71+AM71+AJ71+AG71+AD71+AA71+U71+R71+O71+I71+F71</f>
        <v>3970507.5119999996</v>
      </c>
      <c r="AT71" s="152" t="s">
        <v>103</v>
      </c>
      <c r="AU71" s="143" t="s">
        <v>79</v>
      </c>
      <c r="AV71" s="153" t="s">
        <v>66</v>
      </c>
      <c r="AW71" s="24"/>
    </row>
    <row r="72" spans="1:49">
      <c r="X72" s="154" t="s">
        <v>104</v>
      </c>
      <c r="AU72" s="154" t="s">
        <v>104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Y67" zoomScale="55" zoomScaleNormal="55" workbookViewId="0">
      <selection activeCell="AC74" sqref="AC74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131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131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5.5">
      <c r="A6" s="41" t="s">
        <v>23</v>
      </c>
      <c r="B6" s="42" t="s">
        <v>24</v>
      </c>
      <c r="C6" s="43" t="s">
        <v>25</v>
      </c>
      <c r="D6" s="156">
        <v>0</v>
      </c>
      <c r="E6" s="157">
        <v>0</v>
      </c>
      <c r="F6" s="157">
        <v>0</v>
      </c>
      <c r="G6" s="156"/>
      <c r="H6" s="156"/>
      <c r="I6" s="156"/>
      <c r="J6" s="46">
        <f>D6+G6</f>
        <v>0</v>
      </c>
      <c r="K6" s="46">
        <f>E6+H6</f>
        <v>0</v>
      </c>
      <c r="L6" s="47">
        <f>F6+I6</f>
        <v>0</v>
      </c>
      <c r="M6" s="157">
        <v>4</v>
      </c>
      <c r="N6" s="157">
        <v>123.526</v>
      </c>
      <c r="O6" s="224">
        <v>37331.383000000002</v>
      </c>
      <c r="P6" s="54">
        <v>7</v>
      </c>
      <c r="Q6" s="54">
        <v>1153.5229999999999</v>
      </c>
      <c r="R6" s="54">
        <v>220565.74100000001</v>
      </c>
      <c r="S6" s="192"/>
      <c r="T6" s="192"/>
      <c r="U6" s="259"/>
      <c r="V6" s="47">
        <f>P6+S6</f>
        <v>7</v>
      </c>
      <c r="W6" s="46">
        <f>Q6+T6</f>
        <v>1153.5229999999999</v>
      </c>
      <c r="X6" s="47">
        <f>R6+U6</f>
        <v>220565.74100000001</v>
      </c>
      <c r="Y6" s="54"/>
      <c r="Z6" s="54"/>
      <c r="AA6" s="54"/>
      <c r="AB6" s="52"/>
      <c r="AC6" s="52"/>
      <c r="AD6" s="71"/>
      <c r="AE6" s="52"/>
      <c r="AF6" s="52"/>
      <c r="AG6" s="71"/>
      <c r="AH6" s="52"/>
      <c r="AI6" s="52"/>
      <c r="AJ6" s="53"/>
      <c r="AK6" s="52"/>
      <c r="AL6" s="52"/>
      <c r="AM6" s="71"/>
      <c r="AN6" s="52"/>
      <c r="AO6" s="52"/>
      <c r="AP6" s="71"/>
      <c r="AQ6" s="54">
        <f>AN6+AK6+AH6+AE6+AB6+Y6+S6+P6+M6+G6+D6</f>
        <v>11</v>
      </c>
      <c r="AR6" s="54">
        <f>AO6+AL6+AI6+AF6+AC6+Z6+T6+Q6+N6+H6+E6</f>
        <v>1277.049</v>
      </c>
      <c r="AS6" s="54">
        <f>AP6+AM6+AJ6+AG6+AD6+AA6+U6+R6+O6+I6+F6</f>
        <v>257897.12400000001</v>
      </c>
      <c r="AT6" s="55" t="s">
        <v>25</v>
      </c>
      <c r="AU6" s="42" t="s">
        <v>24</v>
      </c>
      <c r="AV6" s="56" t="s">
        <v>23</v>
      </c>
      <c r="AW6" s="24"/>
    </row>
    <row r="7" spans="1:49" ht="25.5">
      <c r="A7" s="41"/>
      <c r="B7" s="57"/>
      <c r="C7" s="58" t="s">
        <v>26</v>
      </c>
      <c r="D7" s="158">
        <v>6</v>
      </c>
      <c r="E7" s="159">
        <v>105.15900000000001</v>
      </c>
      <c r="F7" s="160">
        <v>38327.124449093739</v>
      </c>
      <c r="G7" s="156">
        <v>2</v>
      </c>
      <c r="H7" s="156">
        <v>34.204999999999998</v>
      </c>
      <c r="I7" s="156">
        <v>20166.174999999999</v>
      </c>
      <c r="J7" s="61">
        <f t="shared" ref="J7:L32" si="0">D7+G7</f>
        <v>8</v>
      </c>
      <c r="K7" s="61">
        <f t="shared" si="0"/>
        <v>139.364</v>
      </c>
      <c r="L7" s="62">
        <f t="shared" si="0"/>
        <v>58493.299449093742</v>
      </c>
      <c r="M7" s="159">
        <v>42</v>
      </c>
      <c r="N7" s="159">
        <v>1522.9694999999999</v>
      </c>
      <c r="O7" s="223">
        <v>626919.36499999999</v>
      </c>
      <c r="P7" s="54">
        <v>29</v>
      </c>
      <c r="Q7" s="54">
        <v>5563.8980000000001</v>
      </c>
      <c r="R7" s="54">
        <v>1042396.048</v>
      </c>
      <c r="S7" s="193"/>
      <c r="T7" s="193"/>
      <c r="U7" s="260"/>
      <c r="V7" s="62">
        <f t="shared" ref="V7:X60" si="1">P7+S7</f>
        <v>29</v>
      </c>
      <c r="W7" s="61">
        <f t="shared" si="1"/>
        <v>5563.8980000000001</v>
      </c>
      <c r="X7" s="62">
        <f t="shared" si="1"/>
        <v>1042396.048</v>
      </c>
      <c r="Y7" s="54">
        <v>3</v>
      </c>
      <c r="Z7" s="54">
        <v>1078.9860000000001</v>
      </c>
      <c r="AA7" s="54">
        <v>198626.36600000001</v>
      </c>
      <c r="AB7" s="61"/>
      <c r="AC7" s="61"/>
      <c r="AD7" s="62"/>
      <c r="AE7" s="61"/>
      <c r="AF7" s="61"/>
      <c r="AG7" s="62"/>
      <c r="AH7" s="61"/>
      <c r="AI7" s="61"/>
      <c r="AJ7" s="67"/>
      <c r="AK7" s="61"/>
      <c r="AL7" s="61"/>
      <c r="AM7" s="62"/>
      <c r="AN7" s="61"/>
      <c r="AO7" s="61"/>
      <c r="AP7" s="62"/>
      <c r="AQ7" s="68">
        <f t="shared" ref="AQ7:AS68" si="2">AN7+AK7+AH7+AE7+AB7+Y7+S7+P7+M7+G7+D7</f>
        <v>82</v>
      </c>
      <c r="AR7" s="68">
        <f t="shared" si="2"/>
        <v>8305.2175000000007</v>
      </c>
      <c r="AS7" s="68">
        <f t="shared" si="2"/>
        <v>1926435.0784490937</v>
      </c>
      <c r="AT7" s="69" t="s">
        <v>26</v>
      </c>
      <c r="AU7" s="57"/>
      <c r="AV7" s="56"/>
      <c r="AW7" s="24"/>
    </row>
    <row r="8" spans="1:49" ht="25.5">
      <c r="A8" s="41" t="s">
        <v>27</v>
      </c>
      <c r="B8" s="42" t="s">
        <v>28</v>
      </c>
      <c r="C8" s="70" t="s">
        <v>25</v>
      </c>
      <c r="D8" s="156">
        <v>0</v>
      </c>
      <c r="E8" s="157">
        <v>0</v>
      </c>
      <c r="F8" s="157">
        <v>0</v>
      </c>
      <c r="G8" s="156"/>
      <c r="H8" s="156"/>
      <c r="I8" s="156"/>
      <c r="J8" s="52">
        <f t="shared" si="0"/>
        <v>0</v>
      </c>
      <c r="K8" s="52">
        <f t="shared" si="0"/>
        <v>0</v>
      </c>
      <c r="L8" s="71">
        <f t="shared" si="0"/>
        <v>0</v>
      </c>
      <c r="M8" s="157"/>
      <c r="N8" s="157"/>
      <c r="O8" s="224"/>
      <c r="P8" s="54"/>
      <c r="Q8" s="54"/>
      <c r="R8" s="54"/>
      <c r="S8" s="192"/>
      <c r="T8" s="192"/>
      <c r="U8" s="259"/>
      <c r="V8" s="71">
        <f t="shared" si="1"/>
        <v>0</v>
      </c>
      <c r="W8" s="52">
        <f t="shared" si="1"/>
        <v>0</v>
      </c>
      <c r="X8" s="71">
        <f t="shared" si="1"/>
        <v>0</v>
      </c>
      <c r="Y8" s="54"/>
      <c r="Z8" s="54"/>
      <c r="AA8" s="54"/>
      <c r="AB8" s="52"/>
      <c r="AC8" s="52"/>
      <c r="AD8" s="71"/>
      <c r="AE8" s="52"/>
      <c r="AF8" s="52"/>
      <c r="AG8" s="71"/>
      <c r="AH8" s="52"/>
      <c r="AI8" s="52"/>
      <c r="AJ8" s="72"/>
      <c r="AK8" s="52"/>
      <c r="AL8" s="52"/>
      <c r="AM8" s="71"/>
      <c r="AN8" s="52"/>
      <c r="AO8" s="52"/>
      <c r="AP8" s="71"/>
      <c r="AQ8" s="54">
        <f t="shared" si="2"/>
        <v>0</v>
      </c>
      <c r="AR8" s="54">
        <f t="shared" si="2"/>
        <v>0</v>
      </c>
      <c r="AS8" s="54">
        <f t="shared" si="2"/>
        <v>0</v>
      </c>
      <c r="AT8" s="55" t="s">
        <v>25</v>
      </c>
      <c r="AU8" s="42" t="s">
        <v>28</v>
      </c>
      <c r="AV8" s="56" t="s">
        <v>27</v>
      </c>
      <c r="AW8" s="24"/>
    </row>
    <row r="9" spans="1:49" ht="25.5">
      <c r="A9" s="41"/>
      <c r="B9" s="57"/>
      <c r="C9" s="58" t="s">
        <v>26</v>
      </c>
      <c r="D9" s="161">
        <v>0</v>
      </c>
      <c r="E9" s="159">
        <v>0</v>
      </c>
      <c r="F9" s="159">
        <v>0</v>
      </c>
      <c r="G9" s="156"/>
      <c r="H9" s="156"/>
      <c r="I9" s="156"/>
      <c r="J9" s="61">
        <f t="shared" si="0"/>
        <v>0</v>
      </c>
      <c r="K9" s="61">
        <f t="shared" si="0"/>
        <v>0</v>
      </c>
      <c r="L9" s="62">
        <f t="shared" si="0"/>
        <v>0</v>
      </c>
      <c r="M9" s="159"/>
      <c r="N9" s="159"/>
      <c r="O9" s="223"/>
      <c r="P9" s="54"/>
      <c r="Q9" s="54"/>
      <c r="R9" s="54"/>
      <c r="S9" s="193"/>
      <c r="T9" s="193"/>
      <c r="U9" s="260"/>
      <c r="V9" s="62">
        <f t="shared" si="1"/>
        <v>0</v>
      </c>
      <c r="W9" s="61">
        <f t="shared" si="1"/>
        <v>0</v>
      </c>
      <c r="X9" s="62">
        <f t="shared" si="1"/>
        <v>0</v>
      </c>
      <c r="Y9" s="54"/>
      <c r="Z9" s="54"/>
      <c r="AA9" s="54"/>
      <c r="AB9" s="61"/>
      <c r="AC9" s="61"/>
      <c r="AD9" s="62"/>
      <c r="AE9" s="61"/>
      <c r="AF9" s="61"/>
      <c r="AG9" s="62"/>
      <c r="AH9" s="61"/>
      <c r="AI9" s="61"/>
      <c r="AJ9" s="67"/>
      <c r="AK9" s="61"/>
      <c r="AL9" s="61"/>
      <c r="AM9" s="62"/>
      <c r="AN9" s="61"/>
      <c r="AO9" s="61"/>
      <c r="AP9" s="62"/>
      <c r="AQ9" s="68">
        <f t="shared" si="2"/>
        <v>0</v>
      </c>
      <c r="AR9" s="68">
        <f t="shared" si="2"/>
        <v>0</v>
      </c>
      <c r="AS9" s="68">
        <f t="shared" si="2"/>
        <v>0</v>
      </c>
      <c r="AT9" s="69" t="s">
        <v>26</v>
      </c>
      <c r="AU9" s="57"/>
      <c r="AV9" s="56"/>
      <c r="AW9" s="24"/>
    </row>
    <row r="10" spans="1:49" ht="25.5">
      <c r="A10" s="41" t="s">
        <v>29</v>
      </c>
      <c r="B10" s="42" t="s">
        <v>30</v>
      </c>
      <c r="C10" s="70" t="s">
        <v>25</v>
      </c>
      <c r="D10" s="156">
        <v>0</v>
      </c>
      <c r="E10" s="157">
        <v>0</v>
      </c>
      <c r="F10" s="157">
        <v>0</v>
      </c>
      <c r="G10" s="156"/>
      <c r="H10" s="156"/>
      <c r="I10" s="156"/>
      <c r="J10" s="52">
        <f t="shared" si="0"/>
        <v>0</v>
      </c>
      <c r="K10" s="52">
        <f t="shared" si="0"/>
        <v>0</v>
      </c>
      <c r="L10" s="71">
        <f t="shared" si="0"/>
        <v>0</v>
      </c>
      <c r="M10" s="157"/>
      <c r="N10" s="157"/>
      <c r="O10" s="224"/>
      <c r="P10" s="54"/>
      <c r="Q10" s="54"/>
      <c r="R10" s="54"/>
      <c r="S10" s="192"/>
      <c r="T10" s="192"/>
      <c r="U10" s="259"/>
      <c r="V10" s="71">
        <f t="shared" si="1"/>
        <v>0</v>
      </c>
      <c r="W10" s="52">
        <f t="shared" si="1"/>
        <v>0</v>
      </c>
      <c r="X10" s="71">
        <f t="shared" si="1"/>
        <v>0</v>
      </c>
      <c r="Y10" s="54"/>
      <c r="Z10" s="54"/>
      <c r="AA10" s="54"/>
      <c r="AB10" s="52"/>
      <c r="AC10" s="52"/>
      <c r="AD10" s="71"/>
      <c r="AE10" s="52"/>
      <c r="AF10" s="52"/>
      <c r="AG10" s="71"/>
      <c r="AH10" s="52"/>
      <c r="AI10" s="52"/>
      <c r="AJ10" s="72"/>
      <c r="AK10" s="52"/>
      <c r="AL10" s="52"/>
      <c r="AM10" s="71"/>
      <c r="AN10" s="52"/>
      <c r="AO10" s="52"/>
      <c r="AP10" s="71"/>
      <c r="AQ10" s="54">
        <f t="shared" si="2"/>
        <v>0</v>
      </c>
      <c r="AR10" s="54">
        <f t="shared" si="2"/>
        <v>0</v>
      </c>
      <c r="AS10" s="54">
        <f t="shared" si="2"/>
        <v>0</v>
      </c>
      <c r="AT10" s="55" t="s">
        <v>25</v>
      </c>
      <c r="AU10" s="42" t="s">
        <v>30</v>
      </c>
      <c r="AV10" s="56" t="s">
        <v>29</v>
      </c>
      <c r="AW10" s="24"/>
    </row>
    <row r="11" spans="1:49" ht="25.5">
      <c r="A11" s="73"/>
      <c r="B11" s="57"/>
      <c r="C11" s="58" t="s">
        <v>26</v>
      </c>
      <c r="D11" s="161">
        <v>0</v>
      </c>
      <c r="E11" s="159">
        <v>0</v>
      </c>
      <c r="F11" s="159">
        <v>0</v>
      </c>
      <c r="G11" s="156"/>
      <c r="H11" s="156"/>
      <c r="I11" s="156"/>
      <c r="J11" s="61">
        <f t="shared" si="0"/>
        <v>0</v>
      </c>
      <c r="K11" s="61">
        <f t="shared" si="0"/>
        <v>0</v>
      </c>
      <c r="L11" s="62">
        <f t="shared" si="0"/>
        <v>0</v>
      </c>
      <c r="M11" s="159"/>
      <c r="N11" s="159"/>
      <c r="O11" s="223"/>
      <c r="P11" s="54"/>
      <c r="Q11" s="54"/>
      <c r="R11" s="54"/>
      <c r="S11" s="193"/>
      <c r="T11" s="193"/>
      <c r="U11" s="260"/>
      <c r="V11" s="62">
        <f t="shared" si="1"/>
        <v>0</v>
      </c>
      <c r="W11" s="61">
        <f t="shared" si="1"/>
        <v>0</v>
      </c>
      <c r="X11" s="62">
        <f t="shared" si="1"/>
        <v>0</v>
      </c>
      <c r="Y11" s="54"/>
      <c r="Z11" s="54"/>
      <c r="AA11" s="54"/>
      <c r="AB11" s="61"/>
      <c r="AC11" s="61"/>
      <c r="AD11" s="62"/>
      <c r="AE11" s="61"/>
      <c r="AF11" s="61"/>
      <c r="AG11" s="62"/>
      <c r="AH11" s="61"/>
      <c r="AI11" s="61"/>
      <c r="AJ11" s="67"/>
      <c r="AK11" s="61"/>
      <c r="AL11" s="61"/>
      <c r="AM11" s="62"/>
      <c r="AN11" s="61"/>
      <c r="AO11" s="61"/>
      <c r="AP11" s="62"/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 ht="25.5">
      <c r="A12" s="41"/>
      <c r="B12" s="42" t="s">
        <v>31</v>
      </c>
      <c r="C12" s="70" t="s">
        <v>25</v>
      </c>
      <c r="D12" s="156">
        <v>0</v>
      </c>
      <c r="E12" s="157">
        <v>0</v>
      </c>
      <c r="F12" s="157">
        <v>0</v>
      </c>
      <c r="G12" s="156"/>
      <c r="H12" s="156"/>
      <c r="I12" s="156"/>
      <c r="J12" s="52">
        <f t="shared" si="0"/>
        <v>0</v>
      </c>
      <c r="K12" s="52">
        <f t="shared" si="0"/>
        <v>0</v>
      </c>
      <c r="L12" s="71">
        <f t="shared" si="0"/>
        <v>0</v>
      </c>
      <c r="M12" s="157"/>
      <c r="N12" s="157"/>
      <c r="O12" s="224"/>
      <c r="P12" s="54"/>
      <c r="Q12" s="54"/>
      <c r="R12" s="54"/>
      <c r="S12" s="192"/>
      <c r="T12" s="192"/>
      <c r="U12" s="259"/>
      <c r="V12" s="71">
        <f t="shared" si="1"/>
        <v>0</v>
      </c>
      <c r="W12" s="52">
        <f t="shared" si="1"/>
        <v>0</v>
      </c>
      <c r="X12" s="71">
        <f t="shared" si="1"/>
        <v>0</v>
      </c>
      <c r="Y12" s="54"/>
      <c r="Z12" s="54"/>
      <c r="AA12" s="54"/>
      <c r="AB12" s="52"/>
      <c r="AC12" s="52"/>
      <c r="AD12" s="71"/>
      <c r="AE12" s="52"/>
      <c r="AF12" s="52"/>
      <c r="AG12" s="71"/>
      <c r="AH12" s="52"/>
      <c r="AI12" s="52"/>
      <c r="AJ12" s="72"/>
      <c r="AK12" s="52"/>
      <c r="AL12" s="52"/>
      <c r="AM12" s="71"/>
      <c r="AN12" s="52"/>
      <c r="AO12" s="52"/>
      <c r="AP12" s="71"/>
      <c r="AQ12" s="54">
        <f t="shared" si="2"/>
        <v>0</v>
      </c>
      <c r="AR12" s="54">
        <f t="shared" si="2"/>
        <v>0</v>
      </c>
      <c r="AS12" s="54">
        <f t="shared" si="2"/>
        <v>0</v>
      </c>
      <c r="AT12" s="55" t="s">
        <v>25</v>
      </c>
      <c r="AU12" s="42" t="s">
        <v>31</v>
      </c>
      <c r="AV12" s="56"/>
      <c r="AW12" s="24"/>
    </row>
    <row r="13" spans="1:49" ht="25.5">
      <c r="A13" s="41" t="s">
        <v>32</v>
      </c>
      <c r="B13" s="57"/>
      <c r="C13" s="58" t="s">
        <v>26</v>
      </c>
      <c r="D13" s="161">
        <v>0</v>
      </c>
      <c r="E13" s="159">
        <v>0</v>
      </c>
      <c r="F13" s="159">
        <v>0</v>
      </c>
      <c r="G13" s="156"/>
      <c r="H13" s="156"/>
      <c r="I13" s="156"/>
      <c r="J13" s="61">
        <f t="shared" si="0"/>
        <v>0</v>
      </c>
      <c r="K13" s="61">
        <f t="shared" si="0"/>
        <v>0</v>
      </c>
      <c r="L13" s="62">
        <f t="shared" si="0"/>
        <v>0</v>
      </c>
      <c r="M13" s="159"/>
      <c r="N13" s="159"/>
      <c r="O13" s="223"/>
      <c r="P13" s="54"/>
      <c r="Q13" s="54"/>
      <c r="R13" s="54"/>
      <c r="S13" s="193"/>
      <c r="T13" s="193"/>
      <c r="U13" s="260"/>
      <c r="V13" s="62">
        <f t="shared" si="1"/>
        <v>0</v>
      </c>
      <c r="W13" s="61">
        <f t="shared" si="1"/>
        <v>0</v>
      </c>
      <c r="X13" s="62">
        <f t="shared" si="1"/>
        <v>0</v>
      </c>
      <c r="Y13" s="54"/>
      <c r="Z13" s="54"/>
      <c r="AA13" s="54"/>
      <c r="AB13" s="61"/>
      <c r="AC13" s="61"/>
      <c r="AD13" s="62"/>
      <c r="AE13" s="61"/>
      <c r="AF13" s="61"/>
      <c r="AG13" s="62"/>
      <c r="AH13" s="61"/>
      <c r="AI13" s="61"/>
      <c r="AJ13" s="67"/>
      <c r="AK13" s="61"/>
      <c r="AL13" s="61"/>
      <c r="AM13" s="62"/>
      <c r="AN13" s="61"/>
      <c r="AO13" s="61"/>
      <c r="AP13" s="62"/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 ht="25.5">
      <c r="A14" s="41"/>
      <c r="B14" s="42" t="s">
        <v>33</v>
      </c>
      <c r="C14" s="70" t="s">
        <v>25</v>
      </c>
      <c r="D14" s="156">
        <v>0</v>
      </c>
      <c r="E14" s="157">
        <v>0</v>
      </c>
      <c r="F14" s="157">
        <v>0</v>
      </c>
      <c r="G14" s="156"/>
      <c r="H14" s="156"/>
      <c r="I14" s="156"/>
      <c r="J14" s="52">
        <f t="shared" si="0"/>
        <v>0</v>
      </c>
      <c r="K14" s="52">
        <f t="shared" si="0"/>
        <v>0</v>
      </c>
      <c r="L14" s="71">
        <f t="shared" si="0"/>
        <v>0</v>
      </c>
      <c r="M14" s="157"/>
      <c r="N14" s="157"/>
      <c r="O14" s="224"/>
      <c r="P14" s="54"/>
      <c r="Q14" s="54"/>
      <c r="R14" s="54"/>
      <c r="S14" s="192"/>
      <c r="T14" s="192"/>
      <c r="U14" s="259"/>
      <c r="V14" s="71">
        <f t="shared" si="1"/>
        <v>0</v>
      </c>
      <c r="W14" s="52">
        <f t="shared" si="1"/>
        <v>0</v>
      </c>
      <c r="X14" s="71">
        <f t="shared" si="1"/>
        <v>0</v>
      </c>
      <c r="Y14" s="54"/>
      <c r="Z14" s="54"/>
      <c r="AA14" s="54"/>
      <c r="AB14" s="52"/>
      <c r="AC14" s="52"/>
      <c r="AD14" s="71"/>
      <c r="AE14" s="52"/>
      <c r="AF14" s="52"/>
      <c r="AG14" s="71"/>
      <c r="AH14" s="52"/>
      <c r="AI14" s="52"/>
      <c r="AJ14" s="72"/>
      <c r="AK14" s="52"/>
      <c r="AL14" s="52"/>
      <c r="AM14" s="71"/>
      <c r="AN14" s="52"/>
      <c r="AO14" s="52"/>
      <c r="AP14" s="71"/>
      <c r="AQ14" s="54">
        <f t="shared" si="2"/>
        <v>0</v>
      </c>
      <c r="AR14" s="54">
        <f t="shared" si="2"/>
        <v>0</v>
      </c>
      <c r="AS14" s="54">
        <f t="shared" si="2"/>
        <v>0</v>
      </c>
      <c r="AT14" s="55" t="s">
        <v>25</v>
      </c>
      <c r="AU14" s="42" t="s">
        <v>33</v>
      </c>
      <c r="AV14" s="56"/>
      <c r="AW14" s="24"/>
    </row>
    <row r="15" spans="1:49" ht="25.5">
      <c r="A15" s="41" t="s">
        <v>27</v>
      </c>
      <c r="B15" s="57"/>
      <c r="C15" s="58" t="s">
        <v>26</v>
      </c>
      <c r="D15" s="161">
        <v>0</v>
      </c>
      <c r="E15" s="159">
        <v>0</v>
      </c>
      <c r="F15" s="159">
        <v>0</v>
      </c>
      <c r="G15" s="156"/>
      <c r="H15" s="156"/>
      <c r="I15" s="156"/>
      <c r="J15" s="61">
        <f t="shared" si="0"/>
        <v>0</v>
      </c>
      <c r="K15" s="61">
        <f t="shared" si="0"/>
        <v>0</v>
      </c>
      <c r="L15" s="62">
        <f t="shared" si="0"/>
        <v>0</v>
      </c>
      <c r="M15" s="159"/>
      <c r="N15" s="159"/>
      <c r="O15" s="223"/>
      <c r="P15" s="54"/>
      <c r="Q15" s="54"/>
      <c r="R15" s="54"/>
      <c r="S15" s="193"/>
      <c r="T15" s="193"/>
      <c r="U15" s="260"/>
      <c r="V15" s="62">
        <f t="shared" si="1"/>
        <v>0</v>
      </c>
      <c r="W15" s="61">
        <f t="shared" si="1"/>
        <v>0</v>
      </c>
      <c r="X15" s="62">
        <f t="shared" si="1"/>
        <v>0</v>
      </c>
      <c r="Y15" s="54"/>
      <c r="Z15" s="54"/>
      <c r="AA15" s="54"/>
      <c r="AB15" s="61"/>
      <c r="AC15" s="61"/>
      <c r="AD15" s="62"/>
      <c r="AE15" s="61"/>
      <c r="AF15" s="61"/>
      <c r="AG15" s="62"/>
      <c r="AH15" s="61"/>
      <c r="AI15" s="61"/>
      <c r="AJ15" s="67"/>
      <c r="AK15" s="61"/>
      <c r="AL15" s="61"/>
      <c r="AM15" s="62"/>
      <c r="AN15" s="61"/>
      <c r="AO15" s="61"/>
      <c r="AP15" s="62"/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 ht="25.5">
      <c r="A16" s="41"/>
      <c r="B16" s="42" t="s">
        <v>34</v>
      </c>
      <c r="C16" s="70" t="s">
        <v>25</v>
      </c>
      <c r="D16" s="156">
        <v>0</v>
      </c>
      <c r="E16" s="157">
        <v>0</v>
      </c>
      <c r="F16" s="157">
        <v>0</v>
      </c>
      <c r="G16" s="156"/>
      <c r="H16" s="156"/>
      <c r="I16" s="156"/>
      <c r="J16" s="52">
        <f t="shared" si="0"/>
        <v>0</v>
      </c>
      <c r="K16" s="52">
        <f t="shared" si="0"/>
        <v>0</v>
      </c>
      <c r="L16" s="71">
        <f t="shared" si="0"/>
        <v>0</v>
      </c>
      <c r="M16" s="157"/>
      <c r="N16" s="157"/>
      <c r="O16" s="224"/>
      <c r="P16" s="54"/>
      <c r="Q16" s="54"/>
      <c r="R16" s="54"/>
      <c r="S16" s="192"/>
      <c r="T16" s="192"/>
      <c r="U16" s="259"/>
      <c r="V16" s="71">
        <f t="shared" si="1"/>
        <v>0</v>
      </c>
      <c r="W16" s="52">
        <f t="shared" si="1"/>
        <v>0</v>
      </c>
      <c r="X16" s="71">
        <f t="shared" si="1"/>
        <v>0</v>
      </c>
      <c r="Y16" s="54"/>
      <c r="Z16" s="54"/>
      <c r="AA16" s="54"/>
      <c r="AB16" s="52"/>
      <c r="AC16" s="52"/>
      <c r="AD16" s="71"/>
      <c r="AE16" s="52"/>
      <c r="AF16" s="52"/>
      <c r="AG16" s="71"/>
      <c r="AH16" s="52">
        <v>54</v>
      </c>
      <c r="AI16" s="52">
        <v>17.884599999999999</v>
      </c>
      <c r="AJ16" s="72">
        <v>6657.8990000000003</v>
      </c>
      <c r="AK16" s="52"/>
      <c r="AL16" s="52"/>
      <c r="AM16" s="71"/>
      <c r="AN16" s="52"/>
      <c r="AO16" s="52"/>
      <c r="AP16" s="71"/>
      <c r="AQ16" s="54">
        <f t="shared" si="2"/>
        <v>54</v>
      </c>
      <c r="AR16" s="54">
        <f t="shared" si="2"/>
        <v>17.884599999999999</v>
      </c>
      <c r="AS16" s="54">
        <f t="shared" si="2"/>
        <v>6657.8990000000003</v>
      </c>
      <c r="AT16" s="55" t="s">
        <v>25</v>
      </c>
      <c r="AU16" s="42" t="s">
        <v>34</v>
      </c>
      <c r="AV16" s="56"/>
      <c r="AW16" s="24"/>
    </row>
    <row r="17" spans="1:49" ht="25.5">
      <c r="A17" s="41" t="s">
        <v>29</v>
      </c>
      <c r="B17" s="57"/>
      <c r="C17" s="58" t="s">
        <v>26</v>
      </c>
      <c r="D17" s="161">
        <v>0</v>
      </c>
      <c r="E17" s="159">
        <v>0</v>
      </c>
      <c r="F17" s="159">
        <v>0</v>
      </c>
      <c r="G17" s="156"/>
      <c r="H17" s="156"/>
      <c r="I17" s="156"/>
      <c r="J17" s="61">
        <f t="shared" si="0"/>
        <v>0</v>
      </c>
      <c r="K17" s="61">
        <f t="shared" si="0"/>
        <v>0</v>
      </c>
      <c r="L17" s="62">
        <f t="shared" si="0"/>
        <v>0</v>
      </c>
      <c r="M17" s="159"/>
      <c r="N17" s="159"/>
      <c r="O17" s="223"/>
      <c r="P17" s="54"/>
      <c r="Q17" s="54"/>
      <c r="R17" s="54"/>
      <c r="S17" s="193"/>
      <c r="T17" s="193"/>
      <c r="U17" s="260"/>
      <c r="V17" s="62">
        <f t="shared" si="1"/>
        <v>0</v>
      </c>
      <c r="W17" s="61">
        <f t="shared" si="1"/>
        <v>0</v>
      </c>
      <c r="X17" s="62">
        <f t="shared" si="1"/>
        <v>0</v>
      </c>
      <c r="Y17" s="54"/>
      <c r="Z17" s="54"/>
      <c r="AA17" s="54"/>
      <c r="AB17" s="61"/>
      <c r="AC17" s="61"/>
      <c r="AD17" s="62"/>
      <c r="AE17" s="61"/>
      <c r="AF17" s="61"/>
      <c r="AG17" s="62"/>
      <c r="AH17" s="61"/>
      <c r="AI17" s="61"/>
      <c r="AJ17" s="67"/>
      <c r="AK17" s="61"/>
      <c r="AL17" s="61"/>
      <c r="AM17" s="62"/>
      <c r="AN17" s="61"/>
      <c r="AO17" s="61"/>
      <c r="AP17" s="62"/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 ht="25.5">
      <c r="A18" s="41"/>
      <c r="B18" s="42" t="s">
        <v>35</v>
      </c>
      <c r="C18" s="70" t="s">
        <v>25</v>
      </c>
      <c r="D18" s="156">
        <v>0</v>
      </c>
      <c r="E18" s="157">
        <v>0</v>
      </c>
      <c r="F18" s="157">
        <v>0</v>
      </c>
      <c r="G18" s="156"/>
      <c r="H18" s="156"/>
      <c r="I18" s="156"/>
      <c r="J18" s="52">
        <f t="shared" si="0"/>
        <v>0</v>
      </c>
      <c r="K18" s="52">
        <f t="shared" si="0"/>
        <v>0</v>
      </c>
      <c r="L18" s="71">
        <f t="shared" si="0"/>
        <v>0</v>
      </c>
      <c r="M18" s="157"/>
      <c r="N18" s="157"/>
      <c r="O18" s="224"/>
      <c r="P18" s="54"/>
      <c r="Q18" s="54"/>
      <c r="R18" s="54"/>
      <c r="S18" s="192"/>
      <c r="T18" s="192"/>
      <c r="U18" s="259"/>
      <c r="V18" s="71">
        <f t="shared" si="1"/>
        <v>0</v>
      </c>
      <c r="W18" s="52">
        <f t="shared" si="1"/>
        <v>0</v>
      </c>
      <c r="X18" s="71">
        <f t="shared" si="1"/>
        <v>0</v>
      </c>
      <c r="Y18" s="54"/>
      <c r="Z18" s="54"/>
      <c r="AA18" s="54"/>
      <c r="AB18" s="52"/>
      <c r="AC18" s="52"/>
      <c r="AD18" s="71"/>
      <c r="AE18" s="52">
        <v>2</v>
      </c>
      <c r="AF18" s="52">
        <v>0.33750000000000002</v>
      </c>
      <c r="AG18" s="71">
        <v>1020.986</v>
      </c>
      <c r="AH18" s="52">
        <v>41</v>
      </c>
      <c r="AI18" s="52">
        <v>3.0055999999999998</v>
      </c>
      <c r="AJ18" s="72">
        <v>1525.124</v>
      </c>
      <c r="AK18" s="52"/>
      <c r="AL18" s="52"/>
      <c r="AM18" s="71"/>
      <c r="AN18" s="52"/>
      <c r="AO18" s="52"/>
      <c r="AP18" s="71"/>
      <c r="AQ18" s="54">
        <f t="shared" si="2"/>
        <v>43</v>
      </c>
      <c r="AR18" s="54">
        <f t="shared" si="2"/>
        <v>3.3430999999999997</v>
      </c>
      <c r="AS18" s="54">
        <f t="shared" si="2"/>
        <v>2546.11</v>
      </c>
      <c r="AT18" s="55" t="s">
        <v>25</v>
      </c>
      <c r="AU18" s="42" t="s">
        <v>35</v>
      </c>
      <c r="AV18" s="56"/>
      <c r="AW18" s="24"/>
    </row>
    <row r="19" spans="1:49" ht="25.5">
      <c r="A19" s="73"/>
      <c r="B19" s="57"/>
      <c r="C19" s="58" t="s">
        <v>26</v>
      </c>
      <c r="D19" s="161">
        <v>0</v>
      </c>
      <c r="E19" s="159">
        <v>0</v>
      </c>
      <c r="F19" s="159">
        <v>0</v>
      </c>
      <c r="G19" s="156"/>
      <c r="H19" s="156"/>
      <c r="I19" s="156"/>
      <c r="J19" s="61">
        <f t="shared" si="0"/>
        <v>0</v>
      </c>
      <c r="K19" s="61">
        <f t="shared" si="0"/>
        <v>0</v>
      </c>
      <c r="L19" s="62">
        <f t="shared" si="0"/>
        <v>0</v>
      </c>
      <c r="M19" s="159"/>
      <c r="N19" s="159"/>
      <c r="O19" s="223"/>
      <c r="P19" s="54"/>
      <c r="Q19" s="54"/>
      <c r="R19" s="54"/>
      <c r="S19" s="193"/>
      <c r="T19" s="193"/>
      <c r="U19" s="260"/>
      <c r="V19" s="62">
        <f t="shared" si="1"/>
        <v>0</v>
      </c>
      <c r="W19" s="61">
        <f t="shared" si="1"/>
        <v>0</v>
      </c>
      <c r="X19" s="62">
        <f t="shared" si="1"/>
        <v>0</v>
      </c>
      <c r="Y19" s="54"/>
      <c r="Z19" s="54"/>
      <c r="AA19" s="54"/>
      <c r="AB19" s="61"/>
      <c r="AC19" s="61"/>
      <c r="AD19" s="62"/>
      <c r="AE19" s="61"/>
      <c r="AF19" s="61"/>
      <c r="AG19" s="62"/>
      <c r="AH19" s="61"/>
      <c r="AI19" s="61"/>
      <c r="AJ19" s="67"/>
      <c r="AK19" s="61"/>
      <c r="AL19" s="61"/>
      <c r="AM19" s="62"/>
      <c r="AN19" s="61"/>
      <c r="AO19" s="61"/>
      <c r="AP19" s="62"/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 ht="25.5">
      <c r="A20" s="41" t="s">
        <v>36</v>
      </c>
      <c r="B20" s="42" t="s">
        <v>37</v>
      </c>
      <c r="C20" s="70" t="s">
        <v>25</v>
      </c>
      <c r="D20" s="156">
        <v>0</v>
      </c>
      <c r="E20" s="157">
        <v>0</v>
      </c>
      <c r="F20" s="157">
        <v>0</v>
      </c>
      <c r="G20" s="156"/>
      <c r="H20" s="156"/>
      <c r="I20" s="156"/>
      <c r="J20" s="52">
        <f t="shared" si="0"/>
        <v>0</v>
      </c>
      <c r="K20" s="52">
        <f t="shared" si="0"/>
        <v>0</v>
      </c>
      <c r="L20" s="71">
        <f t="shared" si="0"/>
        <v>0</v>
      </c>
      <c r="M20" s="157"/>
      <c r="N20" s="157"/>
      <c r="O20" s="224"/>
      <c r="P20" s="54"/>
      <c r="Q20" s="54"/>
      <c r="R20" s="54"/>
      <c r="S20" s="192"/>
      <c r="T20" s="192"/>
      <c r="U20" s="259"/>
      <c r="V20" s="71">
        <f t="shared" si="1"/>
        <v>0</v>
      </c>
      <c r="W20" s="52">
        <f t="shared" si="1"/>
        <v>0</v>
      </c>
      <c r="X20" s="71">
        <f t="shared" si="1"/>
        <v>0</v>
      </c>
      <c r="Y20" s="54"/>
      <c r="Z20" s="54"/>
      <c r="AA20" s="54"/>
      <c r="AB20" s="52"/>
      <c r="AC20" s="52"/>
      <c r="AD20" s="71"/>
      <c r="AE20" s="52"/>
      <c r="AF20" s="52"/>
      <c r="AG20" s="71"/>
      <c r="AH20" s="52"/>
      <c r="AI20" s="52"/>
      <c r="AJ20" s="72"/>
      <c r="AK20" s="52"/>
      <c r="AL20" s="52"/>
      <c r="AM20" s="71"/>
      <c r="AN20" s="52"/>
      <c r="AO20" s="52"/>
      <c r="AP20" s="71"/>
      <c r="AQ20" s="54">
        <f t="shared" si="2"/>
        <v>0</v>
      </c>
      <c r="AR20" s="54">
        <f t="shared" si="2"/>
        <v>0</v>
      </c>
      <c r="AS20" s="54">
        <f t="shared" si="2"/>
        <v>0</v>
      </c>
      <c r="AT20" s="55" t="s">
        <v>25</v>
      </c>
      <c r="AU20" s="42" t="s">
        <v>37</v>
      </c>
      <c r="AV20" s="56" t="s">
        <v>36</v>
      </c>
      <c r="AW20" s="24"/>
    </row>
    <row r="21" spans="1:49" ht="25.5">
      <c r="A21" s="41" t="s">
        <v>27</v>
      </c>
      <c r="B21" s="57"/>
      <c r="C21" s="58" t="s">
        <v>26</v>
      </c>
      <c r="D21" s="161">
        <v>0</v>
      </c>
      <c r="E21" s="159">
        <v>0</v>
      </c>
      <c r="F21" s="159">
        <v>0</v>
      </c>
      <c r="G21" s="156"/>
      <c r="H21" s="156"/>
      <c r="I21" s="156"/>
      <c r="J21" s="61">
        <f t="shared" si="0"/>
        <v>0</v>
      </c>
      <c r="K21" s="61">
        <f t="shared" si="0"/>
        <v>0</v>
      </c>
      <c r="L21" s="62">
        <f t="shared" si="0"/>
        <v>0</v>
      </c>
      <c r="M21" s="159"/>
      <c r="N21" s="159"/>
      <c r="O21" s="223"/>
      <c r="P21" s="54"/>
      <c r="Q21" s="54"/>
      <c r="R21" s="54"/>
      <c r="S21" s="193"/>
      <c r="T21" s="193"/>
      <c r="U21" s="260"/>
      <c r="V21" s="62">
        <f t="shared" si="1"/>
        <v>0</v>
      </c>
      <c r="W21" s="61">
        <f t="shared" si="1"/>
        <v>0</v>
      </c>
      <c r="X21" s="62">
        <f t="shared" si="1"/>
        <v>0</v>
      </c>
      <c r="Y21" s="54"/>
      <c r="Z21" s="54"/>
      <c r="AA21" s="54"/>
      <c r="AB21" s="61"/>
      <c r="AC21" s="61"/>
      <c r="AD21" s="62"/>
      <c r="AE21" s="61"/>
      <c r="AF21" s="61"/>
      <c r="AG21" s="62"/>
      <c r="AH21" s="61"/>
      <c r="AI21" s="61"/>
      <c r="AJ21" s="67"/>
      <c r="AK21" s="61"/>
      <c r="AL21" s="61"/>
      <c r="AM21" s="62"/>
      <c r="AN21" s="61"/>
      <c r="AO21" s="61"/>
      <c r="AP21" s="62"/>
      <c r="AQ21" s="68">
        <f t="shared" si="2"/>
        <v>0</v>
      </c>
      <c r="AR21" s="68">
        <f t="shared" si="2"/>
        <v>0</v>
      </c>
      <c r="AS21" s="68">
        <f t="shared" si="2"/>
        <v>0</v>
      </c>
      <c r="AT21" s="69" t="s">
        <v>26</v>
      </c>
      <c r="AU21" s="57"/>
      <c r="AV21" s="56" t="s">
        <v>27</v>
      </c>
      <c r="AW21" s="24"/>
    </row>
    <row r="22" spans="1:49" ht="25.5">
      <c r="A22" s="41" t="s">
        <v>29</v>
      </c>
      <c r="B22" s="42" t="s">
        <v>38</v>
      </c>
      <c r="C22" s="70" t="s">
        <v>25</v>
      </c>
      <c r="D22" s="156">
        <v>0</v>
      </c>
      <c r="E22" s="157">
        <v>0</v>
      </c>
      <c r="F22" s="157">
        <v>0</v>
      </c>
      <c r="G22" s="156"/>
      <c r="H22" s="156"/>
      <c r="I22" s="156"/>
      <c r="J22" s="52">
        <f t="shared" si="0"/>
        <v>0</v>
      </c>
      <c r="K22" s="52">
        <f t="shared" si="0"/>
        <v>0</v>
      </c>
      <c r="L22" s="71">
        <f t="shared" si="0"/>
        <v>0</v>
      </c>
      <c r="M22" s="157"/>
      <c r="N22" s="157"/>
      <c r="O22" s="224"/>
      <c r="P22" s="54"/>
      <c r="Q22" s="54"/>
      <c r="R22" s="54"/>
      <c r="S22" s="192"/>
      <c r="T22" s="192"/>
      <c r="U22" s="259"/>
      <c r="V22" s="71">
        <f t="shared" si="1"/>
        <v>0</v>
      </c>
      <c r="W22" s="52">
        <f t="shared" si="1"/>
        <v>0</v>
      </c>
      <c r="X22" s="71">
        <f t="shared" si="1"/>
        <v>0</v>
      </c>
      <c r="Y22" s="54"/>
      <c r="Z22" s="54"/>
      <c r="AA22" s="54"/>
      <c r="AB22" s="52"/>
      <c r="AC22" s="52"/>
      <c r="AD22" s="71"/>
      <c r="AE22" s="52"/>
      <c r="AF22" s="52"/>
      <c r="AG22" s="71"/>
      <c r="AH22" s="52"/>
      <c r="AI22" s="52"/>
      <c r="AJ22" s="72"/>
      <c r="AK22" s="52"/>
      <c r="AL22" s="52"/>
      <c r="AM22" s="71"/>
      <c r="AN22" s="52"/>
      <c r="AO22" s="52"/>
      <c r="AP22" s="71"/>
      <c r="AQ22" s="54">
        <f t="shared" si="2"/>
        <v>0</v>
      </c>
      <c r="AR22" s="54">
        <f t="shared" si="2"/>
        <v>0</v>
      </c>
      <c r="AS22" s="54">
        <f t="shared" si="2"/>
        <v>0</v>
      </c>
      <c r="AT22" s="55" t="s">
        <v>25</v>
      </c>
      <c r="AU22" s="42" t="s">
        <v>38</v>
      </c>
      <c r="AV22" s="56" t="s">
        <v>29</v>
      </c>
      <c r="AW22" s="24"/>
    </row>
    <row r="23" spans="1:49" ht="25.5">
      <c r="A23" s="73"/>
      <c r="B23" s="57"/>
      <c r="C23" s="58" t="s">
        <v>26</v>
      </c>
      <c r="D23" s="161">
        <v>0</v>
      </c>
      <c r="E23" s="159">
        <v>0</v>
      </c>
      <c r="F23" s="159">
        <v>0</v>
      </c>
      <c r="G23" s="156"/>
      <c r="H23" s="156"/>
      <c r="I23" s="156"/>
      <c r="J23" s="61">
        <f t="shared" si="0"/>
        <v>0</v>
      </c>
      <c r="K23" s="61">
        <f t="shared" si="0"/>
        <v>0</v>
      </c>
      <c r="L23" s="62">
        <f t="shared" si="0"/>
        <v>0</v>
      </c>
      <c r="M23" s="159"/>
      <c r="N23" s="159"/>
      <c r="O23" s="223"/>
      <c r="P23" s="54"/>
      <c r="Q23" s="54"/>
      <c r="R23" s="54"/>
      <c r="S23" s="193"/>
      <c r="T23" s="193"/>
      <c r="U23" s="260"/>
      <c r="V23" s="62">
        <f t="shared" si="1"/>
        <v>0</v>
      </c>
      <c r="W23" s="61">
        <f t="shared" si="1"/>
        <v>0</v>
      </c>
      <c r="X23" s="62">
        <f t="shared" si="1"/>
        <v>0</v>
      </c>
      <c r="Y23" s="54"/>
      <c r="Z23" s="54"/>
      <c r="AA23" s="54"/>
      <c r="AB23" s="61"/>
      <c r="AC23" s="61"/>
      <c r="AD23" s="62"/>
      <c r="AE23" s="61"/>
      <c r="AF23" s="61"/>
      <c r="AG23" s="62"/>
      <c r="AH23" s="61"/>
      <c r="AI23" s="61"/>
      <c r="AJ23" s="67"/>
      <c r="AK23" s="61"/>
      <c r="AL23" s="61"/>
      <c r="AM23" s="62"/>
      <c r="AN23" s="61"/>
      <c r="AO23" s="61"/>
      <c r="AP23" s="62"/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 ht="25.5">
      <c r="A24" s="41"/>
      <c r="B24" s="42" t="s">
        <v>39</v>
      </c>
      <c r="C24" s="70" t="s">
        <v>25</v>
      </c>
      <c r="D24" s="156">
        <v>1</v>
      </c>
      <c r="E24" s="157">
        <v>0.748</v>
      </c>
      <c r="F24" s="157">
        <v>104.41203800058905</v>
      </c>
      <c r="G24" s="156">
        <v>2</v>
      </c>
      <c r="H24" s="156">
        <v>10.141</v>
      </c>
      <c r="I24" s="156">
        <v>2193.8180000000002</v>
      </c>
      <c r="J24" s="52">
        <f t="shared" si="0"/>
        <v>3</v>
      </c>
      <c r="K24" s="52">
        <f t="shared" si="0"/>
        <v>10.888999999999999</v>
      </c>
      <c r="L24" s="71">
        <f t="shared" si="0"/>
        <v>2298.230038000589</v>
      </c>
      <c r="M24" s="157">
        <v>32</v>
      </c>
      <c r="N24" s="157">
        <v>212.9239</v>
      </c>
      <c r="O24" s="224">
        <v>43331.830999999998</v>
      </c>
      <c r="P24" s="54"/>
      <c r="Q24" s="54"/>
      <c r="R24" s="54"/>
      <c r="S24" s="192"/>
      <c r="T24" s="192"/>
      <c r="U24" s="259"/>
      <c r="V24" s="71">
        <f t="shared" si="1"/>
        <v>0</v>
      </c>
      <c r="W24" s="52">
        <f t="shared" si="1"/>
        <v>0</v>
      </c>
      <c r="X24" s="71">
        <f t="shared" si="1"/>
        <v>0</v>
      </c>
      <c r="Y24" s="54"/>
      <c r="Z24" s="54"/>
      <c r="AA24" s="54"/>
      <c r="AB24" s="52"/>
      <c r="AC24" s="52"/>
      <c r="AD24" s="71"/>
      <c r="AE24" s="52"/>
      <c r="AF24" s="52"/>
      <c r="AG24" s="71"/>
      <c r="AH24" s="52"/>
      <c r="AI24" s="52"/>
      <c r="AJ24" s="72"/>
      <c r="AK24" s="52"/>
      <c r="AL24" s="52"/>
      <c r="AM24" s="71"/>
      <c r="AN24" s="52"/>
      <c r="AO24" s="52"/>
      <c r="AP24" s="71"/>
      <c r="AQ24" s="54">
        <f t="shared" si="2"/>
        <v>35</v>
      </c>
      <c r="AR24" s="54">
        <f t="shared" si="2"/>
        <v>223.81289999999998</v>
      </c>
      <c r="AS24" s="54">
        <f t="shared" si="2"/>
        <v>45630.061038000589</v>
      </c>
      <c r="AT24" s="55" t="s">
        <v>25</v>
      </c>
      <c r="AU24" s="42" t="s">
        <v>39</v>
      </c>
      <c r="AV24" s="56"/>
      <c r="AW24" s="24"/>
    </row>
    <row r="25" spans="1:49" ht="25.5">
      <c r="A25" s="41" t="s">
        <v>40</v>
      </c>
      <c r="B25" s="57"/>
      <c r="C25" s="58" t="s">
        <v>26</v>
      </c>
      <c r="D25" s="161">
        <v>0</v>
      </c>
      <c r="E25" s="159">
        <v>0</v>
      </c>
      <c r="F25" s="159">
        <v>0</v>
      </c>
      <c r="G25" s="156"/>
      <c r="H25" s="156"/>
      <c r="I25" s="156"/>
      <c r="J25" s="61">
        <f t="shared" si="0"/>
        <v>0</v>
      </c>
      <c r="K25" s="61">
        <f t="shared" si="0"/>
        <v>0</v>
      </c>
      <c r="L25" s="62">
        <f t="shared" si="0"/>
        <v>0</v>
      </c>
      <c r="M25" s="159">
        <v>36</v>
      </c>
      <c r="N25" s="159">
        <v>367.05680000000001</v>
      </c>
      <c r="O25" s="223">
        <v>74901.407999999996</v>
      </c>
      <c r="P25" s="54"/>
      <c r="Q25" s="54"/>
      <c r="R25" s="54"/>
      <c r="S25" s="193"/>
      <c r="T25" s="193"/>
      <c r="U25" s="260"/>
      <c r="V25" s="62">
        <f t="shared" si="1"/>
        <v>0</v>
      </c>
      <c r="W25" s="61">
        <f t="shared" si="1"/>
        <v>0</v>
      </c>
      <c r="X25" s="62">
        <f t="shared" si="1"/>
        <v>0</v>
      </c>
      <c r="Y25" s="54"/>
      <c r="Z25" s="54"/>
      <c r="AA25" s="54"/>
      <c r="AB25" s="61"/>
      <c r="AC25" s="61"/>
      <c r="AD25" s="62"/>
      <c r="AE25" s="61"/>
      <c r="AF25" s="61"/>
      <c r="AG25" s="62"/>
      <c r="AH25" s="61"/>
      <c r="AI25" s="61"/>
      <c r="AJ25" s="67"/>
      <c r="AK25" s="61"/>
      <c r="AL25" s="61"/>
      <c r="AM25" s="62"/>
      <c r="AN25" s="61"/>
      <c r="AO25" s="61"/>
      <c r="AP25" s="62"/>
      <c r="AQ25" s="68">
        <f t="shared" si="2"/>
        <v>36</v>
      </c>
      <c r="AR25" s="68">
        <f t="shared" si="2"/>
        <v>367.05680000000001</v>
      </c>
      <c r="AS25" s="68">
        <f t="shared" si="2"/>
        <v>74901.407999999996</v>
      </c>
      <c r="AT25" s="69" t="s">
        <v>26</v>
      </c>
      <c r="AU25" s="57"/>
      <c r="AV25" s="56" t="s">
        <v>40</v>
      </c>
      <c r="AW25" s="24"/>
    </row>
    <row r="26" spans="1:49" ht="25.5">
      <c r="A26" s="41"/>
      <c r="B26" s="42" t="s">
        <v>41</v>
      </c>
      <c r="C26" s="70" t="s">
        <v>25</v>
      </c>
      <c r="D26" s="156">
        <v>0</v>
      </c>
      <c r="E26" s="157">
        <v>0</v>
      </c>
      <c r="F26" s="157">
        <v>0</v>
      </c>
      <c r="G26" s="156"/>
      <c r="H26" s="156"/>
      <c r="I26" s="156"/>
      <c r="J26" s="52">
        <f t="shared" si="0"/>
        <v>0</v>
      </c>
      <c r="K26" s="52">
        <f t="shared" si="0"/>
        <v>0</v>
      </c>
      <c r="L26" s="71">
        <f t="shared" si="0"/>
        <v>0</v>
      </c>
      <c r="M26" s="157"/>
      <c r="N26" s="157"/>
      <c r="O26" s="224"/>
      <c r="P26" s="54"/>
      <c r="Q26" s="54"/>
      <c r="R26" s="54"/>
      <c r="S26" s="192"/>
      <c r="T26" s="192"/>
      <c r="U26" s="259"/>
      <c r="V26" s="71">
        <f t="shared" si="1"/>
        <v>0</v>
      </c>
      <c r="W26" s="52">
        <f t="shared" si="1"/>
        <v>0</v>
      </c>
      <c r="X26" s="71">
        <f t="shared" si="1"/>
        <v>0</v>
      </c>
      <c r="Y26" s="54"/>
      <c r="Z26" s="54"/>
      <c r="AA26" s="54"/>
      <c r="AB26" s="52"/>
      <c r="AC26" s="52"/>
      <c r="AD26" s="71"/>
      <c r="AE26" s="52"/>
      <c r="AF26" s="52"/>
      <c r="AG26" s="71"/>
      <c r="AH26" s="52"/>
      <c r="AI26" s="52"/>
      <c r="AJ26" s="72"/>
      <c r="AK26" s="52"/>
      <c r="AL26" s="52"/>
      <c r="AM26" s="71"/>
      <c r="AN26" s="52"/>
      <c r="AO26" s="52"/>
      <c r="AP26" s="71"/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 ht="25.5">
      <c r="A27" s="41" t="s">
        <v>27</v>
      </c>
      <c r="B27" s="57"/>
      <c r="C27" s="58" t="s">
        <v>26</v>
      </c>
      <c r="D27" s="161">
        <v>0</v>
      </c>
      <c r="E27" s="159">
        <v>0</v>
      </c>
      <c r="F27" s="159">
        <v>0</v>
      </c>
      <c r="G27" s="156"/>
      <c r="H27" s="156"/>
      <c r="I27" s="156"/>
      <c r="J27" s="61">
        <f t="shared" si="0"/>
        <v>0</v>
      </c>
      <c r="K27" s="61">
        <f t="shared" si="0"/>
        <v>0</v>
      </c>
      <c r="L27" s="62">
        <f t="shared" si="0"/>
        <v>0</v>
      </c>
      <c r="M27" s="159"/>
      <c r="N27" s="159"/>
      <c r="O27" s="223"/>
      <c r="P27" s="54"/>
      <c r="Q27" s="54"/>
      <c r="R27" s="54"/>
      <c r="S27" s="193"/>
      <c r="T27" s="193"/>
      <c r="U27" s="260"/>
      <c r="V27" s="62">
        <f t="shared" si="1"/>
        <v>0</v>
      </c>
      <c r="W27" s="61">
        <f t="shared" si="1"/>
        <v>0</v>
      </c>
      <c r="X27" s="62">
        <f t="shared" si="1"/>
        <v>0</v>
      </c>
      <c r="Y27" s="54"/>
      <c r="Z27" s="54"/>
      <c r="AA27" s="54"/>
      <c r="AB27" s="61"/>
      <c r="AC27" s="61"/>
      <c r="AD27" s="62"/>
      <c r="AE27" s="61"/>
      <c r="AF27" s="61"/>
      <c r="AG27" s="62"/>
      <c r="AH27" s="61"/>
      <c r="AI27" s="61"/>
      <c r="AJ27" s="67"/>
      <c r="AK27" s="61"/>
      <c r="AL27" s="61"/>
      <c r="AM27" s="62"/>
      <c r="AN27" s="61"/>
      <c r="AO27" s="61"/>
      <c r="AP27" s="62"/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 ht="25.5">
      <c r="A28" s="41"/>
      <c r="B28" s="42" t="s">
        <v>42</v>
      </c>
      <c r="C28" s="70" t="s">
        <v>25</v>
      </c>
      <c r="D28" s="156">
        <v>0</v>
      </c>
      <c r="E28" s="157">
        <v>0</v>
      </c>
      <c r="F28" s="157">
        <v>0</v>
      </c>
      <c r="G28" s="156"/>
      <c r="H28" s="156"/>
      <c r="I28" s="156"/>
      <c r="J28" s="52">
        <f t="shared" si="0"/>
        <v>0</v>
      </c>
      <c r="K28" s="52">
        <f t="shared" si="0"/>
        <v>0</v>
      </c>
      <c r="L28" s="71">
        <f t="shared" si="0"/>
        <v>0</v>
      </c>
      <c r="M28" s="157"/>
      <c r="N28" s="157"/>
      <c r="O28" s="224"/>
      <c r="P28" s="54"/>
      <c r="Q28" s="54"/>
      <c r="R28" s="54"/>
      <c r="S28" s="192"/>
      <c r="T28" s="192"/>
      <c r="U28" s="259"/>
      <c r="V28" s="71">
        <f t="shared" si="1"/>
        <v>0</v>
      </c>
      <c r="W28" s="52">
        <f t="shared" si="1"/>
        <v>0</v>
      </c>
      <c r="X28" s="71">
        <f t="shared" si="1"/>
        <v>0</v>
      </c>
      <c r="Y28" s="54"/>
      <c r="Z28" s="54"/>
      <c r="AA28" s="54"/>
      <c r="AB28" s="52"/>
      <c r="AC28" s="52"/>
      <c r="AD28" s="71"/>
      <c r="AE28" s="52"/>
      <c r="AF28" s="52"/>
      <c r="AG28" s="71"/>
      <c r="AH28" s="52"/>
      <c r="AI28" s="52"/>
      <c r="AJ28" s="72"/>
      <c r="AK28" s="52"/>
      <c r="AL28" s="52"/>
      <c r="AM28" s="71"/>
      <c r="AN28" s="52"/>
      <c r="AO28" s="52"/>
      <c r="AP28" s="71"/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 ht="25.5">
      <c r="A29" s="41" t="s">
        <v>29</v>
      </c>
      <c r="B29" s="57"/>
      <c r="C29" s="58" t="s">
        <v>26</v>
      </c>
      <c r="D29" s="161">
        <v>0</v>
      </c>
      <c r="E29" s="159">
        <v>0</v>
      </c>
      <c r="F29" s="162">
        <v>0</v>
      </c>
      <c r="G29" s="156"/>
      <c r="H29" s="156"/>
      <c r="I29" s="156"/>
      <c r="J29" s="61">
        <f t="shared" si="0"/>
        <v>0</v>
      </c>
      <c r="K29" s="61">
        <f t="shared" si="0"/>
        <v>0</v>
      </c>
      <c r="L29" s="62">
        <f t="shared" si="0"/>
        <v>0</v>
      </c>
      <c r="M29" s="159"/>
      <c r="N29" s="159"/>
      <c r="O29" s="223"/>
      <c r="P29" s="54"/>
      <c r="Q29" s="54"/>
      <c r="R29" s="54"/>
      <c r="S29" s="193"/>
      <c r="T29" s="193"/>
      <c r="U29" s="260"/>
      <c r="V29" s="62">
        <f t="shared" si="1"/>
        <v>0</v>
      </c>
      <c r="W29" s="61">
        <f t="shared" si="1"/>
        <v>0</v>
      </c>
      <c r="X29" s="62">
        <f t="shared" si="1"/>
        <v>0</v>
      </c>
      <c r="Y29" s="54"/>
      <c r="Z29" s="54"/>
      <c r="AA29" s="54"/>
      <c r="AB29" s="61"/>
      <c r="AC29" s="61"/>
      <c r="AD29" s="62"/>
      <c r="AE29" s="61"/>
      <c r="AF29" s="61"/>
      <c r="AG29" s="62"/>
      <c r="AH29" s="61"/>
      <c r="AI29" s="61"/>
      <c r="AJ29" s="76"/>
      <c r="AK29" s="61"/>
      <c r="AL29" s="61"/>
      <c r="AM29" s="62"/>
      <c r="AN29" s="61"/>
      <c r="AO29" s="61"/>
      <c r="AP29" s="62"/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 ht="25.5">
      <c r="A30" s="41"/>
      <c r="B30" s="42" t="s">
        <v>43</v>
      </c>
      <c r="C30" s="70" t="s">
        <v>25</v>
      </c>
      <c r="D30" s="156">
        <v>63</v>
      </c>
      <c r="E30" s="157">
        <v>6.6638999999999999</v>
      </c>
      <c r="F30" s="163">
        <v>9243.3486641015043</v>
      </c>
      <c r="G30" s="156">
        <v>63</v>
      </c>
      <c r="H30" s="156">
        <v>6.2401999999999997</v>
      </c>
      <c r="I30" s="156">
        <v>8998.884</v>
      </c>
      <c r="J30" s="52">
        <f t="shared" si="0"/>
        <v>126</v>
      </c>
      <c r="K30" s="52">
        <f t="shared" si="0"/>
        <v>12.9041</v>
      </c>
      <c r="L30" s="71">
        <f t="shared" si="0"/>
        <v>18242.232664101502</v>
      </c>
      <c r="M30" s="157"/>
      <c r="N30" s="157"/>
      <c r="O30" s="224"/>
      <c r="P30" s="54"/>
      <c r="Q30" s="54"/>
      <c r="R30" s="54"/>
      <c r="S30" s="192"/>
      <c r="T30" s="192"/>
      <c r="U30" s="259"/>
      <c r="V30" s="71">
        <f t="shared" si="1"/>
        <v>0</v>
      </c>
      <c r="W30" s="52">
        <f t="shared" si="1"/>
        <v>0</v>
      </c>
      <c r="X30" s="71">
        <f t="shared" si="1"/>
        <v>0</v>
      </c>
      <c r="Y30" s="54">
        <v>124</v>
      </c>
      <c r="Z30" s="54">
        <v>2.1564000000000001</v>
      </c>
      <c r="AA30" s="54">
        <v>1214.3040000000001</v>
      </c>
      <c r="AB30" s="52">
        <v>66</v>
      </c>
      <c r="AC30" s="52">
        <v>4.2828999999999997</v>
      </c>
      <c r="AD30" s="71">
        <v>3714.8649999999998</v>
      </c>
      <c r="AE30" s="52"/>
      <c r="AF30" s="52"/>
      <c r="AG30" s="71"/>
      <c r="AH30" s="52">
        <v>58</v>
      </c>
      <c r="AI30" s="52">
        <v>6.7191999999999998</v>
      </c>
      <c r="AJ30" s="72">
        <v>2348.39</v>
      </c>
      <c r="AK30" s="52">
        <v>280</v>
      </c>
      <c r="AL30" s="52">
        <v>8.3066999999999993</v>
      </c>
      <c r="AM30" s="71">
        <v>7612.5950000000003</v>
      </c>
      <c r="AN30" s="52">
        <v>254</v>
      </c>
      <c r="AO30" s="52">
        <v>11.8713</v>
      </c>
      <c r="AP30" s="71">
        <v>14242.728999999999</v>
      </c>
      <c r="AQ30" s="54">
        <f t="shared" si="2"/>
        <v>908</v>
      </c>
      <c r="AR30" s="54">
        <f t="shared" si="2"/>
        <v>46.240599999999993</v>
      </c>
      <c r="AS30" s="54">
        <f t="shared" si="2"/>
        <v>47375.115664101504</v>
      </c>
      <c r="AT30" s="55" t="s">
        <v>25</v>
      </c>
      <c r="AU30" s="42" t="s">
        <v>43</v>
      </c>
      <c r="AV30" s="77"/>
      <c r="AW30" s="24"/>
    </row>
    <row r="31" spans="1:49" ht="25.5">
      <c r="A31" s="73"/>
      <c r="B31" s="57"/>
      <c r="C31" s="58" t="s">
        <v>26</v>
      </c>
      <c r="D31" s="161">
        <v>0</v>
      </c>
      <c r="E31" s="159">
        <v>0</v>
      </c>
      <c r="F31" s="162">
        <v>0</v>
      </c>
      <c r="G31" s="156"/>
      <c r="H31" s="156"/>
      <c r="I31" s="156"/>
      <c r="J31" s="61">
        <f t="shared" si="0"/>
        <v>0</v>
      </c>
      <c r="K31" s="61">
        <f t="shared" si="0"/>
        <v>0</v>
      </c>
      <c r="L31" s="62">
        <f t="shared" si="0"/>
        <v>0</v>
      </c>
      <c r="M31" s="159"/>
      <c r="N31" s="159"/>
      <c r="O31" s="223"/>
      <c r="P31" s="54"/>
      <c r="Q31" s="54"/>
      <c r="R31" s="54"/>
      <c r="S31" s="193"/>
      <c r="T31" s="193"/>
      <c r="U31" s="260"/>
      <c r="V31" s="62">
        <f t="shared" si="1"/>
        <v>0</v>
      </c>
      <c r="W31" s="61">
        <f t="shared" si="1"/>
        <v>0</v>
      </c>
      <c r="X31" s="62">
        <f t="shared" si="1"/>
        <v>0</v>
      </c>
      <c r="Y31" s="54"/>
      <c r="Z31" s="54"/>
      <c r="AA31" s="54"/>
      <c r="AB31" s="61"/>
      <c r="AC31" s="61"/>
      <c r="AD31" s="62"/>
      <c r="AE31" s="61"/>
      <c r="AF31" s="61"/>
      <c r="AG31" s="62"/>
      <c r="AH31" s="61"/>
      <c r="AI31" s="61"/>
      <c r="AJ31" s="67"/>
      <c r="AK31" s="61"/>
      <c r="AL31" s="61"/>
      <c r="AM31" s="62"/>
      <c r="AN31" s="61"/>
      <c r="AO31" s="61"/>
      <c r="AP31" s="62"/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 ht="25.5">
      <c r="A32" s="41" t="s">
        <v>44</v>
      </c>
      <c r="B32" s="42" t="s">
        <v>45</v>
      </c>
      <c r="C32" s="70" t="s">
        <v>25</v>
      </c>
      <c r="D32" s="156">
        <v>0</v>
      </c>
      <c r="E32" s="157">
        <v>0</v>
      </c>
      <c r="F32" s="157">
        <v>0</v>
      </c>
      <c r="G32" s="156">
        <v>1</v>
      </c>
      <c r="H32" s="156">
        <v>1.4927999999999999</v>
      </c>
      <c r="I32" s="156">
        <v>322.43599999999998</v>
      </c>
      <c r="J32" s="52">
        <f t="shared" si="0"/>
        <v>1</v>
      </c>
      <c r="K32" s="52">
        <f t="shared" si="0"/>
        <v>1.4927999999999999</v>
      </c>
      <c r="L32" s="71">
        <f t="shared" si="0"/>
        <v>322.43599999999998</v>
      </c>
      <c r="M32" s="157">
        <v>112</v>
      </c>
      <c r="N32" s="157">
        <v>43.675199999999997</v>
      </c>
      <c r="O32" s="224">
        <v>8465.2639999999992</v>
      </c>
      <c r="P32" s="54">
        <v>53</v>
      </c>
      <c r="Q32" s="54">
        <v>450.80720000000002</v>
      </c>
      <c r="R32" s="54">
        <v>56937.923000000003</v>
      </c>
      <c r="S32" s="192"/>
      <c r="T32" s="192"/>
      <c r="U32" s="259"/>
      <c r="V32" s="71">
        <f t="shared" si="1"/>
        <v>53</v>
      </c>
      <c r="W32" s="52">
        <f t="shared" si="1"/>
        <v>450.80720000000002</v>
      </c>
      <c r="X32" s="71">
        <f t="shared" si="1"/>
        <v>56937.923000000003</v>
      </c>
      <c r="Y32" s="54">
        <v>74</v>
      </c>
      <c r="Z32" s="54">
        <v>453.61</v>
      </c>
      <c r="AA32" s="54">
        <v>51428.097000000002</v>
      </c>
      <c r="AB32" s="52"/>
      <c r="AC32" s="52"/>
      <c r="AD32" s="71"/>
      <c r="AE32" s="52"/>
      <c r="AF32" s="52"/>
      <c r="AG32" s="71"/>
      <c r="AH32" s="52"/>
      <c r="AI32" s="52"/>
      <c r="AJ32" s="72"/>
      <c r="AK32" s="52"/>
      <c r="AL32" s="52"/>
      <c r="AM32" s="71"/>
      <c r="AN32" s="52"/>
      <c r="AO32" s="52"/>
      <c r="AP32" s="71"/>
      <c r="AQ32" s="54">
        <f t="shared" si="2"/>
        <v>240</v>
      </c>
      <c r="AR32" s="54">
        <f t="shared" si="2"/>
        <v>949.5852000000001</v>
      </c>
      <c r="AS32" s="54">
        <f t="shared" si="2"/>
        <v>117153.72</v>
      </c>
      <c r="AT32" s="55" t="s">
        <v>25</v>
      </c>
      <c r="AU32" s="42" t="s">
        <v>45</v>
      </c>
      <c r="AV32" s="56" t="s">
        <v>44</v>
      </c>
      <c r="AW32" s="24"/>
    </row>
    <row r="33" spans="1:49" ht="25.5">
      <c r="A33" s="41" t="s">
        <v>46</v>
      </c>
      <c r="B33" s="57"/>
      <c r="C33" s="58" t="s">
        <v>26</v>
      </c>
      <c r="D33" s="161">
        <v>0</v>
      </c>
      <c r="E33" s="159">
        <v>0</v>
      </c>
      <c r="F33" s="162">
        <v>0</v>
      </c>
      <c r="G33" s="156"/>
      <c r="H33" s="156"/>
      <c r="I33" s="156"/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159"/>
      <c r="N33" s="159"/>
      <c r="O33" s="223"/>
      <c r="P33" s="54">
        <v>57</v>
      </c>
      <c r="Q33" s="54">
        <v>786.78520000000003</v>
      </c>
      <c r="R33" s="54">
        <v>106652.412</v>
      </c>
      <c r="S33" s="193"/>
      <c r="T33" s="193"/>
      <c r="U33" s="260"/>
      <c r="V33" s="62">
        <f t="shared" si="1"/>
        <v>57</v>
      </c>
      <c r="W33" s="61">
        <f t="shared" si="1"/>
        <v>786.78520000000003</v>
      </c>
      <c r="X33" s="62">
        <f t="shared" si="1"/>
        <v>106652.412</v>
      </c>
      <c r="Y33" s="54"/>
      <c r="Z33" s="54"/>
      <c r="AA33" s="54"/>
      <c r="AB33" s="61"/>
      <c r="AC33" s="61"/>
      <c r="AD33" s="62"/>
      <c r="AE33" s="61"/>
      <c r="AF33" s="61"/>
      <c r="AG33" s="62"/>
      <c r="AH33" s="61"/>
      <c r="AI33" s="61"/>
      <c r="AJ33" s="67"/>
      <c r="AK33" s="61"/>
      <c r="AL33" s="61"/>
      <c r="AM33" s="62"/>
      <c r="AN33" s="61"/>
      <c r="AO33" s="61"/>
      <c r="AP33" s="62"/>
      <c r="AQ33" s="68">
        <f t="shared" si="2"/>
        <v>57</v>
      </c>
      <c r="AR33" s="68">
        <f t="shared" si="2"/>
        <v>786.78520000000003</v>
      </c>
      <c r="AS33" s="68">
        <f t="shared" si="2"/>
        <v>106652.412</v>
      </c>
      <c r="AT33" s="69" t="s">
        <v>26</v>
      </c>
      <c r="AU33" s="57"/>
      <c r="AV33" s="56" t="s">
        <v>46</v>
      </c>
      <c r="AW33" s="24"/>
    </row>
    <row r="34" spans="1:49" ht="25.5">
      <c r="A34" s="41" t="s">
        <v>27</v>
      </c>
      <c r="B34" s="42" t="s">
        <v>47</v>
      </c>
      <c r="C34" s="70" t="s">
        <v>25</v>
      </c>
      <c r="D34" s="156">
        <v>0</v>
      </c>
      <c r="E34" s="157">
        <v>0</v>
      </c>
      <c r="F34" s="164">
        <v>0</v>
      </c>
      <c r="G34" s="156"/>
      <c r="H34" s="156"/>
      <c r="I34" s="156"/>
      <c r="J34" s="52">
        <f t="shared" si="3"/>
        <v>0</v>
      </c>
      <c r="K34" s="52">
        <f t="shared" si="3"/>
        <v>0</v>
      </c>
      <c r="L34" s="71">
        <f t="shared" si="3"/>
        <v>0</v>
      </c>
      <c r="M34" s="157">
        <v>80</v>
      </c>
      <c r="N34" s="157">
        <v>10.979900000000001</v>
      </c>
      <c r="O34" s="224">
        <v>2542.846</v>
      </c>
      <c r="P34" s="54"/>
      <c r="Q34" s="54"/>
      <c r="R34" s="54"/>
      <c r="S34" s="192"/>
      <c r="T34" s="192"/>
      <c r="U34" s="259"/>
      <c r="V34" s="71">
        <f t="shared" si="1"/>
        <v>0</v>
      </c>
      <c r="W34" s="52">
        <f t="shared" si="1"/>
        <v>0</v>
      </c>
      <c r="X34" s="71">
        <f t="shared" si="1"/>
        <v>0</v>
      </c>
      <c r="Y34" s="54"/>
      <c r="Z34" s="54"/>
      <c r="AA34" s="54"/>
      <c r="AB34" s="52">
        <v>31</v>
      </c>
      <c r="AC34" s="52">
        <v>4.1973000000000003</v>
      </c>
      <c r="AD34" s="71">
        <v>605.29100000000005</v>
      </c>
      <c r="AE34" s="52"/>
      <c r="AF34" s="52"/>
      <c r="AG34" s="71"/>
      <c r="AH34" s="52">
        <v>4</v>
      </c>
      <c r="AI34" s="52">
        <v>-7.0000000000000007E-2</v>
      </c>
      <c r="AJ34" s="72">
        <v>-28.875</v>
      </c>
      <c r="AK34" s="52"/>
      <c r="AL34" s="52"/>
      <c r="AM34" s="71"/>
      <c r="AN34" s="52">
        <v>19</v>
      </c>
      <c r="AO34" s="52">
        <v>0.31630000000000003</v>
      </c>
      <c r="AP34" s="71">
        <v>95.971999999999994</v>
      </c>
      <c r="AQ34" s="54">
        <f t="shared" si="2"/>
        <v>134</v>
      </c>
      <c r="AR34" s="54">
        <f t="shared" si="2"/>
        <v>15.423500000000001</v>
      </c>
      <c r="AS34" s="54">
        <f t="shared" si="2"/>
        <v>3215.2339999999999</v>
      </c>
      <c r="AT34" s="55" t="s">
        <v>25</v>
      </c>
      <c r="AU34" s="42" t="s">
        <v>47</v>
      </c>
      <c r="AV34" s="56" t="s">
        <v>27</v>
      </c>
      <c r="AW34" s="24"/>
    </row>
    <row r="35" spans="1:49" ht="25.5">
      <c r="A35" s="73" t="s">
        <v>29</v>
      </c>
      <c r="B35" s="57"/>
      <c r="C35" s="58" t="s">
        <v>26</v>
      </c>
      <c r="D35" s="161">
        <v>0</v>
      </c>
      <c r="E35" s="159">
        <v>0</v>
      </c>
      <c r="F35" s="162">
        <v>0</v>
      </c>
      <c r="G35" s="156"/>
      <c r="H35" s="156"/>
      <c r="I35" s="156"/>
      <c r="J35" s="61">
        <f t="shared" si="3"/>
        <v>0</v>
      </c>
      <c r="K35" s="61">
        <f t="shared" si="3"/>
        <v>0</v>
      </c>
      <c r="L35" s="62">
        <f t="shared" si="3"/>
        <v>0</v>
      </c>
      <c r="M35" s="159">
        <v>2</v>
      </c>
      <c r="N35" s="159">
        <v>0.15989999999999999</v>
      </c>
      <c r="O35" s="223">
        <v>61.954000000000001</v>
      </c>
      <c r="P35" s="54"/>
      <c r="Q35" s="54"/>
      <c r="R35" s="54"/>
      <c r="S35" s="193"/>
      <c r="T35" s="193"/>
      <c r="U35" s="260"/>
      <c r="V35" s="62">
        <f t="shared" si="1"/>
        <v>0</v>
      </c>
      <c r="W35" s="61">
        <f t="shared" si="1"/>
        <v>0</v>
      </c>
      <c r="X35" s="62">
        <f t="shared" si="1"/>
        <v>0</v>
      </c>
      <c r="Y35" s="54"/>
      <c r="Z35" s="54"/>
      <c r="AA35" s="54"/>
      <c r="AB35" s="61"/>
      <c r="AC35" s="61"/>
      <c r="AD35" s="62"/>
      <c r="AE35" s="61"/>
      <c r="AF35" s="61"/>
      <c r="AG35" s="62"/>
      <c r="AH35" s="61"/>
      <c r="AI35" s="61"/>
      <c r="AJ35" s="67"/>
      <c r="AK35" s="61"/>
      <c r="AL35" s="61"/>
      <c r="AM35" s="62"/>
      <c r="AN35" s="61"/>
      <c r="AO35" s="61"/>
      <c r="AP35" s="62"/>
      <c r="AQ35" s="68">
        <f t="shared" si="2"/>
        <v>2</v>
      </c>
      <c r="AR35" s="68">
        <f t="shared" si="2"/>
        <v>0.15989999999999999</v>
      </c>
      <c r="AS35" s="68">
        <f t="shared" si="2"/>
        <v>61.954000000000001</v>
      </c>
      <c r="AT35" s="74" t="s">
        <v>26</v>
      </c>
      <c r="AU35" s="57"/>
      <c r="AV35" s="75" t="s">
        <v>29</v>
      </c>
      <c r="AW35" s="24"/>
    </row>
    <row r="36" spans="1:49" ht="25.5">
      <c r="A36" s="41" t="s">
        <v>48</v>
      </c>
      <c r="B36" s="42" t="s">
        <v>49</v>
      </c>
      <c r="C36" s="70" t="s">
        <v>25</v>
      </c>
      <c r="D36" s="156">
        <v>0</v>
      </c>
      <c r="E36" s="157">
        <v>0</v>
      </c>
      <c r="F36" s="165">
        <v>0</v>
      </c>
      <c r="G36" s="156"/>
      <c r="H36" s="156"/>
      <c r="I36" s="156"/>
      <c r="J36" s="52">
        <f t="shared" si="3"/>
        <v>0</v>
      </c>
      <c r="K36" s="52">
        <f t="shared" si="3"/>
        <v>0</v>
      </c>
      <c r="L36" s="71">
        <f t="shared" si="3"/>
        <v>0</v>
      </c>
      <c r="M36" s="157"/>
      <c r="N36" s="157"/>
      <c r="O36" s="224"/>
      <c r="P36" s="54"/>
      <c r="Q36" s="54"/>
      <c r="R36" s="54"/>
      <c r="S36" s="192"/>
      <c r="T36" s="192"/>
      <c r="U36" s="259"/>
      <c r="V36" s="71">
        <f t="shared" si="1"/>
        <v>0</v>
      </c>
      <c r="W36" s="52">
        <f t="shared" si="1"/>
        <v>0</v>
      </c>
      <c r="X36" s="71">
        <f t="shared" si="1"/>
        <v>0</v>
      </c>
      <c r="Y36" s="54"/>
      <c r="Z36" s="54"/>
      <c r="AA36" s="54"/>
      <c r="AB36" s="52"/>
      <c r="AC36" s="52"/>
      <c r="AD36" s="71"/>
      <c r="AE36" s="52"/>
      <c r="AF36" s="52"/>
      <c r="AG36" s="71"/>
      <c r="AH36" s="52"/>
      <c r="AI36" s="52"/>
      <c r="AJ36" s="72"/>
      <c r="AK36" s="52"/>
      <c r="AL36" s="52"/>
      <c r="AM36" s="71"/>
      <c r="AN36" s="52"/>
      <c r="AO36" s="52"/>
      <c r="AP36" s="71"/>
      <c r="AQ36" s="54">
        <f t="shared" si="2"/>
        <v>0</v>
      </c>
      <c r="AR36" s="54">
        <f t="shared" si="2"/>
        <v>0</v>
      </c>
      <c r="AS36" s="54">
        <f t="shared" si="2"/>
        <v>0</v>
      </c>
      <c r="AT36" s="55" t="s">
        <v>25</v>
      </c>
      <c r="AU36" s="42" t="s">
        <v>49</v>
      </c>
      <c r="AV36" s="56" t="s">
        <v>48</v>
      </c>
      <c r="AW36" s="24"/>
    </row>
    <row r="37" spans="1:49" ht="25.5">
      <c r="A37" s="41" t="s">
        <v>27</v>
      </c>
      <c r="B37" s="57"/>
      <c r="C37" s="58" t="s">
        <v>26</v>
      </c>
      <c r="D37" s="161">
        <v>0</v>
      </c>
      <c r="E37" s="159">
        <v>0</v>
      </c>
      <c r="F37" s="162">
        <v>0</v>
      </c>
      <c r="G37" s="156"/>
      <c r="H37" s="156"/>
      <c r="I37" s="156"/>
      <c r="J37" s="61">
        <f t="shared" si="3"/>
        <v>0</v>
      </c>
      <c r="K37" s="61">
        <f t="shared" si="3"/>
        <v>0</v>
      </c>
      <c r="L37" s="62">
        <f t="shared" si="3"/>
        <v>0</v>
      </c>
      <c r="M37" s="159"/>
      <c r="N37" s="159"/>
      <c r="O37" s="223"/>
      <c r="P37" s="54"/>
      <c r="Q37" s="54"/>
      <c r="R37" s="54"/>
      <c r="S37" s="193"/>
      <c r="T37" s="193"/>
      <c r="U37" s="260"/>
      <c r="V37" s="62">
        <f t="shared" si="1"/>
        <v>0</v>
      </c>
      <c r="W37" s="61">
        <f t="shared" si="1"/>
        <v>0</v>
      </c>
      <c r="X37" s="62">
        <f t="shared" si="1"/>
        <v>0</v>
      </c>
      <c r="Y37" s="54"/>
      <c r="Z37" s="54"/>
      <c r="AA37" s="54"/>
      <c r="AB37" s="61"/>
      <c r="AC37" s="61"/>
      <c r="AD37" s="62"/>
      <c r="AE37" s="61"/>
      <c r="AF37" s="61"/>
      <c r="AG37" s="62"/>
      <c r="AH37" s="61"/>
      <c r="AI37" s="61"/>
      <c r="AJ37" s="67"/>
      <c r="AK37" s="61"/>
      <c r="AL37" s="61"/>
      <c r="AM37" s="62"/>
      <c r="AN37" s="61"/>
      <c r="AO37" s="61"/>
      <c r="AP37" s="62"/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 ht="25.5">
      <c r="A38" s="41" t="s">
        <v>29</v>
      </c>
      <c r="B38" s="42" t="s">
        <v>50</v>
      </c>
      <c r="C38" s="70" t="s">
        <v>25</v>
      </c>
      <c r="D38" s="156">
        <v>29</v>
      </c>
      <c r="E38" s="157">
        <v>1.6902999999999999</v>
      </c>
      <c r="F38" s="164">
        <v>1229.9441976361625</v>
      </c>
      <c r="G38" s="156"/>
      <c r="H38" s="156"/>
      <c r="I38" s="156"/>
      <c r="J38" s="52">
        <f t="shared" si="3"/>
        <v>29</v>
      </c>
      <c r="K38" s="52">
        <f t="shared" si="3"/>
        <v>1.6902999999999999</v>
      </c>
      <c r="L38" s="71">
        <f t="shared" si="3"/>
        <v>1229.9441976361625</v>
      </c>
      <c r="M38" s="157"/>
      <c r="N38" s="157"/>
      <c r="O38" s="224"/>
      <c r="P38" s="54"/>
      <c r="Q38" s="54"/>
      <c r="R38" s="54"/>
      <c r="S38" s="192"/>
      <c r="T38" s="192"/>
      <c r="U38" s="259"/>
      <c r="V38" s="71">
        <f t="shared" si="1"/>
        <v>0</v>
      </c>
      <c r="W38" s="52">
        <f t="shared" si="1"/>
        <v>0</v>
      </c>
      <c r="X38" s="71">
        <f t="shared" si="1"/>
        <v>0</v>
      </c>
      <c r="Y38" s="54"/>
      <c r="Z38" s="54"/>
      <c r="AA38" s="54"/>
      <c r="AB38" s="52"/>
      <c r="AC38" s="52"/>
      <c r="AD38" s="71"/>
      <c r="AE38" s="52"/>
      <c r="AF38" s="52"/>
      <c r="AG38" s="71"/>
      <c r="AH38" s="52"/>
      <c r="AI38" s="52"/>
      <c r="AJ38" s="72"/>
      <c r="AK38" s="52"/>
      <c r="AL38" s="52"/>
      <c r="AM38" s="71"/>
      <c r="AN38" s="52"/>
      <c r="AO38" s="52"/>
      <c r="AP38" s="71"/>
      <c r="AQ38" s="54">
        <f t="shared" si="2"/>
        <v>29</v>
      </c>
      <c r="AR38" s="54">
        <f t="shared" si="2"/>
        <v>1.6902999999999999</v>
      </c>
      <c r="AS38" s="54">
        <f t="shared" si="2"/>
        <v>1229.9441976361625</v>
      </c>
      <c r="AT38" s="55" t="s">
        <v>25</v>
      </c>
      <c r="AU38" s="42" t="s">
        <v>50</v>
      </c>
      <c r="AV38" s="56" t="s">
        <v>29</v>
      </c>
      <c r="AW38" s="24"/>
    </row>
    <row r="39" spans="1:49" ht="25.5">
      <c r="A39" s="73" t="s">
        <v>51</v>
      </c>
      <c r="B39" s="57"/>
      <c r="C39" s="58" t="s">
        <v>26</v>
      </c>
      <c r="D39" s="161">
        <v>0</v>
      </c>
      <c r="E39" s="159">
        <v>0</v>
      </c>
      <c r="F39" s="162">
        <v>0</v>
      </c>
      <c r="G39" s="156"/>
      <c r="H39" s="156"/>
      <c r="I39" s="156"/>
      <c r="J39" s="61">
        <f t="shared" si="3"/>
        <v>0</v>
      </c>
      <c r="K39" s="61">
        <f t="shared" si="3"/>
        <v>0</v>
      </c>
      <c r="L39" s="62">
        <f t="shared" si="3"/>
        <v>0</v>
      </c>
      <c r="M39" s="159"/>
      <c r="N39" s="159"/>
      <c r="O39" s="223"/>
      <c r="P39" s="54"/>
      <c r="Q39" s="54"/>
      <c r="R39" s="54"/>
      <c r="S39" s="193"/>
      <c r="T39" s="193"/>
      <c r="U39" s="260"/>
      <c r="V39" s="62">
        <f t="shared" si="1"/>
        <v>0</v>
      </c>
      <c r="W39" s="61">
        <f t="shared" si="1"/>
        <v>0</v>
      </c>
      <c r="X39" s="62">
        <f t="shared" si="1"/>
        <v>0</v>
      </c>
      <c r="Y39" s="54"/>
      <c r="Z39" s="54"/>
      <c r="AA39" s="54"/>
      <c r="AB39" s="61"/>
      <c r="AC39" s="61"/>
      <c r="AD39" s="62"/>
      <c r="AE39" s="61"/>
      <c r="AF39" s="61"/>
      <c r="AG39" s="62"/>
      <c r="AH39" s="61"/>
      <c r="AI39" s="61"/>
      <c r="AJ39" s="67"/>
      <c r="AK39" s="61"/>
      <c r="AL39" s="61"/>
      <c r="AM39" s="62"/>
      <c r="AN39" s="61"/>
      <c r="AO39" s="61"/>
      <c r="AP39" s="62"/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 ht="25.5">
      <c r="A40" s="41"/>
      <c r="B40" s="42" t="s">
        <v>52</v>
      </c>
      <c r="C40" s="70" t="s">
        <v>25</v>
      </c>
      <c r="D40" s="156">
        <v>0</v>
      </c>
      <c r="E40" s="157">
        <v>0</v>
      </c>
      <c r="F40" s="157">
        <v>0</v>
      </c>
      <c r="G40" s="156"/>
      <c r="H40" s="156"/>
      <c r="I40" s="156"/>
      <c r="J40" s="52">
        <f t="shared" si="3"/>
        <v>0</v>
      </c>
      <c r="K40" s="52">
        <f t="shared" si="3"/>
        <v>0</v>
      </c>
      <c r="L40" s="71">
        <f t="shared" si="3"/>
        <v>0</v>
      </c>
      <c r="M40" s="157"/>
      <c r="N40" s="157"/>
      <c r="O40" s="224"/>
      <c r="P40" s="54"/>
      <c r="Q40" s="54"/>
      <c r="R40" s="54"/>
      <c r="S40" s="192"/>
      <c r="T40" s="192"/>
      <c r="U40" s="259"/>
      <c r="V40" s="71">
        <f t="shared" si="1"/>
        <v>0</v>
      </c>
      <c r="W40" s="52">
        <f t="shared" si="1"/>
        <v>0</v>
      </c>
      <c r="X40" s="71">
        <f t="shared" si="1"/>
        <v>0</v>
      </c>
      <c r="Y40" s="54"/>
      <c r="Z40" s="54"/>
      <c r="AA40" s="54"/>
      <c r="AB40" s="52"/>
      <c r="AC40" s="52"/>
      <c r="AD40" s="71"/>
      <c r="AE40" s="52"/>
      <c r="AF40" s="52"/>
      <c r="AG40" s="71"/>
      <c r="AH40" s="52"/>
      <c r="AI40" s="52"/>
      <c r="AJ40" s="72"/>
      <c r="AK40" s="52"/>
      <c r="AL40" s="52"/>
      <c r="AM40" s="71"/>
      <c r="AN40" s="52"/>
      <c r="AO40" s="52"/>
      <c r="AP40" s="71"/>
      <c r="AQ40" s="54">
        <f t="shared" si="2"/>
        <v>0</v>
      </c>
      <c r="AR40" s="54">
        <f t="shared" si="2"/>
        <v>0</v>
      </c>
      <c r="AS40" s="54">
        <f t="shared" si="2"/>
        <v>0</v>
      </c>
      <c r="AT40" s="55" t="s">
        <v>25</v>
      </c>
      <c r="AU40" s="42" t="s">
        <v>52</v>
      </c>
      <c r="AV40" s="56"/>
      <c r="AW40" s="24"/>
    </row>
    <row r="41" spans="1:49" ht="25.5">
      <c r="A41" s="41" t="s">
        <v>53</v>
      </c>
      <c r="B41" s="57"/>
      <c r="C41" s="58" t="s">
        <v>26</v>
      </c>
      <c r="D41" s="161">
        <v>0</v>
      </c>
      <c r="E41" s="159">
        <v>0</v>
      </c>
      <c r="F41" s="159">
        <v>0</v>
      </c>
      <c r="G41" s="156"/>
      <c r="H41" s="156"/>
      <c r="I41" s="156"/>
      <c r="J41" s="61">
        <f t="shared" si="3"/>
        <v>0</v>
      </c>
      <c r="K41" s="61">
        <f t="shared" si="3"/>
        <v>0</v>
      </c>
      <c r="L41" s="62">
        <f t="shared" si="3"/>
        <v>0</v>
      </c>
      <c r="M41" s="159"/>
      <c r="N41" s="159"/>
      <c r="O41" s="223"/>
      <c r="P41" s="54"/>
      <c r="Q41" s="54"/>
      <c r="R41" s="54"/>
      <c r="S41" s="193"/>
      <c r="T41" s="193"/>
      <c r="U41" s="260"/>
      <c r="V41" s="62">
        <f t="shared" si="1"/>
        <v>0</v>
      </c>
      <c r="W41" s="61">
        <f t="shared" si="1"/>
        <v>0</v>
      </c>
      <c r="X41" s="62">
        <f t="shared" si="1"/>
        <v>0</v>
      </c>
      <c r="Y41" s="54"/>
      <c r="Z41" s="54"/>
      <c r="AA41" s="54"/>
      <c r="AB41" s="61"/>
      <c r="AC41" s="61"/>
      <c r="AD41" s="62"/>
      <c r="AE41" s="61"/>
      <c r="AF41" s="61"/>
      <c r="AG41" s="62"/>
      <c r="AH41" s="61"/>
      <c r="AI41" s="61"/>
      <c r="AJ41" s="67"/>
      <c r="AK41" s="61"/>
      <c r="AL41" s="61"/>
      <c r="AM41" s="62"/>
      <c r="AN41" s="61"/>
      <c r="AO41" s="61"/>
      <c r="AP41" s="62"/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 ht="25.5">
      <c r="A42" s="41"/>
      <c r="B42" s="42" t="s">
        <v>54</v>
      </c>
      <c r="C42" s="70" t="s">
        <v>25</v>
      </c>
      <c r="D42" s="156">
        <v>0</v>
      </c>
      <c r="E42" s="157">
        <v>0</v>
      </c>
      <c r="F42" s="157">
        <v>0</v>
      </c>
      <c r="G42" s="156"/>
      <c r="H42" s="156"/>
      <c r="I42" s="156"/>
      <c r="J42" s="52">
        <f t="shared" si="3"/>
        <v>0</v>
      </c>
      <c r="K42" s="52">
        <f t="shared" si="3"/>
        <v>0</v>
      </c>
      <c r="L42" s="71">
        <f t="shared" si="3"/>
        <v>0</v>
      </c>
      <c r="M42" s="157">
        <v>9</v>
      </c>
      <c r="N42" s="157">
        <v>380.66469999999998</v>
      </c>
      <c r="O42" s="224">
        <v>57832.696000000004</v>
      </c>
      <c r="P42" s="54"/>
      <c r="Q42" s="54"/>
      <c r="R42" s="54"/>
      <c r="S42" s="192"/>
      <c r="T42" s="192"/>
      <c r="U42" s="259"/>
      <c r="V42" s="71">
        <f t="shared" si="1"/>
        <v>0</v>
      </c>
      <c r="W42" s="52">
        <f t="shared" si="1"/>
        <v>0</v>
      </c>
      <c r="X42" s="71">
        <f t="shared" si="1"/>
        <v>0</v>
      </c>
      <c r="Y42" s="54"/>
      <c r="Z42" s="54"/>
      <c r="AA42" s="54"/>
      <c r="AB42" s="52"/>
      <c r="AC42" s="52"/>
      <c r="AD42" s="71"/>
      <c r="AE42" s="52"/>
      <c r="AF42" s="52"/>
      <c r="AG42" s="71"/>
      <c r="AH42" s="52"/>
      <c r="AI42" s="52"/>
      <c r="AJ42" s="72"/>
      <c r="AK42" s="52"/>
      <c r="AL42" s="52"/>
      <c r="AM42" s="71"/>
      <c r="AN42" s="52"/>
      <c r="AO42" s="52"/>
      <c r="AP42" s="71"/>
      <c r="AQ42" s="54">
        <f t="shared" si="2"/>
        <v>9</v>
      </c>
      <c r="AR42" s="54">
        <f t="shared" si="2"/>
        <v>380.66469999999998</v>
      </c>
      <c r="AS42" s="54">
        <f t="shared" si="2"/>
        <v>57832.696000000004</v>
      </c>
      <c r="AT42" s="55" t="s">
        <v>25</v>
      </c>
      <c r="AU42" s="42" t="s">
        <v>54</v>
      </c>
      <c r="AV42" s="56"/>
      <c r="AW42" s="24"/>
    </row>
    <row r="43" spans="1:49" ht="25.5">
      <c r="A43" s="41" t="s">
        <v>55</v>
      </c>
      <c r="B43" s="57"/>
      <c r="C43" s="58" t="s">
        <v>26</v>
      </c>
      <c r="D43" s="161">
        <v>2</v>
      </c>
      <c r="E43" s="159">
        <v>25.715399999999999</v>
      </c>
      <c r="F43" s="160">
        <v>11273.671403034115</v>
      </c>
      <c r="G43" s="156">
        <v>5</v>
      </c>
      <c r="H43" s="156">
        <v>64.240200000000002</v>
      </c>
      <c r="I43" s="156">
        <v>36169.010999999999</v>
      </c>
      <c r="J43" s="61">
        <f t="shared" si="3"/>
        <v>7</v>
      </c>
      <c r="K43" s="61">
        <f t="shared" si="3"/>
        <v>89.955600000000004</v>
      </c>
      <c r="L43" s="62">
        <f t="shared" si="3"/>
        <v>47442.682403034116</v>
      </c>
      <c r="M43" s="159">
        <v>8</v>
      </c>
      <c r="N43" s="159">
        <v>114.6315</v>
      </c>
      <c r="O43" s="223">
        <v>14922.814</v>
      </c>
      <c r="P43" s="54"/>
      <c r="Q43" s="54"/>
      <c r="R43" s="54"/>
      <c r="S43" s="193"/>
      <c r="T43" s="193"/>
      <c r="U43" s="260"/>
      <c r="V43" s="62">
        <f t="shared" si="1"/>
        <v>0</v>
      </c>
      <c r="W43" s="61">
        <f t="shared" si="1"/>
        <v>0</v>
      </c>
      <c r="X43" s="62">
        <f t="shared" si="1"/>
        <v>0</v>
      </c>
      <c r="Y43" s="54"/>
      <c r="Z43" s="54"/>
      <c r="AA43" s="54"/>
      <c r="AB43" s="61"/>
      <c r="AC43" s="61"/>
      <c r="AD43" s="62"/>
      <c r="AE43" s="61"/>
      <c r="AF43" s="61"/>
      <c r="AG43" s="62"/>
      <c r="AH43" s="61"/>
      <c r="AI43" s="61"/>
      <c r="AJ43" s="67"/>
      <c r="AK43" s="61"/>
      <c r="AL43" s="61"/>
      <c r="AM43" s="62"/>
      <c r="AN43" s="61"/>
      <c r="AO43" s="61"/>
      <c r="AP43" s="62"/>
      <c r="AQ43" s="68">
        <f t="shared" si="2"/>
        <v>15</v>
      </c>
      <c r="AR43" s="68">
        <f t="shared" si="2"/>
        <v>204.58709999999999</v>
      </c>
      <c r="AS43" s="68">
        <f t="shared" si="2"/>
        <v>62365.496403034114</v>
      </c>
      <c r="AT43" s="55" t="s">
        <v>26</v>
      </c>
      <c r="AU43" s="57"/>
      <c r="AV43" s="56" t="s">
        <v>55</v>
      </c>
      <c r="AW43" s="24"/>
    </row>
    <row r="44" spans="1:49" ht="25.5">
      <c r="A44" s="41"/>
      <c r="B44" s="42" t="s">
        <v>56</v>
      </c>
      <c r="C44" s="70" t="s">
        <v>25</v>
      </c>
      <c r="D44" s="156">
        <v>0</v>
      </c>
      <c r="E44" s="157">
        <v>0</v>
      </c>
      <c r="F44" s="157">
        <v>0</v>
      </c>
      <c r="G44" s="156"/>
      <c r="H44" s="156"/>
      <c r="I44" s="156"/>
      <c r="J44" s="52">
        <f t="shared" si="3"/>
        <v>0</v>
      </c>
      <c r="K44" s="52">
        <f t="shared" si="3"/>
        <v>0</v>
      </c>
      <c r="L44" s="71">
        <f t="shared" si="3"/>
        <v>0</v>
      </c>
      <c r="M44" s="157">
        <v>2</v>
      </c>
      <c r="N44" s="157">
        <v>2.41E-2</v>
      </c>
      <c r="O44" s="224">
        <v>29.312999999999999</v>
      </c>
      <c r="P44" s="54"/>
      <c r="Q44" s="54"/>
      <c r="R44" s="54"/>
      <c r="S44" s="192"/>
      <c r="T44" s="192"/>
      <c r="U44" s="259"/>
      <c r="V44" s="71">
        <f t="shared" si="1"/>
        <v>0</v>
      </c>
      <c r="W44" s="52">
        <f t="shared" si="1"/>
        <v>0</v>
      </c>
      <c r="X44" s="71">
        <f t="shared" si="1"/>
        <v>0</v>
      </c>
      <c r="Y44" s="54"/>
      <c r="Z44" s="54"/>
      <c r="AA44" s="54"/>
      <c r="AB44" s="52"/>
      <c r="AC44" s="52"/>
      <c r="AD44" s="71"/>
      <c r="AE44" s="52"/>
      <c r="AF44" s="52"/>
      <c r="AG44" s="71"/>
      <c r="AH44" s="52"/>
      <c r="AI44" s="52"/>
      <c r="AJ44" s="72"/>
      <c r="AK44" s="52"/>
      <c r="AL44" s="52"/>
      <c r="AM44" s="71"/>
      <c r="AN44" s="52"/>
      <c r="AO44" s="52"/>
      <c r="AP44" s="71"/>
      <c r="AQ44" s="54">
        <f t="shared" si="2"/>
        <v>2</v>
      </c>
      <c r="AR44" s="54">
        <f t="shared" si="2"/>
        <v>2.41E-2</v>
      </c>
      <c r="AS44" s="54">
        <f t="shared" si="2"/>
        <v>29.312999999999999</v>
      </c>
      <c r="AT44" s="78" t="s">
        <v>25</v>
      </c>
      <c r="AU44" s="42" t="s">
        <v>56</v>
      </c>
      <c r="AV44" s="56"/>
      <c r="AW44" s="24"/>
    </row>
    <row r="45" spans="1:49" ht="25.5">
      <c r="A45" s="41" t="s">
        <v>29</v>
      </c>
      <c r="B45" s="57"/>
      <c r="C45" s="58" t="s">
        <v>26</v>
      </c>
      <c r="D45" s="161">
        <v>0</v>
      </c>
      <c r="E45" s="159">
        <v>0</v>
      </c>
      <c r="F45" s="159">
        <v>0</v>
      </c>
      <c r="G45" s="156"/>
      <c r="H45" s="156"/>
      <c r="I45" s="156"/>
      <c r="J45" s="61">
        <f t="shared" si="3"/>
        <v>0</v>
      </c>
      <c r="K45" s="61">
        <f t="shared" si="3"/>
        <v>0</v>
      </c>
      <c r="L45" s="62">
        <f t="shared" si="3"/>
        <v>0</v>
      </c>
      <c r="M45" s="159"/>
      <c r="N45" s="159"/>
      <c r="O45" s="223"/>
      <c r="P45" s="54"/>
      <c r="Q45" s="54"/>
      <c r="R45" s="54"/>
      <c r="S45" s="193"/>
      <c r="T45" s="193"/>
      <c r="U45" s="260"/>
      <c r="V45" s="62">
        <f t="shared" si="1"/>
        <v>0</v>
      </c>
      <c r="W45" s="61">
        <f t="shared" si="1"/>
        <v>0</v>
      </c>
      <c r="X45" s="62">
        <f t="shared" si="1"/>
        <v>0</v>
      </c>
      <c r="Y45" s="54"/>
      <c r="Z45" s="54"/>
      <c r="AA45" s="54"/>
      <c r="AB45" s="61"/>
      <c r="AC45" s="61"/>
      <c r="AD45" s="62"/>
      <c r="AE45" s="61"/>
      <c r="AF45" s="61"/>
      <c r="AG45" s="62"/>
      <c r="AH45" s="61"/>
      <c r="AI45" s="61"/>
      <c r="AJ45" s="67"/>
      <c r="AK45" s="61"/>
      <c r="AL45" s="61"/>
      <c r="AM45" s="62"/>
      <c r="AN45" s="61"/>
      <c r="AO45" s="61"/>
      <c r="AP45" s="62"/>
      <c r="AQ45" s="68">
        <f t="shared" si="2"/>
        <v>0</v>
      </c>
      <c r="AR45" s="68">
        <f t="shared" si="2"/>
        <v>0</v>
      </c>
      <c r="AS45" s="68">
        <f t="shared" si="2"/>
        <v>0</v>
      </c>
      <c r="AT45" s="69" t="s">
        <v>26</v>
      </c>
      <c r="AU45" s="57"/>
      <c r="AV45" s="79" t="s">
        <v>29</v>
      </c>
      <c r="AW45" s="24"/>
    </row>
    <row r="46" spans="1:49" ht="25.5">
      <c r="A46" s="41"/>
      <c r="B46" s="42" t="s">
        <v>57</v>
      </c>
      <c r="C46" s="70" t="s">
        <v>25</v>
      </c>
      <c r="D46" s="156">
        <v>0</v>
      </c>
      <c r="E46" s="157">
        <v>0</v>
      </c>
      <c r="F46" s="157">
        <v>0</v>
      </c>
      <c r="G46" s="156"/>
      <c r="H46" s="156"/>
      <c r="I46" s="156"/>
      <c r="J46" s="52">
        <f t="shared" si="3"/>
        <v>0</v>
      </c>
      <c r="K46" s="52">
        <f t="shared" si="3"/>
        <v>0</v>
      </c>
      <c r="L46" s="71">
        <f t="shared" si="3"/>
        <v>0</v>
      </c>
      <c r="M46" s="157"/>
      <c r="N46" s="157"/>
      <c r="O46" s="224"/>
      <c r="P46" s="54"/>
      <c r="Q46" s="54"/>
      <c r="R46" s="54"/>
      <c r="S46" s="192"/>
      <c r="T46" s="192"/>
      <c r="U46" s="259"/>
      <c r="V46" s="71">
        <f t="shared" si="1"/>
        <v>0</v>
      </c>
      <c r="W46" s="52">
        <f t="shared" si="1"/>
        <v>0</v>
      </c>
      <c r="X46" s="71">
        <f t="shared" si="1"/>
        <v>0</v>
      </c>
      <c r="Y46" s="54"/>
      <c r="Z46" s="54"/>
      <c r="AA46" s="54"/>
      <c r="AB46" s="52"/>
      <c r="AC46" s="52"/>
      <c r="AD46" s="71"/>
      <c r="AE46" s="52"/>
      <c r="AF46" s="52"/>
      <c r="AG46" s="71"/>
      <c r="AH46" s="52"/>
      <c r="AI46" s="52"/>
      <c r="AJ46" s="72"/>
      <c r="AK46" s="52"/>
      <c r="AL46" s="52"/>
      <c r="AM46" s="71"/>
      <c r="AN46" s="52"/>
      <c r="AO46" s="52"/>
      <c r="AP46" s="71"/>
      <c r="AQ46" s="54">
        <f t="shared" si="2"/>
        <v>0</v>
      </c>
      <c r="AR46" s="54">
        <f t="shared" si="2"/>
        <v>0</v>
      </c>
      <c r="AS46" s="54">
        <f t="shared" si="2"/>
        <v>0</v>
      </c>
      <c r="AT46" s="55" t="s">
        <v>25</v>
      </c>
      <c r="AU46" s="42" t="s">
        <v>57</v>
      </c>
      <c r="AV46" s="79"/>
      <c r="AW46" s="24"/>
    </row>
    <row r="47" spans="1:49" ht="25.5">
      <c r="A47" s="73"/>
      <c r="B47" s="57"/>
      <c r="C47" s="58" t="s">
        <v>26</v>
      </c>
      <c r="D47" s="161">
        <v>0</v>
      </c>
      <c r="E47" s="159">
        <v>0</v>
      </c>
      <c r="F47" s="159">
        <v>0</v>
      </c>
      <c r="G47" s="156"/>
      <c r="H47" s="156"/>
      <c r="I47" s="156"/>
      <c r="J47" s="61">
        <f t="shared" si="3"/>
        <v>0</v>
      </c>
      <c r="K47" s="61">
        <f t="shared" si="3"/>
        <v>0</v>
      </c>
      <c r="L47" s="62">
        <f t="shared" si="3"/>
        <v>0</v>
      </c>
      <c r="M47" s="159"/>
      <c r="N47" s="159"/>
      <c r="O47" s="223"/>
      <c r="P47" s="54"/>
      <c r="Q47" s="54"/>
      <c r="R47" s="54"/>
      <c r="S47" s="193"/>
      <c r="T47" s="193"/>
      <c r="U47" s="260"/>
      <c r="V47" s="62">
        <f t="shared" si="1"/>
        <v>0</v>
      </c>
      <c r="W47" s="61">
        <f t="shared" si="1"/>
        <v>0</v>
      </c>
      <c r="X47" s="62">
        <f t="shared" si="1"/>
        <v>0</v>
      </c>
      <c r="Y47" s="54"/>
      <c r="Z47" s="54"/>
      <c r="AA47" s="54"/>
      <c r="AB47" s="61"/>
      <c r="AC47" s="61"/>
      <c r="AD47" s="62"/>
      <c r="AE47" s="61"/>
      <c r="AF47" s="61"/>
      <c r="AG47" s="62"/>
      <c r="AH47" s="61"/>
      <c r="AI47" s="61"/>
      <c r="AJ47" s="67"/>
      <c r="AK47" s="61"/>
      <c r="AL47" s="61"/>
      <c r="AM47" s="62"/>
      <c r="AN47" s="61"/>
      <c r="AO47" s="61"/>
      <c r="AP47" s="62"/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 ht="25.5">
      <c r="A48" s="41"/>
      <c r="B48" s="42" t="s">
        <v>58</v>
      </c>
      <c r="C48" s="70" t="s">
        <v>25</v>
      </c>
      <c r="D48" s="156">
        <v>0</v>
      </c>
      <c r="E48" s="157">
        <v>0</v>
      </c>
      <c r="F48" s="157">
        <v>0</v>
      </c>
      <c r="G48" s="156"/>
      <c r="H48" s="156"/>
      <c r="I48" s="156"/>
      <c r="J48" s="52">
        <f t="shared" si="3"/>
        <v>0</v>
      </c>
      <c r="K48" s="52">
        <f t="shared" si="3"/>
        <v>0</v>
      </c>
      <c r="L48" s="71">
        <f t="shared" si="3"/>
        <v>0</v>
      </c>
      <c r="M48" s="157">
        <v>13</v>
      </c>
      <c r="N48" s="157">
        <v>1.6930000000000001</v>
      </c>
      <c r="O48" s="224">
        <v>642.82100000000003</v>
      </c>
      <c r="P48" s="54">
        <v>49</v>
      </c>
      <c r="Q48" s="54">
        <v>9.24</v>
      </c>
      <c r="R48" s="54">
        <v>3294.4319999999998</v>
      </c>
      <c r="S48" s="192"/>
      <c r="T48" s="192"/>
      <c r="U48" s="259"/>
      <c r="V48" s="71">
        <f t="shared" si="1"/>
        <v>49</v>
      </c>
      <c r="W48" s="52">
        <f t="shared" si="1"/>
        <v>9.24</v>
      </c>
      <c r="X48" s="71">
        <f t="shared" si="1"/>
        <v>3294.4319999999998</v>
      </c>
      <c r="Y48" s="54">
        <v>42</v>
      </c>
      <c r="Z48" s="54">
        <v>7.5579999999999998</v>
      </c>
      <c r="AA48" s="54">
        <v>2607.77</v>
      </c>
      <c r="AB48" s="52"/>
      <c r="AC48" s="52"/>
      <c r="AD48" s="71"/>
      <c r="AE48" s="52"/>
      <c r="AF48" s="52"/>
      <c r="AG48" s="71"/>
      <c r="AH48" s="52"/>
      <c r="AI48" s="52"/>
      <c r="AJ48" s="72"/>
      <c r="AK48" s="52"/>
      <c r="AL48" s="52"/>
      <c r="AM48" s="71"/>
      <c r="AN48" s="52"/>
      <c r="AO48" s="52"/>
      <c r="AP48" s="71"/>
      <c r="AQ48" s="54">
        <f t="shared" si="2"/>
        <v>104</v>
      </c>
      <c r="AR48" s="54">
        <f t="shared" si="2"/>
        <v>18.491000000000003</v>
      </c>
      <c r="AS48" s="54">
        <f t="shared" si="2"/>
        <v>6545.0229999999992</v>
      </c>
      <c r="AT48" s="55" t="s">
        <v>25</v>
      </c>
      <c r="AU48" s="42" t="s">
        <v>58</v>
      </c>
      <c r="AV48" s="79"/>
      <c r="AW48" s="24"/>
    </row>
    <row r="49" spans="1:49" ht="25.5">
      <c r="A49" s="41" t="s">
        <v>59</v>
      </c>
      <c r="B49" s="57"/>
      <c r="C49" s="58" t="s">
        <v>26</v>
      </c>
      <c r="D49" s="161">
        <v>0</v>
      </c>
      <c r="E49" s="159">
        <v>0</v>
      </c>
      <c r="F49" s="159">
        <v>0</v>
      </c>
      <c r="G49" s="156"/>
      <c r="H49" s="156"/>
      <c r="I49" s="156"/>
      <c r="J49" s="61">
        <f t="shared" si="3"/>
        <v>0</v>
      </c>
      <c r="K49" s="61">
        <f t="shared" si="3"/>
        <v>0</v>
      </c>
      <c r="L49" s="62">
        <f t="shared" si="3"/>
        <v>0</v>
      </c>
      <c r="M49" s="159"/>
      <c r="N49" s="159"/>
      <c r="O49" s="223"/>
      <c r="P49" s="54"/>
      <c r="Q49" s="54"/>
      <c r="R49" s="54"/>
      <c r="S49" s="193"/>
      <c r="T49" s="193"/>
      <c r="U49" s="260"/>
      <c r="V49" s="62">
        <f t="shared" si="1"/>
        <v>0</v>
      </c>
      <c r="W49" s="61">
        <f t="shared" si="1"/>
        <v>0</v>
      </c>
      <c r="X49" s="62">
        <f t="shared" si="1"/>
        <v>0</v>
      </c>
      <c r="Y49" s="54"/>
      <c r="Z49" s="54"/>
      <c r="AA49" s="54"/>
      <c r="AB49" s="61"/>
      <c r="AC49" s="61"/>
      <c r="AD49" s="62"/>
      <c r="AE49" s="61"/>
      <c r="AF49" s="61"/>
      <c r="AG49" s="62"/>
      <c r="AH49" s="61"/>
      <c r="AI49" s="61"/>
      <c r="AJ49" s="67"/>
      <c r="AK49" s="61"/>
      <c r="AL49" s="61"/>
      <c r="AM49" s="62"/>
      <c r="AN49" s="61"/>
      <c r="AO49" s="61"/>
      <c r="AP49" s="62"/>
      <c r="AQ49" s="68">
        <f t="shared" si="2"/>
        <v>0</v>
      </c>
      <c r="AR49" s="68">
        <f t="shared" si="2"/>
        <v>0</v>
      </c>
      <c r="AS49" s="68">
        <f t="shared" si="2"/>
        <v>0</v>
      </c>
      <c r="AT49" s="69" t="s">
        <v>26</v>
      </c>
      <c r="AU49" s="57"/>
      <c r="AV49" s="79" t="s">
        <v>59</v>
      </c>
      <c r="AW49" s="24"/>
    </row>
    <row r="50" spans="1:49" ht="25.5">
      <c r="A50" s="41"/>
      <c r="B50" s="42" t="s">
        <v>60</v>
      </c>
      <c r="C50" s="70" t="s">
        <v>25</v>
      </c>
      <c r="D50" s="156">
        <v>0</v>
      </c>
      <c r="E50" s="157">
        <v>0</v>
      </c>
      <c r="F50" s="157">
        <v>0</v>
      </c>
      <c r="G50" s="156"/>
      <c r="H50" s="156"/>
      <c r="I50" s="156"/>
      <c r="J50" s="52">
        <f t="shared" si="3"/>
        <v>0</v>
      </c>
      <c r="K50" s="52">
        <f t="shared" si="3"/>
        <v>0</v>
      </c>
      <c r="L50" s="71">
        <f t="shared" si="3"/>
        <v>0</v>
      </c>
      <c r="M50" s="157">
        <v>1</v>
      </c>
      <c r="N50" s="157">
        <v>65.418800000000005</v>
      </c>
      <c r="O50" s="224">
        <v>17405.690999999999</v>
      </c>
      <c r="P50" s="54"/>
      <c r="Q50" s="54"/>
      <c r="R50" s="54"/>
      <c r="S50" s="192"/>
      <c r="T50" s="192"/>
      <c r="U50" s="259"/>
      <c r="V50" s="71">
        <f t="shared" si="1"/>
        <v>0</v>
      </c>
      <c r="W50" s="52">
        <f t="shared" si="1"/>
        <v>0</v>
      </c>
      <c r="X50" s="71">
        <f t="shared" si="1"/>
        <v>0</v>
      </c>
      <c r="Y50" s="54"/>
      <c r="Z50" s="54"/>
      <c r="AA50" s="54"/>
      <c r="AB50" s="52"/>
      <c r="AC50" s="52"/>
      <c r="AD50" s="71"/>
      <c r="AE50" s="52"/>
      <c r="AF50" s="52"/>
      <c r="AG50" s="71"/>
      <c r="AH50" s="52"/>
      <c r="AI50" s="52"/>
      <c r="AJ50" s="72"/>
      <c r="AK50" s="52"/>
      <c r="AL50" s="52"/>
      <c r="AM50" s="71"/>
      <c r="AN50" s="52"/>
      <c r="AO50" s="52"/>
      <c r="AP50" s="71"/>
      <c r="AQ50" s="54">
        <f t="shared" si="2"/>
        <v>1</v>
      </c>
      <c r="AR50" s="54">
        <f t="shared" si="2"/>
        <v>65.418800000000005</v>
      </c>
      <c r="AS50" s="54">
        <f t="shared" si="2"/>
        <v>17405.690999999999</v>
      </c>
      <c r="AT50" s="55" t="s">
        <v>25</v>
      </c>
      <c r="AU50" s="42" t="s">
        <v>60</v>
      </c>
      <c r="AV50" s="77"/>
      <c r="AW50" s="24"/>
    </row>
    <row r="51" spans="1:49" ht="25.5">
      <c r="A51" s="41"/>
      <c r="B51" s="57"/>
      <c r="C51" s="58" t="s">
        <v>26</v>
      </c>
      <c r="D51" s="161">
        <v>0</v>
      </c>
      <c r="E51" s="159">
        <v>0</v>
      </c>
      <c r="F51" s="159">
        <v>0</v>
      </c>
      <c r="G51" s="156"/>
      <c r="H51" s="156"/>
      <c r="I51" s="156"/>
      <c r="J51" s="61">
        <f t="shared" si="3"/>
        <v>0</v>
      </c>
      <c r="K51" s="61">
        <f t="shared" si="3"/>
        <v>0</v>
      </c>
      <c r="L51" s="62">
        <f t="shared" si="3"/>
        <v>0</v>
      </c>
      <c r="M51" s="159"/>
      <c r="N51" s="159"/>
      <c r="O51" s="223"/>
      <c r="P51" s="54"/>
      <c r="Q51" s="54"/>
      <c r="R51" s="54"/>
      <c r="S51" s="193"/>
      <c r="T51" s="193"/>
      <c r="U51" s="260"/>
      <c r="V51" s="62">
        <f t="shared" si="1"/>
        <v>0</v>
      </c>
      <c r="W51" s="61">
        <f t="shared" si="1"/>
        <v>0</v>
      </c>
      <c r="X51" s="62">
        <f t="shared" si="1"/>
        <v>0</v>
      </c>
      <c r="Y51" s="54"/>
      <c r="Z51" s="54"/>
      <c r="AA51" s="54"/>
      <c r="AB51" s="61"/>
      <c r="AC51" s="61"/>
      <c r="AD51" s="62"/>
      <c r="AE51" s="61"/>
      <c r="AF51" s="61"/>
      <c r="AG51" s="62"/>
      <c r="AH51" s="61"/>
      <c r="AI51" s="61"/>
      <c r="AJ51" s="67"/>
      <c r="AK51" s="61"/>
      <c r="AL51" s="61"/>
      <c r="AM51" s="62"/>
      <c r="AN51" s="61"/>
      <c r="AO51" s="61"/>
      <c r="AP51" s="62"/>
      <c r="AQ51" s="68">
        <f t="shared" si="2"/>
        <v>0</v>
      </c>
      <c r="AR51" s="68">
        <f t="shared" si="2"/>
        <v>0</v>
      </c>
      <c r="AS51" s="68">
        <f t="shared" si="2"/>
        <v>0</v>
      </c>
      <c r="AT51" s="69" t="s">
        <v>26</v>
      </c>
      <c r="AU51" s="57"/>
      <c r="AV51" s="79"/>
      <c r="AW51" s="24"/>
    </row>
    <row r="52" spans="1:49" ht="25.5">
      <c r="A52" s="41"/>
      <c r="B52" s="42" t="s">
        <v>61</v>
      </c>
      <c r="C52" s="70" t="s">
        <v>25</v>
      </c>
      <c r="D52" s="156">
        <v>0</v>
      </c>
      <c r="E52" s="157">
        <v>0</v>
      </c>
      <c r="F52" s="157">
        <v>0</v>
      </c>
      <c r="G52" s="156"/>
      <c r="H52" s="156"/>
      <c r="I52" s="156"/>
      <c r="J52" s="52">
        <f t="shared" si="3"/>
        <v>0</v>
      </c>
      <c r="K52" s="52">
        <f t="shared" si="3"/>
        <v>0</v>
      </c>
      <c r="L52" s="71">
        <f t="shared" si="3"/>
        <v>0</v>
      </c>
      <c r="M52" s="157"/>
      <c r="N52" s="157"/>
      <c r="O52" s="224"/>
      <c r="P52" s="54"/>
      <c r="Q52" s="54"/>
      <c r="R52" s="54"/>
      <c r="S52" s="192"/>
      <c r="T52" s="192"/>
      <c r="U52" s="259"/>
      <c r="V52" s="71">
        <f t="shared" si="1"/>
        <v>0</v>
      </c>
      <c r="W52" s="52">
        <f t="shared" si="1"/>
        <v>0</v>
      </c>
      <c r="X52" s="71">
        <f t="shared" si="1"/>
        <v>0</v>
      </c>
      <c r="Y52" s="54"/>
      <c r="Z52" s="54"/>
      <c r="AA52" s="54"/>
      <c r="AB52" s="52"/>
      <c r="AC52" s="52"/>
      <c r="AD52" s="71"/>
      <c r="AE52" s="52"/>
      <c r="AF52" s="52"/>
      <c r="AG52" s="71"/>
      <c r="AH52" s="52"/>
      <c r="AI52" s="52"/>
      <c r="AJ52" s="72"/>
      <c r="AK52" s="52"/>
      <c r="AL52" s="52"/>
      <c r="AM52" s="71"/>
      <c r="AN52" s="52"/>
      <c r="AO52" s="52"/>
      <c r="AP52" s="71"/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 ht="25.5">
      <c r="A53" s="41" t="s">
        <v>29</v>
      </c>
      <c r="B53" s="57"/>
      <c r="C53" s="58" t="s">
        <v>26</v>
      </c>
      <c r="D53" s="161">
        <v>1</v>
      </c>
      <c r="E53" s="159">
        <v>20.948</v>
      </c>
      <c r="F53" s="160">
        <v>3251.5256833874105</v>
      </c>
      <c r="G53" s="156"/>
      <c r="H53" s="156"/>
      <c r="I53" s="156"/>
      <c r="J53" s="61">
        <f t="shared" si="3"/>
        <v>1</v>
      </c>
      <c r="K53" s="61">
        <f t="shared" si="3"/>
        <v>20.948</v>
      </c>
      <c r="L53" s="62">
        <f t="shared" si="3"/>
        <v>3251.5256833874105</v>
      </c>
      <c r="M53" s="159">
        <v>105</v>
      </c>
      <c r="N53" s="159">
        <v>4039.7795000000001</v>
      </c>
      <c r="O53" s="223">
        <v>944546.69900000002</v>
      </c>
      <c r="P53" s="54"/>
      <c r="Q53" s="54"/>
      <c r="R53" s="54"/>
      <c r="S53" s="193"/>
      <c r="T53" s="193"/>
      <c r="U53" s="260"/>
      <c r="V53" s="62">
        <f t="shared" si="1"/>
        <v>0</v>
      </c>
      <c r="W53" s="61">
        <f t="shared" si="1"/>
        <v>0</v>
      </c>
      <c r="X53" s="62">
        <f t="shared" si="1"/>
        <v>0</v>
      </c>
      <c r="Y53" s="54"/>
      <c r="Z53" s="54"/>
      <c r="AA53" s="54"/>
      <c r="AB53" s="61"/>
      <c r="AC53" s="61"/>
      <c r="AD53" s="62"/>
      <c r="AE53" s="61"/>
      <c r="AF53" s="61"/>
      <c r="AG53" s="62"/>
      <c r="AH53" s="61"/>
      <c r="AI53" s="61"/>
      <c r="AJ53" s="67"/>
      <c r="AK53" s="61"/>
      <c r="AL53" s="61"/>
      <c r="AM53" s="62"/>
      <c r="AN53" s="61"/>
      <c r="AO53" s="61"/>
      <c r="AP53" s="62"/>
      <c r="AQ53" s="68">
        <f t="shared" si="2"/>
        <v>106</v>
      </c>
      <c r="AR53" s="68">
        <f t="shared" si="2"/>
        <v>4060.7275</v>
      </c>
      <c r="AS53" s="68">
        <f t="shared" si="2"/>
        <v>947798.22468338744</v>
      </c>
      <c r="AT53" s="69" t="s">
        <v>26</v>
      </c>
      <c r="AU53" s="57"/>
      <c r="AV53" s="79" t="s">
        <v>29</v>
      </c>
      <c r="AW53" s="24"/>
    </row>
    <row r="54" spans="1:49" ht="25.5">
      <c r="A54" s="41"/>
      <c r="B54" s="42" t="s">
        <v>62</v>
      </c>
      <c r="C54" s="70" t="s">
        <v>25</v>
      </c>
      <c r="D54" s="156">
        <v>0</v>
      </c>
      <c r="E54" s="157">
        <v>0</v>
      </c>
      <c r="F54" s="157">
        <v>0</v>
      </c>
      <c r="G54" s="156"/>
      <c r="H54" s="156"/>
      <c r="I54" s="156"/>
      <c r="J54" s="52">
        <f t="shared" si="3"/>
        <v>0</v>
      </c>
      <c r="K54" s="52">
        <f t="shared" si="3"/>
        <v>0</v>
      </c>
      <c r="L54" s="71">
        <f t="shared" si="3"/>
        <v>0</v>
      </c>
      <c r="M54" s="157"/>
      <c r="N54" s="157"/>
      <c r="O54" s="224"/>
      <c r="P54" s="54"/>
      <c r="Q54" s="54"/>
      <c r="R54" s="54"/>
      <c r="S54" s="192"/>
      <c r="T54" s="192"/>
      <c r="U54" s="259"/>
      <c r="V54" s="71">
        <f t="shared" si="1"/>
        <v>0</v>
      </c>
      <c r="W54" s="52">
        <f t="shared" si="1"/>
        <v>0</v>
      </c>
      <c r="X54" s="71">
        <f t="shared" si="1"/>
        <v>0</v>
      </c>
      <c r="Y54" s="54"/>
      <c r="Z54" s="54"/>
      <c r="AA54" s="54"/>
      <c r="AB54" s="52"/>
      <c r="AC54" s="52"/>
      <c r="AD54" s="71"/>
      <c r="AE54" s="52"/>
      <c r="AF54" s="52"/>
      <c r="AG54" s="71"/>
      <c r="AH54" s="52"/>
      <c r="AI54" s="52"/>
      <c r="AJ54" s="72"/>
      <c r="AK54" s="52">
        <v>1</v>
      </c>
      <c r="AL54" s="52">
        <v>2.0500000000000001E-2</v>
      </c>
      <c r="AM54" s="71">
        <v>14.385999999999999</v>
      </c>
      <c r="AN54" s="52">
        <v>9</v>
      </c>
      <c r="AO54" s="52">
        <v>0.51239999999999997</v>
      </c>
      <c r="AP54" s="71">
        <v>736.53499999999997</v>
      </c>
      <c r="AQ54" s="54">
        <f t="shared" si="2"/>
        <v>10</v>
      </c>
      <c r="AR54" s="54">
        <f t="shared" si="2"/>
        <v>0.53289999999999993</v>
      </c>
      <c r="AS54" s="54">
        <f t="shared" si="2"/>
        <v>750.92099999999994</v>
      </c>
      <c r="AT54" s="55" t="s">
        <v>25</v>
      </c>
      <c r="AU54" s="42" t="s">
        <v>62</v>
      </c>
      <c r="AV54" s="56"/>
      <c r="AW54" s="24"/>
    </row>
    <row r="55" spans="1:49" ht="25.5">
      <c r="A55" s="73"/>
      <c r="B55" s="57"/>
      <c r="C55" s="58" t="s">
        <v>26</v>
      </c>
      <c r="D55" s="161">
        <v>0</v>
      </c>
      <c r="E55" s="159">
        <v>0</v>
      </c>
      <c r="F55" s="159">
        <v>0</v>
      </c>
      <c r="G55" s="156"/>
      <c r="H55" s="156"/>
      <c r="I55" s="156"/>
      <c r="J55" s="61">
        <f t="shared" si="3"/>
        <v>0</v>
      </c>
      <c r="K55" s="61">
        <f t="shared" si="3"/>
        <v>0</v>
      </c>
      <c r="L55" s="62">
        <f t="shared" si="3"/>
        <v>0</v>
      </c>
      <c r="M55" s="159"/>
      <c r="N55" s="159"/>
      <c r="O55" s="223"/>
      <c r="P55" s="54"/>
      <c r="Q55" s="54"/>
      <c r="R55" s="54"/>
      <c r="S55" s="193"/>
      <c r="T55" s="193"/>
      <c r="U55" s="260"/>
      <c r="V55" s="62">
        <f t="shared" si="1"/>
        <v>0</v>
      </c>
      <c r="W55" s="61">
        <f t="shared" si="1"/>
        <v>0</v>
      </c>
      <c r="X55" s="62">
        <f t="shared" si="1"/>
        <v>0</v>
      </c>
      <c r="Y55" s="54"/>
      <c r="Z55" s="54"/>
      <c r="AA55" s="54"/>
      <c r="AB55" s="61"/>
      <c r="AC55" s="61"/>
      <c r="AD55" s="62"/>
      <c r="AE55" s="61"/>
      <c r="AF55" s="61"/>
      <c r="AG55" s="62"/>
      <c r="AH55" s="61"/>
      <c r="AI55" s="61"/>
      <c r="AJ55" s="67"/>
      <c r="AK55" s="61"/>
      <c r="AL55" s="61"/>
      <c r="AM55" s="62"/>
      <c r="AN55" s="61"/>
      <c r="AO55" s="61"/>
      <c r="AP55" s="62"/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 ht="25.5">
      <c r="A56" s="81" t="s">
        <v>83</v>
      </c>
      <c r="B56" s="82" t="s">
        <v>64</v>
      </c>
      <c r="C56" s="70" t="s">
        <v>25</v>
      </c>
      <c r="D56" s="156">
        <v>0</v>
      </c>
      <c r="E56" s="157">
        <v>0</v>
      </c>
      <c r="F56" s="157">
        <v>0</v>
      </c>
      <c r="G56" s="156"/>
      <c r="H56" s="156"/>
      <c r="I56" s="156"/>
      <c r="J56" s="52">
        <f t="shared" si="3"/>
        <v>0</v>
      </c>
      <c r="K56" s="52">
        <f t="shared" si="3"/>
        <v>0</v>
      </c>
      <c r="L56" s="71">
        <f t="shared" si="3"/>
        <v>0</v>
      </c>
      <c r="M56" s="157">
        <v>35</v>
      </c>
      <c r="N56" s="157">
        <v>8.9339999999999993</v>
      </c>
      <c r="O56" s="224">
        <v>7573.1769999999997</v>
      </c>
      <c r="P56" s="54"/>
      <c r="Q56" s="54"/>
      <c r="R56" s="54"/>
      <c r="S56" s="192"/>
      <c r="T56" s="192"/>
      <c r="U56" s="259"/>
      <c r="V56" s="71">
        <f t="shared" si="1"/>
        <v>0</v>
      </c>
      <c r="W56" s="52">
        <f t="shared" si="1"/>
        <v>0</v>
      </c>
      <c r="X56" s="71">
        <f t="shared" si="1"/>
        <v>0</v>
      </c>
      <c r="Y56" s="54"/>
      <c r="Z56" s="54"/>
      <c r="AA56" s="54"/>
      <c r="AB56" s="52"/>
      <c r="AC56" s="52"/>
      <c r="AD56" s="71"/>
      <c r="AE56" s="52"/>
      <c r="AF56" s="52"/>
      <c r="AG56" s="71"/>
      <c r="AH56" s="52"/>
      <c r="AI56" s="52"/>
      <c r="AJ56" s="72"/>
      <c r="AK56" s="52"/>
      <c r="AL56" s="52"/>
      <c r="AM56" s="71"/>
      <c r="AN56" s="52"/>
      <c r="AO56" s="52"/>
      <c r="AP56" s="71"/>
      <c r="AQ56" s="54">
        <f t="shared" si="2"/>
        <v>35</v>
      </c>
      <c r="AR56" s="54">
        <f t="shared" si="2"/>
        <v>8.9339999999999993</v>
      </c>
      <c r="AS56" s="54">
        <f t="shared" si="2"/>
        <v>7573.1769999999997</v>
      </c>
      <c r="AT56" s="83" t="s">
        <v>25</v>
      </c>
      <c r="AU56" s="84" t="s">
        <v>83</v>
      </c>
      <c r="AV56" s="85" t="s">
        <v>66</v>
      </c>
      <c r="AW56" s="24"/>
    </row>
    <row r="57" spans="1:49" ht="25.5">
      <c r="A57" s="86"/>
      <c r="B57" s="87"/>
      <c r="C57" s="58" t="s">
        <v>26</v>
      </c>
      <c r="D57" s="161">
        <v>0</v>
      </c>
      <c r="E57" s="159">
        <v>0</v>
      </c>
      <c r="F57" s="159">
        <v>0</v>
      </c>
      <c r="G57" s="156"/>
      <c r="H57" s="156"/>
      <c r="I57" s="156"/>
      <c r="J57" s="61">
        <f t="shared" si="3"/>
        <v>0</v>
      </c>
      <c r="K57" s="61">
        <f t="shared" si="3"/>
        <v>0</v>
      </c>
      <c r="L57" s="62">
        <f t="shared" si="3"/>
        <v>0</v>
      </c>
      <c r="M57" s="237">
        <v>9</v>
      </c>
      <c r="N57" s="237">
        <v>4.3677999999999999</v>
      </c>
      <c r="O57" s="238">
        <v>3911.0410000000002</v>
      </c>
      <c r="P57" s="54"/>
      <c r="Q57" s="54"/>
      <c r="R57" s="54"/>
      <c r="S57" s="193"/>
      <c r="T57" s="193"/>
      <c r="U57" s="260"/>
      <c r="V57" s="62">
        <f t="shared" si="1"/>
        <v>0</v>
      </c>
      <c r="W57" s="61">
        <f t="shared" si="1"/>
        <v>0</v>
      </c>
      <c r="X57" s="62">
        <f t="shared" si="1"/>
        <v>0</v>
      </c>
      <c r="Y57" s="54"/>
      <c r="Z57" s="54"/>
      <c r="AA57" s="54"/>
      <c r="AB57" s="61"/>
      <c r="AC57" s="61"/>
      <c r="AD57" s="76"/>
      <c r="AE57" s="61"/>
      <c r="AF57" s="61"/>
      <c r="AG57" s="62"/>
      <c r="AH57" s="61"/>
      <c r="AI57" s="61"/>
      <c r="AJ57" s="67"/>
      <c r="AK57" s="61"/>
      <c r="AL57" s="61"/>
      <c r="AM57" s="62"/>
      <c r="AN57" s="61"/>
      <c r="AO57" s="61"/>
      <c r="AP57" s="62"/>
      <c r="AQ57" s="68">
        <f t="shared" si="2"/>
        <v>9</v>
      </c>
      <c r="AR57" s="68">
        <f t="shared" si="2"/>
        <v>4.3677999999999999</v>
      </c>
      <c r="AS57" s="68">
        <f t="shared" si="2"/>
        <v>3911.0410000000002</v>
      </c>
      <c r="AT57" s="58" t="s">
        <v>26</v>
      </c>
      <c r="AU57" s="88"/>
      <c r="AV57" s="89"/>
      <c r="AW57" s="24"/>
    </row>
    <row r="58" spans="1:49" ht="25.5">
      <c r="A58" s="8" t="s">
        <v>66</v>
      </c>
      <c r="C58" s="90" t="s">
        <v>25</v>
      </c>
      <c r="D58" s="166">
        <v>0</v>
      </c>
      <c r="E58" s="167">
        <v>0</v>
      </c>
      <c r="F58" s="167">
        <v>0</v>
      </c>
      <c r="G58" s="156"/>
      <c r="H58" s="156"/>
      <c r="I58" s="156"/>
      <c r="J58" s="94">
        <f t="shared" si="3"/>
        <v>0</v>
      </c>
      <c r="K58" s="94">
        <f t="shared" si="3"/>
        <v>0</v>
      </c>
      <c r="L58" s="95">
        <f t="shared" si="3"/>
        <v>0</v>
      </c>
      <c r="M58" s="239">
        <v>1266</v>
      </c>
      <c r="N58" s="240">
        <v>38.872100000000003</v>
      </c>
      <c r="O58" s="241">
        <v>23660.050999999999</v>
      </c>
      <c r="P58" s="54"/>
      <c r="Q58" s="54"/>
      <c r="R58" s="54"/>
      <c r="S58" s="261"/>
      <c r="T58" s="261"/>
      <c r="U58" s="262"/>
      <c r="V58" s="95">
        <f t="shared" si="1"/>
        <v>0</v>
      </c>
      <c r="W58" s="94">
        <f t="shared" si="1"/>
        <v>0</v>
      </c>
      <c r="X58" s="95">
        <f t="shared" si="1"/>
        <v>0</v>
      </c>
      <c r="Y58" s="54">
        <v>527</v>
      </c>
      <c r="Z58" s="54">
        <v>2231.3290999999999</v>
      </c>
      <c r="AA58" s="54">
        <v>518719.37099999998</v>
      </c>
      <c r="AB58" s="94"/>
      <c r="AC58" s="94"/>
      <c r="AD58" s="266"/>
      <c r="AE58" s="94"/>
      <c r="AF58" s="94"/>
      <c r="AG58" s="99"/>
      <c r="AH58" s="94">
        <v>6</v>
      </c>
      <c r="AI58" s="94">
        <v>0.16800000000000001</v>
      </c>
      <c r="AJ58" s="99">
        <v>52.92</v>
      </c>
      <c r="AK58" s="94">
        <v>72</v>
      </c>
      <c r="AL58" s="94">
        <v>4.8197999999999999</v>
      </c>
      <c r="AM58" s="95">
        <v>2513.817</v>
      </c>
      <c r="AN58" s="94">
        <v>550</v>
      </c>
      <c r="AO58" s="94">
        <v>7.2727000000000004</v>
      </c>
      <c r="AP58" s="95">
        <v>35827.088000000003</v>
      </c>
      <c r="AQ58" s="100">
        <f t="shared" si="2"/>
        <v>2421</v>
      </c>
      <c r="AR58" s="100">
        <f t="shared" si="2"/>
        <v>2282.4616999999998</v>
      </c>
      <c r="AS58" s="100">
        <f t="shared" si="2"/>
        <v>580773.24699999997</v>
      </c>
      <c r="AT58" s="90" t="s">
        <v>25</v>
      </c>
      <c r="AU58" s="101"/>
      <c r="AV58" s="56" t="s">
        <v>66</v>
      </c>
      <c r="AW58" s="24"/>
    </row>
    <row r="59" spans="1:49" ht="25.5">
      <c r="A59" s="102" t="s">
        <v>67</v>
      </c>
      <c r="B59" s="103"/>
      <c r="C59" s="70" t="s">
        <v>68</v>
      </c>
      <c r="D59" s="156">
        <v>0</v>
      </c>
      <c r="E59" s="157">
        <v>0</v>
      </c>
      <c r="F59" s="157">
        <v>0</v>
      </c>
      <c r="G59" s="156"/>
      <c r="H59" s="156"/>
      <c r="I59" s="156"/>
      <c r="J59" s="105">
        <f t="shared" si="3"/>
        <v>0</v>
      </c>
      <c r="K59" s="105">
        <f t="shared" si="3"/>
        <v>0</v>
      </c>
      <c r="L59" s="106">
        <f t="shared" si="3"/>
        <v>0</v>
      </c>
      <c r="M59" s="242"/>
      <c r="N59" s="157"/>
      <c r="O59" s="229"/>
      <c r="P59" s="54"/>
      <c r="Q59" s="54"/>
      <c r="R59" s="54"/>
      <c r="S59" s="192"/>
      <c r="T59" s="192"/>
      <c r="U59" s="259"/>
      <c r="V59" s="106">
        <f t="shared" si="1"/>
        <v>0</v>
      </c>
      <c r="W59" s="105">
        <f t="shared" si="1"/>
        <v>0</v>
      </c>
      <c r="X59" s="106">
        <f t="shared" si="1"/>
        <v>0</v>
      </c>
      <c r="Y59" s="54"/>
      <c r="Z59" s="54"/>
      <c r="AA59" s="54"/>
      <c r="AB59" s="52"/>
      <c r="AC59" s="107"/>
      <c r="AD59" s="72"/>
      <c r="AE59" s="52"/>
      <c r="AF59" s="107"/>
      <c r="AG59" s="72"/>
      <c r="AH59" s="52"/>
      <c r="AI59" s="107"/>
      <c r="AJ59" s="72"/>
      <c r="AK59" s="52"/>
      <c r="AL59" s="107"/>
      <c r="AM59" s="71"/>
      <c r="AN59" s="52"/>
      <c r="AO59" s="107"/>
      <c r="AP59" s="71"/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 ht="25.5">
      <c r="A60" s="32"/>
      <c r="B60" s="33"/>
      <c r="C60" s="58" t="s">
        <v>26</v>
      </c>
      <c r="D60" s="161">
        <v>0</v>
      </c>
      <c r="E60" s="159">
        <v>0</v>
      </c>
      <c r="F60" s="159">
        <v>0</v>
      </c>
      <c r="G60" s="156"/>
      <c r="H60" s="156"/>
      <c r="I60" s="156"/>
      <c r="J60" s="61">
        <f t="shared" si="3"/>
        <v>0</v>
      </c>
      <c r="K60" s="61">
        <f t="shared" si="3"/>
        <v>0</v>
      </c>
      <c r="L60" s="62">
        <f t="shared" si="3"/>
        <v>0</v>
      </c>
      <c r="M60" s="158">
        <v>4</v>
      </c>
      <c r="N60" s="159">
        <v>0.30020000000000002</v>
      </c>
      <c r="O60" s="226">
        <v>68.36</v>
      </c>
      <c r="P60" s="54">
        <v>2</v>
      </c>
      <c r="Q60" s="54">
        <v>5.2190000000000003</v>
      </c>
      <c r="R60" s="54">
        <v>941.64</v>
      </c>
      <c r="S60" s="193"/>
      <c r="T60" s="193"/>
      <c r="U60" s="260"/>
      <c r="V60" s="62">
        <f t="shared" si="1"/>
        <v>2</v>
      </c>
      <c r="W60" s="61">
        <f t="shared" si="1"/>
        <v>5.2190000000000003</v>
      </c>
      <c r="X60" s="62">
        <f t="shared" si="1"/>
        <v>941.64</v>
      </c>
      <c r="Y60" s="54"/>
      <c r="Z60" s="54"/>
      <c r="AA60" s="54"/>
      <c r="AB60" s="61"/>
      <c r="AC60" s="61"/>
      <c r="AD60" s="67"/>
      <c r="AE60" s="61"/>
      <c r="AF60" s="61"/>
      <c r="AG60" s="67"/>
      <c r="AH60" s="61"/>
      <c r="AI60" s="61"/>
      <c r="AJ60" s="67"/>
      <c r="AK60" s="61"/>
      <c r="AL60" s="61"/>
      <c r="AM60" s="62"/>
      <c r="AN60" s="61"/>
      <c r="AO60" s="61"/>
      <c r="AP60" s="62"/>
      <c r="AQ60" s="68">
        <f t="shared" si="2"/>
        <v>6</v>
      </c>
      <c r="AR60" s="68">
        <f t="shared" si="2"/>
        <v>5.5192000000000005</v>
      </c>
      <c r="AS60" s="68">
        <f t="shared" si="2"/>
        <v>1010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166">
        <v>93</v>
      </c>
      <c r="E61" s="167">
        <v>9.1021999999999998</v>
      </c>
      <c r="F61" s="167">
        <v>10577.704899738257</v>
      </c>
      <c r="G61" s="156">
        <v>66</v>
      </c>
      <c r="H61" s="156">
        <v>17.873999999999999</v>
      </c>
      <c r="I61" s="156">
        <v>11515.138000000001</v>
      </c>
      <c r="J61" s="94">
        <f>+J6+J8+J10+J12+J14+J16+J18+J20+J22+J24+J26+J28+J30+J32+J34+J36+J38+J40+J42+J44+J46+J48+J50+J52+J54+J56+J58</f>
        <v>159</v>
      </c>
      <c r="K61" s="94">
        <f>+K6+K8+K10+K12+K14+K16+K18+K20+K22+K24+K26+K28+K30+K32+K34+K36+K38+K40+K42+K44+K46+K48+K50+K52+K54+K56+K58</f>
        <v>26.976199999999999</v>
      </c>
      <c r="L61" s="95">
        <f>+L6+L8+L10+L12+L14+L16+L18+L20+L22+L24+L26+L28+L30+L32+L34+L36+L38+L40+L42+L44+L46+L48+L50+L52+L54+L56+L58</f>
        <v>22092.842899738258</v>
      </c>
      <c r="M61" s="243">
        <f t="shared" ref="M61:O61" si="4">+M6+M8+M10+M12+M14+M16+M18+M20+M22+M24+M26+M28+M30+M32+M34+M36+M38+M40+M42+M44+M46+M48+M50+M52+M54+M56+M58</f>
        <v>1554</v>
      </c>
      <c r="N61" s="167">
        <f t="shared" si="4"/>
        <v>886.71170000000006</v>
      </c>
      <c r="O61" s="228">
        <f t="shared" si="4"/>
        <v>198815.073</v>
      </c>
      <c r="P61" s="54">
        <v>109</v>
      </c>
      <c r="Q61" s="54">
        <v>1613.5701999999999</v>
      </c>
      <c r="R61" s="54">
        <v>280798.09599999996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109</v>
      </c>
      <c r="W61" s="94">
        <f>+W6+W8+W10+W12+W14+W16+W18+W20+W22+W24+W26+W28+W30+W32+W34+W36+W38+W40+W42+W44+W46+W48+W50+W52+W54+W56+W58</f>
        <v>1613.5701999999999</v>
      </c>
      <c r="X61" s="99">
        <f>+X6+X8+X10+X12+X14+X16+X18+X20+X22+X24+X26+X28+X30+X32+X34+X36+X38+X40+X42+X44+X46+X48+X50+X52+X54+X56+X58</f>
        <v>280798.09599999996</v>
      </c>
      <c r="Y61" s="54">
        <v>767</v>
      </c>
      <c r="Z61" s="54">
        <v>2694.6534999999999</v>
      </c>
      <c r="AA61" s="54">
        <v>573969.54200000002</v>
      </c>
      <c r="AB61" s="94">
        <f t="shared" ref="AB61:AD61" si="5">+AB6+AB8+AB10+AB12+AB14+AB16+AB18+AB20+AB22+AB24+AB26+AB28+AB30+AB32+AB34+AB36+AB38+AB40+AB42+AB44+AB46+AB48+AB50+AB52+AB54+AB56+AB58</f>
        <v>97</v>
      </c>
      <c r="AC61" s="94">
        <f t="shared" si="5"/>
        <v>8.4802</v>
      </c>
      <c r="AD61" s="94">
        <f t="shared" si="5"/>
        <v>4320.1559999999999</v>
      </c>
      <c r="AE61" s="94">
        <f t="shared" ref="AC61:AG61" si="6">+AE6+AE8+AE10+AE12+AE14+AE16+AE18+AE20+AE22+AE24+AE26+AE28+AE30+AE32+AE34+AE36+AE38+AE40+AE42+AE44+AE46+AE48+AE50+AE52+AE54+AE56+AE58</f>
        <v>2</v>
      </c>
      <c r="AF61" s="94">
        <f t="shared" si="6"/>
        <v>0.33750000000000002</v>
      </c>
      <c r="AG61" s="94">
        <f t="shared" si="6"/>
        <v>1020.986</v>
      </c>
      <c r="AH61" s="96">
        <v>163</v>
      </c>
      <c r="AI61" s="97">
        <v>27.7074</v>
      </c>
      <c r="AJ61" s="97">
        <v>10555.458000000001</v>
      </c>
      <c r="AK61" s="94">
        <f t="shared" ref="AK61:AP61" si="7">+AK6+AK8+AK10+AK12+AK14+AK16+AK18+AK20+AK22+AK24+AK26+AK28+AK30+AK32+AK34+AK36+AK38+AK40+AK42+AK44+AK46+AK48+AK50+AK52+AK54+AK56+AK58</f>
        <v>353</v>
      </c>
      <c r="AL61" s="94">
        <f t="shared" si="7"/>
        <v>13.146999999999998</v>
      </c>
      <c r="AM61" s="95">
        <f t="shared" si="7"/>
        <v>10140.798000000001</v>
      </c>
      <c r="AN61" s="94">
        <f t="shared" si="7"/>
        <v>832</v>
      </c>
      <c r="AO61" s="94">
        <f t="shared" si="7"/>
        <v>19.9727</v>
      </c>
      <c r="AP61" s="94">
        <f t="shared" si="7"/>
        <v>50902.324000000001</v>
      </c>
      <c r="AQ61" s="100">
        <f t="shared" si="2"/>
        <v>4036</v>
      </c>
      <c r="AR61" s="100">
        <f t="shared" si="2"/>
        <v>5291.5563999999995</v>
      </c>
      <c r="AS61" s="100">
        <f t="shared" si="2"/>
        <v>1152615.2758997383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156">
        <v>0</v>
      </c>
      <c r="E62" s="157">
        <v>0</v>
      </c>
      <c r="F62" s="157">
        <v>0</v>
      </c>
      <c r="G62" s="156">
        <v>0</v>
      </c>
      <c r="H62" s="156">
        <v>0</v>
      </c>
      <c r="I62" s="156">
        <v>0</v>
      </c>
      <c r="J62" s="52">
        <f>J59</f>
        <v>0</v>
      </c>
      <c r="K62" s="52">
        <f>K59</f>
        <v>0</v>
      </c>
      <c r="L62" s="71">
        <f>L59</f>
        <v>0</v>
      </c>
      <c r="M62" s="242">
        <f t="shared" ref="M62:O62" si="8">M59</f>
        <v>0</v>
      </c>
      <c r="N62" s="157">
        <f t="shared" si="8"/>
        <v>0</v>
      </c>
      <c r="O62" s="229">
        <f t="shared" si="8"/>
        <v>0</v>
      </c>
      <c r="P62" s="54">
        <v>0</v>
      </c>
      <c r="Q62" s="54">
        <v>0</v>
      </c>
      <c r="R62" s="54"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v>0</v>
      </c>
      <c r="Z62" s="54">
        <v>0</v>
      </c>
      <c r="AA62" s="54">
        <v>0</v>
      </c>
      <c r="AB62" s="52">
        <f t="shared" ref="AB62:AD62" si="9">AB59</f>
        <v>0</v>
      </c>
      <c r="AC62" s="52">
        <f t="shared" si="9"/>
        <v>0</v>
      </c>
      <c r="AD62" s="72">
        <f t="shared" si="9"/>
        <v>0</v>
      </c>
      <c r="AE62" s="52">
        <f t="shared" ref="AE62:AG62" si="10">+AE59</f>
        <v>0</v>
      </c>
      <c r="AF62" s="52">
        <f t="shared" si="10"/>
        <v>0</v>
      </c>
      <c r="AG62" s="72">
        <f t="shared" si="10"/>
        <v>0</v>
      </c>
      <c r="AH62" s="48">
        <v>0</v>
      </c>
      <c r="AI62" s="49">
        <v>0</v>
      </c>
      <c r="AJ62" s="49">
        <v>0</v>
      </c>
      <c r="AK62" s="52">
        <f t="shared" ref="AK62:AP62" si="11">AK59</f>
        <v>0</v>
      </c>
      <c r="AL62" s="52">
        <f t="shared" si="11"/>
        <v>0</v>
      </c>
      <c r="AM62" s="71">
        <f t="shared" si="11"/>
        <v>0</v>
      </c>
      <c r="AN62" s="52">
        <f t="shared" si="11"/>
        <v>0</v>
      </c>
      <c r="AO62" s="52">
        <f t="shared" si="11"/>
        <v>0</v>
      </c>
      <c r="AP62" s="71">
        <f t="shared" si="11"/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105</v>
      </c>
      <c r="AV62" s="110"/>
      <c r="AW62" s="24"/>
    </row>
    <row r="63" spans="1:49" ht="25.5">
      <c r="A63" s="32"/>
      <c r="B63" s="33"/>
      <c r="C63" s="58" t="s">
        <v>26</v>
      </c>
      <c r="D63" s="161">
        <v>9</v>
      </c>
      <c r="E63" s="159">
        <v>151.82240000000002</v>
      </c>
      <c r="F63" s="159">
        <v>52852.321535515264</v>
      </c>
      <c r="G63" s="156">
        <v>7</v>
      </c>
      <c r="H63" s="156">
        <v>98.4452</v>
      </c>
      <c r="I63" s="156">
        <v>56335.186000000002</v>
      </c>
      <c r="J63" s="61">
        <f>+J7+J9+J11+J13+J15+J17+J19+J21+J23+J25+J27+J29+J31+J33+J35+J37+J39+J41+J43+J45+J47+J49+J51+J53+J55+J57+J60</f>
        <v>16</v>
      </c>
      <c r="K63" s="61">
        <f>+K7+K9+K11+K13+K15+K17+K19+K21+K23+K25+K27+K29+K31+K33+K35+K37+K39+K41+K43+K45+K47+K49+K51+K53+K55+K57+K60</f>
        <v>250.26760000000002</v>
      </c>
      <c r="L63" s="62">
        <f>+L7+L9+L11+L13+L15+L17+L19+L21+L23+L25+L27+L29+L31+L33+L35+L37+L39+L41+L43+L45+L47+L49+L51+L53+L55+L57+L60</f>
        <v>109187.50753551527</v>
      </c>
      <c r="M63" s="244">
        <f t="shared" ref="M63:O63" si="12">+M7+M9+M11+M13+M15+M17+M19+M21+M23+M25+M27+M29+M31+M33+M35+M37+M39+M41+M43+M45+M47+M49+M51+M53+M55+M57+M60</f>
        <v>206</v>
      </c>
      <c r="N63" s="245">
        <f t="shared" si="12"/>
        <v>6049.2651999999998</v>
      </c>
      <c r="O63" s="246">
        <f t="shared" si="12"/>
        <v>1665331.6410000003</v>
      </c>
      <c r="P63" s="54">
        <v>88</v>
      </c>
      <c r="Q63" s="54">
        <v>6355.9022000000004</v>
      </c>
      <c r="R63" s="54">
        <v>1149990.0999999999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88</v>
      </c>
      <c r="W63" s="61">
        <f>+W7+W9+W11+W13+W15+W17+W19+W21+W23+W25+W27+W29+W31+W33+W35+W37+W39+W41+W43+W45+W47+W49+W51+W53+W55+W57+W60</f>
        <v>6355.9022000000004</v>
      </c>
      <c r="X63" s="67">
        <f>+X7+X9+X11+X13+X15+X17+X19+X21+X23+X25+X27+X29+X31+X33+X35+X37+X39+X41+X43+X45+X47+X49+X51+X53+X55+X57+X60</f>
        <v>1149990.0999999999</v>
      </c>
      <c r="Y63" s="54">
        <v>3</v>
      </c>
      <c r="Z63" s="54">
        <v>1078.9860000000001</v>
      </c>
      <c r="AA63" s="54">
        <v>198626.36600000001</v>
      </c>
      <c r="AB63" s="61">
        <f t="shared" ref="AB63:AD63" si="13">AB7+AB9+AB11+AB13+AB15+AB17+AB19+AB21+AB23+AB25+AB27+AB29+AB31+AB33+AB35+AB37+AB39+AB41+AB43+AB45+AB47+AB49+AB51+AB53+AB55+AB57+AB60</f>
        <v>0</v>
      </c>
      <c r="AC63" s="61">
        <f t="shared" si="13"/>
        <v>0</v>
      </c>
      <c r="AD63" s="67">
        <f t="shared" si="13"/>
        <v>0</v>
      </c>
      <c r="AE63" s="61">
        <f t="shared" ref="AE63:AG63" si="14">AE7+AE9+AE11+AE13+AE15+AE17+AE19+AE21+AE23+AE25+AE27+AE29+AE31+AE33+AE35+AE37+AE39+AE41+AE43+AE45+AE47+AE49+AE51+AE53+AE55+AE57+AE60</f>
        <v>0</v>
      </c>
      <c r="AF63" s="61">
        <f t="shared" si="14"/>
        <v>0</v>
      </c>
      <c r="AG63" s="67">
        <f t="shared" si="14"/>
        <v>0</v>
      </c>
      <c r="AH63" s="63">
        <v>0</v>
      </c>
      <c r="AI63" s="64">
        <v>0</v>
      </c>
      <c r="AJ63" s="64">
        <v>0</v>
      </c>
      <c r="AK63" s="61">
        <f t="shared" ref="AK63:AP63" si="15">AK7+AK9+AK11+AK13+AK15+AK17+AK19+AK21+AK23+AK25+AK27+AK29+AK31+AK33+AK35+AK37+AK39+AK41+AK43+AK45+AK47+AK49+AK51+AK53+AK55+AK57+AK60</f>
        <v>0</v>
      </c>
      <c r="AL63" s="61">
        <f t="shared" si="15"/>
        <v>0</v>
      </c>
      <c r="AM63" s="62">
        <f t="shared" si="15"/>
        <v>0</v>
      </c>
      <c r="AN63" s="61">
        <f t="shared" si="15"/>
        <v>0</v>
      </c>
      <c r="AO63" s="61">
        <f t="shared" si="15"/>
        <v>0</v>
      </c>
      <c r="AP63" s="62">
        <f t="shared" si="15"/>
        <v>0</v>
      </c>
      <c r="AQ63" s="68">
        <f t="shared" si="2"/>
        <v>313</v>
      </c>
      <c r="AR63" s="68">
        <f t="shared" si="2"/>
        <v>13734.420999999998</v>
      </c>
      <c r="AS63" s="68">
        <f t="shared" si="2"/>
        <v>3123135.6145355152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156">
        <v>0</v>
      </c>
      <c r="E64" s="157">
        <v>0</v>
      </c>
      <c r="F64" s="157">
        <v>0</v>
      </c>
      <c r="G64" s="156">
        <v>279</v>
      </c>
      <c r="H64" s="156">
        <v>51.2044</v>
      </c>
      <c r="I64" s="156">
        <v>40239.665000000001</v>
      </c>
      <c r="J64" s="52">
        <f t="shared" ref="J64:L67" si="16">D64+G64</f>
        <v>279</v>
      </c>
      <c r="K64" s="52">
        <f t="shared" si="16"/>
        <v>51.2044</v>
      </c>
      <c r="L64" s="71">
        <f t="shared" si="16"/>
        <v>40239.665000000001</v>
      </c>
      <c r="M64" s="157">
        <v>620</v>
      </c>
      <c r="N64" s="157">
        <v>107.4828</v>
      </c>
      <c r="O64" s="224">
        <v>104927.96400000001</v>
      </c>
      <c r="P64" s="54">
        <v>2201</v>
      </c>
      <c r="Q64" s="54">
        <v>1841.2302</v>
      </c>
      <c r="R64" s="54">
        <v>451950.26400000002</v>
      </c>
      <c r="S64" s="192"/>
      <c r="T64" s="192"/>
      <c r="U64" s="259"/>
      <c r="V64" s="71">
        <f t="shared" ref="V64:X70" si="17">P64+S64</f>
        <v>2201</v>
      </c>
      <c r="W64" s="52">
        <f t="shared" si="17"/>
        <v>1841.2302</v>
      </c>
      <c r="X64" s="71">
        <f t="shared" si="17"/>
        <v>451950.26400000002</v>
      </c>
      <c r="Y64" s="54">
        <v>767</v>
      </c>
      <c r="Z64" s="54">
        <v>401.08800000000002</v>
      </c>
      <c r="AA64" s="54">
        <v>53275.839999999997</v>
      </c>
      <c r="AB64" s="52"/>
      <c r="AC64" s="52"/>
      <c r="AD64" s="72"/>
      <c r="AE64" s="52"/>
      <c r="AF64" s="52"/>
      <c r="AG64" s="72"/>
      <c r="AH64" s="52"/>
      <c r="AI64" s="52"/>
      <c r="AJ64" s="72"/>
      <c r="AK64" s="52"/>
      <c r="AL64" s="52"/>
      <c r="AM64" s="71"/>
      <c r="AN64" s="52"/>
      <c r="AO64" s="52"/>
      <c r="AP64" s="71"/>
      <c r="AQ64" s="54">
        <f t="shared" si="2"/>
        <v>3867</v>
      </c>
      <c r="AR64" s="54">
        <f t="shared" si="2"/>
        <v>2401.0054000000005</v>
      </c>
      <c r="AS64" s="54">
        <f t="shared" si="2"/>
        <v>650393.73300000012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161">
        <v>491</v>
      </c>
      <c r="E65" s="159">
        <v>60.113</v>
      </c>
      <c r="F65" s="160">
        <v>84530.528564746477</v>
      </c>
      <c r="G65" s="156">
        <v>131</v>
      </c>
      <c r="H65" s="156">
        <v>1900.8195000000001</v>
      </c>
      <c r="I65" s="156">
        <v>953223.89599999995</v>
      </c>
      <c r="J65" s="61">
        <f t="shared" si="16"/>
        <v>622</v>
      </c>
      <c r="K65" s="61">
        <f t="shared" si="16"/>
        <v>1960.9325000000001</v>
      </c>
      <c r="L65" s="62">
        <f t="shared" si="16"/>
        <v>1037754.4245647464</v>
      </c>
      <c r="M65" s="159">
        <v>43</v>
      </c>
      <c r="N65" s="159">
        <v>11.292</v>
      </c>
      <c r="O65" s="223">
        <v>2131.8989999999999</v>
      </c>
      <c r="P65" s="54">
        <v>31</v>
      </c>
      <c r="Q65" s="54">
        <v>3.5733999999999999</v>
      </c>
      <c r="R65" s="54">
        <v>778.23500000000001</v>
      </c>
      <c r="S65" s="193"/>
      <c r="T65" s="193"/>
      <c r="U65" s="260"/>
      <c r="V65" s="62">
        <f t="shared" si="17"/>
        <v>31</v>
      </c>
      <c r="W65" s="61">
        <f t="shared" si="17"/>
        <v>3.5733999999999999</v>
      </c>
      <c r="X65" s="62">
        <f t="shared" si="17"/>
        <v>778.23500000000001</v>
      </c>
      <c r="Y65" s="54"/>
      <c r="Z65" s="54"/>
      <c r="AA65" s="54"/>
      <c r="AB65" s="61"/>
      <c r="AC65" s="61"/>
      <c r="AD65" s="67"/>
      <c r="AE65" s="61"/>
      <c r="AF65" s="61"/>
      <c r="AG65" s="67"/>
      <c r="AH65" s="61"/>
      <c r="AI65" s="61"/>
      <c r="AJ65" s="67"/>
      <c r="AK65" s="61"/>
      <c r="AL65" s="61"/>
      <c r="AM65" s="62"/>
      <c r="AN65" s="61"/>
      <c r="AO65" s="61"/>
      <c r="AP65" s="62"/>
      <c r="AQ65" s="68">
        <f t="shared" si="2"/>
        <v>696</v>
      </c>
      <c r="AR65" s="68">
        <f t="shared" si="2"/>
        <v>1975.7979</v>
      </c>
      <c r="AS65" s="68">
        <f t="shared" si="2"/>
        <v>1040664.5585647464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156">
        <v>0</v>
      </c>
      <c r="E66" s="157">
        <v>0</v>
      </c>
      <c r="F66" s="157">
        <v>0</v>
      </c>
      <c r="G66" s="156"/>
      <c r="H66" s="156"/>
      <c r="I66" s="156"/>
      <c r="J66" s="52">
        <f t="shared" si="16"/>
        <v>0</v>
      </c>
      <c r="K66" s="52">
        <f t="shared" si="16"/>
        <v>0</v>
      </c>
      <c r="L66" s="71">
        <f t="shared" si="16"/>
        <v>0</v>
      </c>
      <c r="M66" s="157"/>
      <c r="N66" s="157"/>
      <c r="O66" s="224"/>
      <c r="P66" s="54"/>
      <c r="Q66" s="54"/>
      <c r="R66" s="54"/>
      <c r="S66" s="192"/>
      <c r="T66" s="192"/>
      <c r="U66" s="259"/>
      <c r="V66" s="71">
        <f t="shared" si="17"/>
        <v>0</v>
      </c>
      <c r="W66" s="52">
        <f t="shared" si="17"/>
        <v>0</v>
      </c>
      <c r="X66" s="71">
        <f t="shared" si="17"/>
        <v>0</v>
      </c>
      <c r="Y66" s="54"/>
      <c r="Z66" s="54"/>
      <c r="AA66" s="54"/>
      <c r="AB66" s="52"/>
      <c r="AC66" s="52"/>
      <c r="AD66" s="72"/>
      <c r="AE66" s="52"/>
      <c r="AF66" s="52"/>
      <c r="AG66" s="72"/>
      <c r="AH66" s="52"/>
      <c r="AI66" s="52"/>
      <c r="AJ66" s="72"/>
      <c r="AK66" s="52"/>
      <c r="AL66" s="52"/>
      <c r="AM66" s="71"/>
      <c r="AN66" s="52"/>
      <c r="AO66" s="52"/>
      <c r="AP66" s="71"/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161">
        <v>0</v>
      </c>
      <c r="E67" s="159">
        <v>0</v>
      </c>
      <c r="F67" s="159">
        <v>0</v>
      </c>
      <c r="G67" s="156"/>
      <c r="H67" s="156"/>
      <c r="I67" s="156"/>
      <c r="J67" s="61">
        <f t="shared" si="16"/>
        <v>0</v>
      </c>
      <c r="K67" s="61">
        <f t="shared" si="16"/>
        <v>0</v>
      </c>
      <c r="L67" s="62">
        <f t="shared" si="16"/>
        <v>0</v>
      </c>
      <c r="M67" s="159"/>
      <c r="N67" s="159"/>
      <c r="O67" s="223"/>
      <c r="P67" s="54"/>
      <c r="Q67" s="54"/>
      <c r="R67" s="54"/>
      <c r="S67" s="193"/>
      <c r="T67" s="193"/>
      <c r="U67" s="260"/>
      <c r="V67" s="62">
        <f t="shared" si="17"/>
        <v>0</v>
      </c>
      <c r="W67" s="61">
        <f t="shared" si="17"/>
        <v>0</v>
      </c>
      <c r="X67" s="62">
        <f t="shared" si="17"/>
        <v>0</v>
      </c>
      <c r="Y67" s="54"/>
      <c r="Z67" s="54"/>
      <c r="AA67" s="54"/>
      <c r="AB67" s="61"/>
      <c r="AC67" s="61"/>
      <c r="AD67" s="67"/>
      <c r="AE67" s="61"/>
      <c r="AF67" s="61"/>
      <c r="AG67" s="67"/>
      <c r="AH67" s="66"/>
      <c r="AI67" s="61"/>
      <c r="AJ67" s="67"/>
      <c r="AK67" s="61"/>
      <c r="AL67" s="61"/>
      <c r="AM67" s="62"/>
      <c r="AN67" s="61"/>
      <c r="AO67" s="61"/>
      <c r="AP67" s="62"/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106</v>
      </c>
      <c r="B68" s="122"/>
      <c r="C68" s="70" t="s">
        <v>25</v>
      </c>
      <c r="D68" s="52">
        <f>+D61+D64+D66</f>
        <v>93</v>
      </c>
      <c r="E68" s="52">
        <f>+E61+E64+E66</f>
        <v>9.1021999999999998</v>
      </c>
      <c r="F68" s="72">
        <f>+F61+F64+F66</f>
        <v>10577.704899738257</v>
      </c>
      <c r="G68" s="156">
        <f t="shared" ref="G68:I68" si="18">+G61+G64+G66</f>
        <v>345</v>
      </c>
      <c r="H68" s="156">
        <f t="shared" si="18"/>
        <v>69.078400000000002</v>
      </c>
      <c r="I68" s="156">
        <f t="shared" si="18"/>
        <v>51754.803</v>
      </c>
      <c r="J68" s="52">
        <f t="shared" ref="D68:O68" si="19">+J61+J64+J66</f>
        <v>438</v>
      </c>
      <c r="K68" s="52">
        <f t="shared" si="19"/>
        <v>78.180599999999998</v>
      </c>
      <c r="L68" s="71">
        <f t="shared" si="19"/>
        <v>62332.507899738259</v>
      </c>
      <c r="M68" s="51">
        <f t="shared" si="19"/>
        <v>2174</v>
      </c>
      <c r="N68" s="52">
        <f t="shared" si="19"/>
        <v>994.19450000000006</v>
      </c>
      <c r="O68" s="72">
        <f t="shared" si="19"/>
        <v>303743.03700000001</v>
      </c>
      <c r="P68" s="54">
        <f>+P61+P64+P66</f>
        <v>2310</v>
      </c>
      <c r="Q68" s="54">
        <f>+Q61+Q64+Q66</f>
        <v>3454.8004000000001</v>
      </c>
      <c r="R68" s="54">
        <f>+R61+R64+R66</f>
        <v>732748.36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2310</v>
      </c>
      <c r="W68" s="52">
        <f>W61+W64+W66</f>
        <v>3454.8004000000001</v>
      </c>
      <c r="X68" s="71">
        <f>X61+X64+X66</f>
        <v>732748.36</v>
      </c>
      <c r="Y68" s="54">
        <f t="shared" ref="Y68:AA68" si="20">+Y61+Y64+Y66</f>
        <v>1534</v>
      </c>
      <c r="Z68" s="54">
        <f t="shared" si="20"/>
        <v>3095.7415000000001</v>
      </c>
      <c r="AA68" s="54">
        <f t="shared" si="20"/>
        <v>627245.38199999998</v>
      </c>
      <c r="AB68" s="52">
        <f t="shared" ref="AB68:AD68" si="21">AB61+AB62+AB64+AB66</f>
        <v>97</v>
      </c>
      <c r="AC68" s="52">
        <f>+AC61+AC64+AC66</f>
        <v>8.4802</v>
      </c>
      <c r="AD68" s="72">
        <f t="shared" si="21"/>
        <v>4320.1559999999999</v>
      </c>
      <c r="AE68" s="52">
        <f>AE61+AE62+AE64+AE66</f>
        <v>2</v>
      </c>
      <c r="AF68" s="52">
        <f>+AF61+AF64+AF66</f>
        <v>0.33750000000000002</v>
      </c>
      <c r="AG68" s="72">
        <f>AG61+AG62+AG64+AG66</f>
        <v>1020.986</v>
      </c>
      <c r="AH68" s="49">
        <v>163</v>
      </c>
      <c r="AI68" s="49">
        <v>27.7074</v>
      </c>
      <c r="AJ68" s="49">
        <v>10555.458000000001</v>
      </c>
      <c r="AK68" s="52">
        <f>AK61+AK62+AK64+AK66</f>
        <v>353</v>
      </c>
      <c r="AL68" s="52">
        <f>+AL61+AL64+AL66</f>
        <v>13.146999999999998</v>
      </c>
      <c r="AM68" s="71">
        <f>AM61+AM62+AM64+AM66</f>
        <v>10140.798000000001</v>
      </c>
      <c r="AN68" s="52">
        <f>AN61+AN62+AN64+AN66</f>
        <v>832</v>
      </c>
      <c r="AO68" s="52">
        <f>+AO61+AO64+AO66</f>
        <v>19.9727</v>
      </c>
      <c r="AP68" s="71">
        <f>+AP61+AP64+AP66+AP62</f>
        <v>50902.324000000001</v>
      </c>
      <c r="AQ68" s="54">
        <f t="shared" si="2"/>
        <v>7903</v>
      </c>
      <c r="AR68" s="54">
        <f t="shared" si="2"/>
        <v>7692.5618000000004</v>
      </c>
      <c r="AS68" s="54">
        <f t="shared" si="2"/>
        <v>1803009.0088997385</v>
      </c>
      <c r="AT68" s="83" t="s">
        <v>25</v>
      </c>
      <c r="AU68" s="124" t="s">
        <v>106</v>
      </c>
      <c r="AV68" s="125"/>
      <c r="AW68" s="24"/>
    </row>
    <row r="69" spans="1:49">
      <c r="A69" s="126"/>
      <c r="B69" s="127"/>
      <c r="C69" s="58" t="s">
        <v>26</v>
      </c>
      <c r="D69" s="61">
        <f>+D63+D65+D67</f>
        <v>500</v>
      </c>
      <c r="E69" s="61">
        <f>+E63+E65+E67</f>
        <v>211.93540000000002</v>
      </c>
      <c r="F69" s="62">
        <f>+F63+F65+F67</f>
        <v>137382.85010026174</v>
      </c>
      <c r="G69" s="156">
        <f t="shared" ref="G69:I69" si="22">+G63+G65+G67</f>
        <v>138</v>
      </c>
      <c r="H69" s="156">
        <f t="shared" si="22"/>
        <v>1999.2647000000002</v>
      </c>
      <c r="I69" s="156">
        <f t="shared" si="22"/>
        <v>1009559.0819999999</v>
      </c>
      <c r="J69" s="61">
        <f t="shared" ref="D69:O69" si="23">+J63+J65+J67</f>
        <v>638</v>
      </c>
      <c r="K69" s="61">
        <f t="shared" si="23"/>
        <v>2211.2001</v>
      </c>
      <c r="L69" s="62">
        <f t="shared" si="23"/>
        <v>1146941.9321002618</v>
      </c>
      <c r="M69" s="61">
        <f t="shared" si="23"/>
        <v>249</v>
      </c>
      <c r="N69" s="61">
        <f t="shared" si="23"/>
        <v>6060.5572000000002</v>
      </c>
      <c r="O69" s="62">
        <f t="shared" si="23"/>
        <v>1667463.5400000003</v>
      </c>
      <c r="P69" s="54">
        <f>+P63+P65+P67</f>
        <v>119</v>
      </c>
      <c r="Q69" s="54">
        <f>+Q63+Q65+Q67</f>
        <v>6359.4756000000007</v>
      </c>
      <c r="R69" s="54">
        <f>+R63+R65+R67</f>
        <v>1150768.335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119</v>
      </c>
      <c r="W69" s="61">
        <f>+W63+W65+W67</f>
        <v>6359.4756000000007</v>
      </c>
      <c r="X69" s="62">
        <f>+X63+X65+X67</f>
        <v>1150768.335</v>
      </c>
      <c r="Y69" s="54">
        <f t="shared" ref="Y69:AG69" si="24">+Y63+Y65+Y67</f>
        <v>3</v>
      </c>
      <c r="Z69" s="54">
        <f t="shared" si="24"/>
        <v>1078.9860000000001</v>
      </c>
      <c r="AA69" s="54">
        <f t="shared" si="24"/>
        <v>198626.36600000001</v>
      </c>
      <c r="AB69" s="61">
        <f t="shared" si="24"/>
        <v>0</v>
      </c>
      <c r="AC69" s="61">
        <f t="shared" si="24"/>
        <v>0</v>
      </c>
      <c r="AD69" s="62">
        <f t="shared" si="24"/>
        <v>0</v>
      </c>
      <c r="AE69" s="61">
        <f t="shared" si="24"/>
        <v>0</v>
      </c>
      <c r="AF69" s="61">
        <f t="shared" si="24"/>
        <v>0</v>
      </c>
      <c r="AG69" s="67">
        <f t="shared" si="24"/>
        <v>0</v>
      </c>
      <c r="AH69" s="64">
        <v>0</v>
      </c>
      <c r="AI69" s="64">
        <v>0</v>
      </c>
      <c r="AJ69" s="64">
        <v>0</v>
      </c>
      <c r="AK69" s="61">
        <f t="shared" ref="AK69:AM69" si="25">+AK63+AK65+AK67</f>
        <v>0</v>
      </c>
      <c r="AL69" s="61">
        <f t="shared" si="25"/>
        <v>0</v>
      </c>
      <c r="AM69" s="62">
        <f t="shared" si="25"/>
        <v>0</v>
      </c>
      <c r="AN69" s="61">
        <f>AN63+AN65+AN67</f>
        <v>0</v>
      </c>
      <c r="AO69" s="61">
        <f>+AO63+AO65+AO67</f>
        <v>0</v>
      </c>
      <c r="AP69" s="62">
        <f>+AP63+AP65+AP67</f>
        <v>0</v>
      </c>
      <c r="AQ69" s="68">
        <f>AN69+AK69+AH69+AE69+AB69+Y69+S69+P69+M69+G69+D69</f>
        <v>1009</v>
      </c>
      <c r="AR69" s="68">
        <f t="shared" ref="AQ69:AS132" si="26">AO69+AL69+AI69+AF69+AC69+Z69+T69+Q69+N69+H69+E69</f>
        <v>15710.218900000002</v>
      </c>
      <c r="AS69" s="68">
        <f t="shared" si="26"/>
        <v>4163800.1731002619</v>
      </c>
      <c r="AT69" s="58" t="s">
        <v>26</v>
      </c>
      <c r="AU69" s="130"/>
      <c r="AV69" s="131"/>
      <c r="AW69" s="24"/>
    </row>
    <row r="70" spans="1:49" ht="19.5" thickBot="1">
      <c r="A70" s="132" t="s">
        <v>107</v>
      </c>
      <c r="B70" s="133" t="s">
        <v>77</v>
      </c>
      <c r="C70" s="134"/>
      <c r="D70" s="137"/>
      <c r="E70" s="137"/>
      <c r="F70" s="138"/>
      <c r="G70" s="156"/>
      <c r="H70" s="156"/>
      <c r="I70" s="156"/>
      <c r="J70" s="137"/>
      <c r="K70" s="137">
        <f>E70+H70</f>
        <v>0</v>
      </c>
      <c r="L70" s="138">
        <f>F70+I70</f>
        <v>0</v>
      </c>
      <c r="M70" s="137"/>
      <c r="N70" s="137"/>
      <c r="O70" s="138"/>
      <c r="P70" s="54"/>
      <c r="Q70" s="54"/>
      <c r="R70" s="54"/>
      <c r="S70" s="137"/>
      <c r="T70" s="137"/>
      <c r="U70" s="168"/>
      <c r="V70" s="138">
        <f t="shared" si="17"/>
        <v>0</v>
      </c>
      <c r="W70" s="137">
        <f t="shared" si="17"/>
        <v>0</v>
      </c>
      <c r="X70" s="138">
        <f t="shared" si="17"/>
        <v>0</v>
      </c>
      <c r="Y70" s="54"/>
      <c r="Z70" s="54"/>
      <c r="AA70" s="54"/>
      <c r="AB70" s="137"/>
      <c r="AC70" s="137"/>
      <c r="AD70" s="138"/>
      <c r="AE70" s="137"/>
      <c r="AF70" s="137"/>
      <c r="AG70" s="138"/>
      <c r="AH70" s="139"/>
      <c r="AI70" s="137"/>
      <c r="AJ70" s="138"/>
      <c r="AK70" s="137"/>
      <c r="AL70" s="137"/>
      <c r="AM70" s="138"/>
      <c r="AN70" s="137"/>
      <c r="AO70" s="137"/>
      <c r="AP70" s="138"/>
      <c r="AQ70" s="137">
        <f t="shared" si="26"/>
        <v>0</v>
      </c>
      <c r="AR70" s="137">
        <f t="shared" si="26"/>
        <v>0</v>
      </c>
      <c r="AS70" s="137">
        <f t="shared" si="26"/>
        <v>0</v>
      </c>
      <c r="AT70" s="140" t="s">
        <v>107</v>
      </c>
      <c r="AU70" s="133" t="s">
        <v>77</v>
      </c>
      <c r="AV70" s="141"/>
      <c r="AW70" s="24"/>
    </row>
    <row r="71" spans="1:49" ht="19.5" thickBot="1">
      <c r="A71" s="142" t="s">
        <v>108</v>
      </c>
      <c r="B71" s="143" t="s">
        <v>79</v>
      </c>
      <c r="C71" s="144"/>
      <c r="D71" s="137">
        <f t="shared" ref="D71:F71" si="27">D68+D69+D70</f>
        <v>593</v>
      </c>
      <c r="E71" s="137">
        <f t="shared" si="27"/>
        <v>221.03760000000003</v>
      </c>
      <c r="F71" s="138">
        <f t="shared" si="27"/>
        <v>147960.55499999999</v>
      </c>
      <c r="G71" s="156">
        <f>G68+G69+G70</f>
        <v>483</v>
      </c>
      <c r="H71" s="156">
        <f>H68+H69+H70</f>
        <v>2068.3431</v>
      </c>
      <c r="I71" s="156">
        <f>I68+I69+I70</f>
        <v>1061313.885</v>
      </c>
      <c r="J71" s="145">
        <f t="shared" ref="D71:L71" si="28">J68+J69</f>
        <v>1076</v>
      </c>
      <c r="K71" s="145">
        <f t="shared" si="28"/>
        <v>2289.3807000000002</v>
      </c>
      <c r="L71" s="146">
        <f t="shared" si="28"/>
        <v>1209274.44</v>
      </c>
      <c r="M71" s="137">
        <f t="shared" ref="M71:O71" si="29">M68+M69+M70</f>
        <v>2423</v>
      </c>
      <c r="N71" s="137">
        <f t="shared" si="29"/>
        <v>7054.7517000000007</v>
      </c>
      <c r="O71" s="138">
        <f t="shared" si="29"/>
        <v>1971206.5770000003</v>
      </c>
      <c r="P71" s="54">
        <f>P68+P69+P70</f>
        <v>2429</v>
      </c>
      <c r="Q71" s="54">
        <f>Q68+Q69+Q70</f>
        <v>9814.2760000000017</v>
      </c>
      <c r="R71" s="54">
        <f>R68+R69+R70</f>
        <v>1883516.6949999998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2429</v>
      </c>
      <c r="W71" s="145">
        <f>W68+W69+W70</f>
        <v>9814.2760000000017</v>
      </c>
      <c r="X71" s="146">
        <f>X68+X69+X70</f>
        <v>1883516.6949999998</v>
      </c>
      <c r="Y71" s="54">
        <f t="shared" ref="Y71:AA71" si="30">Y68+Y69+Y70</f>
        <v>1537</v>
      </c>
      <c r="Z71" s="54">
        <f t="shared" si="30"/>
        <v>4174.7275</v>
      </c>
      <c r="AA71" s="54">
        <f t="shared" si="30"/>
        <v>825871.74800000002</v>
      </c>
      <c r="AB71" s="137">
        <f>AB68+AB69+AB70</f>
        <v>97</v>
      </c>
      <c r="AC71" s="137">
        <f>AC68+AC69+AC70</f>
        <v>8.4802</v>
      </c>
      <c r="AD71" s="138">
        <f>AD68+AD69+AD70</f>
        <v>4320.1559999999999</v>
      </c>
      <c r="AE71" s="137">
        <f t="shared" ref="AE71:AG71" si="31">AE68+AE69</f>
        <v>2</v>
      </c>
      <c r="AF71" s="137">
        <f t="shared" si="31"/>
        <v>0.33750000000000002</v>
      </c>
      <c r="AG71" s="138">
        <f t="shared" si="31"/>
        <v>1020.986</v>
      </c>
      <c r="AH71" s="150">
        <v>163</v>
      </c>
      <c r="AI71" s="148">
        <v>27.7074</v>
      </c>
      <c r="AJ71" s="147">
        <v>10555.458000000001</v>
      </c>
      <c r="AK71" s="137">
        <f>AK68+AK69+AK70</f>
        <v>353</v>
      </c>
      <c r="AL71" s="137">
        <f>AL68+AL69+AL70</f>
        <v>13.146999999999998</v>
      </c>
      <c r="AM71" s="138">
        <f>AM68+AM69+AM70</f>
        <v>10140.798000000001</v>
      </c>
      <c r="AN71" s="137">
        <f>AN68+AN69+AN70</f>
        <v>832</v>
      </c>
      <c r="AO71" s="137">
        <f>AO68+AO69+AO70</f>
        <v>19.9727</v>
      </c>
      <c r="AP71" s="138">
        <f>AP68+AP69+AP70</f>
        <v>50902.324000000001</v>
      </c>
      <c r="AQ71" s="151">
        <f>AN71+AK71+AH71+AE71+AB71+Y71+S71+P71+M71+G71+D71</f>
        <v>8912</v>
      </c>
      <c r="AR71" s="151">
        <f>AO71+AL71+AI71+AF71+AC71+Z71+T71+Q71+N71+H71+E71</f>
        <v>23402.780699999999</v>
      </c>
      <c r="AS71" s="145">
        <f>AP71+AM71+AJ71+AG71+AD71+AA71+U71+R71+O71+I71+F71</f>
        <v>5966809.182</v>
      </c>
      <c r="AT71" s="152" t="s">
        <v>108</v>
      </c>
      <c r="AU71" s="143" t="s">
        <v>79</v>
      </c>
      <c r="AV71" s="153" t="s">
        <v>66</v>
      </c>
      <c r="AW71" s="24"/>
    </row>
    <row r="72" spans="1:49">
      <c r="X72" s="154" t="s">
        <v>109</v>
      </c>
      <c r="AU72" s="154" t="s">
        <v>109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Y64" zoomScale="55" zoomScaleNormal="55" workbookViewId="0">
      <selection activeCell="AP8" sqref="AP8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132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132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5.5">
      <c r="A6" s="41" t="s">
        <v>23</v>
      </c>
      <c r="B6" s="42" t="s">
        <v>24</v>
      </c>
      <c r="C6" s="43" t="s">
        <v>25</v>
      </c>
      <c r="D6" s="170">
        <v>0</v>
      </c>
      <c r="E6" s="171">
        <v>0</v>
      </c>
      <c r="F6" s="171">
        <v>0</v>
      </c>
      <c r="G6" s="156"/>
      <c r="H6" s="156"/>
      <c r="I6" s="156"/>
      <c r="J6" s="46">
        <f>D6+G6</f>
        <v>0</v>
      </c>
      <c r="K6" s="46">
        <f>E6+H6</f>
        <v>0</v>
      </c>
      <c r="L6" s="47">
        <f>F6+I6</f>
        <v>0</v>
      </c>
      <c r="M6" s="171"/>
      <c r="N6" s="171"/>
      <c r="O6" s="247"/>
      <c r="P6" s="54">
        <v>2</v>
      </c>
      <c r="Q6" s="54">
        <v>371.86</v>
      </c>
      <c r="R6" s="54">
        <v>119897.368</v>
      </c>
      <c r="S6" s="192"/>
      <c r="T6" s="192"/>
      <c r="U6" s="259"/>
      <c r="V6" s="47">
        <f>P6+S6</f>
        <v>2</v>
      </c>
      <c r="W6" s="46">
        <f>Q6+T6</f>
        <v>371.86</v>
      </c>
      <c r="X6" s="47">
        <f>R6+U6</f>
        <v>119897.368</v>
      </c>
      <c r="Y6" s="54"/>
      <c r="Z6" s="54"/>
      <c r="AA6" s="54"/>
      <c r="AB6" s="52"/>
      <c r="AC6" s="52"/>
      <c r="AD6" s="52"/>
      <c r="AE6" s="54"/>
      <c r="AF6" s="54"/>
      <c r="AG6" s="54"/>
      <c r="AH6" s="52"/>
      <c r="AI6" s="52"/>
      <c r="AJ6" s="52"/>
      <c r="AK6" s="52"/>
      <c r="AL6" s="52"/>
      <c r="AM6" s="52"/>
      <c r="AN6" s="52"/>
      <c r="AO6" s="52"/>
      <c r="AP6" s="52"/>
      <c r="AQ6" s="54">
        <f>AN6+AK6+AH6+AE6+AB6+Y6+S6+P6+M6+G6+D6</f>
        <v>2</v>
      </c>
      <c r="AR6" s="54">
        <f>AO6+AL6+AI6+AF6+AC6+Z6+T6+Q6+N6+H6+E6</f>
        <v>371.86</v>
      </c>
      <c r="AS6" s="54">
        <f>AP6+AM6+AJ6+AG6+AD6+AA6+U6+R6+O6+I6+F6</f>
        <v>119897.368</v>
      </c>
      <c r="AT6" s="55" t="s">
        <v>25</v>
      </c>
      <c r="AU6" s="42" t="s">
        <v>24</v>
      </c>
      <c r="AV6" s="56" t="s">
        <v>23</v>
      </c>
      <c r="AW6" s="24"/>
    </row>
    <row r="7" spans="1:49" ht="25.5">
      <c r="A7" s="41"/>
      <c r="B7" s="57"/>
      <c r="C7" s="58" t="s">
        <v>26</v>
      </c>
      <c r="D7" s="172">
        <v>25</v>
      </c>
      <c r="E7" s="173">
        <v>379.83800000000002</v>
      </c>
      <c r="F7" s="174">
        <v>422010.58636916569</v>
      </c>
      <c r="G7" s="156">
        <v>5</v>
      </c>
      <c r="H7" s="156">
        <v>68.738</v>
      </c>
      <c r="I7" s="156">
        <v>101594.78</v>
      </c>
      <c r="J7" s="61">
        <f t="shared" ref="J7:L32" si="0">D7+G7</f>
        <v>30</v>
      </c>
      <c r="K7" s="61">
        <f t="shared" si="0"/>
        <v>448.57600000000002</v>
      </c>
      <c r="L7" s="62">
        <f t="shared" si="0"/>
        <v>523605.36636916571</v>
      </c>
      <c r="M7" s="173">
        <v>13</v>
      </c>
      <c r="N7" s="173">
        <v>393.17</v>
      </c>
      <c r="O7" s="248">
        <v>199924.00700000001</v>
      </c>
      <c r="P7" s="54">
        <v>21</v>
      </c>
      <c r="Q7" s="54">
        <v>5038.6809999999996</v>
      </c>
      <c r="R7" s="54">
        <v>1001179.008</v>
      </c>
      <c r="S7" s="193"/>
      <c r="T7" s="193"/>
      <c r="U7" s="260"/>
      <c r="V7" s="62">
        <f t="shared" ref="V7:X60" si="1">P7+S7</f>
        <v>21</v>
      </c>
      <c r="W7" s="61">
        <f t="shared" si="1"/>
        <v>5038.6809999999996</v>
      </c>
      <c r="X7" s="62">
        <f t="shared" si="1"/>
        <v>1001179.008</v>
      </c>
      <c r="Y7" s="54">
        <v>4</v>
      </c>
      <c r="Z7" s="54">
        <v>992.97</v>
      </c>
      <c r="AA7" s="54">
        <v>217017.55799999999</v>
      </c>
      <c r="AB7" s="61"/>
      <c r="AC7" s="61"/>
      <c r="AD7" s="61"/>
      <c r="AE7" s="68"/>
      <c r="AF7" s="68"/>
      <c r="AG7" s="68"/>
      <c r="AH7" s="61"/>
      <c r="AI7" s="61"/>
      <c r="AJ7" s="61"/>
      <c r="AK7" s="61"/>
      <c r="AL7" s="61"/>
      <c r="AM7" s="61"/>
      <c r="AN7" s="61"/>
      <c r="AO7" s="61"/>
      <c r="AP7" s="61"/>
      <c r="AQ7" s="68">
        <f t="shared" ref="AQ7:AS68" si="2">AN7+AK7+AH7+AE7+AB7+Y7+S7+P7+M7+G7+D7</f>
        <v>68</v>
      </c>
      <c r="AR7" s="68">
        <f t="shared" si="2"/>
        <v>6873.3969999999999</v>
      </c>
      <c r="AS7" s="68">
        <f t="shared" si="2"/>
        <v>1941725.9393691658</v>
      </c>
      <c r="AT7" s="69" t="s">
        <v>26</v>
      </c>
      <c r="AU7" s="57"/>
      <c r="AV7" s="56"/>
      <c r="AW7" s="24"/>
    </row>
    <row r="8" spans="1:49" ht="25.5">
      <c r="A8" s="41" t="s">
        <v>27</v>
      </c>
      <c r="B8" s="42" t="s">
        <v>28</v>
      </c>
      <c r="C8" s="70" t="s">
        <v>25</v>
      </c>
      <c r="D8" s="170">
        <v>0</v>
      </c>
      <c r="E8" s="171">
        <v>0</v>
      </c>
      <c r="F8" s="171">
        <v>0</v>
      </c>
      <c r="G8" s="156"/>
      <c r="H8" s="156"/>
      <c r="I8" s="156"/>
      <c r="J8" s="52">
        <f t="shared" si="0"/>
        <v>0</v>
      </c>
      <c r="K8" s="52">
        <f t="shared" si="0"/>
        <v>0</v>
      </c>
      <c r="L8" s="71">
        <f t="shared" si="0"/>
        <v>0</v>
      </c>
      <c r="M8" s="171"/>
      <c r="N8" s="171"/>
      <c r="O8" s="247"/>
      <c r="P8" s="54"/>
      <c r="Q8" s="54"/>
      <c r="R8" s="54"/>
      <c r="S8" s="192"/>
      <c r="T8" s="192"/>
      <c r="U8" s="259"/>
      <c r="V8" s="71">
        <f t="shared" si="1"/>
        <v>0</v>
      </c>
      <c r="W8" s="52">
        <f t="shared" si="1"/>
        <v>0</v>
      </c>
      <c r="X8" s="71">
        <f t="shared" si="1"/>
        <v>0</v>
      </c>
      <c r="Y8" s="54"/>
      <c r="Z8" s="54"/>
      <c r="AA8" s="54"/>
      <c r="AB8" s="52"/>
      <c r="AC8" s="52"/>
      <c r="AD8" s="52"/>
      <c r="AE8" s="54"/>
      <c r="AF8" s="54"/>
      <c r="AG8" s="54"/>
      <c r="AH8" s="52"/>
      <c r="AI8" s="52"/>
      <c r="AJ8" s="52"/>
      <c r="AK8" s="52"/>
      <c r="AL8" s="52"/>
      <c r="AM8" s="52"/>
      <c r="AN8" s="52"/>
      <c r="AO8" s="52"/>
      <c r="AP8" s="52"/>
      <c r="AQ8" s="54">
        <f t="shared" si="2"/>
        <v>0</v>
      </c>
      <c r="AR8" s="54">
        <f t="shared" si="2"/>
        <v>0</v>
      </c>
      <c r="AS8" s="54">
        <f t="shared" si="2"/>
        <v>0</v>
      </c>
      <c r="AT8" s="55" t="s">
        <v>25</v>
      </c>
      <c r="AU8" s="42" t="s">
        <v>28</v>
      </c>
      <c r="AV8" s="56" t="s">
        <v>27</v>
      </c>
      <c r="AW8" s="24"/>
    </row>
    <row r="9" spans="1:49" ht="25.5">
      <c r="A9" s="41"/>
      <c r="B9" s="57"/>
      <c r="C9" s="58" t="s">
        <v>26</v>
      </c>
      <c r="D9" s="172">
        <v>0</v>
      </c>
      <c r="E9" s="173">
        <v>0</v>
      </c>
      <c r="F9" s="173">
        <v>0</v>
      </c>
      <c r="G9" s="156"/>
      <c r="H9" s="156"/>
      <c r="I9" s="156"/>
      <c r="J9" s="61">
        <f t="shared" si="0"/>
        <v>0</v>
      </c>
      <c r="K9" s="61">
        <f t="shared" si="0"/>
        <v>0</v>
      </c>
      <c r="L9" s="62">
        <f t="shared" si="0"/>
        <v>0</v>
      </c>
      <c r="M9" s="173"/>
      <c r="N9" s="173"/>
      <c r="O9" s="248"/>
      <c r="P9" s="54"/>
      <c r="Q9" s="54"/>
      <c r="R9" s="54"/>
      <c r="S9" s="193"/>
      <c r="T9" s="193"/>
      <c r="U9" s="260"/>
      <c r="V9" s="62">
        <f t="shared" si="1"/>
        <v>0</v>
      </c>
      <c r="W9" s="61">
        <f t="shared" si="1"/>
        <v>0</v>
      </c>
      <c r="X9" s="62">
        <f t="shared" si="1"/>
        <v>0</v>
      </c>
      <c r="Y9" s="54"/>
      <c r="Z9" s="54"/>
      <c r="AA9" s="54"/>
      <c r="AB9" s="61"/>
      <c r="AC9" s="61"/>
      <c r="AD9" s="61"/>
      <c r="AE9" s="68"/>
      <c r="AF9" s="68"/>
      <c r="AG9" s="68"/>
      <c r="AH9" s="61"/>
      <c r="AI9" s="61"/>
      <c r="AJ9" s="61"/>
      <c r="AK9" s="61"/>
      <c r="AL9" s="61"/>
      <c r="AM9" s="61"/>
      <c r="AN9" s="61"/>
      <c r="AO9" s="61"/>
      <c r="AP9" s="61"/>
      <c r="AQ9" s="68">
        <f t="shared" si="2"/>
        <v>0</v>
      </c>
      <c r="AR9" s="68">
        <f t="shared" si="2"/>
        <v>0</v>
      </c>
      <c r="AS9" s="68">
        <f t="shared" si="2"/>
        <v>0</v>
      </c>
      <c r="AT9" s="69" t="s">
        <v>26</v>
      </c>
      <c r="AU9" s="57"/>
      <c r="AV9" s="56"/>
      <c r="AW9" s="24"/>
    </row>
    <row r="10" spans="1:49" ht="25.5">
      <c r="A10" s="41" t="s">
        <v>29</v>
      </c>
      <c r="B10" s="42" t="s">
        <v>30</v>
      </c>
      <c r="C10" s="70" t="s">
        <v>25</v>
      </c>
      <c r="D10" s="170">
        <v>0</v>
      </c>
      <c r="E10" s="171">
        <v>0</v>
      </c>
      <c r="F10" s="171">
        <v>0</v>
      </c>
      <c r="G10" s="156"/>
      <c r="H10" s="156"/>
      <c r="I10" s="156"/>
      <c r="J10" s="52">
        <f t="shared" si="0"/>
        <v>0</v>
      </c>
      <c r="K10" s="52">
        <f t="shared" si="0"/>
        <v>0</v>
      </c>
      <c r="L10" s="71">
        <f t="shared" si="0"/>
        <v>0</v>
      </c>
      <c r="M10" s="171"/>
      <c r="N10" s="171"/>
      <c r="O10" s="247"/>
      <c r="P10" s="54"/>
      <c r="Q10" s="54"/>
      <c r="R10" s="54"/>
      <c r="S10" s="192"/>
      <c r="T10" s="192"/>
      <c r="U10" s="259"/>
      <c r="V10" s="71">
        <f t="shared" si="1"/>
        <v>0</v>
      </c>
      <c r="W10" s="52">
        <f t="shared" si="1"/>
        <v>0</v>
      </c>
      <c r="X10" s="71">
        <f t="shared" si="1"/>
        <v>0</v>
      </c>
      <c r="Y10" s="54"/>
      <c r="Z10" s="54"/>
      <c r="AA10" s="54"/>
      <c r="AB10" s="52"/>
      <c r="AC10" s="52"/>
      <c r="AD10" s="52"/>
      <c r="AE10" s="54"/>
      <c r="AF10" s="54"/>
      <c r="AG10" s="54"/>
      <c r="AH10" s="52"/>
      <c r="AI10" s="52"/>
      <c r="AJ10" s="52"/>
      <c r="AK10" s="52"/>
      <c r="AL10" s="52"/>
      <c r="AM10" s="52"/>
      <c r="AN10" s="52"/>
      <c r="AO10" s="52"/>
      <c r="AP10" s="52"/>
      <c r="AQ10" s="54">
        <f t="shared" si="2"/>
        <v>0</v>
      </c>
      <c r="AR10" s="54">
        <f t="shared" si="2"/>
        <v>0</v>
      </c>
      <c r="AS10" s="54">
        <f t="shared" si="2"/>
        <v>0</v>
      </c>
      <c r="AT10" s="55" t="s">
        <v>25</v>
      </c>
      <c r="AU10" s="42" t="s">
        <v>30</v>
      </c>
      <c r="AV10" s="56" t="s">
        <v>29</v>
      </c>
      <c r="AW10" s="24"/>
    </row>
    <row r="11" spans="1:49" ht="25.5">
      <c r="A11" s="73"/>
      <c r="B11" s="57"/>
      <c r="C11" s="58" t="s">
        <v>26</v>
      </c>
      <c r="D11" s="172">
        <v>0</v>
      </c>
      <c r="E11" s="173">
        <v>0</v>
      </c>
      <c r="F11" s="173">
        <v>0</v>
      </c>
      <c r="G11" s="156"/>
      <c r="H11" s="156"/>
      <c r="I11" s="156"/>
      <c r="J11" s="61">
        <f t="shared" si="0"/>
        <v>0</v>
      </c>
      <c r="K11" s="61">
        <f t="shared" si="0"/>
        <v>0</v>
      </c>
      <c r="L11" s="62">
        <f t="shared" si="0"/>
        <v>0</v>
      </c>
      <c r="M11" s="173"/>
      <c r="N11" s="173"/>
      <c r="O11" s="248"/>
      <c r="P11" s="54"/>
      <c r="Q11" s="54"/>
      <c r="R11" s="54"/>
      <c r="S11" s="193"/>
      <c r="T11" s="193"/>
      <c r="U11" s="260"/>
      <c r="V11" s="62">
        <f t="shared" si="1"/>
        <v>0</v>
      </c>
      <c r="W11" s="61">
        <f t="shared" si="1"/>
        <v>0</v>
      </c>
      <c r="X11" s="62">
        <f t="shared" si="1"/>
        <v>0</v>
      </c>
      <c r="Y11" s="54"/>
      <c r="Z11" s="54"/>
      <c r="AA11" s="54"/>
      <c r="AB11" s="61"/>
      <c r="AC11" s="61"/>
      <c r="AD11" s="61"/>
      <c r="AE11" s="68"/>
      <c r="AF11" s="68"/>
      <c r="AG11" s="68"/>
      <c r="AH11" s="61"/>
      <c r="AI11" s="61"/>
      <c r="AJ11" s="61"/>
      <c r="AK11" s="61"/>
      <c r="AL11" s="61"/>
      <c r="AM11" s="61"/>
      <c r="AN11" s="61"/>
      <c r="AO11" s="61"/>
      <c r="AP11" s="61"/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 ht="25.5">
      <c r="A12" s="41"/>
      <c r="B12" s="42" t="s">
        <v>31</v>
      </c>
      <c r="C12" s="70" t="s">
        <v>25</v>
      </c>
      <c r="D12" s="170">
        <v>0</v>
      </c>
      <c r="E12" s="171">
        <v>0</v>
      </c>
      <c r="F12" s="171">
        <v>0</v>
      </c>
      <c r="G12" s="156"/>
      <c r="H12" s="156"/>
      <c r="I12" s="156"/>
      <c r="J12" s="52">
        <f t="shared" si="0"/>
        <v>0</v>
      </c>
      <c r="K12" s="52">
        <f t="shared" si="0"/>
        <v>0</v>
      </c>
      <c r="L12" s="71">
        <f t="shared" si="0"/>
        <v>0</v>
      </c>
      <c r="M12" s="171"/>
      <c r="N12" s="171"/>
      <c r="O12" s="247"/>
      <c r="P12" s="54"/>
      <c r="Q12" s="54"/>
      <c r="R12" s="54"/>
      <c r="S12" s="192"/>
      <c r="T12" s="192"/>
      <c r="U12" s="259"/>
      <c r="V12" s="71">
        <f t="shared" si="1"/>
        <v>0</v>
      </c>
      <c r="W12" s="52">
        <f t="shared" si="1"/>
        <v>0</v>
      </c>
      <c r="X12" s="71">
        <f t="shared" si="1"/>
        <v>0</v>
      </c>
      <c r="Y12" s="54"/>
      <c r="Z12" s="54"/>
      <c r="AA12" s="54"/>
      <c r="AB12" s="52">
        <v>1</v>
      </c>
      <c r="AC12" s="52">
        <v>0.02</v>
      </c>
      <c r="AD12" s="52">
        <v>32.865000000000002</v>
      </c>
      <c r="AE12" s="54"/>
      <c r="AF12" s="54"/>
      <c r="AG12" s="54"/>
      <c r="AH12" s="52"/>
      <c r="AI12" s="52"/>
      <c r="AJ12" s="52"/>
      <c r="AK12" s="52"/>
      <c r="AL12" s="52"/>
      <c r="AM12" s="52"/>
      <c r="AN12" s="52"/>
      <c r="AO12" s="52"/>
      <c r="AP12" s="52"/>
      <c r="AQ12" s="54">
        <f t="shared" si="2"/>
        <v>1</v>
      </c>
      <c r="AR12" s="54">
        <f t="shared" si="2"/>
        <v>0.02</v>
      </c>
      <c r="AS12" s="54">
        <f t="shared" si="2"/>
        <v>32.865000000000002</v>
      </c>
      <c r="AT12" s="55" t="s">
        <v>25</v>
      </c>
      <c r="AU12" s="42" t="s">
        <v>31</v>
      </c>
      <c r="AV12" s="56"/>
      <c r="AW12" s="24"/>
    </row>
    <row r="13" spans="1:49" ht="25.5">
      <c r="A13" s="41" t="s">
        <v>32</v>
      </c>
      <c r="B13" s="57"/>
      <c r="C13" s="58" t="s">
        <v>26</v>
      </c>
      <c r="D13" s="172">
        <v>0</v>
      </c>
      <c r="E13" s="173">
        <v>0</v>
      </c>
      <c r="F13" s="173">
        <v>0</v>
      </c>
      <c r="G13" s="156"/>
      <c r="H13" s="156"/>
      <c r="I13" s="156"/>
      <c r="J13" s="61">
        <f t="shared" si="0"/>
        <v>0</v>
      </c>
      <c r="K13" s="61">
        <f t="shared" si="0"/>
        <v>0</v>
      </c>
      <c r="L13" s="62">
        <f t="shared" si="0"/>
        <v>0</v>
      </c>
      <c r="M13" s="173"/>
      <c r="N13" s="173"/>
      <c r="O13" s="248"/>
      <c r="P13" s="54"/>
      <c r="Q13" s="54"/>
      <c r="R13" s="54"/>
      <c r="S13" s="193"/>
      <c r="T13" s="193"/>
      <c r="U13" s="260"/>
      <c r="V13" s="62">
        <f t="shared" si="1"/>
        <v>0</v>
      </c>
      <c r="W13" s="61">
        <f t="shared" si="1"/>
        <v>0</v>
      </c>
      <c r="X13" s="62">
        <f t="shared" si="1"/>
        <v>0</v>
      </c>
      <c r="Y13" s="54"/>
      <c r="Z13" s="54"/>
      <c r="AA13" s="54"/>
      <c r="AB13" s="61"/>
      <c r="AC13" s="61"/>
      <c r="AD13" s="61"/>
      <c r="AE13" s="68"/>
      <c r="AF13" s="68"/>
      <c r="AG13" s="68"/>
      <c r="AH13" s="61"/>
      <c r="AI13" s="61"/>
      <c r="AJ13" s="61"/>
      <c r="AK13" s="61"/>
      <c r="AL13" s="61"/>
      <c r="AM13" s="61"/>
      <c r="AN13" s="61"/>
      <c r="AO13" s="61"/>
      <c r="AP13" s="61"/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 ht="25.5">
      <c r="A14" s="41"/>
      <c r="B14" s="42" t="s">
        <v>33</v>
      </c>
      <c r="C14" s="70" t="s">
        <v>25</v>
      </c>
      <c r="D14" s="170">
        <v>0</v>
      </c>
      <c r="E14" s="171">
        <v>0</v>
      </c>
      <c r="F14" s="171">
        <v>0</v>
      </c>
      <c r="G14" s="156"/>
      <c r="H14" s="156"/>
      <c r="I14" s="156"/>
      <c r="J14" s="52">
        <f t="shared" si="0"/>
        <v>0</v>
      </c>
      <c r="K14" s="52">
        <f t="shared" si="0"/>
        <v>0</v>
      </c>
      <c r="L14" s="71">
        <f t="shared" si="0"/>
        <v>0</v>
      </c>
      <c r="M14" s="171"/>
      <c r="N14" s="171"/>
      <c r="O14" s="247"/>
      <c r="P14" s="54"/>
      <c r="Q14" s="54"/>
      <c r="R14" s="54"/>
      <c r="S14" s="192"/>
      <c r="T14" s="192"/>
      <c r="U14" s="259"/>
      <c r="V14" s="71">
        <f t="shared" si="1"/>
        <v>0</v>
      </c>
      <c r="W14" s="52">
        <f t="shared" si="1"/>
        <v>0</v>
      </c>
      <c r="X14" s="71">
        <f t="shared" si="1"/>
        <v>0</v>
      </c>
      <c r="Y14" s="54"/>
      <c r="Z14" s="54"/>
      <c r="AA14" s="54"/>
      <c r="AB14" s="52"/>
      <c r="AC14" s="52"/>
      <c r="AD14" s="52"/>
      <c r="AE14" s="54"/>
      <c r="AF14" s="54"/>
      <c r="AG14" s="54"/>
      <c r="AH14" s="52"/>
      <c r="AI14" s="52"/>
      <c r="AJ14" s="52"/>
      <c r="AK14" s="52"/>
      <c r="AL14" s="52"/>
      <c r="AM14" s="52"/>
      <c r="AN14" s="52"/>
      <c r="AO14" s="52"/>
      <c r="AP14" s="52"/>
      <c r="AQ14" s="54">
        <f t="shared" si="2"/>
        <v>0</v>
      </c>
      <c r="AR14" s="54">
        <f t="shared" si="2"/>
        <v>0</v>
      </c>
      <c r="AS14" s="54">
        <f t="shared" si="2"/>
        <v>0</v>
      </c>
      <c r="AT14" s="55" t="s">
        <v>25</v>
      </c>
      <c r="AU14" s="42" t="s">
        <v>33</v>
      </c>
      <c r="AV14" s="56"/>
      <c r="AW14" s="24"/>
    </row>
    <row r="15" spans="1:49" ht="25.5">
      <c r="A15" s="41" t="s">
        <v>27</v>
      </c>
      <c r="B15" s="57"/>
      <c r="C15" s="58" t="s">
        <v>26</v>
      </c>
      <c r="D15" s="172">
        <v>0</v>
      </c>
      <c r="E15" s="173">
        <v>0</v>
      </c>
      <c r="F15" s="173">
        <v>0</v>
      </c>
      <c r="G15" s="156"/>
      <c r="H15" s="156"/>
      <c r="I15" s="156"/>
      <c r="J15" s="61">
        <f t="shared" si="0"/>
        <v>0</v>
      </c>
      <c r="K15" s="61">
        <f t="shared" si="0"/>
        <v>0</v>
      </c>
      <c r="L15" s="62">
        <f t="shared" si="0"/>
        <v>0</v>
      </c>
      <c r="M15" s="173"/>
      <c r="N15" s="173"/>
      <c r="O15" s="248"/>
      <c r="P15" s="54"/>
      <c r="Q15" s="54"/>
      <c r="R15" s="54"/>
      <c r="S15" s="193"/>
      <c r="T15" s="193"/>
      <c r="U15" s="260"/>
      <c r="V15" s="62">
        <f t="shared" si="1"/>
        <v>0</v>
      </c>
      <c r="W15" s="61">
        <f t="shared" si="1"/>
        <v>0</v>
      </c>
      <c r="X15" s="62">
        <f t="shared" si="1"/>
        <v>0</v>
      </c>
      <c r="Y15" s="54"/>
      <c r="Z15" s="54"/>
      <c r="AA15" s="54"/>
      <c r="AB15" s="61"/>
      <c r="AC15" s="61"/>
      <c r="AD15" s="61"/>
      <c r="AE15" s="68"/>
      <c r="AF15" s="68"/>
      <c r="AG15" s="68"/>
      <c r="AH15" s="61"/>
      <c r="AI15" s="61"/>
      <c r="AJ15" s="61"/>
      <c r="AK15" s="61"/>
      <c r="AL15" s="61"/>
      <c r="AM15" s="61"/>
      <c r="AN15" s="61"/>
      <c r="AO15" s="61"/>
      <c r="AP15" s="61"/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 ht="25.5">
      <c r="A16" s="41"/>
      <c r="B16" s="42" t="s">
        <v>34</v>
      </c>
      <c r="C16" s="70" t="s">
        <v>25</v>
      </c>
      <c r="D16" s="170">
        <v>0</v>
      </c>
      <c r="E16" s="171">
        <v>0</v>
      </c>
      <c r="F16" s="171">
        <v>0</v>
      </c>
      <c r="G16" s="156"/>
      <c r="H16" s="156"/>
      <c r="I16" s="156"/>
      <c r="J16" s="52">
        <f t="shared" si="0"/>
        <v>0</v>
      </c>
      <c r="K16" s="52">
        <f t="shared" si="0"/>
        <v>0</v>
      </c>
      <c r="L16" s="71">
        <f t="shared" si="0"/>
        <v>0</v>
      </c>
      <c r="M16" s="171"/>
      <c r="N16" s="171"/>
      <c r="O16" s="247"/>
      <c r="P16" s="54"/>
      <c r="Q16" s="54"/>
      <c r="R16" s="54"/>
      <c r="S16" s="192"/>
      <c r="T16" s="192"/>
      <c r="U16" s="259"/>
      <c r="V16" s="71">
        <f t="shared" si="1"/>
        <v>0</v>
      </c>
      <c r="W16" s="52">
        <f t="shared" si="1"/>
        <v>0</v>
      </c>
      <c r="X16" s="71">
        <f t="shared" si="1"/>
        <v>0</v>
      </c>
      <c r="Y16" s="54"/>
      <c r="Z16" s="54"/>
      <c r="AA16" s="54"/>
      <c r="AB16" s="52"/>
      <c r="AC16" s="52"/>
      <c r="AD16" s="52"/>
      <c r="AE16" s="54"/>
      <c r="AF16" s="54"/>
      <c r="AG16" s="54"/>
      <c r="AH16" s="52"/>
      <c r="AI16" s="52"/>
      <c r="AJ16" s="52"/>
      <c r="AK16" s="52"/>
      <c r="AL16" s="52"/>
      <c r="AM16" s="52"/>
      <c r="AN16" s="52"/>
      <c r="AO16" s="52"/>
      <c r="AP16" s="52"/>
      <c r="AQ16" s="54">
        <f t="shared" si="2"/>
        <v>0</v>
      </c>
      <c r="AR16" s="54">
        <f t="shared" si="2"/>
        <v>0</v>
      </c>
      <c r="AS16" s="54">
        <f t="shared" si="2"/>
        <v>0</v>
      </c>
      <c r="AT16" s="55" t="s">
        <v>25</v>
      </c>
      <c r="AU16" s="42" t="s">
        <v>34</v>
      </c>
      <c r="AV16" s="56"/>
      <c r="AW16" s="24"/>
    </row>
    <row r="17" spans="1:49" ht="25.5">
      <c r="A17" s="41" t="s">
        <v>29</v>
      </c>
      <c r="B17" s="57"/>
      <c r="C17" s="58" t="s">
        <v>26</v>
      </c>
      <c r="D17" s="172">
        <v>0</v>
      </c>
      <c r="E17" s="173">
        <v>0</v>
      </c>
      <c r="F17" s="173">
        <v>0</v>
      </c>
      <c r="G17" s="156"/>
      <c r="H17" s="156"/>
      <c r="I17" s="156"/>
      <c r="J17" s="61">
        <f t="shared" si="0"/>
        <v>0</v>
      </c>
      <c r="K17" s="61">
        <f t="shared" si="0"/>
        <v>0</v>
      </c>
      <c r="L17" s="62">
        <f t="shared" si="0"/>
        <v>0</v>
      </c>
      <c r="M17" s="173"/>
      <c r="N17" s="173"/>
      <c r="O17" s="248"/>
      <c r="P17" s="54"/>
      <c r="Q17" s="54"/>
      <c r="R17" s="54"/>
      <c r="S17" s="193"/>
      <c r="T17" s="193"/>
      <c r="U17" s="260"/>
      <c r="V17" s="62">
        <f t="shared" si="1"/>
        <v>0</v>
      </c>
      <c r="W17" s="61">
        <f t="shared" si="1"/>
        <v>0</v>
      </c>
      <c r="X17" s="62">
        <f t="shared" si="1"/>
        <v>0</v>
      </c>
      <c r="Y17" s="54"/>
      <c r="Z17" s="54"/>
      <c r="AA17" s="54"/>
      <c r="AB17" s="61"/>
      <c r="AC17" s="61"/>
      <c r="AD17" s="61"/>
      <c r="AE17" s="68"/>
      <c r="AF17" s="68"/>
      <c r="AG17" s="68"/>
      <c r="AH17" s="61"/>
      <c r="AI17" s="61"/>
      <c r="AJ17" s="61"/>
      <c r="AK17" s="61"/>
      <c r="AL17" s="61"/>
      <c r="AM17" s="61"/>
      <c r="AN17" s="61"/>
      <c r="AO17" s="61"/>
      <c r="AP17" s="61"/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 ht="25.5">
      <c r="A18" s="41"/>
      <c r="B18" s="42" t="s">
        <v>35</v>
      </c>
      <c r="C18" s="70" t="s">
        <v>25</v>
      </c>
      <c r="D18" s="170">
        <v>0</v>
      </c>
      <c r="E18" s="171">
        <v>0</v>
      </c>
      <c r="F18" s="171">
        <v>0</v>
      </c>
      <c r="G18" s="156"/>
      <c r="H18" s="156"/>
      <c r="I18" s="156"/>
      <c r="J18" s="52">
        <f t="shared" si="0"/>
        <v>0</v>
      </c>
      <c r="K18" s="52">
        <f t="shared" si="0"/>
        <v>0</v>
      </c>
      <c r="L18" s="71">
        <f t="shared" si="0"/>
        <v>0</v>
      </c>
      <c r="M18" s="171"/>
      <c r="N18" s="171"/>
      <c r="O18" s="247"/>
      <c r="P18" s="54"/>
      <c r="Q18" s="54"/>
      <c r="R18" s="54"/>
      <c r="S18" s="192"/>
      <c r="T18" s="192"/>
      <c r="U18" s="259"/>
      <c r="V18" s="71">
        <f t="shared" si="1"/>
        <v>0</v>
      </c>
      <c r="W18" s="52">
        <f t="shared" si="1"/>
        <v>0</v>
      </c>
      <c r="X18" s="71">
        <f t="shared" si="1"/>
        <v>0</v>
      </c>
      <c r="Y18" s="54"/>
      <c r="Z18" s="54"/>
      <c r="AA18" s="54"/>
      <c r="AB18" s="52"/>
      <c r="AC18" s="52"/>
      <c r="AD18" s="52"/>
      <c r="AE18" s="54"/>
      <c r="AF18" s="54"/>
      <c r="AG18" s="54"/>
      <c r="AH18" s="52"/>
      <c r="AI18" s="52"/>
      <c r="AJ18" s="52"/>
      <c r="AK18" s="52"/>
      <c r="AL18" s="52"/>
      <c r="AM18" s="52"/>
      <c r="AN18" s="52"/>
      <c r="AO18" s="52"/>
      <c r="AP18" s="52"/>
      <c r="AQ18" s="54">
        <f t="shared" si="2"/>
        <v>0</v>
      </c>
      <c r="AR18" s="54">
        <f t="shared" si="2"/>
        <v>0</v>
      </c>
      <c r="AS18" s="54">
        <f t="shared" si="2"/>
        <v>0</v>
      </c>
      <c r="AT18" s="55" t="s">
        <v>25</v>
      </c>
      <c r="AU18" s="42" t="s">
        <v>35</v>
      </c>
      <c r="AV18" s="56"/>
      <c r="AW18" s="24"/>
    </row>
    <row r="19" spans="1:49" ht="25.5">
      <c r="A19" s="73"/>
      <c r="B19" s="57"/>
      <c r="C19" s="58" t="s">
        <v>26</v>
      </c>
      <c r="D19" s="172">
        <v>0</v>
      </c>
      <c r="E19" s="173">
        <v>0</v>
      </c>
      <c r="F19" s="173">
        <v>0</v>
      </c>
      <c r="G19" s="156"/>
      <c r="H19" s="156"/>
      <c r="I19" s="156"/>
      <c r="J19" s="61">
        <f t="shared" si="0"/>
        <v>0</v>
      </c>
      <c r="K19" s="61">
        <f t="shared" si="0"/>
        <v>0</v>
      </c>
      <c r="L19" s="62">
        <f t="shared" si="0"/>
        <v>0</v>
      </c>
      <c r="M19" s="173"/>
      <c r="N19" s="173"/>
      <c r="O19" s="248"/>
      <c r="P19" s="54"/>
      <c r="Q19" s="54"/>
      <c r="R19" s="54"/>
      <c r="S19" s="193"/>
      <c r="T19" s="193"/>
      <c r="U19" s="260"/>
      <c r="V19" s="62">
        <f t="shared" si="1"/>
        <v>0</v>
      </c>
      <c r="W19" s="61">
        <f t="shared" si="1"/>
        <v>0</v>
      </c>
      <c r="X19" s="62">
        <f t="shared" si="1"/>
        <v>0</v>
      </c>
      <c r="Y19" s="54"/>
      <c r="Z19" s="54"/>
      <c r="AA19" s="54"/>
      <c r="AB19" s="61"/>
      <c r="AC19" s="61"/>
      <c r="AD19" s="61"/>
      <c r="AE19" s="68"/>
      <c r="AF19" s="68"/>
      <c r="AG19" s="68"/>
      <c r="AH19" s="61"/>
      <c r="AI19" s="61"/>
      <c r="AJ19" s="61"/>
      <c r="AK19" s="61"/>
      <c r="AL19" s="61"/>
      <c r="AM19" s="61"/>
      <c r="AN19" s="61"/>
      <c r="AO19" s="61"/>
      <c r="AP19" s="61"/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 ht="25.5">
      <c r="A20" s="41" t="s">
        <v>36</v>
      </c>
      <c r="B20" s="42" t="s">
        <v>37</v>
      </c>
      <c r="C20" s="70" t="s">
        <v>25</v>
      </c>
      <c r="D20" s="170">
        <v>0</v>
      </c>
      <c r="E20" s="171">
        <v>0</v>
      </c>
      <c r="F20" s="171">
        <v>0</v>
      </c>
      <c r="G20" s="156"/>
      <c r="H20" s="156"/>
      <c r="I20" s="156"/>
      <c r="J20" s="52">
        <f t="shared" si="0"/>
        <v>0</v>
      </c>
      <c r="K20" s="52">
        <f t="shared" si="0"/>
        <v>0</v>
      </c>
      <c r="L20" s="71">
        <f t="shared" si="0"/>
        <v>0</v>
      </c>
      <c r="M20" s="171"/>
      <c r="N20" s="171"/>
      <c r="O20" s="247"/>
      <c r="P20" s="54"/>
      <c r="Q20" s="54"/>
      <c r="R20" s="54"/>
      <c r="S20" s="192"/>
      <c r="T20" s="192"/>
      <c r="U20" s="259"/>
      <c r="V20" s="71">
        <f t="shared" si="1"/>
        <v>0</v>
      </c>
      <c r="W20" s="52">
        <f t="shared" si="1"/>
        <v>0</v>
      </c>
      <c r="X20" s="71">
        <f t="shared" si="1"/>
        <v>0</v>
      </c>
      <c r="Y20" s="54"/>
      <c r="Z20" s="54"/>
      <c r="AA20" s="54"/>
      <c r="AB20" s="52"/>
      <c r="AC20" s="52"/>
      <c r="AD20" s="52"/>
      <c r="AE20" s="54"/>
      <c r="AF20" s="54"/>
      <c r="AG20" s="54"/>
      <c r="AH20" s="52"/>
      <c r="AI20" s="52"/>
      <c r="AJ20" s="52"/>
      <c r="AK20" s="52">
        <v>1</v>
      </c>
      <c r="AL20" s="52">
        <v>7.7200000000000005E-2</v>
      </c>
      <c r="AM20" s="52">
        <v>57.866</v>
      </c>
      <c r="AN20" s="52"/>
      <c r="AO20" s="52"/>
      <c r="AP20" s="52"/>
      <c r="AQ20" s="54">
        <f t="shared" si="2"/>
        <v>1</v>
      </c>
      <c r="AR20" s="54">
        <f t="shared" si="2"/>
        <v>7.7200000000000005E-2</v>
      </c>
      <c r="AS20" s="54">
        <f t="shared" si="2"/>
        <v>57.866</v>
      </c>
      <c r="AT20" s="55" t="s">
        <v>25</v>
      </c>
      <c r="AU20" s="42" t="s">
        <v>37</v>
      </c>
      <c r="AV20" s="56" t="s">
        <v>36</v>
      </c>
      <c r="AW20" s="24"/>
    </row>
    <row r="21" spans="1:49" ht="25.5">
      <c r="A21" s="41" t="s">
        <v>27</v>
      </c>
      <c r="B21" s="57"/>
      <c r="C21" s="58" t="s">
        <v>26</v>
      </c>
      <c r="D21" s="172">
        <v>0</v>
      </c>
      <c r="E21" s="173">
        <v>0</v>
      </c>
      <c r="F21" s="173">
        <v>0</v>
      </c>
      <c r="G21" s="156"/>
      <c r="H21" s="156"/>
      <c r="I21" s="156"/>
      <c r="J21" s="61">
        <f t="shared" si="0"/>
        <v>0</v>
      </c>
      <c r="K21" s="61">
        <f t="shared" si="0"/>
        <v>0</v>
      </c>
      <c r="L21" s="62">
        <f t="shared" si="0"/>
        <v>0</v>
      </c>
      <c r="M21" s="173"/>
      <c r="N21" s="173"/>
      <c r="O21" s="248"/>
      <c r="P21" s="54"/>
      <c r="Q21" s="54"/>
      <c r="R21" s="54"/>
      <c r="S21" s="193"/>
      <c r="T21" s="193"/>
      <c r="U21" s="260"/>
      <c r="V21" s="62">
        <f t="shared" si="1"/>
        <v>0</v>
      </c>
      <c r="W21" s="61">
        <f t="shared" si="1"/>
        <v>0</v>
      </c>
      <c r="X21" s="62">
        <f t="shared" si="1"/>
        <v>0</v>
      </c>
      <c r="Y21" s="54"/>
      <c r="Z21" s="54"/>
      <c r="AA21" s="54"/>
      <c r="AB21" s="61"/>
      <c r="AC21" s="61"/>
      <c r="AD21" s="61"/>
      <c r="AE21" s="68"/>
      <c r="AF21" s="68"/>
      <c r="AG21" s="68"/>
      <c r="AH21" s="61"/>
      <c r="AI21" s="61"/>
      <c r="AJ21" s="61"/>
      <c r="AK21" s="61"/>
      <c r="AL21" s="61"/>
      <c r="AM21" s="61"/>
      <c r="AN21" s="61"/>
      <c r="AO21" s="61"/>
      <c r="AP21" s="61"/>
      <c r="AQ21" s="68">
        <f t="shared" si="2"/>
        <v>0</v>
      </c>
      <c r="AR21" s="68">
        <f t="shared" si="2"/>
        <v>0</v>
      </c>
      <c r="AS21" s="68">
        <f t="shared" si="2"/>
        <v>0</v>
      </c>
      <c r="AT21" s="69" t="s">
        <v>26</v>
      </c>
      <c r="AU21" s="57"/>
      <c r="AV21" s="56" t="s">
        <v>27</v>
      </c>
      <c r="AW21" s="24"/>
    </row>
    <row r="22" spans="1:49" ht="25.5">
      <c r="A22" s="41" t="s">
        <v>29</v>
      </c>
      <c r="B22" s="42" t="s">
        <v>38</v>
      </c>
      <c r="C22" s="70" t="s">
        <v>25</v>
      </c>
      <c r="D22" s="170">
        <v>0</v>
      </c>
      <c r="E22" s="171">
        <v>0</v>
      </c>
      <c r="F22" s="171">
        <v>0</v>
      </c>
      <c r="G22" s="156"/>
      <c r="H22" s="156"/>
      <c r="I22" s="156"/>
      <c r="J22" s="52">
        <f t="shared" si="0"/>
        <v>0</v>
      </c>
      <c r="K22" s="52">
        <f t="shared" si="0"/>
        <v>0</v>
      </c>
      <c r="L22" s="71">
        <f t="shared" si="0"/>
        <v>0</v>
      </c>
      <c r="M22" s="171"/>
      <c r="N22" s="171"/>
      <c r="O22" s="247"/>
      <c r="P22" s="54"/>
      <c r="Q22" s="54"/>
      <c r="R22" s="54"/>
      <c r="S22" s="192"/>
      <c r="T22" s="192"/>
      <c r="U22" s="259"/>
      <c r="V22" s="71">
        <f t="shared" si="1"/>
        <v>0</v>
      </c>
      <c r="W22" s="52">
        <f t="shared" si="1"/>
        <v>0</v>
      </c>
      <c r="X22" s="71">
        <f t="shared" si="1"/>
        <v>0</v>
      </c>
      <c r="Y22" s="54"/>
      <c r="Z22" s="54"/>
      <c r="AA22" s="54"/>
      <c r="AB22" s="52"/>
      <c r="AC22" s="52"/>
      <c r="AD22" s="52"/>
      <c r="AE22" s="54"/>
      <c r="AF22" s="54"/>
      <c r="AG22" s="54"/>
      <c r="AH22" s="52"/>
      <c r="AI22" s="52"/>
      <c r="AJ22" s="52"/>
      <c r="AK22" s="52"/>
      <c r="AL22" s="52"/>
      <c r="AM22" s="52"/>
      <c r="AN22" s="52"/>
      <c r="AO22" s="52"/>
      <c r="AP22" s="52"/>
      <c r="AQ22" s="54">
        <f t="shared" si="2"/>
        <v>0</v>
      </c>
      <c r="AR22" s="54">
        <f t="shared" si="2"/>
        <v>0</v>
      </c>
      <c r="AS22" s="54">
        <f t="shared" si="2"/>
        <v>0</v>
      </c>
      <c r="AT22" s="55" t="s">
        <v>25</v>
      </c>
      <c r="AU22" s="42" t="s">
        <v>38</v>
      </c>
      <c r="AV22" s="56" t="s">
        <v>29</v>
      </c>
      <c r="AW22" s="24"/>
    </row>
    <row r="23" spans="1:49" ht="25.5">
      <c r="A23" s="73"/>
      <c r="B23" s="57"/>
      <c r="C23" s="58" t="s">
        <v>26</v>
      </c>
      <c r="D23" s="172">
        <v>0</v>
      </c>
      <c r="E23" s="173">
        <v>0</v>
      </c>
      <c r="F23" s="173">
        <v>0</v>
      </c>
      <c r="G23" s="156"/>
      <c r="H23" s="156"/>
      <c r="I23" s="156"/>
      <c r="J23" s="61">
        <f t="shared" si="0"/>
        <v>0</v>
      </c>
      <c r="K23" s="61">
        <f t="shared" si="0"/>
        <v>0</v>
      </c>
      <c r="L23" s="62">
        <f t="shared" si="0"/>
        <v>0</v>
      </c>
      <c r="M23" s="173"/>
      <c r="N23" s="173"/>
      <c r="O23" s="248"/>
      <c r="P23" s="54"/>
      <c r="Q23" s="54"/>
      <c r="R23" s="54"/>
      <c r="S23" s="193"/>
      <c r="T23" s="193"/>
      <c r="U23" s="260"/>
      <c r="V23" s="62">
        <f t="shared" si="1"/>
        <v>0</v>
      </c>
      <c r="W23" s="61">
        <f t="shared" si="1"/>
        <v>0</v>
      </c>
      <c r="X23" s="62">
        <f t="shared" si="1"/>
        <v>0</v>
      </c>
      <c r="Y23" s="54"/>
      <c r="Z23" s="54"/>
      <c r="AA23" s="54"/>
      <c r="AB23" s="61"/>
      <c r="AC23" s="61"/>
      <c r="AD23" s="61"/>
      <c r="AE23" s="68"/>
      <c r="AF23" s="68"/>
      <c r="AG23" s="68"/>
      <c r="AH23" s="61"/>
      <c r="AI23" s="61"/>
      <c r="AJ23" s="61"/>
      <c r="AK23" s="61"/>
      <c r="AL23" s="61"/>
      <c r="AM23" s="61"/>
      <c r="AN23" s="61"/>
      <c r="AO23" s="61"/>
      <c r="AP23" s="61"/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 ht="25.5">
      <c r="A24" s="41"/>
      <c r="B24" s="42" t="s">
        <v>39</v>
      </c>
      <c r="C24" s="70" t="s">
        <v>25</v>
      </c>
      <c r="D24" s="170">
        <v>2</v>
      </c>
      <c r="E24" s="171">
        <v>13.956</v>
      </c>
      <c r="F24" s="171">
        <v>3455.5871210909877</v>
      </c>
      <c r="G24" s="156">
        <v>1</v>
      </c>
      <c r="H24" s="156">
        <v>4.7069999999999999</v>
      </c>
      <c r="I24" s="156">
        <v>2816.4989999999998</v>
      </c>
      <c r="J24" s="52">
        <f t="shared" si="0"/>
        <v>3</v>
      </c>
      <c r="K24" s="52">
        <f t="shared" si="0"/>
        <v>18.663</v>
      </c>
      <c r="L24" s="71">
        <f t="shared" si="0"/>
        <v>6272.0861210909879</v>
      </c>
      <c r="M24" s="171">
        <v>25</v>
      </c>
      <c r="N24" s="171">
        <v>175.74860000000001</v>
      </c>
      <c r="O24" s="247">
        <v>49360.976999999999</v>
      </c>
      <c r="P24" s="54"/>
      <c r="Q24" s="54"/>
      <c r="R24" s="54"/>
      <c r="S24" s="192"/>
      <c r="T24" s="192"/>
      <c r="U24" s="259"/>
      <c r="V24" s="71">
        <f t="shared" si="1"/>
        <v>0</v>
      </c>
      <c r="W24" s="52">
        <f t="shared" si="1"/>
        <v>0</v>
      </c>
      <c r="X24" s="71">
        <f t="shared" si="1"/>
        <v>0</v>
      </c>
      <c r="Y24" s="54"/>
      <c r="Z24" s="54"/>
      <c r="AA24" s="54"/>
      <c r="AB24" s="52"/>
      <c r="AC24" s="52"/>
      <c r="AD24" s="52"/>
      <c r="AE24" s="54"/>
      <c r="AF24" s="54"/>
      <c r="AG24" s="54"/>
      <c r="AH24" s="52"/>
      <c r="AI24" s="52"/>
      <c r="AJ24" s="52"/>
      <c r="AK24" s="52"/>
      <c r="AL24" s="52"/>
      <c r="AM24" s="52"/>
      <c r="AN24" s="52"/>
      <c r="AO24" s="52"/>
      <c r="AP24" s="52"/>
      <c r="AQ24" s="54">
        <f t="shared" si="2"/>
        <v>28</v>
      </c>
      <c r="AR24" s="54">
        <f t="shared" si="2"/>
        <v>194.41159999999999</v>
      </c>
      <c r="AS24" s="54">
        <f t="shared" si="2"/>
        <v>55633.063121090985</v>
      </c>
      <c r="AT24" s="55" t="s">
        <v>25</v>
      </c>
      <c r="AU24" s="42" t="s">
        <v>39</v>
      </c>
      <c r="AV24" s="56"/>
      <c r="AW24" s="24"/>
    </row>
    <row r="25" spans="1:49" ht="25.5">
      <c r="A25" s="41" t="s">
        <v>40</v>
      </c>
      <c r="B25" s="57"/>
      <c r="C25" s="58" t="s">
        <v>26</v>
      </c>
      <c r="D25" s="172">
        <v>0</v>
      </c>
      <c r="E25" s="173">
        <v>0</v>
      </c>
      <c r="F25" s="173">
        <v>0</v>
      </c>
      <c r="G25" s="156">
        <v>1</v>
      </c>
      <c r="H25" s="156">
        <v>15.012</v>
      </c>
      <c r="I25" s="156">
        <v>3464.5120000000002</v>
      </c>
      <c r="J25" s="61">
        <f t="shared" si="0"/>
        <v>1</v>
      </c>
      <c r="K25" s="61">
        <f t="shared" si="0"/>
        <v>15.012</v>
      </c>
      <c r="L25" s="62">
        <f t="shared" si="0"/>
        <v>3464.5120000000002</v>
      </c>
      <c r="M25" s="173">
        <v>44</v>
      </c>
      <c r="N25" s="173">
        <v>404.77319999999997</v>
      </c>
      <c r="O25" s="248">
        <v>102720.19500000001</v>
      </c>
      <c r="P25" s="54"/>
      <c r="Q25" s="54"/>
      <c r="R25" s="54"/>
      <c r="S25" s="193"/>
      <c r="T25" s="193"/>
      <c r="U25" s="260"/>
      <c r="V25" s="62">
        <f t="shared" si="1"/>
        <v>0</v>
      </c>
      <c r="W25" s="61">
        <f t="shared" si="1"/>
        <v>0</v>
      </c>
      <c r="X25" s="62">
        <f t="shared" si="1"/>
        <v>0</v>
      </c>
      <c r="Y25" s="54"/>
      <c r="Z25" s="54"/>
      <c r="AA25" s="54"/>
      <c r="AB25" s="61"/>
      <c r="AC25" s="61"/>
      <c r="AD25" s="61"/>
      <c r="AE25" s="68"/>
      <c r="AF25" s="68"/>
      <c r="AG25" s="68"/>
      <c r="AH25" s="61"/>
      <c r="AI25" s="61"/>
      <c r="AJ25" s="61"/>
      <c r="AK25" s="61"/>
      <c r="AL25" s="61"/>
      <c r="AM25" s="61"/>
      <c r="AN25" s="61"/>
      <c r="AO25" s="61"/>
      <c r="AP25" s="61"/>
      <c r="AQ25" s="68">
        <f t="shared" si="2"/>
        <v>45</v>
      </c>
      <c r="AR25" s="68">
        <f t="shared" si="2"/>
        <v>419.78519999999997</v>
      </c>
      <c r="AS25" s="68">
        <f t="shared" si="2"/>
        <v>106184.70700000001</v>
      </c>
      <c r="AT25" s="69" t="s">
        <v>26</v>
      </c>
      <c r="AU25" s="57"/>
      <c r="AV25" s="56" t="s">
        <v>40</v>
      </c>
      <c r="AW25" s="24"/>
    </row>
    <row r="26" spans="1:49" ht="25.5">
      <c r="A26" s="41"/>
      <c r="B26" s="42" t="s">
        <v>41</v>
      </c>
      <c r="C26" s="70" t="s">
        <v>25</v>
      </c>
      <c r="D26" s="170">
        <v>0</v>
      </c>
      <c r="E26" s="171">
        <v>0</v>
      </c>
      <c r="F26" s="171">
        <v>0</v>
      </c>
      <c r="G26" s="156"/>
      <c r="H26" s="156"/>
      <c r="I26" s="156"/>
      <c r="J26" s="52">
        <f t="shared" si="0"/>
        <v>0</v>
      </c>
      <c r="K26" s="52">
        <f t="shared" si="0"/>
        <v>0</v>
      </c>
      <c r="L26" s="71">
        <f t="shared" si="0"/>
        <v>0</v>
      </c>
      <c r="M26" s="171"/>
      <c r="N26" s="171"/>
      <c r="O26" s="247"/>
      <c r="P26" s="54"/>
      <c r="Q26" s="54"/>
      <c r="R26" s="54"/>
      <c r="S26" s="192"/>
      <c r="T26" s="192"/>
      <c r="U26" s="259"/>
      <c r="V26" s="71">
        <f t="shared" si="1"/>
        <v>0</v>
      </c>
      <c r="W26" s="52">
        <f t="shared" si="1"/>
        <v>0</v>
      </c>
      <c r="X26" s="71">
        <f t="shared" si="1"/>
        <v>0</v>
      </c>
      <c r="Y26" s="54"/>
      <c r="Z26" s="54"/>
      <c r="AA26" s="54"/>
      <c r="AB26" s="52"/>
      <c r="AC26" s="52"/>
      <c r="AD26" s="52"/>
      <c r="AE26" s="54"/>
      <c r="AF26" s="54"/>
      <c r="AG26" s="54"/>
      <c r="AH26" s="52"/>
      <c r="AI26" s="52"/>
      <c r="AJ26" s="52"/>
      <c r="AK26" s="52"/>
      <c r="AL26" s="52"/>
      <c r="AM26" s="52"/>
      <c r="AN26" s="52"/>
      <c r="AO26" s="52"/>
      <c r="AP26" s="52"/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 ht="25.5">
      <c r="A27" s="41" t="s">
        <v>27</v>
      </c>
      <c r="B27" s="57"/>
      <c r="C27" s="58" t="s">
        <v>26</v>
      </c>
      <c r="D27" s="172">
        <v>0</v>
      </c>
      <c r="E27" s="173">
        <v>0</v>
      </c>
      <c r="F27" s="173">
        <v>0</v>
      </c>
      <c r="G27" s="156"/>
      <c r="H27" s="156"/>
      <c r="I27" s="156"/>
      <c r="J27" s="61">
        <f t="shared" si="0"/>
        <v>0</v>
      </c>
      <c r="K27" s="61">
        <f t="shared" si="0"/>
        <v>0</v>
      </c>
      <c r="L27" s="62">
        <f t="shared" si="0"/>
        <v>0</v>
      </c>
      <c r="M27" s="173"/>
      <c r="N27" s="173"/>
      <c r="O27" s="248"/>
      <c r="P27" s="54"/>
      <c r="Q27" s="54"/>
      <c r="R27" s="54"/>
      <c r="S27" s="193"/>
      <c r="T27" s="193"/>
      <c r="U27" s="260"/>
      <c r="V27" s="62">
        <f t="shared" si="1"/>
        <v>0</v>
      </c>
      <c r="W27" s="61">
        <f t="shared" si="1"/>
        <v>0</v>
      </c>
      <c r="X27" s="62">
        <f t="shared" si="1"/>
        <v>0</v>
      </c>
      <c r="Y27" s="54"/>
      <c r="Z27" s="54"/>
      <c r="AA27" s="54"/>
      <c r="AB27" s="61"/>
      <c r="AC27" s="61"/>
      <c r="AD27" s="61"/>
      <c r="AE27" s="68"/>
      <c r="AF27" s="68"/>
      <c r="AG27" s="68"/>
      <c r="AH27" s="61"/>
      <c r="AI27" s="61"/>
      <c r="AJ27" s="61"/>
      <c r="AK27" s="61"/>
      <c r="AL27" s="61"/>
      <c r="AM27" s="61"/>
      <c r="AN27" s="61"/>
      <c r="AO27" s="61"/>
      <c r="AP27" s="61"/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 ht="25.5">
      <c r="A28" s="41"/>
      <c r="B28" s="42" t="s">
        <v>42</v>
      </c>
      <c r="C28" s="70" t="s">
        <v>25</v>
      </c>
      <c r="D28" s="170">
        <v>0</v>
      </c>
      <c r="E28" s="171">
        <v>0</v>
      </c>
      <c r="F28" s="171">
        <v>0</v>
      </c>
      <c r="G28" s="156"/>
      <c r="H28" s="156"/>
      <c r="I28" s="156"/>
      <c r="J28" s="52">
        <f t="shared" si="0"/>
        <v>0</v>
      </c>
      <c r="K28" s="52">
        <f t="shared" si="0"/>
        <v>0</v>
      </c>
      <c r="L28" s="71">
        <f t="shared" si="0"/>
        <v>0</v>
      </c>
      <c r="M28" s="171"/>
      <c r="N28" s="171"/>
      <c r="O28" s="247"/>
      <c r="P28" s="54"/>
      <c r="Q28" s="54"/>
      <c r="R28" s="54"/>
      <c r="S28" s="192"/>
      <c r="T28" s="192"/>
      <c r="U28" s="259"/>
      <c r="V28" s="71">
        <f t="shared" si="1"/>
        <v>0</v>
      </c>
      <c r="W28" s="52">
        <f t="shared" si="1"/>
        <v>0</v>
      </c>
      <c r="X28" s="71">
        <f t="shared" si="1"/>
        <v>0</v>
      </c>
      <c r="Y28" s="54"/>
      <c r="Z28" s="54"/>
      <c r="AA28" s="54"/>
      <c r="AB28" s="52"/>
      <c r="AC28" s="52"/>
      <c r="AD28" s="52"/>
      <c r="AE28" s="54"/>
      <c r="AF28" s="54"/>
      <c r="AG28" s="54"/>
      <c r="AH28" s="52"/>
      <c r="AI28" s="52"/>
      <c r="AJ28" s="52"/>
      <c r="AK28" s="52"/>
      <c r="AL28" s="52"/>
      <c r="AM28" s="52"/>
      <c r="AN28" s="52"/>
      <c r="AO28" s="52"/>
      <c r="AP28" s="52"/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 ht="25.5">
      <c r="A29" s="41" t="s">
        <v>29</v>
      </c>
      <c r="B29" s="57"/>
      <c r="C29" s="58" t="s">
        <v>26</v>
      </c>
      <c r="D29" s="172">
        <v>0</v>
      </c>
      <c r="E29" s="173">
        <v>0</v>
      </c>
      <c r="F29" s="173">
        <v>0</v>
      </c>
      <c r="G29" s="156"/>
      <c r="H29" s="156"/>
      <c r="I29" s="156"/>
      <c r="J29" s="61">
        <f t="shared" si="0"/>
        <v>0</v>
      </c>
      <c r="K29" s="61">
        <f t="shared" si="0"/>
        <v>0</v>
      </c>
      <c r="L29" s="62">
        <f t="shared" si="0"/>
        <v>0</v>
      </c>
      <c r="M29" s="173"/>
      <c r="N29" s="173"/>
      <c r="O29" s="248"/>
      <c r="P29" s="54"/>
      <c r="Q29" s="54"/>
      <c r="R29" s="54"/>
      <c r="S29" s="193"/>
      <c r="T29" s="193"/>
      <c r="U29" s="260"/>
      <c r="V29" s="62">
        <f t="shared" si="1"/>
        <v>0</v>
      </c>
      <c r="W29" s="61">
        <f t="shared" si="1"/>
        <v>0</v>
      </c>
      <c r="X29" s="62">
        <f t="shared" si="1"/>
        <v>0</v>
      </c>
      <c r="Y29" s="54"/>
      <c r="Z29" s="54"/>
      <c r="AA29" s="54"/>
      <c r="AB29" s="61"/>
      <c r="AC29" s="61"/>
      <c r="AD29" s="61"/>
      <c r="AE29" s="68"/>
      <c r="AF29" s="68"/>
      <c r="AG29" s="68"/>
      <c r="AH29" s="61"/>
      <c r="AI29" s="61"/>
      <c r="AJ29" s="61"/>
      <c r="AK29" s="61"/>
      <c r="AL29" s="61"/>
      <c r="AM29" s="61"/>
      <c r="AN29" s="61"/>
      <c r="AO29" s="61"/>
      <c r="AP29" s="61"/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 ht="25.5">
      <c r="A30" s="41"/>
      <c r="B30" s="42" t="s">
        <v>43</v>
      </c>
      <c r="C30" s="70" t="s">
        <v>25</v>
      </c>
      <c r="D30" s="170">
        <v>61</v>
      </c>
      <c r="E30" s="171">
        <v>5.5044000000000004</v>
      </c>
      <c r="F30" s="171">
        <v>10006.390824573242</v>
      </c>
      <c r="G30" s="156">
        <v>51</v>
      </c>
      <c r="H30" s="156">
        <v>4.7816999999999998</v>
      </c>
      <c r="I30" s="156">
        <v>9242.384</v>
      </c>
      <c r="J30" s="52">
        <f t="shared" si="0"/>
        <v>112</v>
      </c>
      <c r="K30" s="52">
        <f t="shared" si="0"/>
        <v>10.286100000000001</v>
      </c>
      <c r="L30" s="71">
        <f t="shared" si="0"/>
        <v>19248.774824573244</v>
      </c>
      <c r="M30" s="171"/>
      <c r="N30" s="171"/>
      <c r="O30" s="247"/>
      <c r="P30" s="54"/>
      <c r="Q30" s="54"/>
      <c r="R30" s="54"/>
      <c r="S30" s="192"/>
      <c r="T30" s="192"/>
      <c r="U30" s="259"/>
      <c r="V30" s="71">
        <f t="shared" si="1"/>
        <v>0</v>
      </c>
      <c r="W30" s="52">
        <f t="shared" si="1"/>
        <v>0</v>
      </c>
      <c r="X30" s="71">
        <f t="shared" si="1"/>
        <v>0</v>
      </c>
      <c r="Y30" s="54">
        <v>59</v>
      </c>
      <c r="Z30" s="54">
        <v>1.0103</v>
      </c>
      <c r="AA30" s="54">
        <v>730.48299999999995</v>
      </c>
      <c r="AB30" s="52">
        <v>308</v>
      </c>
      <c r="AC30" s="52">
        <v>3.1196000000000002</v>
      </c>
      <c r="AD30" s="52">
        <v>2934.761</v>
      </c>
      <c r="AE30" s="54"/>
      <c r="AF30" s="54"/>
      <c r="AG30" s="54"/>
      <c r="AH30" s="52">
        <v>60</v>
      </c>
      <c r="AI30" s="52">
        <v>2.5836000000000001</v>
      </c>
      <c r="AJ30" s="52">
        <v>2799.8470000000002</v>
      </c>
      <c r="AK30" s="52">
        <v>318</v>
      </c>
      <c r="AL30" s="52">
        <v>7.7607999999999997</v>
      </c>
      <c r="AM30" s="52">
        <v>6949.9679999999998</v>
      </c>
      <c r="AN30" s="52">
        <v>126</v>
      </c>
      <c r="AO30" s="52">
        <v>7.6113999999999997</v>
      </c>
      <c r="AP30" s="52">
        <v>7804.1859999999997</v>
      </c>
      <c r="AQ30" s="54">
        <f t="shared" si="2"/>
        <v>983</v>
      </c>
      <c r="AR30" s="54">
        <f t="shared" si="2"/>
        <v>32.371800000000007</v>
      </c>
      <c r="AS30" s="54">
        <f t="shared" si="2"/>
        <v>40468.019824573246</v>
      </c>
      <c r="AT30" s="55" t="s">
        <v>25</v>
      </c>
      <c r="AU30" s="42" t="s">
        <v>43</v>
      </c>
      <c r="AV30" s="77"/>
      <c r="AW30" s="24"/>
    </row>
    <row r="31" spans="1:49" ht="25.5">
      <c r="A31" s="73"/>
      <c r="B31" s="57"/>
      <c r="C31" s="58" t="s">
        <v>26</v>
      </c>
      <c r="D31" s="172">
        <v>0</v>
      </c>
      <c r="E31" s="173">
        <v>0</v>
      </c>
      <c r="F31" s="173">
        <v>0</v>
      </c>
      <c r="G31" s="156"/>
      <c r="H31" s="156"/>
      <c r="I31" s="156"/>
      <c r="J31" s="61">
        <f t="shared" si="0"/>
        <v>0</v>
      </c>
      <c r="K31" s="61">
        <f t="shared" si="0"/>
        <v>0</v>
      </c>
      <c r="L31" s="62">
        <f t="shared" si="0"/>
        <v>0</v>
      </c>
      <c r="M31" s="173"/>
      <c r="N31" s="173"/>
      <c r="O31" s="248"/>
      <c r="P31" s="54"/>
      <c r="Q31" s="54"/>
      <c r="R31" s="54"/>
      <c r="S31" s="193"/>
      <c r="T31" s="193"/>
      <c r="U31" s="260"/>
      <c r="V31" s="62">
        <f t="shared" si="1"/>
        <v>0</v>
      </c>
      <c r="W31" s="61">
        <f t="shared" si="1"/>
        <v>0</v>
      </c>
      <c r="X31" s="62">
        <f t="shared" si="1"/>
        <v>0</v>
      </c>
      <c r="Y31" s="54"/>
      <c r="Z31" s="54"/>
      <c r="AA31" s="54"/>
      <c r="AB31" s="61"/>
      <c r="AC31" s="61"/>
      <c r="AD31" s="61"/>
      <c r="AE31" s="68"/>
      <c r="AF31" s="68"/>
      <c r="AG31" s="68"/>
      <c r="AH31" s="61"/>
      <c r="AI31" s="61"/>
      <c r="AJ31" s="61"/>
      <c r="AK31" s="61"/>
      <c r="AL31" s="61"/>
      <c r="AM31" s="61"/>
      <c r="AN31" s="61"/>
      <c r="AO31" s="61"/>
      <c r="AP31" s="61"/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 ht="25.5">
      <c r="A32" s="41" t="s">
        <v>44</v>
      </c>
      <c r="B32" s="42" t="s">
        <v>45</v>
      </c>
      <c r="C32" s="70" t="s">
        <v>25</v>
      </c>
      <c r="D32" s="170">
        <v>0</v>
      </c>
      <c r="E32" s="171">
        <v>0</v>
      </c>
      <c r="F32" s="171">
        <v>0</v>
      </c>
      <c r="G32" s="156"/>
      <c r="H32" s="156"/>
      <c r="I32" s="156"/>
      <c r="J32" s="52">
        <f t="shared" si="0"/>
        <v>0</v>
      </c>
      <c r="K32" s="52">
        <f t="shared" si="0"/>
        <v>0</v>
      </c>
      <c r="L32" s="71">
        <f t="shared" si="0"/>
        <v>0</v>
      </c>
      <c r="M32" s="171">
        <v>113</v>
      </c>
      <c r="N32" s="171">
        <v>195.71299999999999</v>
      </c>
      <c r="O32" s="247">
        <v>17053.081999999999</v>
      </c>
      <c r="P32" s="54">
        <v>77</v>
      </c>
      <c r="Q32" s="54">
        <v>920.95420000000001</v>
      </c>
      <c r="R32" s="54">
        <v>111663.44</v>
      </c>
      <c r="S32" s="192"/>
      <c r="T32" s="192"/>
      <c r="U32" s="259"/>
      <c r="V32" s="71">
        <f t="shared" si="1"/>
        <v>77</v>
      </c>
      <c r="W32" s="52">
        <f t="shared" si="1"/>
        <v>920.95420000000001</v>
      </c>
      <c r="X32" s="71">
        <f t="shared" si="1"/>
        <v>111663.44</v>
      </c>
      <c r="Y32" s="54">
        <v>78</v>
      </c>
      <c r="Z32" s="54">
        <v>1312.4491</v>
      </c>
      <c r="AA32" s="54">
        <v>164681.79</v>
      </c>
      <c r="AB32" s="52"/>
      <c r="AC32" s="52"/>
      <c r="AD32" s="52"/>
      <c r="AE32" s="54"/>
      <c r="AF32" s="54"/>
      <c r="AG32" s="54"/>
      <c r="AH32" s="52"/>
      <c r="AI32" s="52"/>
      <c r="AJ32" s="52"/>
      <c r="AK32" s="52"/>
      <c r="AL32" s="52"/>
      <c r="AM32" s="52"/>
      <c r="AN32" s="52"/>
      <c r="AO32" s="52"/>
      <c r="AP32" s="52"/>
      <c r="AQ32" s="54">
        <f t="shared" si="2"/>
        <v>268</v>
      </c>
      <c r="AR32" s="54">
        <f t="shared" si="2"/>
        <v>2429.1163000000001</v>
      </c>
      <c r="AS32" s="54">
        <f t="shared" si="2"/>
        <v>293398.31199999998</v>
      </c>
      <c r="AT32" s="55" t="s">
        <v>25</v>
      </c>
      <c r="AU32" s="42" t="s">
        <v>45</v>
      </c>
      <c r="AV32" s="56" t="s">
        <v>44</v>
      </c>
      <c r="AW32" s="24"/>
    </row>
    <row r="33" spans="1:49" ht="25.5">
      <c r="A33" s="41" t="s">
        <v>46</v>
      </c>
      <c r="B33" s="57"/>
      <c r="C33" s="58" t="s">
        <v>26</v>
      </c>
      <c r="D33" s="172">
        <v>0</v>
      </c>
      <c r="E33" s="173">
        <v>0</v>
      </c>
      <c r="F33" s="173">
        <v>0</v>
      </c>
      <c r="G33" s="156"/>
      <c r="H33" s="156"/>
      <c r="I33" s="156"/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173"/>
      <c r="N33" s="173"/>
      <c r="O33" s="248"/>
      <c r="P33" s="54">
        <v>50</v>
      </c>
      <c r="Q33" s="54">
        <v>1195.9266</v>
      </c>
      <c r="R33" s="54">
        <v>133739.693</v>
      </c>
      <c r="S33" s="193"/>
      <c r="T33" s="193"/>
      <c r="U33" s="260"/>
      <c r="V33" s="62">
        <f t="shared" si="1"/>
        <v>50</v>
      </c>
      <c r="W33" s="61">
        <f t="shared" si="1"/>
        <v>1195.9266</v>
      </c>
      <c r="X33" s="62">
        <f t="shared" si="1"/>
        <v>133739.693</v>
      </c>
      <c r="Y33" s="54"/>
      <c r="Z33" s="54"/>
      <c r="AA33" s="54"/>
      <c r="AB33" s="61"/>
      <c r="AC33" s="61"/>
      <c r="AD33" s="61"/>
      <c r="AE33" s="68"/>
      <c r="AF33" s="68"/>
      <c r="AG33" s="68"/>
      <c r="AH33" s="61"/>
      <c r="AI33" s="61"/>
      <c r="AJ33" s="61"/>
      <c r="AK33" s="61"/>
      <c r="AL33" s="61"/>
      <c r="AM33" s="61"/>
      <c r="AN33" s="61"/>
      <c r="AO33" s="61"/>
      <c r="AP33" s="61"/>
      <c r="AQ33" s="68">
        <f t="shared" si="2"/>
        <v>50</v>
      </c>
      <c r="AR33" s="68">
        <f t="shared" si="2"/>
        <v>1195.9266</v>
      </c>
      <c r="AS33" s="68">
        <f t="shared" si="2"/>
        <v>133739.693</v>
      </c>
      <c r="AT33" s="69" t="s">
        <v>26</v>
      </c>
      <c r="AU33" s="57"/>
      <c r="AV33" s="56" t="s">
        <v>46</v>
      </c>
      <c r="AW33" s="24"/>
    </row>
    <row r="34" spans="1:49" ht="25.5">
      <c r="A34" s="41" t="s">
        <v>27</v>
      </c>
      <c r="B34" s="42" t="s">
        <v>47</v>
      </c>
      <c r="C34" s="70" t="s">
        <v>25</v>
      </c>
      <c r="D34" s="170">
        <v>0</v>
      </c>
      <c r="E34" s="171">
        <v>0</v>
      </c>
      <c r="F34" s="171">
        <v>0</v>
      </c>
      <c r="G34" s="156"/>
      <c r="H34" s="156"/>
      <c r="I34" s="156"/>
      <c r="J34" s="52">
        <f t="shared" si="3"/>
        <v>0</v>
      </c>
      <c r="K34" s="52">
        <f t="shared" si="3"/>
        <v>0</v>
      </c>
      <c r="L34" s="71">
        <f t="shared" si="3"/>
        <v>0</v>
      </c>
      <c r="M34" s="171">
        <v>71</v>
      </c>
      <c r="N34" s="171">
        <v>14.1861</v>
      </c>
      <c r="O34" s="247">
        <v>2028.596</v>
      </c>
      <c r="P34" s="54"/>
      <c r="Q34" s="54"/>
      <c r="R34" s="54"/>
      <c r="S34" s="192"/>
      <c r="T34" s="192"/>
      <c r="U34" s="259"/>
      <c r="V34" s="71">
        <f t="shared" si="1"/>
        <v>0</v>
      </c>
      <c r="W34" s="52">
        <f t="shared" si="1"/>
        <v>0</v>
      </c>
      <c r="X34" s="71">
        <f t="shared" si="1"/>
        <v>0</v>
      </c>
      <c r="Y34" s="54"/>
      <c r="Z34" s="54"/>
      <c r="AA34" s="54"/>
      <c r="AB34" s="52">
        <v>206</v>
      </c>
      <c r="AC34" s="52">
        <v>34.252899999999997</v>
      </c>
      <c r="AD34" s="52">
        <v>3615.6089999999999</v>
      </c>
      <c r="AE34" s="54"/>
      <c r="AF34" s="54"/>
      <c r="AG34" s="54"/>
      <c r="AH34" s="52">
        <v>16</v>
      </c>
      <c r="AI34" s="52">
        <v>1.5431999999999999</v>
      </c>
      <c r="AJ34" s="52">
        <v>528.35</v>
      </c>
      <c r="AK34" s="52"/>
      <c r="AL34" s="52"/>
      <c r="AM34" s="52"/>
      <c r="AN34" s="52">
        <v>2</v>
      </c>
      <c r="AO34" s="52">
        <v>6.2700000000000006E-2</v>
      </c>
      <c r="AP34" s="52">
        <v>193.809</v>
      </c>
      <c r="AQ34" s="54">
        <f t="shared" si="2"/>
        <v>295</v>
      </c>
      <c r="AR34" s="54">
        <f t="shared" si="2"/>
        <v>50.044899999999998</v>
      </c>
      <c r="AS34" s="54">
        <f t="shared" si="2"/>
        <v>6366.3639999999996</v>
      </c>
      <c r="AT34" s="55" t="s">
        <v>25</v>
      </c>
      <c r="AU34" s="42" t="s">
        <v>47</v>
      </c>
      <c r="AV34" s="56" t="s">
        <v>27</v>
      </c>
      <c r="AW34" s="24"/>
    </row>
    <row r="35" spans="1:49" ht="25.5">
      <c r="A35" s="73" t="s">
        <v>29</v>
      </c>
      <c r="B35" s="57"/>
      <c r="C35" s="58" t="s">
        <v>26</v>
      </c>
      <c r="D35" s="172">
        <v>0</v>
      </c>
      <c r="E35" s="173">
        <v>0</v>
      </c>
      <c r="F35" s="173">
        <v>0</v>
      </c>
      <c r="G35" s="156"/>
      <c r="H35" s="156"/>
      <c r="I35" s="156"/>
      <c r="J35" s="61">
        <f t="shared" si="3"/>
        <v>0</v>
      </c>
      <c r="K35" s="61">
        <f t="shared" si="3"/>
        <v>0</v>
      </c>
      <c r="L35" s="62">
        <f t="shared" si="3"/>
        <v>0</v>
      </c>
      <c r="M35" s="173">
        <v>2</v>
      </c>
      <c r="N35" s="173">
        <v>0.53449999999999998</v>
      </c>
      <c r="O35" s="248">
        <v>58.502000000000002</v>
      </c>
      <c r="P35" s="54"/>
      <c r="Q35" s="54"/>
      <c r="R35" s="54"/>
      <c r="S35" s="193"/>
      <c r="T35" s="193"/>
      <c r="U35" s="260"/>
      <c r="V35" s="62">
        <f t="shared" si="1"/>
        <v>0</v>
      </c>
      <c r="W35" s="61">
        <f t="shared" si="1"/>
        <v>0</v>
      </c>
      <c r="X35" s="62">
        <f t="shared" si="1"/>
        <v>0</v>
      </c>
      <c r="Y35" s="54"/>
      <c r="Z35" s="54"/>
      <c r="AA35" s="54"/>
      <c r="AB35" s="61"/>
      <c r="AC35" s="61"/>
      <c r="AD35" s="61"/>
      <c r="AE35" s="68"/>
      <c r="AF35" s="68"/>
      <c r="AG35" s="68"/>
      <c r="AH35" s="61"/>
      <c r="AI35" s="61"/>
      <c r="AJ35" s="61"/>
      <c r="AK35" s="61"/>
      <c r="AL35" s="61"/>
      <c r="AM35" s="61"/>
      <c r="AN35" s="61"/>
      <c r="AO35" s="61"/>
      <c r="AP35" s="61"/>
      <c r="AQ35" s="68">
        <f t="shared" si="2"/>
        <v>2</v>
      </c>
      <c r="AR35" s="68">
        <f t="shared" si="2"/>
        <v>0.53449999999999998</v>
      </c>
      <c r="AS35" s="68">
        <f t="shared" si="2"/>
        <v>58.502000000000002</v>
      </c>
      <c r="AT35" s="74" t="s">
        <v>26</v>
      </c>
      <c r="AU35" s="57"/>
      <c r="AV35" s="75" t="s">
        <v>29</v>
      </c>
      <c r="AW35" s="24"/>
    </row>
    <row r="36" spans="1:49" ht="25.5">
      <c r="A36" s="41" t="s">
        <v>48</v>
      </c>
      <c r="B36" s="42" t="s">
        <v>49</v>
      </c>
      <c r="C36" s="70" t="s">
        <v>25</v>
      </c>
      <c r="D36" s="170">
        <v>0</v>
      </c>
      <c r="E36" s="171">
        <v>0</v>
      </c>
      <c r="F36" s="171">
        <v>0</v>
      </c>
      <c r="G36" s="156"/>
      <c r="H36" s="156"/>
      <c r="I36" s="156"/>
      <c r="J36" s="52">
        <f t="shared" si="3"/>
        <v>0</v>
      </c>
      <c r="K36" s="52">
        <f t="shared" si="3"/>
        <v>0</v>
      </c>
      <c r="L36" s="71">
        <f t="shared" si="3"/>
        <v>0</v>
      </c>
      <c r="M36" s="171"/>
      <c r="N36" s="171"/>
      <c r="O36" s="247"/>
      <c r="P36" s="54"/>
      <c r="Q36" s="54"/>
      <c r="R36" s="54"/>
      <c r="S36" s="192"/>
      <c r="T36" s="192"/>
      <c r="U36" s="259"/>
      <c r="V36" s="71">
        <f t="shared" si="1"/>
        <v>0</v>
      </c>
      <c r="W36" s="52">
        <f t="shared" si="1"/>
        <v>0</v>
      </c>
      <c r="X36" s="71">
        <f t="shared" si="1"/>
        <v>0</v>
      </c>
      <c r="Y36" s="54"/>
      <c r="Z36" s="54"/>
      <c r="AA36" s="54"/>
      <c r="AB36" s="52"/>
      <c r="AC36" s="52"/>
      <c r="AD36" s="52"/>
      <c r="AE36" s="54"/>
      <c r="AF36" s="54"/>
      <c r="AG36" s="54"/>
      <c r="AH36" s="52"/>
      <c r="AI36" s="52"/>
      <c r="AJ36" s="52"/>
      <c r="AK36" s="52"/>
      <c r="AL36" s="52"/>
      <c r="AM36" s="52"/>
      <c r="AN36" s="52"/>
      <c r="AO36" s="52"/>
      <c r="AP36" s="52"/>
      <c r="AQ36" s="54">
        <f t="shared" si="2"/>
        <v>0</v>
      </c>
      <c r="AR36" s="54">
        <f t="shared" si="2"/>
        <v>0</v>
      </c>
      <c r="AS36" s="54">
        <f t="shared" si="2"/>
        <v>0</v>
      </c>
      <c r="AT36" s="55" t="s">
        <v>25</v>
      </c>
      <c r="AU36" s="42" t="s">
        <v>49</v>
      </c>
      <c r="AV36" s="56" t="s">
        <v>48</v>
      </c>
      <c r="AW36" s="24"/>
    </row>
    <row r="37" spans="1:49" ht="25.5">
      <c r="A37" s="41" t="s">
        <v>27</v>
      </c>
      <c r="B37" s="57"/>
      <c r="C37" s="58" t="s">
        <v>26</v>
      </c>
      <c r="D37" s="172">
        <v>0</v>
      </c>
      <c r="E37" s="173">
        <v>0</v>
      </c>
      <c r="F37" s="173">
        <v>0</v>
      </c>
      <c r="G37" s="156"/>
      <c r="H37" s="156"/>
      <c r="I37" s="156"/>
      <c r="J37" s="61">
        <f t="shared" si="3"/>
        <v>0</v>
      </c>
      <c r="K37" s="61">
        <f t="shared" si="3"/>
        <v>0</v>
      </c>
      <c r="L37" s="62">
        <f t="shared" si="3"/>
        <v>0</v>
      </c>
      <c r="M37" s="173"/>
      <c r="N37" s="173"/>
      <c r="O37" s="248"/>
      <c r="P37" s="54"/>
      <c r="Q37" s="54"/>
      <c r="R37" s="54"/>
      <c r="S37" s="193"/>
      <c r="T37" s="193"/>
      <c r="U37" s="260"/>
      <c r="V37" s="62">
        <f t="shared" si="1"/>
        <v>0</v>
      </c>
      <c r="W37" s="61">
        <f t="shared" si="1"/>
        <v>0</v>
      </c>
      <c r="X37" s="62">
        <f t="shared" si="1"/>
        <v>0</v>
      </c>
      <c r="Y37" s="54"/>
      <c r="Z37" s="54"/>
      <c r="AA37" s="54"/>
      <c r="AB37" s="61"/>
      <c r="AC37" s="61"/>
      <c r="AD37" s="61"/>
      <c r="AE37" s="68"/>
      <c r="AF37" s="68"/>
      <c r="AG37" s="68"/>
      <c r="AH37" s="61"/>
      <c r="AI37" s="61"/>
      <c r="AJ37" s="61"/>
      <c r="AK37" s="61"/>
      <c r="AL37" s="61"/>
      <c r="AM37" s="61"/>
      <c r="AN37" s="61"/>
      <c r="AO37" s="61"/>
      <c r="AP37" s="61"/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 ht="25.5">
      <c r="A38" s="41" t="s">
        <v>29</v>
      </c>
      <c r="B38" s="42" t="s">
        <v>50</v>
      </c>
      <c r="C38" s="70" t="s">
        <v>25</v>
      </c>
      <c r="D38" s="170">
        <v>24</v>
      </c>
      <c r="E38" s="171">
        <v>3.3633999999999999</v>
      </c>
      <c r="F38" s="171">
        <v>1984.0907130689102</v>
      </c>
      <c r="G38" s="156"/>
      <c r="H38" s="156"/>
      <c r="I38" s="156"/>
      <c r="J38" s="52">
        <f t="shared" si="3"/>
        <v>24</v>
      </c>
      <c r="K38" s="52">
        <f t="shared" si="3"/>
        <v>3.3633999999999999</v>
      </c>
      <c r="L38" s="71">
        <f t="shared" si="3"/>
        <v>1984.0907130689102</v>
      </c>
      <c r="M38" s="171"/>
      <c r="N38" s="171"/>
      <c r="O38" s="247"/>
      <c r="P38" s="54"/>
      <c r="Q38" s="54"/>
      <c r="R38" s="54"/>
      <c r="S38" s="192"/>
      <c r="T38" s="192"/>
      <c r="U38" s="259"/>
      <c r="V38" s="71">
        <f t="shared" si="1"/>
        <v>0</v>
      </c>
      <c r="W38" s="52">
        <f t="shared" si="1"/>
        <v>0</v>
      </c>
      <c r="X38" s="71">
        <f t="shared" si="1"/>
        <v>0</v>
      </c>
      <c r="Y38" s="54"/>
      <c r="Z38" s="54"/>
      <c r="AA38" s="54"/>
      <c r="AB38" s="52">
        <v>19</v>
      </c>
      <c r="AC38" s="52">
        <v>0.62380000000000002</v>
      </c>
      <c r="AD38" s="52">
        <v>258.93799999999999</v>
      </c>
      <c r="AE38" s="54"/>
      <c r="AF38" s="54"/>
      <c r="AG38" s="54"/>
      <c r="AH38" s="52"/>
      <c r="AI38" s="52"/>
      <c r="AJ38" s="52"/>
      <c r="AK38" s="52"/>
      <c r="AL38" s="52"/>
      <c r="AM38" s="52"/>
      <c r="AN38" s="52"/>
      <c r="AO38" s="52"/>
      <c r="AP38" s="52"/>
      <c r="AQ38" s="54">
        <f t="shared" si="2"/>
        <v>43</v>
      </c>
      <c r="AR38" s="54">
        <f t="shared" si="2"/>
        <v>3.9872000000000001</v>
      </c>
      <c r="AS38" s="54">
        <f t="shared" si="2"/>
        <v>2243.0287130689103</v>
      </c>
      <c r="AT38" s="55" t="s">
        <v>25</v>
      </c>
      <c r="AU38" s="42" t="s">
        <v>50</v>
      </c>
      <c r="AV38" s="56" t="s">
        <v>29</v>
      </c>
      <c r="AW38" s="24"/>
    </row>
    <row r="39" spans="1:49" ht="25.5">
      <c r="A39" s="73" t="s">
        <v>51</v>
      </c>
      <c r="B39" s="57"/>
      <c r="C39" s="58" t="s">
        <v>26</v>
      </c>
      <c r="D39" s="172">
        <v>0</v>
      </c>
      <c r="E39" s="173">
        <v>0</v>
      </c>
      <c r="F39" s="173">
        <v>0</v>
      </c>
      <c r="G39" s="156"/>
      <c r="H39" s="156"/>
      <c r="I39" s="156"/>
      <c r="J39" s="61">
        <f t="shared" si="3"/>
        <v>0</v>
      </c>
      <c r="K39" s="61">
        <f t="shared" si="3"/>
        <v>0</v>
      </c>
      <c r="L39" s="62">
        <f t="shared" si="3"/>
        <v>0</v>
      </c>
      <c r="M39" s="173"/>
      <c r="N39" s="173"/>
      <c r="O39" s="248"/>
      <c r="P39" s="54"/>
      <c r="Q39" s="54"/>
      <c r="R39" s="54"/>
      <c r="S39" s="193"/>
      <c r="T39" s="193"/>
      <c r="U39" s="260"/>
      <c r="V39" s="62">
        <f t="shared" si="1"/>
        <v>0</v>
      </c>
      <c r="W39" s="61">
        <f t="shared" si="1"/>
        <v>0</v>
      </c>
      <c r="X39" s="62">
        <f t="shared" si="1"/>
        <v>0</v>
      </c>
      <c r="Y39" s="54"/>
      <c r="Z39" s="54"/>
      <c r="AA39" s="54"/>
      <c r="AB39" s="61"/>
      <c r="AC39" s="61"/>
      <c r="AD39" s="61"/>
      <c r="AE39" s="68"/>
      <c r="AF39" s="68"/>
      <c r="AG39" s="68"/>
      <c r="AH39" s="61"/>
      <c r="AI39" s="61"/>
      <c r="AJ39" s="61"/>
      <c r="AK39" s="61"/>
      <c r="AL39" s="61"/>
      <c r="AM39" s="61"/>
      <c r="AN39" s="61"/>
      <c r="AO39" s="61"/>
      <c r="AP39" s="61"/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 ht="25.5">
      <c r="A40" s="41"/>
      <c r="B40" s="42" t="s">
        <v>52</v>
      </c>
      <c r="C40" s="70" t="s">
        <v>25</v>
      </c>
      <c r="D40" s="170">
        <v>0</v>
      </c>
      <c r="E40" s="171">
        <v>0</v>
      </c>
      <c r="F40" s="171">
        <v>0</v>
      </c>
      <c r="G40" s="156"/>
      <c r="H40" s="156"/>
      <c r="I40" s="156"/>
      <c r="J40" s="52">
        <f t="shared" si="3"/>
        <v>0</v>
      </c>
      <c r="K40" s="52">
        <f t="shared" si="3"/>
        <v>0</v>
      </c>
      <c r="L40" s="71">
        <f t="shared" si="3"/>
        <v>0</v>
      </c>
      <c r="M40" s="171"/>
      <c r="N40" s="171"/>
      <c r="O40" s="247"/>
      <c r="P40" s="54"/>
      <c r="Q40" s="54"/>
      <c r="R40" s="54"/>
      <c r="S40" s="192"/>
      <c r="T40" s="192"/>
      <c r="U40" s="259"/>
      <c r="V40" s="71">
        <f t="shared" si="1"/>
        <v>0</v>
      </c>
      <c r="W40" s="52">
        <f t="shared" si="1"/>
        <v>0</v>
      </c>
      <c r="X40" s="71">
        <f t="shared" si="1"/>
        <v>0</v>
      </c>
      <c r="Y40" s="54"/>
      <c r="Z40" s="54"/>
      <c r="AA40" s="54"/>
      <c r="AB40" s="52"/>
      <c r="AC40" s="52"/>
      <c r="AD40" s="52"/>
      <c r="AE40" s="54"/>
      <c r="AF40" s="54"/>
      <c r="AG40" s="54"/>
      <c r="AH40" s="52"/>
      <c r="AI40" s="52"/>
      <c r="AJ40" s="52"/>
      <c r="AK40" s="52"/>
      <c r="AL40" s="52"/>
      <c r="AM40" s="52"/>
      <c r="AN40" s="52"/>
      <c r="AO40" s="52"/>
      <c r="AP40" s="52"/>
      <c r="AQ40" s="54">
        <f t="shared" si="2"/>
        <v>0</v>
      </c>
      <c r="AR40" s="54">
        <f t="shared" si="2"/>
        <v>0</v>
      </c>
      <c r="AS40" s="54">
        <f t="shared" si="2"/>
        <v>0</v>
      </c>
      <c r="AT40" s="55" t="s">
        <v>25</v>
      </c>
      <c r="AU40" s="42" t="s">
        <v>52</v>
      </c>
      <c r="AV40" s="56"/>
      <c r="AW40" s="24"/>
    </row>
    <row r="41" spans="1:49" ht="25.5">
      <c r="A41" s="41" t="s">
        <v>53</v>
      </c>
      <c r="B41" s="57"/>
      <c r="C41" s="58" t="s">
        <v>26</v>
      </c>
      <c r="D41" s="172">
        <v>0</v>
      </c>
      <c r="E41" s="173">
        <v>0</v>
      </c>
      <c r="F41" s="173">
        <v>0</v>
      </c>
      <c r="G41" s="156"/>
      <c r="H41" s="156"/>
      <c r="I41" s="156"/>
      <c r="J41" s="61">
        <f t="shared" si="3"/>
        <v>0</v>
      </c>
      <c r="K41" s="61">
        <f t="shared" si="3"/>
        <v>0</v>
      </c>
      <c r="L41" s="62">
        <f t="shared" si="3"/>
        <v>0</v>
      </c>
      <c r="M41" s="173"/>
      <c r="N41" s="173"/>
      <c r="O41" s="248"/>
      <c r="P41" s="54"/>
      <c r="Q41" s="54"/>
      <c r="R41" s="54"/>
      <c r="S41" s="193"/>
      <c r="T41" s="193"/>
      <c r="U41" s="260"/>
      <c r="V41" s="62">
        <f t="shared" si="1"/>
        <v>0</v>
      </c>
      <c r="W41" s="61">
        <f t="shared" si="1"/>
        <v>0</v>
      </c>
      <c r="X41" s="62">
        <f t="shared" si="1"/>
        <v>0</v>
      </c>
      <c r="Y41" s="54"/>
      <c r="Z41" s="54"/>
      <c r="AA41" s="54"/>
      <c r="AB41" s="61"/>
      <c r="AC41" s="61"/>
      <c r="AD41" s="61"/>
      <c r="AE41" s="68"/>
      <c r="AF41" s="68"/>
      <c r="AG41" s="68"/>
      <c r="AH41" s="61"/>
      <c r="AI41" s="61"/>
      <c r="AJ41" s="61"/>
      <c r="AK41" s="61"/>
      <c r="AL41" s="61"/>
      <c r="AM41" s="61"/>
      <c r="AN41" s="61"/>
      <c r="AO41" s="61"/>
      <c r="AP41" s="61"/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 ht="25.5">
      <c r="A42" s="41"/>
      <c r="B42" s="42" t="s">
        <v>54</v>
      </c>
      <c r="C42" s="70" t="s">
        <v>25</v>
      </c>
      <c r="D42" s="170">
        <v>1</v>
      </c>
      <c r="E42" s="171">
        <v>6.3898000000000001</v>
      </c>
      <c r="F42" s="171">
        <v>2783.6132989285966</v>
      </c>
      <c r="G42" s="156">
        <v>2</v>
      </c>
      <c r="H42" s="156">
        <v>18.616599999999998</v>
      </c>
      <c r="I42" s="156">
        <v>8112.3819999999996</v>
      </c>
      <c r="J42" s="52">
        <f t="shared" si="3"/>
        <v>3</v>
      </c>
      <c r="K42" s="52">
        <f t="shared" si="3"/>
        <v>25.006399999999999</v>
      </c>
      <c r="L42" s="71">
        <f t="shared" si="3"/>
        <v>10895.995298928596</v>
      </c>
      <c r="M42" s="171">
        <v>10</v>
      </c>
      <c r="N42" s="171">
        <v>372.5684</v>
      </c>
      <c r="O42" s="247">
        <v>56225.546999999999</v>
      </c>
      <c r="P42" s="54"/>
      <c r="Q42" s="54"/>
      <c r="R42" s="54"/>
      <c r="S42" s="192"/>
      <c r="T42" s="192"/>
      <c r="U42" s="259"/>
      <c r="V42" s="71">
        <f t="shared" si="1"/>
        <v>0</v>
      </c>
      <c r="W42" s="52">
        <f t="shared" si="1"/>
        <v>0</v>
      </c>
      <c r="X42" s="71">
        <f t="shared" si="1"/>
        <v>0</v>
      </c>
      <c r="Y42" s="54"/>
      <c r="Z42" s="54"/>
      <c r="AA42" s="54"/>
      <c r="AB42" s="52"/>
      <c r="AC42" s="52"/>
      <c r="AD42" s="52"/>
      <c r="AE42" s="54"/>
      <c r="AF42" s="54"/>
      <c r="AG42" s="54"/>
      <c r="AH42" s="52"/>
      <c r="AI42" s="52"/>
      <c r="AJ42" s="52"/>
      <c r="AK42" s="52"/>
      <c r="AL42" s="52"/>
      <c r="AM42" s="52"/>
      <c r="AN42" s="52"/>
      <c r="AO42" s="52"/>
      <c r="AP42" s="52"/>
      <c r="AQ42" s="54">
        <f t="shared" si="2"/>
        <v>13</v>
      </c>
      <c r="AR42" s="54">
        <f t="shared" si="2"/>
        <v>397.57479999999998</v>
      </c>
      <c r="AS42" s="54">
        <f t="shared" si="2"/>
        <v>67121.542298928587</v>
      </c>
      <c r="AT42" s="55" t="s">
        <v>25</v>
      </c>
      <c r="AU42" s="42" t="s">
        <v>54</v>
      </c>
      <c r="AV42" s="56"/>
      <c r="AW42" s="24"/>
    </row>
    <row r="43" spans="1:49" ht="25.5">
      <c r="A43" s="41" t="s">
        <v>55</v>
      </c>
      <c r="B43" s="57"/>
      <c r="C43" s="58" t="s">
        <v>26</v>
      </c>
      <c r="D43" s="172">
        <v>10</v>
      </c>
      <c r="E43" s="173">
        <v>55.014400000000002</v>
      </c>
      <c r="F43" s="173">
        <v>52251.800311252591</v>
      </c>
      <c r="G43" s="156">
        <v>22</v>
      </c>
      <c r="H43" s="156">
        <v>176.6164</v>
      </c>
      <c r="I43" s="156">
        <v>117926.712</v>
      </c>
      <c r="J43" s="61">
        <f t="shared" si="3"/>
        <v>32</v>
      </c>
      <c r="K43" s="61">
        <f t="shared" si="3"/>
        <v>231.63079999999999</v>
      </c>
      <c r="L43" s="62">
        <f t="shared" si="3"/>
        <v>170178.51231125259</v>
      </c>
      <c r="M43" s="173">
        <v>12</v>
      </c>
      <c r="N43" s="173">
        <v>67.975700000000003</v>
      </c>
      <c r="O43" s="248">
        <v>13637.698</v>
      </c>
      <c r="P43" s="54"/>
      <c r="Q43" s="54"/>
      <c r="R43" s="54"/>
      <c r="S43" s="193"/>
      <c r="T43" s="193"/>
      <c r="U43" s="260"/>
      <c r="V43" s="62">
        <f t="shared" si="1"/>
        <v>0</v>
      </c>
      <c r="W43" s="61">
        <f t="shared" si="1"/>
        <v>0</v>
      </c>
      <c r="X43" s="62">
        <f t="shared" si="1"/>
        <v>0</v>
      </c>
      <c r="Y43" s="54"/>
      <c r="Z43" s="54"/>
      <c r="AA43" s="54"/>
      <c r="AB43" s="61"/>
      <c r="AC43" s="61"/>
      <c r="AD43" s="61"/>
      <c r="AE43" s="68"/>
      <c r="AF43" s="68"/>
      <c r="AG43" s="68"/>
      <c r="AH43" s="61"/>
      <c r="AI43" s="61"/>
      <c r="AJ43" s="61"/>
      <c r="AK43" s="61"/>
      <c r="AL43" s="61"/>
      <c r="AM43" s="61"/>
      <c r="AN43" s="61"/>
      <c r="AO43" s="61"/>
      <c r="AP43" s="61"/>
      <c r="AQ43" s="68">
        <f t="shared" si="2"/>
        <v>44</v>
      </c>
      <c r="AR43" s="68">
        <f t="shared" si="2"/>
        <v>299.60650000000004</v>
      </c>
      <c r="AS43" s="68">
        <f t="shared" si="2"/>
        <v>183816.21031125259</v>
      </c>
      <c r="AT43" s="55" t="s">
        <v>26</v>
      </c>
      <c r="AU43" s="57"/>
      <c r="AV43" s="56" t="s">
        <v>55</v>
      </c>
      <c r="AW43" s="24"/>
    </row>
    <row r="44" spans="1:49" ht="25.5">
      <c r="A44" s="41"/>
      <c r="B44" s="42" t="s">
        <v>56</v>
      </c>
      <c r="C44" s="70" t="s">
        <v>25</v>
      </c>
      <c r="D44" s="170">
        <v>0</v>
      </c>
      <c r="E44" s="171">
        <v>0</v>
      </c>
      <c r="F44" s="171">
        <v>0</v>
      </c>
      <c r="G44" s="156"/>
      <c r="H44" s="156"/>
      <c r="I44" s="156"/>
      <c r="J44" s="52">
        <f t="shared" si="3"/>
        <v>0</v>
      </c>
      <c r="K44" s="52">
        <f t="shared" si="3"/>
        <v>0</v>
      </c>
      <c r="L44" s="71">
        <f t="shared" si="3"/>
        <v>0</v>
      </c>
      <c r="M44" s="171"/>
      <c r="N44" s="171"/>
      <c r="O44" s="247"/>
      <c r="P44" s="54"/>
      <c r="Q44" s="54"/>
      <c r="R44" s="54"/>
      <c r="S44" s="192"/>
      <c r="T44" s="192"/>
      <c r="U44" s="259"/>
      <c r="V44" s="71">
        <f t="shared" si="1"/>
        <v>0</v>
      </c>
      <c r="W44" s="52">
        <f t="shared" si="1"/>
        <v>0</v>
      </c>
      <c r="X44" s="71">
        <f t="shared" si="1"/>
        <v>0</v>
      </c>
      <c r="Y44" s="54"/>
      <c r="Z44" s="54"/>
      <c r="AA44" s="54"/>
      <c r="AB44" s="52"/>
      <c r="AC44" s="52"/>
      <c r="AD44" s="52"/>
      <c r="AE44" s="54"/>
      <c r="AF44" s="54"/>
      <c r="AG44" s="54"/>
      <c r="AH44" s="52"/>
      <c r="AI44" s="52"/>
      <c r="AJ44" s="52"/>
      <c r="AK44" s="52"/>
      <c r="AL44" s="52"/>
      <c r="AM44" s="52"/>
      <c r="AN44" s="52"/>
      <c r="AO44" s="52"/>
      <c r="AP44" s="52"/>
      <c r="AQ44" s="54">
        <f t="shared" si="2"/>
        <v>0</v>
      </c>
      <c r="AR44" s="54">
        <f t="shared" si="2"/>
        <v>0</v>
      </c>
      <c r="AS44" s="54">
        <f t="shared" si="2"/>
        <v>0</v>
      </c>
      <c r="AT44" s="78" t="s">
        <v>25</v>
      </c>
      <c r="AU44" s="42" t="s">
        <v>56</v>
      </c>
      <c r="AV44" s="56"/>
      <c r="AW44" s="24"/>
    </row>
    <row r="45" spans="1:49" ht="25.5">
      <c r="A45" s="41" t="s">
        <v>29</v>
      </c>
      <c r="B45" s="57"/>
      <c r="C45" s="58" t="s">
        <v>26</v>
      </c>
      <c r="D45" s="172">
        <v>0</v>
      </c>
      <c r="E45" s="173">
        <v>0</v>
      </c>
      <c r="F45" s="173">
        <v>0</v>
      </c>
      <c r="G45" s="156"/>
      <c r="H45" s="156"/>
      <c r="I45" s="156"/>
      <c r="J45" s="61">
        <f t="shared" si="3"/>
        <v>0</v>
      </c>
      <c r="K45" s="61">
        <f t="shared" si="3"/>
        <v>0</v>
      </c>
      <c r="L45" s="62">
        <f t="shared" si="3"/>
        <v>0</v>
      </c>
      <c r="M45" s="173"/>
      <c r="N45" s="173"/>
      <c r="O45" s="248"/>
      <c r="P45" s="54"/>
      <c r="Q45" s="54"/>
      <c r="R45" s="54"/>
      <c r="S45" s="193"/>
      <c r="T45" s="193"/>
      <c r="U45" s="260"/>
      <c r="V45" s="62">
        <f t="shared" si="1"/>
        <v>0</v>
      </c>
      <c r="W45" s="61">
        <f t="shared" si="1"/>
        <v>0</v>
      </c>
      <c r="X45" s="62">
        <f t="shared" si="1"/>
        <v>0</v>
      </c>
      <c r="Y45" s="54"/>
      <c r="Z45" s="54"/>
      <c r="AA45" s="54"/>
      <c r="AB45" s="61"/>
      <c r="AC45" s="61"/>
      <c r="AD45" s="61"/>
      <c r="AE45" s="68"/>
      <c r="AF45" s="68"/>
      <c r="AG45" s="68"/>
      <c r="AH45" s="61"/>
      <c r="AI45" s="61"/>
      <c r="AJ45" s="61"/>
      <c r="AK45" s="61"/>
      <c r="AL45" s="61"/>
      <c r="AM45" s="61"/>
      <c r="AN45" s="61"/>
      <c r="AO45" s="61"/>
      <c r="AP45" s="61"/>
      <c r="AQ45" s="68">
        <f t="shared" si="2"/>
        <v>0</v>
      </c>
      <c r="AR45" s="68">
        <f t="shared" si="2"/>
        <v>0</v>
      </c>
      <c r="AS45" s="68">
        <f t="shared" si="2"/>
        <v>0</v>
      </c>
      <c r="AT45" s="69" t="s">
        <v>26</v>
      </c>
      <c r="AU45" s="57"/>
      <c r="AV45" s="79" t="s">
        <v>29</v>
      </c>
      <c r="AW45" s="24"/>
    </row>
    <row r="46" spans="1:49" ht="25.5">
      <c r="A46" s="41"/>
      <c r="B46" s="42" t="s">
        <v>57</v>
      </c>
      <c r="C46" s="70" t="s">
        <v>25</v>
      </c>
      <c r="D46" s="170">
        <v>0</v>
      </c>
      <c r="E46" s="171">
        <v>0</v>
      </c>
      <c r="F46" s="171">
        <v>0</v>
      </c>
      <c r="G46" s="156"/>
      <c r="H46" s="156"/>
      <c r="I46" s="156"/>
      <c r="J46" s="52">
        <f t="shared" si="3"/>
        <v>0</v>
      </c>
      <c r="K46" s="52">
        <f t="shared" si="3"/>
        <v>0</v>
      </c>
      <c r="L46" s="71">
        <f t="shared" si="3"/>
        <v>0</v>
      </c>
      <c r="M46" s="171"/>
      <c r="N46" s="171"/>
      <c r="O46" s="247"/>
      <c r="P46" s="54"/>
      <c r="Q46" s="54"/>
      <c r="R46" s="54"/>
      <c r="S46" s="192"/>
      <c r="T46" s="192"/>
      <c r="U46" s="259"/>
      <c r="V46" s="71">
        <f t="shared" si="1"/>
        <v>0</v>
      </c>
      <c r="W46" s="52">
        <f t="shared" si="1"/>
        <v>0</v>
      </c>
      <c r="X46" s="71">
        <f t="shared" si="1"/>
        <v>0</v>
      </c>
      <c r="Y46" s="54"/>
      <c r="Z46" s="54"/>
      <c r="AA46" s="54"/>
      <c r="AB46" s="52"/>
      <c r="AC46" s="52"/>
      <c r="AD46" s="52"/>
      <c r="AE46" s="54"/>
      <c r="AF46" s="54"/>
      <c r="AG46" s="54"/>
      <c r="AH46" s="52"/>
      <c r="AI46" s="52"/>
      <c r="AJ46" s="52"/>
      <c r="AK46" s="52"/>
      <c r="AL46" s="52"/>
      <c r="AM46" s="52"/>
      <c r="AN46" s="52"/>
      <c r="AO46" s="52"/>
      <c r="AP46" s="52"/>
      <c r="AQ46" s="54">
        <f t="shared" si="2"/>
        <v>0</v>
      </c>
      <c r="AR46" s="54">
        <f t="shared" si="2"/>
        <v>0</v>
      </c>
      <c r="AS46" s="54">
        <f t="shared" si="2"/>
        <v>0</v>
      </c>
      <c r="AT46" s="55" t="s">
        <v>25</v>
      </c>
      <c r="AU46" s="42" t="s">
        <v>57</v>
      </c>
      <c r="AV46" s="79"/>
      <c r="AW46" s="24"/>
    </row>
    <row r="47" spans="1:49" ht="25.5">
      <c r="A47" s="73"/>
      <c r="B47" s="57"/>
      <c r="C47" s="58" t="s">
        <v>26</v>
      </c>
      <c r="D47" s="172">
        <v>0</v>
      </c>
      <c r="E47" s="173">
        <v>0</v>
      </c>
      <c r="F47" s="173">
        <v>0</v>
      </c>
      <c r="G47" s="156"/>
      <c r="H47" s="156"/>
      <c r="I47" s="156"/>
      <c r="J47" s="61">
        <f t="shared" si="3"/>
        <v>0</v>
      </c>
      <c r="K47" s="61">
        <f t="shared" si="3"/>
        <v>0</v>
      </c>
      <c r="L47" s="62">
        <f t="shared" si="3"/>
        <v>0</v>
      </c>
      <c r="M47" s="173"/>
      <c r="N47" s="173"/>
      <c r="O47" s="248"/>
      <c r="P47" s="54"/>
      <c r="Q47" s="54"/>
      <c r="R47" s="54"/>
      <c r="S47" s="193"/>
      <c r="T47" s="193"/>
      <c r="U47" s="260"/>
      <c r="V47" s="62">
        <f t="shared" si="1"/>
        <v>0</v>
      </c>
      <c r="W47" s="61">
        <f t="shared" si="1"/>
        <v>0</v>
      </c>
      <c r="X47" s="62">
        <f t="shared" si="1"/>
        <v>0</v>
      </c>
      <c r="Y47" s="54"/>
      <c r="Z47" s="54"/>
      <c r="AA47" s="54"/>
      <c r="AB47" s="61"/>
      <c r="AC47" s="61"/>
      <c r="AD47" s="61"/>
      <c r="AE47" s="68"/>
      <c r="AF47" s="68"/>
      <c r="AG47" s="68"/>
      <c r="AH47" s="61"/>
      <c r="AI47" s="61"/>
      <c r="AJ47" s="61"/>
      <c r="AK47" s="61"/>
      <c r="AL47" s="61"/>
      <c r="AM47" s="61"/>
      <c r="AN47" s="61"/>
      <c r="AO47" s="61"/>
      <c r="AP47" s="61"/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 ht="25.5">
      <c r="A48" s="41"/>
      <c r="B48" s="42" t="s">
        <v>58</v>
      </c>
      <c r="C48" s="70" t="s">
        <v>25</v>
      </c>
      <c r="D48" s="170">
        <v>0</v>
      </c>
      <c r="E48" s="171">
        <v>0</v>
      </c>
      <c r="F48" s="171">
        <v>0</v>
      </c>
      <c r="G48" s="156"/>
      <c r="H48" s="156"/>
      <c r="I48" s="156"/>
      <c r="J48" s="52">
        <f t="shared" si="3"/>
        <v>0</v>
      </c>
      <c r="K48" s="52">
        <f t="shared" si="3"/>
        <v>0</v>
      </c>
      <c r="L48" s="71">
        <f t="shared" si="3"/>
        <v>0</v>
      </c>
      <c r="M48" s="171">
        <v>41</v>
      </c>
      <c r="N48" s="171">
        <v>7.7510000000000003</v>
      </c>
      <c r="O48" s="247">
        <v>2650.9879999999998</v>
      </c>
      <c r="P48" s="54">
        <v>89</v>
      </c>
      <c r="Q48" s="54">
        <v>36.420999999999999</v>
      </c>
      <c r="R48" s="54">
        <v>10355.174999999999</v>
      </c>
      <c r="S48" s="192"/>
      <c r="T48" s="192"/>
      <c r="U48" s="259"/>
      <c r="V48" s="71">
        <f t="shared" si="1"/>
        <v>89</v>
      </c>
      <c r="W48" s="52">
        <f t="shared" si="1"/>
        <v>36.420999999999999</v>
      </c>
      <c r="X48" s="71">
        <f t="shared" si="1"/>
        <v>10355.174999999999</v>
      </c>
      <c r="Y48" s="54">
        <v>51</v>
      </c>
      <c r="Z48" s="54">
        <v>11.6195</v>
      </c>
      <c r="AA48" s="54">
        <v>3674.5810000000001</v>
      </c>
      <c r="AB48" s="52">
        <v>25</v>
      </c>
      <c r="AC48" s="52">
        <v>2.0489999999999999</v>
      </c>
      <c r="AD48" s="52">
        <v>707.96500000000003</v>
      </c>
      <c r="AE48" s="54"/>
      <c r="AF48" s="54"/>
      <c r="AG48" s="54"/>
      <c r="AH48" s="52"/>
      <c r="AI48" s="52"/>
      <c r="AJ48" s="52"/>
      <c r="AK48" s="52"/>
      <c r="AL48" s="52"/>
      <c r="AM48" s="52"/>
      <c r="AN48" s="52"/>
      <c r="AO48" s="52"/>
      <c r="AP48" s="52"/>
      <c r="AQ48" s="54">
        <f t="shared" si="2"/>
        <v>206</v>
      </c>
      <c r="AR48" s="54">
        <f t="shared" si="2"/>
        <v>57.840499999999999</v>
      </c>
      <c r="AS48" s="54">
        <f t="shared" si="2"/>
        <v>17388.708999999999</v>
      </c>
      <c r="AT48" s="55" t="s">
        <v>25</v>
      </c>
      <c r="AU48" s="42" t="s">
        <v>58</v>
      </c>
      <c r="AV48" s="79"/>
      <c r="AW48" s="24"/>
    </row>
    <row r="49" spans="1:49" ht="25.5">
      <c r="A49" s="41" t="s">
        <v>59</v>
      </c>
      <c r="B49" s="57"/>
      <c r="C49" s="58" t="s">
        <v>26</v>
      </c>
      <c r="D49" s="172">
        <v>0</v>
      </c>
      <c r="E49" s="173">
        <v>0</v>
      </c>
      <c r="F49" s="173">
        <v>0</v>
      </c>
      <c r="G49" s="156"/>
      <c r="H49" s="156"/>
      <c r="I49" s="156"/>
      <c r="J49" s="61">
        <f t="shared" si="3"/>
        <v>0</v>
      </c>
      <c r="K49" s="61">
        <f t="shared" si="3"/>
        <v>0</v>
      </c>
      <c r="L49" s="62">
        <f t="shared" si="3"/>
        <v>0</v>
      </c>
      <c r="M49" s="173">
        <v>3</v>
      </c>
      <c r="N49" s="173">
        <v>0.48499999999999999</v>
      </c>
      <c r="O49" s="248">
        <v>148.309</v>
      </c>
      <c r="P49" s="54"/>
      <c r="Q49" s="54"/>
      <c r="R49" s="54"/>
      <c r="S49" s="193"/>
      <c r="T49" s="193"/>
      <c r="U49" s="260"/>
      <c r="V49" s="62">
        <f t="shared" si="1"/>
        <v>0</v>
      </c>
      <c r="W49" s="61">
        <f t="shared" si="1"/>
        <v>0</v>
      </c>
      <c r="X49" s="62">
        <f t="shared" si="1"/>
        <v>0</v>
      </c>
      <c r="Y49" s="54"/>
      <c r="Z49" s="54"/>
      <c r="AA49" s="54"/>
      <c r="AB49" s="61"/>
      <c r="AC49" s="61"/>
      <c r="AD49" s="61"/>
      <c r="AE49" s="68"/>
      <c r="AF49" s="68"/>
      <c r="AG49" s="68"/>
      <c r="AH49" s="61"/>
      <c r="AI49" s="61"/>
      <c r="AJ49" s="61"/>
      <c r="AK49" s="61"/>
      <c r="AL49" s="61"/>
      <c r="AM49" s="61"/>
      <c r="AN49" s="61"/>
      <c r="AO49" s="61"/>
      <c r="AP49" s="61"/>
      <c r="AQ49" s="68">
        <f t="shared" si="2"/>
        <v>3</v>
      </c>
      <c r="AR49" s="68">
        <f t="shared" si="2"/>
        <v>0.48499999999999999</v>
      </c>
      <c r="AS49" s="68">
        <f t="shared" si="2"/>
        <v>148.309</v>
      </c>
      <c r="AT49" s="69" t="s">
        <v>26</v>
      </c>
      <c r="AU49" s="57"/>
      <c r="AV49" s="79" t="s">
        <v>59</v>
      </c>
      <c r="AW49" s="24"/>
    </row>
    <row r="50" spans="1:49" ht="25.5">
      <c r="A50" s="41"/>
      <c r="B50" s="42" t="s">
        <v>60</v>
      </c>
      <c r="C50" s="70" t="s">
        <v>25</v>
      </c>
      <c r="D50" s="170">
        <v>0</v>
      </c>
      <c r="E50" s="171">
        <v>0</v>
      </c>
      <c r="F50" s="171">
        <v>0</v>
      </c>
      <c r="G50" s="156"/>
      <c r="H50" s="156"/>
      <c r="I50" s="156"/>
      <c r="J50" s="52">
        <f t="shared" si="3"/>
        <v>0</v>
      </c>
      <c r="K50" s="52">
        <f t="shared" si="3"/>
        <v>0</v>
      </c>
      <c r="L50" s="71">
        <f t="shared" si="3"/>
        <v>0</v>
      </c>
      <c r="M50" s="171">
        <v>1</v>
      </c>
      <c r="N50" s="171">
        <v>243.18119999999999</v>
      </c>
      <c r="O50" s="247">
        <v>74617.178</v>
      </c>
      <c r="P50" s="54"/>
      <c r="Q50" s="54"/>
      <c r="R50" s="54"/>
      <c r="S50" s="192"/>
      <c r="T50" s="192"/>
      <c r="U50" s="259"/>
      <c r="V50" s="71">
        <f t="shared" si="1"/>
        <v>0</v>
      </c>
      <c r="W50" s="52">
        <f t="shared" si="1"/>
        <v>0</v>
      </c>
      <c r="X50" s="71">
        <f t="shared" si="1"/>
        <v>0</v>
      </c>
      <c r="Y50" s="54"/>
      <c r="Z50" s="54"/>
      <c r="AA50" s="54"/>
      <c r="AB50" s="52"/>
      <c r="AC50" s="52"/>
      <c r="AD50" s="52"/>
      <c r="AE50" s="54"/>
      <c r="AF50" s="54"/>
      <c r="AG50" s="54"/>
      <c r="AH50" s="52"/>
      <c r="AI50" s="52"/>
      <c r="AJ50" s="52"/>
      <c r="AK50" s="52"/>
      <c r="AL50" s="52"/>
      <c r="AM50" s="52"/>
      <c r="AN50" s="52"/>
      <c r="AO50" s="52"/>
      <c r="AP50" s="52"/>
      <c r="AQ50" s="54">
        <f t="shared" si="2"/>
        <v>1</v>
      </c>
      <c r="AR50" s="54">
        <f t="shared" si="2"/>
        <v>243.18119999999999</v>
      </c>
      <c r="AS50" s="54">
        <f t="shared" si="2"/>
        <v>74617.178</v>
      </c>
      <c r="AT50" s="55" t="s">
        <v>25</v>
      </c>
      <c r="AU50" s="42" t="s">
        <v>60</v>
      </c>
      <c r="AV50" s="77"/>
      <c r="AW50" s="24"/>
    </row>
    <row r="51" spans="1:49" ht="25.5">
      <c r="A51" s="41"/>
      <c r="B51" s="57"/>
      <c r="C51" s="58" t="s">
        <v>26</v>
      </c>
      <c r="D51" s="172">
        <v>0</v>
      </c>
      <c r="E51" s="173">
        <v>0</v>
      </c>
      <c r="F51" s="173">
        <v>0</v>
      </c>
      <c r="G51" s="156"/>
      <c r="H51" s="156"/>
      <c r="I51" s="156"/>
      <c r="J51" s="61">
        <f t="shared" si="3"/>
        <v>0</v>
      </c>
      <c r="K51" s="61">
        <f t="shared" si="3"/>
        <v>0</v>
      </c>
      <c r="L51" s="62">
        <f t="shared" si="3"/>
        <v>0</v>
      </c>
      <c r="M51" s="173"/>
      <c r="N51" s="173"/>
      <c r="O51" s="248"/>
      <c r="P51" s="54">
        <v>1</v>
      </c>
      <c r="Q51" s="54">
        <v>5.3689999999999998</v>
      </c>
      <c r="R51" s="54">
        <v>1480.431</v>
      </c>
      <c r="S51" s="193"/>
      <c r="T51" s="193"/>
      <c r="U51" s="260"/>
      <c r="V51" s="62">
        <f t="shared" si="1"/>
        <v>1</v>
      </c>
      <c r="W51" s="61">
        <f t="shared" si="1"/>
        <v>5.3689999999999998</v>
      </c>
      <c r="X51" s="62">
        <f t="shared" si="1"/>
        <v>1480.431</v>
      </c>
      <c r="Y51" s="54"/>
      <c r="Z51" s="54"/>
      <c r="AA51" s="54"/>
      <c r="AB51" s="61"/>
      <c r="AC51" s="61"/>
      <c r="AD51" s="61"/>
      <c r="AE51" s="68"/>
      <c r="AF51" s="68"/>
      <c r="AG51" s="68"/>
      <c r="AH51" s="61"/>
      <c r="AI51" s="61"/>
      <c r="AJ51" s="61"/>
      <c r="AK51" s="61"/>
      <c r="AL51" s="61"/>
      <c r="AM51" s="61"/>
      <c r="AN51" s="61"/>
      <c r="AO51" s="61"/>
      <c r="AP51" s="61"/>
      <c r="AQ51" s="68">
        <f t="shared" si="2"/>
        <v>1</v>
      </c>
      <c r="AR51" s="68">
        <f t="shared" si="2"/>
        <v>5.3689999999999998</v>
      </c>
      <c r="AS51" s="68">
        <f t="shared" si="2"/>
        <v>1480.431</v>
      </c>
      <c r="AT51" s="69" t="s">
        <v>26</v>
      </c>
      <c r="AU51" s="57"/>
      <c r="AV51" s="79"/>
      <c r="AW51" s="24"/>
    </row>
    <row r="52" spans="1:49" ht="25.5">
      <c r="A52" s="41"/>
      <c r="B52" s="42" t="s">
        <v>61</v>
      </c>
      <c r="C52" s="70" t="s">
        <v>25</v>
      </c>
      <c r="D52" s="170">
        <v>0</v>
      </c>
      <c r="E52" s="171">
        <v>0</v>
      </c>
      <c r="F52" s="171">
        <v>0</v>
      </c>
      <c r="G52" s="156"/>
      <c r="H52" s="156"/>
      <c r="I52" s="156"/>
      <c r="J52" s="52">
        <f t="shared" si="3"/>
        <v>0</v>
      </c>
      <c r="K52" s="52">
        <f t="shared" si="3"/>
        <v>0</v>
      </c>
      <c r="L52" s="71">
        <f t="shared" si="3"/>
        <v>0</v>
      </c>
      <c r="M52" s="171"/>
      <c r="N52" s="171"/>
      <c r="O52" s="247"/>
      <c r="P52" s="54"/>
      <c r="Q52" s="54"/>
      <c r="R52" s="54"/>
      <c r="S52" s="192"/>
      <c r="T52" s="192"/>
      <c r="U52" s="259"/>
      <c r="V52" s="71">
        <f t="shared" si="1"/>
        <v>0</v>
      </c>
      <c r="W52" s="52">
        <f t="shared" si="1"/>
        <v>0</v>
      </c>
      <c r="X52" s="71">
        <f t="shared" si="1"/>
        <v>0</v>
      </c>
      <c r="Y52" s="54"/>
      <c r="Z52" s="54"/>
      <c r="AA52" s="54"/>
      <c r="AB52" s="52"/>
      <c r="AC52" s="52"/>
      <c r="AD52" s="52"/>
      <c r="AE52" s="54"/>
      <c r="AF52" s="54"/>
      <c r="AG52" s="54"/>
      <c r="AH52" s="52"/>
      <c r="AI52" s="52"/>
      <c r="AJ52" s="52"/>
      <c r="AK52" s="52"/>
      <c r="AL52" s="52"/>
      <c r="AM52" s="52"/>
      <c r="AN52" s="52"/>
      <c r="AO52" s="52"/>
      <c r="AP52" s="52"/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 ht="25.5">
      <c r="A53" s="41" t="s">
        <v>29</v>
      </c>
      <c r="B53" s="57"/>
      <c r="C53" s="58" t="s">
        <v>26</v>
      </c>
      <c r="D53" s="172">
        <v>0</v>
      </c>
      <c r="E53" s="173">
        <v>0</v>
      </c>
      <c r="F53" s="173">
        <v>0</v>
      </c>
      <c r="G53" s="156"/>
      <c r="H53" s="156"/>
      <c r="I53" s="156"/>
      <c r="J53" s="61">
        <f t="shared" si="3"/>
        <v>0</v>
      </c>
      <c r="K53" s="61">
        <f t="shared" si="3"/>
        <v>0</v>
      </c>
      <c r="L53" s="62">
        <f t="shared" si="3"/>
        <v>0</v>
      </c>
      <c r="M53" s="173">
        <v>162</v>
      </c>
      <c r="N53" s="173">
        <v>4121.0150000000003</v>
      </c>
      <c r="O53" s="248">
        <v>1524478.574</v>
      </c>
      <c r="P53" s="54"/>
      <c r="Q53" s="54"/>
      <c r="R53" s="54"/>
      <c r="S53" s="193"/>
      <c r="T53" s="193"/>
      <c r="U53" s="260"/>
      <c r="V53" s="62">
        <f t="shared" si="1"/>
        <v>0</v>
      </c>
      <c r="W53" s="61">
        <f t="shared" si="1"/>
        <v>0</v>
      </c>
      <c r="X53" s="62">
        <f t="shared" si="1"/>
        <v>0</v>
      </c>
      <c r="Y53" s="54"/>
      <c r="Z53" s="54"/>
      <c r="AA53" s="54"/>
      <c r="AB53" s="61"/>
      <c r="AC53" s="61"/>
      <c r="AD53" s="61"/>
      <c r="AE53" s="68"/>
      <c r="AF53" s="68"/>
      <c r="AG53" s="68"/>
      <c r="AH53" s="61"/>
      <c r="AI53" s="61"/>
      <c r="AJ53" s="61"/>
      <c r="AK53" s="61"/>
      <c r="AL53" s="61"/>
      <c r="AM53" s="61"/>
      <c r="AN53" s="61"/>
      <c r="AO53" s="61"/>
      <c r="AP53" s="61"/>
      <c r="AQ53" s="68">
        <f t="shared" si="2"/>
        <v>162</v>
      </c>
      <c r="AR53" s="68">
        <f t="shared" si="2"/>
        <v>4121.0150000000003</v>
      </c>
      <c r="AS53" s="68">
        <f t="shared" si="2"/>
        <v>1524478.574</v>
      </c>
      <c r="AT53" s="69" t="s">
        <v>26</v>
      </c>
      <c r="AU53" s="57"/>
      <c r="AV53" s="79" t="s">
        <v>29</v>
      </c>
      <c r="AW53" s="24"/>
    </row>
    <row r="54" spans="1:49" ht="25.5">
      <c r="A54" s="41"/>
      <c r="B54" s="42" t="s">
        <v>62</v>
      </c>
      <c r="C54" s="70" t="s">
        <v>25</v>
      </c>
      <c r="D54" s="170">
        <v>0</v>
      </c>
      <c r="E54" s="171">
        <v>0</v>
      </c>
      <c r="F54" s="171">
        <v>0</v>
      </c>
      <c r="G54" s="156"/>
      <c r="H54" s="156"/>
      <c r="I54" s="156"/>
      <c r="J54" s="52">
        <f t="shared" si="3"/>
        <v>0</v>
      </c>
      <c r="K54" s="52">
        <f t="shared" si="3"/>
        <v>0</v>
      </c>
      <c r="L54" s="71">
        <f t="shared" si="3"/>
        <v>0</v>
      </c>
      <c r="M54" s="171"/>
      <c r="N54" s="171"/>
      <c r="O54" s="247"/>
      <c r="P54" s="54"/>
      <c r="Q54" s="54"/>
      <c r="R54" s="54"/>
      <c r="S54" s="192"/>
      <c r="T54" s="192"/>
      <c r="U54" s="259"/>
      <c r="V54" s="71">
        <f t="shared" si="1"/>
        <v>0</v>
      </c>
      <c r="W54" s="52">
        <f t="shared" si="1"/>
        <v>0</v>
      </c>
      <c r="X54" s="71">
        <f t="shared" si="1"/>
        <v>0</v>
      </c>
      <c r="Y54" s="54"/>
      <c r="Z54" s="54"/>
      <c r="AA54" s="54"/>
      <c r="AB54" s="52"/>
      <c r="AC54" s="52"/>
      <c r="AD54" s="52"/>
      <c r="AE54" s="54"/>
      <c r="AF54" s="54"/>
      <c r="AG54" s="54"/>
      <c r="AH54" s="52"/>
      <c r="AI54" s="52"/>
      <c r="AJ54" s="52"/>
      <c r="AK54" s="52"/>
      <c r="AL54" s="52"/>
      <c r="AM54" s="52"/>
      <c r="AN54" s="52">
        <v>3</v>
      </c>
      <c r="AO54" s="52">
        <v>5.9799999999999999E-2</v>
      </c>
      <c r="AP54" s="52">
        <v>75.938000000000002</v>
      </c>
      <c r="AQ54" s="54">
        <f t="shared" si="2"/>
        <v>3</v>
      </c>
      <c r="AR54" s="54">
        <f t="shared" si="2"/>
        <v>5.9799999999999999E-2</v>
      </c>
      <c r="AS54" s="54">
        <f t="shared" si="2"/>
        <v>75.938000000000002</v>
      </c>
      <c r="AT54" s="55" t="s">
        <v>25</v>
      </c>
      <c r="AU54" s="42" t="s">
        <v>62</v>
      </c>
      <c r="AV54" s="56"/>
      <c r="AW54" s="24"/>
    </row>
    <row r="55" spans="1:49" ht="25.5">
      <c r="A55" s="73"/>
      <c r="B55" s="57"/>
      <c r="C55" s="58" t="s">
        <v>26</v>
      </c>
      <c r="D55" s="172">
        <v>0</v>
      </c>
      <c r="E55" s="173">
        <v>0</v>
      </c>
      <c r="F55" s="173">
        <v>0</v>
      </c>
      <c r="G55" s="156"/>
      <c r="H55" s="156"/>
      <c r="I55" s="156"/>
      <c r="J55" s="61">
        <f t="shared" si="3"/>
        <v>0</v>
      </c>
      <c r="K55" s="61">
        <f t="shared" si="3"/>
        <v>0</v>
      </c>
      <c r="L55" s="62">
        <f t="shared" si="3"/>
        <v>0</v>
      </c>
      <c r="M55" s="173"/>
      <c r="N55" s="173"/>
      <c r="O55" s="248"/>
      <c r="P55" s="54"/>
      <c r="Q55" s="54"/>
      <c r="R55" s="54"/>
      <c r="S55" s="193"/>
      <c r="T55" s="193"/>
      <c r="U55" s="260"/>
      <c r="V55" s="62">
        <f t="shared" si="1"/>
        <v>0</v>
      </c>
      <c r="W55" s="61">
        <f t="shared" si="1"/>
        <v>0</v>
      </c>
      <c r="X55" s="62">
        <f t="shared" si="1"/>
        <v>0</v>
      </c>
      <c r="Y55" s="54"/>
      <c r="Z55" s="54"/>
      <c r="AA55" s="54"/>
      <c r="AB55" s="61"/>
      <c r="AC55" s="61"/>
      <c r="AD55" s="61"/>
      <c r="AE55" s="68"/>
      <c r="AF55" s="68"/>
      <c r="AG55" s="68"/>
      <c r="AH55" s="61"/>
      <c r="AI55" s="61"/>
      <c r="AJ55" s="61"/>
      <c r="AK55" s="61"/>
      <c r="AL55" s="61"/>
      <c r="AM55" s="61"/>
      <c r="AN55" s="61"/>
      <c r="AO55" s="61"/>
      <c r="AP55" s="61"/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 ht="25.5">
      <c r="A56" s="81" t="s">
        <v>83</v>
      </c>
      <c r="B56" s="82" t="s">
        <v>64</v>
      </c>
      <c r="C56" s="70" t="s">
        <v>25</v>
      </c>
      <c r="D56" s="170">
        <v>0</v>
      </c>
      <c r="E56" s="171">
        <v>0</v>
      </c>
      <c r="F56" s="171">
        <v>0</v>
      </c>
      <c r="G56" s="156"/>
      <c r="H56" s="156"/>
      <c r="I56" s="156"/>
      <c r="J56" s="52">
        <f t="shared" si="3"/>
        <v>0</v>
      </c>
      <c r="K56" s="52">
        <f t="shared" si="3"/>
        <v>0</v>
      </c>
      <c r="L56" s="71">
        <f t="shared" si="3"/>
        <v>0</v>
      </c>
      <c r="M56" s="171">
        <v>52</v>
      </c>
      <c r="N56" s="171">
        <v>21.371099999999998</v>
      </c>
      <c r="O56" s="247">
        <v>16347.782999999999</v>
      </c>
      <c r="P56" s="54"/>
      <c r="Q56" s="54"/>
      <c r="R56" s="54"/>
      <c r="S56" s="192"/>
      <c r="T56" s="192"/>
      <c r="U56" s="259"/>
      <c r="V56" s="71">
        <f t="shared" si="1"/>
        <v>0</v>
      </c>
      <c r="W56" s="52">
        <f t="shared" si="1"/>
        <v>0</v>
      </c>
      <c r="X56" s="71">
        <f t="shared" si="1"/>
        <v>0</v>
      </c>
      <c r="Y56" s="54"/>
      <c r="Z56" s="54"/>
      <c r="AA56" s="54"/>
      <c r="AB56" s="52"/>
      <c r="AC56" s="52"/>
      <c r="AD56" s="52"/>
      <c r="AE56" s="54"/>
      <c r="AF56" s="54"/>
      <c r="AG56" s="54"/>
      <c r="AH56" s="52"/>
      <c r="AI56" s="52"/>
      <c r="AJ56" s="52"/>
      <c r="AK56" s="52"/>
      <c r="AL56" s="52"/>
      <c r="AM56" s="52"/>
      <c r="AN56" s="52"/>
      <c r="AO56" s="52"/>
      <c r="AP56" s="52"/>
      <c r="AQ56" s="54">
        <f t="shared" si="2"/>
        <v>52</v>
      </c>
      <c r="AR56" s="54">
        <f t="shared" si="2"/>
        <v>21.371099999999998</v>
      </c>
      <c r="AS56" s="54">
        <f t="shared" si="2"/>
        <v>16347.782999999999</v>
      </c>
      <c r="AT56" s="83" t="s">
        <v>25</v>
      </c>
      <c r="AU56" s="84" t="s">
        <v>83</v>
      </c>
      <c r="AV56" s="85" t="s">
        <v>66</v>
      </c>
      <c r="AW56" s="24"/>
    </row>
    <row r="57" spans="1:49" ht="25.5">
      <c r="A57" s="86"/>
      <c r="B57" s="87"/>
      <c r="C57" s="58" t="s">
        <v>26</v>
      </c>
      <c r="D57" s="172">
        <v>0</v>
      </c>
      <c r="E57" s="173">
        <v>0</v>
      </c>
      <c r="F57" s="173">
        <v>0</v>
      </c>
      <c r="G57" s="156"/>
      <c r="H57" s="156"/>
      <c r="I57" s="156"/>
      <c r="J57" s="61">
        <f t="shared" si="3"/>
        <v>0</v>
      </c>
      <c r="K57" s="61">
        <f t="shared" si="3"/>
        <v>0</v>
      </c>
      <c r="L57" s="62">
        <f t="shared" si="3"/>
        <v>0</v>
      </c>
      <c r="M57" s="173">
        <v>5</v>
      </c>
      <c r="N57" s="173">
        <v>5.8196000000000003</v>
      </c>
      <c r="O57" s="248">
        <v>3773.6970000000001</v>
      </c>
      <c r="P57" s="54"/>
      <c r="Q57" s="54"/>
      <c r="R57" s="54"/>
      <c r="S57" s="193"/>
      <c r="T57" s="193"/>
      <c r="U57" s="260"/>
      <c r="V57" s="62">
        <f t="shared" si="1"/>
        <v>0</v>
      </c>
      <c r="W57" s="61">
        <f t="shared" si="1"/>
        <v>0</v>
      </c>
      <c r="X57" s="62">
        <f t="shared" si="1"/>
        <v>0</v>
      </c>
      <c r="Y57" s="54"/>
      <c r="Z57" s="54"/>
      <c r="AA57" s="54"/>
      <c r="AB57" s="61"/>
      <c r="AC57" s="61"/>
      <c r="AD57" s="61"/>
      <c r="AE57" s="68"/>
      <c r="AF57" s="68"/>
      <c r="AG57" s="68"/>
      <c r="AH57" s="66"/>
      <c r="AI57" s="61"/>
      <c r="AJ57" s="61"/>
      <c r="AK57" s="61"/>
      <c r="AL57" s="61"/>
      <c r="AM57" s="61"/>
      <c r="AN57" s="61"/>
      <c r="AO57" s="61"/>
      <c r="AP57" s="61"/>
      <c r="AQ57" s="68">
        <f t="shared" si="2"/>
        <v>5</v>
      </c>
      <c r="AR57" s="68">
        <f t="shared" si="2"/>
        <v>5.8196000000000003</v>
      </c>
      <c r="AS57" s="68">
        <f t="shared" si="2"/>
        <v>3773.6970000000001</v>
      </c>
      <c r="AT57" s="58" t="s">
        <v>26</v>
      </c>
      <c r="AU57" s="88"/>
      <c r="AV57" s="89"/>
      <c r="AW57" s="24"/>
    </row>
    <row r="58" spans="1:49" ht="25.5">
      <c r="A58" s="8" t="s">
        <v>66</v>
      </c>
      <c r="C58" s="90" t="s">
        <v>25</v>
      </c>
      <c r="D58" s="175">
        <v>0</v>
      </c>
      <c r="E58" s="176">
        <v>0</v>
      </c>
      <c r="F58" s="176">
        <v>0</v>
      </c>
      <c r="G58" s="156"/>
      <c r="H58" s="156"/>
      <c r="I58" s="156"/>
      <c r="J58" s="94">
        <f t="shared" si="3"/>
        <v>0</v>
      </c>
      <c r="K58" s="94">
        <f t="shared" si="3"/>
        <v>0</v>
      </c>
      <c r="L58" s="95">
        <f t="shared" si="3"/>
        <v>0</v>
      </c>
      <c r="M58" s="175">
        <v>832</v>
      </c>
      <c r="N58" s="176">
        <v>15.6439</v>
      </c>
      <c r="O58" s="249">
        <v>12764.808999999999</v>
      </c>
      <c r="P58" s="54"/>
      <c r="Q58" s="54"/>
      <c r="R58" s="54"/>
      <c r="S58" s="261"/>
      <c r="T58" s="261"/>
      <c r="U58" s="262"/>
      <c r="V58" s="95">
        <f t="shared" si="1"/>
        <v>0</v>
      </c>
      <c r="W58" s="94">
        <f t="shared" si="1"/>
        <v>0</v>
      </c>
      <c r="X58" s="95">
        <f t="shared" si="1"/>
        <v>0</v>
      </c>
      <c r="Y58" s="54">
        <v>225</v>
      </c>
      <c r="Z58" s="54">
        <v>495.04809999999998</v>
      </c>
      <c r="AA58" s="54">
        <v>137371.55499999999</v>
      </c>
      <c r="AB58" s="94">
        <v>816</v>
      </c>
      <c r="AC58" s="94">
        <v>215.9162</v>
      </c>
      <c r="AD58" s="94">
        <v>66658.304999999993</v>
      </c>
      <c r="AE58" s="155"/>
      <c r="AF58" s="100"/>
      <c r="AG58" s="100"/>
      <c r="AH58" s="98"/>
      <c r="AI58" s="94"/>
      <c r="AJ58" s="94"/>
      <c r="AK58" s="94">
        <v>45</v>
      </c>
      <c r="AL58" s="94">
        <v>1.7097</v>
      </c>
      <c r="AM58" s="94">
        <v>1649.3910000000001</v>
      </c>
      <c r="AN58" s="94">
        <v>22</v>
      </c>
      <c r="AO58" s="94">
        <v>2.22566</v>
      </c>
      <c r="AP58" s="94">
        <v>1888.693</v>
      </c>
      <c r="AQ58" s="100">
        <f t="shared" si="2"/>
        <v>1940</v>
      </c>
      <c r="AR58" s="100">
        <f t="shared" si="2"/>
        <v>730.54356000000007</v>
      </c>
      <c r="AS58" s="100">
        <f t="shared" si="2"/>
        <v>220332.753</v>
      </c>
      <c r="AT58" s="90" t="s">
        <v>25</v>
      </c>
      <c r="AU58" s="101"/>
      <c r="AV58" s="56" t="s">
        <v>66</v>
      </c>
      <c r="AW58" s="24"/>
    </row>
    <row r="59" spans="1:49" ht="25.5">
      <c r="A59" s="102" t="s">
        <v>67</v>
      </c>
      <c r="B59" s="103"/>
      <c r="C59" s="70" t="s">
        <v>68</v>
      </c>
      <c r="D59" s="170">
        <v>0</v>
      </c>
      <c r="E59" s="171">
        <v>0</v>
      </c>
      <c r="F59" s="171">
        <v>0</v>
      </c>
      <c r="G59" s="156"/>
      <c r="H59" s="156"/>
      <c r="I59" s="156"/>
      <c r="J59" s="105">
        <f t="shared" si="3"/>
        <v>0</v>
      </c>
      <c r="K59" s="105">
        <f t="shared" si="3"/>
        <v>0</v>
      </c>
      <c r="L59" s="106">
        <f t="shared" si="3"/>
        <v>0</v>
      </c>
      <c r="M59" s="170"/>
      <c r="N59" s="171"/>
      <c r="O59" s="250"/>
      <c r="P59" s="54"/>
      <c r="Q59" s="54"/>
      <c r="R59" s="54"/>
      <c r="S59" s="192"/>
      <c r="T59" s="192"/>
      <c r="U59" s="259"/>
      <c r="V59" s="106">
        <f t="shared" si="1"/>
        <v>0</v>
      </c>
      <c r="W59" s="105">
        <f t="shared" si="1"/>
        <v>0</v>
      </c>
      <c r="X59" s="106">
        <f t="shared" si="1"/>
        <v>0</v>
      </c>
      <c r="Y59" s="54"/>
      <c r="Z59" s="54"/>
      <c r="AA59" s="54"/>
      <c r="AB59" s="52"/>
      <c r="AC59" s="52"/>
      <c r="AD59" s="52"/>
      <c r="AE59" s="208"/>
      <c r="AF59" s="54"/>
      <c r="AG59" s="54"/>
      <c r="AH59" s="51"/>
      <c r="AI59" s="52"/>
      <c r="AJ59" s="52"/>
      <c r="AK59" s="52"/>
      <c r="AL59" s="52"/>
      <c r="AM59" s="52"/>
      <c r="AN59" s="52"/>
      <c r="AO59" s="52"/>
      <c r="AP59" s="52"/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 ht="25.5">
      <c r="A60" s="32"/>
      <c r="B60" s="33"/>
      <c r="C60" s="58" t="s">
        <v>26</v>
      </c>
      <c r="D60" s="172">
        <v>0</v>
      </c>
      <c r="E60" s="173">
        <v>0</v>
      </c>
      <c r="F60" s="173">
        <v>0</v>
      </c>
      <c r="G60" s="156"/>
      <c r="H60" s="156"/>
      <c r="I60" s="156"/>
      <c r="J60" s="61">
        <f t="shared" si="3"/>
        <v>0</v>
      </c>
      <c r="K60" s="61">
        <f t="shared" si="3"/>
        <v>0</v>
      </c>
      <c r="L60" s="62">
        <f t="shared" si="3"/>
        <v>0</v>
      </c>
      <c r="M60" s="172">
        <v>7</v>
      </c>
      <c r="N60" s="173">
        <v>2.093</v>
      </c>
      <c r="O60" s="251">
        <v>308.58999999999997</v>
      </c>
      <c r="P60" s="54">
        <v>5</v>
      </c>
      <c r="Q60" s="54">
        <v>24.750599999999999</v>
      </c>
      <c r="R60" s="54">
        <v>3941.9630000000002</v>
      </c>
      <c r="S60" s="193"/>
      <c r="T60" s="193"/>
      <c r="U60" s="260"/>
      <c r="V60" s="62">
        <f t="shared" si="1"/>
        <v>5</v>
      </c>
      <c r="W60" s="61">
        <f t="shared" si="1"/>
        <v>24.750599999999999</v>
      </c>
      <c r="X60" s="62">
        <f t="shared" si="1"/>
        <v>3941.9630000000002</v>
      </c>
      <c r="Y60" s="54"/>
      <c r="Z60" s="54"/>
      <c r="AA60" s="54"/>
      <c r="AB60" s="61"/>
      <c r="AC60" s="61"/>
      <c r="AD60" s="61"/>
      <c r="AE60" s="209"/>
      <c r="AF60" s="68"/>
      <c r="AG60" s="68"/>
      <c r="AH60" s="66"/>
      <c r="AI60" s="61"/>
      <c r="AJ60" s="61"/>
      <c r="AK60" s="61"/>
      <c r="AL60" s="61"/>
      <c r="AM60" s="61"/>
      <c r="AN60" s="61"/>
      <c r="AO60" s="61"/>
      <c r="AP60" s="61"/>
      <c r="AQ60" s="68">
        <f t="shared" si="2"/>
        <v>12</v>
      </c>
      <c r="AR60" s="68">
        <f t="shared" si="2"/>
        <v>26.843599999999999</v>
      </c>
      <c r="AS60" s="68">
        <f t="shared" si="2"/>
        <v>4250.5529999999999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175">
        <v>88</v>
      </c>
      <c r="E61" s="176">
        <v>29.2136</v>
      </c>
      <c r="F61" s="176">
        <v>18229.681957661738</v>
      </c>
      <c r="G61" s="156">
        <v>54</v>
      </c>
      <c r="H61" s="156">
        <v>28.1053</v>
      </c>
      <c r="I61" s="156">
        <v>20171.264999999999</v>
      </c>
      <c r="J61" s="94">
        <f>+J6+J8+J10+J12+J14+J16+J18+J20+J22+J24+J26+J28+J30+J32+J34+J36+J38+J40+J42+J44+J46+J48+J50+J52+J54+J56+J58</f>
        <v>142</v>
      </c>
      <c r="K61" s="94">
        <f>+K6+K8+K10+K12+K14+K16+K18+K20+K22+K24+K26+K28+K30+K32+K34+K36+K38+K40+K42+K44+K46+K48+K50+K52+K54+K56+K58</f>
        <v>57.318899999999999</v>
      </c>
      <c r="L61" s="95">
        <f>+L6+L8+L10+L12+L14+L16+L18+L20+L22+L24+L26+L28+L30+L32+L34+L36+L38+L40+L42+L44+L46+L48+L50+L52+L54+L56+L58</f>
        <v>38400.946957661734</v>
      </c>
      <c r="M61" s="175">
        <f t="shared" ref="M61:O61" si="4">+M6+M8+M10+M12+M14+M16+M18+M20+M22+M24+M26+M28+M30+M32+M34+M36+M38+M40+M42+M44+M46+M48+M50+M52+M54+M56+M58</f>
        <v>1145</v>
      </c>
      <c r="N61" s="176">
        <f t="shared" si="4"/>
        <v>1046.1632999999999</v>
      </c>
      <c r="O61" s="252">
        <f t="shared" si="4"/>
        <v>231048.95999999999</v>
      </c>
      <c r="P61" s="54">
        <v>168</v>
      </c>
      <c r="Q61" s="54">
        <v>1329.2352000000001</v>
      </c>
      <c r="R61" s="54">
        <v>241915.98300000001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168</v>
      </c>
      <c r="W61" s="94">
        <f>+W6+W8+W10+W12+W14+W16+W18+W20+W22+W24+W26+W28+W30+W32+W34+W36+W38+W40+W42+W44+W46+W48+W50+W52+W54+W56+W58</f>
        <v>1329.2352000000001</v>
      </c>
      <c r="X61" s="99">
        <f>+X6+X8+X10+X12+X14+X16+X18+X20+X22+X24+X26+X28+X30+X32+X34+X36+X38+X40+X42+X44+X46+X48+X50+X52+X54+X56+X58</f>
        <v>241915.98300000001</v>
      </c>
      <c r="Y61" s="54">
        <v>413</v>
      </c>
      <c r="Z61" s="54">
        <v>1820.127</v>
      </c>
      <c r="AA61" s="54">
        <v>306458.40899999999</v>
      </c>
      <c r="AB61" s="94">
        <f t="shared" ref="AB61:AP61" si="5">+AB6+AB8+AB10+AB12+AB14+AB16+AB18+AB20+AB22+AB24+AB26+AB28+AB30+AB32+AB34+AB36+AB38+AB40+AB42+AB44+AB46+AB48+AB50+AB52+AB54+AB56+AB58</f>
        <v>1375</v>
      </c>
      <c r="AC61" s="94">
        <f t="shared" si="5"/>
        <v>255.98150000000001</v>
      </c>
      <c r="AD61" s="94">
        <f t="shared" si="5"/>
        <v>74208.442999999999</v>
      </c>
      <c r="AE61" s="100">
        <f t="shared" si="5"/>
        <v>0</v>
      </c>
      <c r="AF61" s="100">
        <f t="shared" si="5"/>
        <v>0</v>
      </c>
      <c r="AG61" s="100">
        <f t="shared" si="5"/>
        <v>0</v>
      </c>
      <c r="AH61" s="94">
        <f t="shared" si="5"/>
        <v>76</v>
      </c>
      <c r="AI61" s="94">
        <f t="shared" si="5"/>
        <v>4.1268000000000002</v>
      </c>
      <c r="AJ61" s="94">
        <f t="shared" si="5"/>
        <v>3328.1970000000001</v>
      </c>
      <c r="AK61" s="94">
        <f t="shared" si="5"/>
        <v>364</v>
      </c>
      <c r="AL61" s="94">
        <f t="shared" si="5"/>
        <v>9.5477000000000007</v>
      </c>
      <c r="AM61" s="94">
        <f t="shared" si="5"/>
        <v>8657.2250000000004</v>
      </c>
      <c r="AN61" s="94">
        <f t="shared" si="5"/>
        <v>153</v>
      </c>
      <c r="AO61" s="94">
        <f t="shared" si="5"/>
        <v>9.9595599999999997</v>
      </c>
      <c r="AP61" s="94">
        <f t="shared" si="5"/>
        <v>9962.6260000000002</v>
      </c>
      <c r="AQ61" s="100">
        <f t="shared" si="2"/>
        <v>3836</v>
      </c>
      <c r="AR61" s="100">
        <f t="shared" si="2"/>
        <v>4532.4599600000001</v>
      </c>
      <c r="AS61" s="100">
        <f t="shared" si="2"/>
        <v>913980.78995766176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170">
        <v>0</v>
      </c>
      <c r="E62" s="171">
        <v>0</v>
      </c>
      <c r="F62" s="171">
        <v>0</v>
      </c>
      <c r="G62" s="156">
        <v>0</v>
      </c>
      <c r="H62" s="156">
        <v>0</v>
      </c>
      <c r="I62" s="156">
        <v>0</v>
      </c>
      <c r="J62" s="52">
        <f>J59</f>
        <v>0</v>
      </c>
      <c r="K62" s="52">
        <f>K59</f>
        <v>0</v>
      </c>
      <c r="L62" s="71">
        <f>L59</f>
        <v>0</v>
      </c>
      <c r="M62" s="170">
        <f t="shared" ref="M62:O62" si="6">M59</f>
        <v>0</v>
      </c>
      <c r="N62" s="171">
        <f t="shared" si="6"/>
        <v>0</v>
      </c>
      <c r="O62" s="250">
        <f t="shared" si="6"/>
        <v>0</v>
      </c>
      <c r="P62" s="54">
        <v>0</v>
      </c>
      <c r="Q62" s="54">
        <v>0</v>
      </c>
      <c r="R62" s="54"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v>0</v>
      </c>
      <c r="Z62" s="54">
        <v>0</v>
      </c>
      <c r="AA62" s="54">
        <v>0</v>
      </c>
      <c r="AB62" s="52">
        <f t="shared" ref="AB62:AD62" si="7">AB59</f>
        <v>0</v>
      </c>
      <c r="AC62" s="52">
        <f t="shared" si="7"/>
        <v>0</v>
      </c>
      <c r="AD62" s="52">
        <f t="shared" si="7"/>
        <v>0</v>
      </c>
      <c r="AE62" s="208">
        <f t="shared" ref="AE62:AG62" si="8">+AE59</f>
        <v>0</v>
      </c>
      <c r="AF62" s="54">
        <f t="shared" si="8"/>
        <v>0</v>
      </c>
      <c r="AG62" s="54">
        <f t="shared" si="8"/>
        <v>0</v>
      </c>
      <c r="AH62" s="51">
        <f t="shared" ref="AH62:AP62" si="9">AH59</f>
        <v>0</v>
      </c>
      <c r="AI62" s="52">
        <f t="shared" si="9"/>
        <v>0</v>
      </c>
      <c r="AJ62" s="52">
        <f t="shared" si="9"/>
        <v>0</v>
      </c>
      <c r="AK62" s="52">
        <f t="shared" si="9"/>
        <v>0</v>
      </c>
      <c r="AL62" s="52">
        <f t="shared" si="9"/>
        <v>0</v>
      </c>
      <c r="AM62" s="52">
        <f t="shared" si="9"/>
        <v>0</v>
      </c>
      <c r="AN62" s="52">
        <f t="shared" si="9"/>
        <v>0</v>
      </c>
      <c r="AO62" s="52">
        <f t="shared" si="9"/>
        <v>0</v>
      </c>
      <c r="AP62" s="52">
        <f t="shared" si="9"/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90</v>
      </c>
      <c r="AV62" s="110"/>
      <c r="AW62" s="24"/>
    </row>
    <row r="63" spans="1:49" ht="25.5">
      <c r="A63" s="32"/>
      <c r="B63" s="33"/>
      <c r="C63" s="58" t="s">
        <v>26</v>
      </c>
      <c r="D63" s="172">
        <v>35</v>
      </c>
      <c r="E63" s="173">
        <v>434.85240000000005</v>
      </c>
      <c r="F63" s="173">
        <v>474262.38668041828</v>
      </c>
      <c r="G63" s="156">
        <v>28</v>
      </c>
      <c r="H63" s="156">
        <v>260.3664</v>
      </c>
      <c r="I63" s="156">
        <v>222986.00400000002</v>
      </c>
      <c r="J63" s="61">
        <f>+J7+J9+J11+J13+J15+J17+J19+J21+J23+J25+J27+J29+J31+J33+J35+J37+J39+J41+J43+J45+J47+J49+J51+J53+J55+J57+J60</f>
        <v>63</v>
      </c>
      <c r="K63" s="61">
        <f>+K7+K9+K11+K13+K15+K17+K19+K21+K23+K25+K27+K29+K31+K33+K35+K37+K39+K41+K43+K45+K47+K49+K51+K53+K55+K57+K60</f>
        <v>695.21879999999999</v>
      </c>
      <c r="L63" s="62">
        <f>+L7+L9+L11+L13+L15+L17+L19+L21+L23+L25+L27+L29+L31+L33+L35+L37+L39+L41+L43+L45+L47+L49+L51+L53+L55+L57+L60</f>
        <v>697248.39068041835</v>
      </c>
      <c r="M63" s="172">
        <f t="shared" ref="M63:O63" si="10">+M7+M9+M11+M13+M15+M17+M19+M21+M23+M25+M27+M29+M31+M33+M35+M37+M39+M41+M43+M45+M47+M49+M51+M53+M55+M57+M60</f>
        <v>248</v>
      </c>
      <c r="N63" s="173">
        <f t="shared" si="10"/>
        <v>4995.866</v>
      </c>
      <c r="O63" s="251">
        <f t="shared" si="10"/>
        <v>1845049.5720000002</v>
      </c>
      <c r="P63" s="54">
        <v>77</v>
      </c>
      <c r="Q63" s="54">
        <v>6264.7271999999994</v>
      </c>
      <c r="R63" s="54">
        <v>1140341.0950000002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77</v>
      </c>
      <c r="W63" s="61">
        <f>+W7+W9+W11+W13+W15+W17+W19+W21+W23+W25+W27+W29+W31+W33+W35+W37+W39+W41+W43+W45+W47+W49+W51+W53+W55+W57+W60</f>
        <v>6264.7271999999994</v>
      </c>
      <c r="X63" s="67">
        <f>+X7+X9+X11+X13+X15+X17+X19+X21+X23+X25+X27+X29+X31+X33+X35+X37+X39+X41+X43+X45+X47+X49+X51+X53+X55+X57+X60</f>
        <v>1140341.0950000002</v>
      </c>
      <c r="Y63" s="54">
        <v>4</v>
      </c>
      <c r="Z63" s="54">
        <v>992.97</v>
      </c>
      <c r="AA63" s="54">
        <v>217017.55799999999</v>
      </c>
      <c r="AB63" s="61">
        <f t="shared" ref="AB63:AD63" si="11">+AB7+AB9+AB11+AB13+AB15+AB17+AB19+AB21+AB23+AB25+AB27+AB29+AB31+AB33+AB35+AB37+AB39+AB41+AB43+AB45+AB47+AB49+AB51+AB53+AB55+AB57+AB60</f>
        <v>0</v>
      </c>
      <c r="AC63" s="61">
        <f t="shared" si="11"/>
        <v>0</v>
      </c>
      <c r="AD63" s="61">
        <f t="shared" si="11"/>
        <v>0</v>
      </c>
      <c r="AE63" s="209">
        <f t="shared" ref="AE63:AP63" si="12">AE7+AE9+AE11+AE13+AE15+AE17+AE19+AE21+AE23+AE25+AE27+AE29+AE31+AE33+AE35+AE37+AE39+AE41+AE43+AE45+AE47+AE49+AE51+AE53+AE55+AE57+AE60</f>
        <v>0</v>
      </c>
      <c r="AF63" s="68">
        <f t="shared" si="12"/>
        <v>0</v>
      </c>
      <c r="AG63" s="68">
        <f t="shared" si="12"/>
        <v>0</v>
      </c>
      <c r="AH63" s="66">
        <f t="shared" si="12"/>
        <v>0</v>
      </c>
      <c r="AI63" s="61">
        <f t="shared" si="12"/>
        <v>0</v>
      </c>
      <c r="AJ63" s="61">
        <f t="shared" si="12"/>
        <v>0</v>
      </c>
      <c r="AK63" s="61">
        <f t="shared" si="12"/>
        <v>0</v>
      </c>
      <c r="AL63" s="61">
        <f t="shared" si="12"/>
        <v>0</v>
      </c>
      <c r="AM63" s="61">
        <f t="shared" si="12"/>
        <v>0</v>
      </c>
      <c r="AN63" s="61">
        <f t="shared" si="12"/>
        <v>0</v>
      </c>
      <c r="AO63" s="61">
        <f t="shared" si="12"/>
        <v>0</v>
      </c>
      <c r="AP63" s="61">
        <f t="shared" si="12"/>
        <v>0</v>
      </c>
      <c r="AQ63" s="68">
        <f t="shared" si="2"/>
        <v>392</v>
      </c>
      <c r="AR63" s="68">
        <f t="shared" si="2"/>
        <v>12948.782000000001</v>
      </c>
      <c r="AS63" s="68">
        <f t="shared" si="2"/>
        <v>3899656.6156804189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170">
        <v>0</v>
      </c>
      <c r="E64" s="171">
        <v>0</v>
      </c>
      <c r="F64" s="171">
        <v>0</v>
      </c>
      <c r="G64" s="156">
        <v>227</v>
      </c>
      <c r="H64" s="156">
        <v>707.447</v>
      </c>
      <c r="I64" s="156">
        <v>355136.103</v>
      </c>
      <c r="J64" s="52">
        <f t="shared" ref="J64:L67" si="13">D64+G64</f>
        <v>227</v>
      </c>
      <c r="K64" s="52">
        <f t="shared" si="13"/>
        <v>707.447</v>
      </c>
      <c r="L64" s="71">
        <f t="shared" si="13"/>
        <v>355136.103</v>
      </c>
      <c r="M64" s="171">
        <v>418</v>
      </c>
      <c r="N64" s="171">
        <v>67.086600000000004</v>
      </c>
      <c r="O64" s="250">
        <v>78067.895000000004</v>
      </c>
      <c r="P64" s="54">
        <v>1496</v>
      </c>
      <c r="Q64" s="54">
        <v>231.38800000000001</v>
      </c>
      <c r="R64" s="54">
        <v>81188.634999999995</v>
      </c>
      <c r="S64" s="192"/>
      <c r="T64" s="192"/>
      <c r="U64" s="259"/>
      <c r="V64" s="71">
        <f t="shared" ref="V64:X70" si="14">P64+S64</f>
        <v>1496</v>
      </c>
      <c r="W64" s="52">
        <f t="shared" si="14"/>
        <v>231.38800000000001</v>
      </c>
      <c r="X64" s="71">
        <f t="shared" si="14"/>
        <v>81188.634999999995</v>
      </c>
      <c r="Y64" s="54">
        <v>54</v>
      </c>
      <c r="Z64" s="54">
        <v>339.86099999999999</v>
      </c>
      <c r="AA64" s="54">
        <v>37432.561999999998</v>
      </c>
      <c r="AB64" s="52">
        <v>9</v>
      </c>
      <c r="AC64" s="52">
        <v>0.51939999999999997</v>
      </c>
      <c r="AD64" s="52">
        <v>590.38199999999995</v>
      </c>
      <c r="AE64" s="208"/>
      <c r="AF64" s="54"/>
      <c r="AG64" s="54"/>
      <c r="AH64" s="51"/>
      <c r="AI64" s="52"/>
      <c r="AJ64" s="52"/>
      <c r="AK64" s="52"/>
      <c r="AL64" s="52"/>
      <c r="AM64" s="52"/>
      <c r="AN64" s="52"/>
      <c r="AO64" s="52"/>
      <c r="AP64" s="52"/>
      <c r="AQ64" s="54">
        <f t="shared" si="2"/>
        <v>2204</v>
      </c>
      <c r="AR64" s="54">
        <f t="shared" si="2"/>
        <v>1346.3020000000001</v>
      </c>
      <c r="AS64" s="54">
        <f t="shared" si="2"/>
        <v>552415.57700000005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172">
        <v>412</v>
      </c>
      <c r="E65" s="173">
        <v>47.010959999999997</v>
      </c>
      <c r="F65" s="173">
        <v>72278.744361919962</v>
      </c>
      <c r="G65" s="156">
        <v>86</v>
      </c>
      <c r="H65" s="156">
        <v>1441.5271</v>
      </c>
      <c r="I65" s="156">
        <v>559424.18599999999</v>
      </c>
      <c r="J65" s="61">
        <f t="shared" si="13"/>
        <v>498</v>
      </c>
      <c r="K65" s="61">
        <f t="shared" si="13"/>
        <v>1488.5380600000001</v>
      </c>
      <c r="L65" s="62">
        <f t="shared" si="13"/>
        <v>631702.93036191992</v>
      </c>
      <c r="M65" s="173">
        <v>37</v>
      </c>
      <c r="N65" s="173">
        <v>11.8908</v>
      </c>
      <c r="O65" s="248">
        <v>1869.5630000000001</v>
      </c>
      <c r="P65" s="54">
        <v>27</v>
      </c>
      <c r="Q65" s="54">
        <v>3.117</v>
      </c>
      <c r="R65" s="54">
        <v>1280.7639999999999</v>
      </c>
      <c r="S65" s="193"/>
      <c r="T65" s="193"/>
      <c r="U65" s="260"/>
      <c r="V65" s="62">
        <f t="shared" si="14"/>
        <v>27</v>
      </c>
      <c r="W65" s="61">
        <f t="shared" si="14"/>
        <v>3.117</v>
      </c>
      <c r="X65" s="62">
        <f t="shared" si="14"/>
        <v>1280.7639999999999</v>
      </c>
      <c r="Y65" s="54"/>
      <c r="Z65" s="54"/>
      <c r="AA65" s="54"/>
      <c r="AB65" s="61"/>
      <c r="AC65" s="61"/>
      <c r="AD65" s="61"/>
      <c r="AE65" s="209"/>
      <c r="AF65" s="68"/>
      <c r="AG65" s="68"/>
      <c r="AH65" s="66"/>
      <c r="AI65" s="61"/>
      <c r="AJ65" s="61"/>
      <c r="AK65" s="61"/>
      <c r="AL65" s="61"/>
      <c r="AM65" s="61"/>
      <c r="AN65" s="61"/>
      <c r="AO65" s="61"/>
      <c r="AP65" s="61"/>
      <c r="AQ65" s="68">
        <f t="shared" si="2"/>
        <v>562</v>
      </c>
      <c r="AR65" s="68">
        <f t="shared" si="2"/>
        <v>1503.5458600000002</v>
      </c>
      <c r="AS65" s="68">
        <f t="shared" si="2"/>
        <v>634853.25736191997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170">
        <v>0</v>
      </c>
      <c r="E66" s="171">
        <v>0</v>
      </c>
      <c r="F66" s="171">
        <v>0</v>
      </c>
      <c r="G66" s="156"/>
      <c r="H66" s="156"/>
      <c r="I66" s="156"/>
      <c r="J66" s="52">
        <f t="shared" si="13"/>
        <v>0</v>
      </c>
      <c r="K66" s="52">
        <f t="shared" si="13"/>
        <v>0</v>
      </c>
      <c r="L66" s="71">
        <f t="shared" si="13"/>
        <v>0</v>
      </c>
      <c r="M66" s="171"/>
      <c r="N66" s="171"/>
      <c r="O66" s="247"/>
      <c r="P66" s="54"/>
      <c r="Q66" s="54"/>
      <c r="R66" s="54"/>
      <c r="S66" s="192"/>
      <c r="T66" s="192"/>
      <c r="U66" s="259"/>
      <c r="V66" s="71">
        <f t="shared" si="14"/>
        <v>0</v>
      </c>
      <c r="W66" s="52">
        <f t="shared" si="14"/>
        <v>0</v>
      </c>
      <c r="X66" s="71">
        <f t="shared" si="14"/>
        <v>0</v>
      </c>
      <c r="Y66" s="54"/>
      <c r="Z66" s="54"/>
      <c r="AA66" s="54"/>
      <c r="AB66" s="52"/>
      <c r="AC66" s="52"/>
      <c r="AD66" s="52"/>
      <c r="AE66" s="208"/>
      <c r="AF66" s="54"/>
      <c r="AG66" s="54"/>
      <c r="AH66" s="51"/>
      <c r="AI66" s="52"/>
      <c r="AJ66" s="52"/>
      <c r="AK66" s="52"/>
      <c r="AL66" s="52"/>
      <c r="AM66" s="52"/>
      <c r="AN66" s="52"/>
      <c r="AO66" s="52"/>
      <c r="AP66" s="52"/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172">
        <v>0</v>
      </c>
      <c r="E67" s="173">
        <v>0</v>
      </c>
      <c r="F67" s="173">
        <v>0</v>
      </c>
      <c r="G67" s="156"/>
      <c r="H67" s="156"/>
      <c r="I67" s="156"/>
      <c r="J67" s="61">
        <f t="shared" si="13"/>
        <v>0</v>
      </c>
      <c r="K67" s="61">
        <f t="shared" si="13"/>
        <v>0</v>
      </c>
      <c r="L67" s="62">
        <f t="shared" si="13"/>
        <v>0</v>
      </c>
      <c r="M67" s="173"/>
      <c r="N67" s="173"/>
      <c r="O67" s="248"/>
      <c r="P67" s="54"/>
      <c r="Q67" s="54"/>
      <c r="R67" s="54"/>
      <c r="S67" s="193"/>
      <c r="T67" s="193"/>
      <c r="U67" s="260"/>
      <c r="V67" s="62">
        <f t="shared" si="14"/>
        <v>0</v>
      </c>
      <c r="W67" s="61">
        <f t="shared" si="14"/>
        <v>0</v>
      </c>
      <c r="X67" s="62">
        <f t="shared" si="14"/>
        <v>0</v>
      </c>
      <c r="Y67" s="54"/>
      <c r="Z67" s="54"/>
      <c r="AA67" s="54"/>
      <c r="AB67" s="61"/>
      <c r="AC67" s="61"/>
      <c r="AD67" s="61"/>
      <c r="AE67" s="209"/>
      <c r="AF67" s="68"/>
      <c r="AG67" s="68"/>
      <c r="AH67" s="66"/>
      <c r="AI67" s="61"/>
      <c r="AJ67" s="61"/>
      <c r="AK67" s="61"/>
      <c r="AL67" s="61"/>
      <c r="AM67" s="61"/>
      <c r="AN67" s="61"/>
      <c r="AO67" s="61"/>
      <c r="AP67" s="61"/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91</v>
      </c>
      <c r="B68" s="122"/>
      <c r="C68" s="70" t="s">
        <v>25</v>
      </c>
      <c r="D68" s="51">
        <v>88</v>
      </c>
      <c r="E68" s="52">
        <f>+E61+E64+E66</f>
        <v>29.2136</v>
      </c>
      <c r="F68" s="52">
        <f>+F61+F64+F66</f>
        <v>18229.681957661738</v>
      </c>
      <c r="G68" s="156">
        <f t="shared" ref="G68:I68" si="15">+G61+G64+G66</f>
        <v>281</v>
      </c>
      <c r="H68" s="156">
        <f t="shared" si="15"/>
        <v>735.55230000000006</v>
      </c>
      <c r="I68" s="156">
        <f t="shared" si="15"/>
        <v>375307.36800000002</v>
      </c>
      <c r="J68" s="52">
        <f t="shared" ref="D68:R68" si="16">+J61+J64+J66</f>
        <v>369</v>
      </c>
      <c r="K68" s="52">
        <f t="shared" si="16"/>
        <v>764.76589999999999</v>
      </c>
      <c r="L68" s="71">
        <f t="shared" si="16"/>
        <v>393537.04995766171</v>
      </c>
      <c r="M68" s="51">
        <f t="shared" si="16"/>
        <v>1563</v>
      </c>
      <c r="N68" s="52">
        <f t="shared" si="16"/>
        <v>1113.2499</v>
      </c>
      <c r="O68" s="52">
        <f t="shared" si="16"/>
        <v>309116.85499999998</v>
      </c>
      <c r="P68" s="54">
        <f t="shared" si="16"/>
        <v>1664</v>
      </c>
      <c r="Q68" s="54">
        <f t="shared" si="16"/>
        <v>1560.6232</v>
      </c>
      <c r="R68" s="54">
        <f t="shared" si="16"/>
        <v>323104.61800000002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1664</v>
      </c>
      <c r="W68" s="52">
        <f>W61+W64+W66</f>
        <v>1560.6232</v>
      </c>
      <c r="X68" s="71">
        <f>X61+X64+X66</f>
        <v>323104.61800000002</v>
      </c>
      <c r="Y68" s="54">
        <f t="shared" ref="Y68:AD68" si="17">+Y61+Y64+Y66</f>
        <v>467</v>
      </c>
      <c r="Z68" s="54">
        <f t="shared" si="17"/>
        <v>2159.9879999999998</v>
      </c>
      <c r="AA68" s="54">
        <f t="shared" si="17"/>
        <v>343890.97099999996</v>
      </c>
      <c r="AB68" s="52">
        <f t="shared" si="17"/>
        <v>1384</v>
      </c>
      <c r="AC68" s="52">
        <f t="shared" si="17"/>
        <v>256.5009</v>
      </c>
      <c r="AD68" s="52">
        <f t="shared" si="17"/>
        <v>74798.824999999997</v>
      </c>
      <c r="AE68" s="208">
        <f>AE61+AE62+AE64+AE66</f>
        <v>0</v>
      </c>
      <c r="AF68" s="54">
        <f>+AF61+AF64+AF66</f>
        <v>0</v>
      </c>
      <c r="AG68" s="54">
        <f>AG61+AG62+AG64+AG66</f>
        <v>0</v>
      </c>
      <c r="AH68" s="51">
        <f t="shared" ref="AH68:AJ68" si="18">AH61+AH62+AH64+AH66</f>
        <v>76</v>
      </c>
      <c r="AI68" s="52">
        <f>+AI61+AI64+AI66</f>
        <v>4.1268000000000002</v>
      </c>
      <c r="AJ68" s="52">
        <f t="shared" si="18"/>
        <v>3328.1970000000001</v>
      </c>
      <c r="AK68" s="52">
        <f>AK61+AK62+AK64+AK66</f>
        <v>364</v>
      </c>
      <c r="AL68" s="52">
        <f>+AL61+AL64+AL66</f>
        <v>9.5477000000000007</v>
      </c>
      <c r="AM68" s="52">
        <f>AM61+AM62+AM64+AM66</f>
        <v>8657.2250000000004</v>
      </c>
      <c r="AN68" s="52">
        <f>AN61+AN62+AN64+AN66</f>
        <v>153</v>
      </c>
      <c r="AO68" s="52">
        <f>+AO61+AO64+AO66</f>
        <v>9.9595599999999997</v>
      </c>
      <c r="AP68" s="52">
        <f>+AP61+AP64+AP66</f>
        <v>9962.6260000000002</v>
      </c>
      <c r="AQ68" s="54">
        <f t="shared" si="2"/>
        <v>6040</v>
      </c>
      <c r="AR68" s="54">
        <f t="shared" si="2"/>
        <v>5878.7619599999998</v>
      </c>
      <c r="AS68" s="54">
        <f t="shared" si="2"/>
        <v>1466396.3669576615</v>
      </c>
      <c r="AT68" s="83" t="s">
        <v>25</v>
      </c>
      <c r="AU68" s="124" t="s">
        <v>91</v>
      </c>
      <c r="AV68" s="125"/>
      <c r="AW68" s="24"/>
    </row>
    <row r="69" spans="1:49">
      <c r="A69" s="126"/>
      <c r="B69" s="127"/>
      <c r="C69" s="58" t="s">
        <v>26</v>
      </c>
      <c r="D69" s="61">
        <v>447</v>
      </c>
      <c r="E69" s="61">
        <f>+E63+E65+E67</f>
        <v>481.86336000000006</v>
      </c>
      <c r="F69" s="61">
        <f>+F63+F65+F67</f>
        <v>546541.13104233821</v>
      </c>
      <c r="G69" s="156">
        <f t="shared" ref="G69:I69" si="19">+G63+G65+G67</f>
        <v>114</v>
      </c>
      <c r="H69" s="156">
        <f t="shared" si="19"/>
        <v>1701.8935000000001</v>
      </c>
      <c r="I69" s="156">
        <f t="shared" si="19"/>
        <v>782410.19</v>
      </c>
      <c r="J69" s="61">
        <f t="shared" ref="D69:R69" si="20">+J63+J65+J67</f>
        <v>561</v>
      </c>
      <c r="K69" s="61">
        <f t="shared" si="20"/>
        <v>2183.75686</v>
      </c>
      <c r="L69" s="62">
        <f t="shared" si="20"/>
        <v>1328951.3210423384</v>
      </c>
      <c r="M69" s="61">
        <f t="shared" si="20"/>
        <v>285</v>
      </c>
      <c r="N69" s="61">
        <f t="shared" si="20"/>
        <v>5007.7568000000001</v>
      </c>
      <c r="O69" s="61">
        <f t="shared" si="20"/>
        <v>1846919.1350000002</v>
      </c>
      <c r="P69" s="54">
        <f t="shared" si="20"/>
        <v>104</v>
      </c>
      <c r="Q69" s="54">
        <f t="shared" si="20"/>
        <v>6267.8441999999995</v>
      </c>
      <c r="R69" s="54">
        <f t="shared" si="20"/>
        <v>1141621.8590000002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104</v>
      </c>
      <c r="W69" s="61">
        <f>+W63+W65+W67</f>
        <v>6267.8441999999995</v>
      </c>
      <c r="X69" s="62">
        <f>+X63+X65+X67</f>
        <v>1141621.8590000002</v>
      </c>
      <c r="Y69" s="54">
        <f t="shared" ref="Y69:AM69" si="21">+Y63+Y65+Y67</f>
        <v>4</v>
      </c>
      <c r="Z69" s="54">
        <f t="shared" si="21"/>
        <v>992.97</v>
      </c>
      <c r="AA69" s="54">
        <f t="shared" si="21"/>
        <v>217017.55799999999</v>
      </c>
      <c r="AB69" s="61">
        <f t="shared" si="21"/>
        <v>0</v>
      </c>
      <c r="AC69" s="61">
        <f t="shared" si="21"/>
        <v>0</v>
      </c>
      <c r="AD69" s="61">
        <f t="shared" si="21"/>
        <v>0</v>
      </c>
      <c r="AE69" s="209">
        <f t="shared" si="21"/>
        <v>0</v>
      </c>
      <c r="AF69" s="68">
        <f t="shared" si="21"/>
        <v>0</v>
      </c>
      <c r="AG69" s="68">
        <f t="shared" si="21"/>
        <v>0</v>
      </c>
      <c r="AH69" s="61">
        <f t="shared" si="21"/>
        <v>0</v>
      </c>
      <c r="AI69" s="61">
        <f t="shared" si="21"/>
        <v>0</v>
      </c>
      <c r="AJ69" s="61">
        <f t="shared" si="21"/>
        <v>0</v>
      </c>
      <c r="AK69" s="61">
        <f t="shared" si="21"/>
        <v>0</v>
      </c>
      <c r="AL69" s="61">
        <f t="shared" si="21"/>
        <v>0</v>
      </c>
      <c r="AM69" s="61">
        <f t="shared" si="21"/>
        <v>0</v>
      </c>
      <c r="AN69" s="61">
        <f>AN62+AN63+AN65+AN67</f>
        <v>0</v>
      </c>
      <c r="AO69" s="61">
        <f>+AO63+AO65+AO67</f>
        <v>0</v>
      </c>
      <c r="AP69" s="61">
        <f>+AP63+AP65+AP67</f>
        <v>0</v>
      </c>
      <c r="AQ69" s="68">
        <f>AN69+AK69+AH69+AE69+AB69+Y69+S69+P69+M69+G69+D69</f>
        <v>954</v>
      </c>
      <c r="AR69" s="68">
        <f t="shared" ref="AQ69:AS132" si="22">AO69+AL69+AI69+AF69+AC69+Z69+T69+Q69+N69+H69+E69</f>
        <v>14452.327859999999</v>
      </c>
      <c r="AS69" s="68">
        <f t="shared" si="22"/>
        <v>4534509.8730423385</v>
      </c>
      <c r="AT69" s="58" t="s">
        <v>26</v>
      </c>
      <c r="AU69" s="130"/>
      <c r="AV69" s="131"/>
      <c r="AW69" s="24"/>
    </row>
    <row r="70" spans="1:49" ht="19.5" thickBot="1">
      <c r="A70" s="132" t="s">
        <v>92</v>
      </c>
      <c r="B70" s="133" t="s">
        <v>77</v>
      </c>
      <c r="C70" s="134"/>
      <c r="D70" s="137"/>
      <c r="E70" s="137"/>
      <c r="F70" s="137"/>
      <c r="G70" s="156"/>
      <c r="H70" s="156"/>
      <c r="I70" s="156"/>
      <c r="J70" s="137"/>
      <c r="K70" s="137">
        <f>E70+H70</f>
        <v>0</v>
      </c>
      <c r="L70" s="138">
        <f>F70+I70</f>
        <v>0</v>
      </c>
      <c r="M70" s="137"/>
      <c r="N70" s="137"/>
      <c r="O70" s="137"/>
      <c r="P70" s="54"/>
      <c r="Q70" s="54"/>
      <c r="R70" s="54"/>
      <c r="S70" s="137"/>
      <c r="T70" s="137"/>
      <c r="U70" s="168"/>
      <c r="V70" s="138">
        <f t="shared" si="14"/>
        <v>0</v>
      </c>
      <c r="W70" s="137">
        <f t="shared" si="14"/>
        <v>0</v>
      </c>
      <c r="X70" s="138">
        <f t="shared" si="14"/>
        <v>0</v>
      </c>
      <c r="Y70" s="54"/>
      <c r="Z70" s="54"/>
      <c r="AA70" s="54"/>
      <c r="AB70" s="137"/>
      <c r="AC70" s="137"/>
      <c r="AD70" s="137"/>
      <c r="AE70" s="263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>
        <f t="shared" si="22"/>
        <v>0</v>
      </c>
      <c r="AR70" s="137">
        <f t="shared" si="22"/>
        <v>0</v>
      </c>
      <c r="AS70" s="137">
        <f t="shared" si="22"/>
        <v>0</v>
      </c>
      <c r="AT70" s="140" t="s">
        <v>92</v>
      </c>
      <c r="AU70" s="133" t="s">
        <v>77</v>
      </c>
      <c r="AV70" s="141"/>
      <c r="AW70" s="24"/>
    </row>
    <row r="71" spans="1:49" ht="19.5" thickBot="1">
      <c r="A71" s="142" t="s">
        <v>93</v>
      </c>
      <c r="B71" s="143" t="s">
        <v>79</v>
      </c>
      <c r="C71" s="144"/>
      <c r="D71" s="137">
        <f t="shared" ref="D71:I71" si="23">D68+D69</f>
        <v>535</v>
      </c>
      <c r="E71" s="137">
        <f t="shared" si="23"/>
        <v>511.07696000000004</v>
      </c>
      <c r="F71" s="137">
        <f t="shared" si="23"/>
        <v>564770.81299999997</v>
      </c>
      <c r="G71" s="156">
        <f t="shared" si="23"/>
        <v>395</v>
      </c>
      <c r="H71" s="156">
        <f t="shared" si="23"/>
        <v>2437.4458000000004</v>
      </c>
      <c r="I71" s="156">
        <f t="shared" si="23"/>
        <v>1157717.558</v>
      </c>
      <c r="J71" s="145">
        <f t="shared" ref="D71:R71" si="24">J68+J69</f>
        <v>930</v>
      </c>
      <c r="K71" s="145">
        <f t="shared" si="24"/>
        <v>2948.5227599999998</v>
      </c>
      <c r="L71" s="146">
        <f t="shared" si="24"/>
        <v>1722488.371</v>
      </c>
      <c r="M71" s="137">
        <f t="shared" si="24"/>
        <v>1848</v>
      </c>
      <c r="N71" s="137">
        <f t="shared" si="24"/>
        <v>6121.0066999999999</v>
      </c>
      <c r="O71" s="137">
        <f t="shared" si="24"/>
        <v>2156035.9900000002</v>
      </c>
      <c r="P71" s="54">
        <f t="shared" si="24"/>
        <v>1768</v>
      </c>
      <c r="Q71" s="54">
        <f t="shared" si="24"/>
        <v>7828.4673999999995</v>
      </c>
      <c r="R71" s="54">
        <f t="shared" si="24"/>
        <v>1464726.4770000002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1768</v>
      </c>
      <c r="W71" s="145">
        <f>W68+W69+W70</f>
        <v>7828.4673999999995</v>
      </c>
      <c r="X71" s="146">
        <f>X68+X69+X70</f>
        <v>1464726.4770000002</v>
      </c>
      <c r="Y71" s="54">
        <f t="shared" ref="Y71:AP71" si="25">Y68+Y69</f>
        <v>471</v>
      </c>
      <c r="Z71" s="54">
        <f t="shared" si="25"/>
        <v>3152.9579999999996</v>
      </c>
      <c r="AA71" s="54">
        <f t="shared" si="25"/>
        <v>560908.52899999998</v>
      </c>
      <c r="AB71" s="137">
        <f t="shared" si="25"/>
        <v>1384</v>
      </c>
      <c r="AC71" s="137">
        <f t="shared" si="25"/>
        <v>256.5009</v>
      </c>
      <c r="AD71" s="137">
        <f t="shared" si="25"/>
        <v>74798.824999999997</v>
      </c>
      <c r="AE71" s="263">
        <f t="shared" si="25"/>
        <v>0</v>
      </c>
      <c r="AF71" s="137">
        <f t="shared" si="25"/>
        <v>0</v>
      </c>
      <c r="AG71" s="137">
        <f t="shared" si="25"/>
        <v>0</v>
      </c>
      <c r="AH71" s="137">
        <f t="shared" si="25"/>
        <v>76</v>
      </c>
      <c r="AI71" s="137">
        <f t="shared" si="25"/>
        <v>4.1268000000000002</v>
      </c>
      <c r="AJ71" s="137">
        <f t="shared" si="25"/>
        <v>3328.1970000000001</v>
      </c>
      <c r="AK71" s="137">
        <f t="shared" si="25"/>
        <v>364</v>
      </c>
      <c r="AL71" s="137">
        <f t="shared" si="25"/>
        <v>9.5477000000000007</v>
      </c>
      <c r="AM71" s="137">
        <f t="shared" si="25"/>
        <v>8657.2250000000004</v>
      </c>
      <c r="AN71" s="137">
        <f t="shared" si="25"/>
        <v>153</v>
      </c>
      <c r="AO71" s="137">
        <f t="shared" si="25"/>
        <v>9.9595599999999997</v>
      </c>
      <c r="AP71" s="137">
        <f t="shared" si="25"/>
        <v>9962.6260000000002</v>
      </c>
      <c r="AQ71" s="151">
        <f>AN71+AK71+AH71+AE71+AB71+Y71+S71+P71+M71+G71+D71</f>
        <v>6994</v>
      </c>
      <c r="AR71" s="151">
        <f>AO71+AL71+AI71+AF71+AC71+Z71+T71+Q71+N71+H71+E71</f>
        <v>20331.089820000001</v>
      </c>
      <c r="AS71" s="145">
        <f>AP71+AM71+AJ71+AG71+AD71+AA71+U71+R71+O71+I71+F71</f>
        <v>6000906.2400000012</v>
      </c>
      <c r="AT71" s="152" t="s">
        <v>93</v>
      </c>
      <c r="AU71" s="143" t="s">
        <v>79</v>
      </c>
      <c r="AV71" s="153" t="s">
        <v>66</v>
      </c>
      <c r="AW71" s="24"/>
    </row>
    <row r="72" spans="1:49">
      <c r="X72" s="154" t="s">
        <v>94</v>
      </c>
      <c r="AU72" s="154" t="s">
        <v>94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7"/>
  <sheetViews>
    <sheetView topLeftCell="Z67" zoomScale="55" zoomScaleNormal="55" workbookViewId="0">
      <selection activeCell="AP6" sqref="AP6"/>
    </sheetView>
  </sheetViews>
  <sheetFormatPr defaultColWidth="10.625" defaultRowHeight="18.75"/>
  <cols>
    <col min="1" max="1" width="5.75" style="3" customWidth="1"/>
    <col min="2" max="2" width="20.625" style="3" customWidth="1"/>
    <col min="3" max="3" width="9.625" style="3" customWidth="1"/>
    <col min="4" max="5" width="15.625" style="2" bestFit="1" customWidth="1"/>
    <col min="6" max="6" width="21.125" style="2" bestFit="1" customWidth="1"/>
    <col min="7" max="7" width="12.625" style="2" customWidth="1"/>
    <col min="8" max="8" width="16.625" style="2" customWidth="1"/>
    <col min="9" max="9" width="19.125" style="2" customWidth="1"/>
    <col min="10" max="10" width="12.625" style="2" customWidth="1"/>
    <col min="11" max="12" width="16.625" style="2" customWidth="1"/>
    <col min="13" max="13" width="12.625" style="2" customWidth="1"/>
    <col min="14" max="15" width="16.625" style="2" customWidth="1"/>
    <col min="16" max="16" width="12.625" style="2" customWidth="1"/>
    <col min="17" max="17" width="16.625" style="2" customWidth="1"/>
    <col min="18" max="18" width="17.5" style="2" customWidth="1"/>
    <col min="19" max="19" width="12.625" style="2" customWidth="1"/>
    <col min="20" max="21" width="16.625" style="2" customWidth="1"/>
    <col min="22" max="22" width="12.625" style="2" customWidth="1"/>
    <col min="23" max="24" width="16.625" style="2" customWidth="1"/>
    <col min="25" max="25" width="12.625" style="2" customWidth="1"/>
    <col min="26" max="27" width="16.625" style="2" customWidth="1"/>
    <col min="28" max="28" width="12.625" style="2" customWidth="1"/>
    <col min="29" max="30" width="16.625" style="2" customWidth="1"/>
    <col min="31" max="31" width="12.625" style="2" customWidth="1"/>
    <col min="32" max="33" width="16.625" style="2" customWidth="1"/>
    <col min="34" max="34" width="12.625" style="2" customWidth="1"/>
    <col min="35" max="36" width="16.625" style="2" customWidth="1"/>
    <col min="37" max="37" width="12.625" style="2" customWidth="1"/>
    <col min="38" max="39" width="16.625" style="2" customWidth="1"/>
    <col min="40" max="40" width="12.625" style="2" customWidth="1"/>
    <col min="41" max="42" width="16.625" style="2" customWidth="1"/>
    <col min="43" max="43" width="14.625" style="2" customWidth="1"/>
    <col min="44" max="45" width="18.625" style="2" customWidth="1"/>
    <col min="46" max="46" width="9.5" style="3" customWidth="1"/>
    <col min="47" max="47" width="22.625" style="3" customWidth="1"/>
    <col min="48" max="48" width="5.875" style="3" customWidth="1"/>
    <col min="49" max="256" width="10.625" style="4"/>
    <col min="257" max="257" width="5.75" style="4" customWidth="1"/>
    <col min="258" max="258" width="20.625" style="4" customWidth="1"/>
    <col min="259" max="259" width="9.625" style="4" customWidth="1"/>
    <col min="260" max="261" width="15.625" style="4" bestFit="1" customWidth="1"/>
    <col min="262" max="262" width="21.125" style="4" bestFit="1" customWidth="1"/>
    <col min="263" max="263" width="12.625" style="4" customWidth="1"/>
    <col min="264" max="264" width="16.625" style="4" customWidth="1"/>
    <col min="265" max="265" width="19.125" style="4" customWidth="1"/>
    <col min="266" max="266" width="12.625" style="4" customWidth="1"/>
    <col min="267" max="268" width="16.625" style="4" customWidth="1"/>
    <col min="269" max="269" width="12.625" style="4" customWidth="1"/>
    <col min="270" max="271" width="16.625" style="4" customWidth="1"/>
    <col min="272" max="272" width="12.625" style="4" customWidth="1"/>
    <col min="273" max="273" width="16.625" style="4" customWidth="1"/>
    <col min="274" max="274" width="17.5" style="4" customWidth="1"/>
    <col min="275" max="275" width="12.625" style="4" customWidth="1"/>
    <col min="276" max="277" width="16.625" style="4" customWidth="1"/>
    <col min="278" max="278" width="12.625" style="4" customWidth="1"/>
    <col min="279" max="280" width="16.625" style="4" customWidth="1"/>
    <col min="281" max="281" width="12.625" style="4" customWidth="1"/>
    <col min="282" max="283" width="16.625" style="4" customWidth="1"/>
    <col min="284" max="284" width="12.625" style="4" customWidth="1"/>
    <col min="285" max="286" width="16.625" style="4" customWidth="1"/>
    <col min="287" max="287" width="12.625" style="4" customWidth="1"/>
    <col min="288" max="289" width="16.625" style="4" customWidth="1"/>
    <col min="290" max="290" width="12.625" style="4" customWidth="1"/>
    <col min="291" max="292" width="16.625" style="4" customWidth="1"/>
    <col min="293" max="293" width="12.625" style="4" customWidth="1"/>
    <col min="294" max="295" width="16.625" style="4" customWidth="1"/>
    <col min="296" max="296" width="12.625" style="4" customWidth="1"/>
    <col min="297" max="298" width="16.625" style="4" customWidth="1"/>
    <col min="299" max="299" width="14.625" style="4" customWidth="1"/>
    <col min="300" max="301" width="18.625" style="4" customWidth="1"/>
    <col min="302" max="302" width="9.5" style="4" customWidth="1"/>
    <col min="303" max="303" width="22.625" style="4" customWidth="1"/>
    <col min="304" max="304" width="5.875" style="4" customWidth="1"/>
    <col min="305" max="512" width="10.625" style="4"/>
    <col min="513" max="513" width="5.75" style="4" customWidth="1"/>
    <col min="514" max="514" width="20.625" style="4" customWidth="1"/>
    <col min="515" max="515" width="9.625" style="4" customWidth="1"/>
    <col min="516" max="517" width="15.625" style="4" bestFit="1" customWidth="1"/>
    <col min="518" max="518" width="21.125" style="4" bestFit="1" customWidth="1"/>
    <col min="519" max="519" width="12.625" style="4" customWidth="1"/>
    <col min="520" max="520" width="16.625" style="4" customWidth="1"/>
    <col min="521" max="521" width="19.125" style="4" customWidth="1"/>
    <col min="522" max="522" width="12.625" style="4" customWidth="1"/>
    <col min="523" max="524" width="16.625" style="4" customWidth="1"/>
    <col min="525" max="525" width="12.625" style="4" customWidth="1"/>
    <col min="526" max="527" width="16.625" style="4" customWidth="1"/>
    <col min="528" max="528" width="12.625" style="4" customWidth="1"/>
    <col min="529" max="529" width="16.625" style="4" customWidth="1"/>
    <col min="530" max="530" width="17.5" style="4" customWidth="1"/>
    <col min="531" max="531" width="12.625" style="4" customWidth="1"/>
    <col min="532" max="533" width="16.625" style="4" customWidth="1"/>
    <col min="534" max="534" width="12.625" style="4" customWidth="1"/>
    <col min="535" max="536" width="16.625" style="4" customWidth="1"/>
    <col min="537" max="537" width="12.625" style="4" customWidth="1"/>
    <col min="538" max="539" width="16.625" style="4" customWidth="1"/>
    <col min="540" max="540" width="12.625" style="4" customWidth="1"/>
    <col min="541" max="542" width="16.625" style="4" customWidth="1"/>
    <col min="543" max="543" width="12.625" style="4" customWidth="1"/>
    <col min="544" max="545" width="16.625" style="4" customWidth="1"/>
    <col min="546" max="546" width="12.625" style="4" customWidth="1"/>
    <col min="547" max="548" width="16.625" style="4" customWidth="1"/>
    <col min="549" max="549" width="12.625" style="4" customWidth="1"/>
    <col min="550" max="551" width="16.625" style="4" customWidth="1"/>
    <col min="552" max="552" width="12.625" style="4" customWidth="1"/>
    <col min="553" max="554" width="16.625" style="4" customWidth="1"/>
    <col min="555" max="555" width="14.625" style="4" customWidth="1"/>
    <col min="556" max="557" width="18.625" style="4" customWidth="1"/>
    <col min="558" max="558" width="9.5" style="4" customWidth="1"/>
    <col min="559" max="559" width="22.625" style="4" customWidth="1"/>
    <col min="560" max="560" width="5.875" style="4" customWidth="1"/>
    <col min="561" max="768" width="10.625" style="4"/>
    <col min="769" max="769" width="5.75" style="4" customWidth="1"/>
    <col min="770" max="770" width="20.625" style="4" customWidth="1"/>
    <col min="771" max="771" width="9.625" style="4" customWidth="1"/>
    <col min="772" max="773" width="15.625" style="4" bestFit="1" customWidth="1"/>
    <col min="774" max="774" width="21.125" style="4" bestFit="1" customWidth="1"/>
    <col min="775" max="775" width="12.625" style="4" customWidth="1"/>
    <col min="776" max="776" width="16.625" style="4" customWidth="1"/>
    <col min="777" max="777" width="19.125" style="4" customWidth="1"/>
    <col min="778" max="778" width="12.625" style="4" customWidth="1"/>
    <col min="779" max="780" width="16.625" style="4" customWidth="1"/>
    <col min="781" max="781" width="12.625" style="4" customWidth="1"/>
    <col min="782" max="783" width="16.625" style="4" customWidth="1"/>
    <col min="784" max="784" width="12.625" style="4" customWidth="1"/>
    <col min="785" max="785" width="16.625" style="4" customWidth="1"/>
    <col min="786" max="786" width="17.5" style="4" customWidth="1"/>
    <col min="787" max="787" width="12.625" style="4" customWidth="1"/>
    <col min="788" max="789" width="16.625" style="4" customWidth="1"/>
    <col min="790" max="790" width="12.625" style="4" customWidth="1"/>
    <col min="791" max="792" width="16.625" style="4" customWidth="1"/>
    <col min="793" max="793" width="12.625" style="4" customWidth="1"/>
    <col min="794" max="795" width="16.625" style="4" customWidth="1"/>
    <col min="796" max="796" width="12.625" style="4" customWidth="1"/>
    <col min="797" max="798" width="16.625" style="4" customWidth="1"/>
    <col min="799" max="799" width="12.625" style="4" customWidth="1"/>
    <col min="800" max="801" width="16.625" style="4" customWidth="1"/>
    <col min="802" max="802" width="12.625" style="4" customWidth="1"/>
    <col min="803" max="804" width="16.625" style="4" customWidth="1"/>
    <col min="805" max="805" width="12.625" style="4" customWidth="1"/>
    <col min="806" max="807" width="16.625" style="4" customWidth="1"/>
    <col min="808" max="808" width="12.625" style="4" customWidth="1"/>
    <col min="809" max="810" width="16.625" style="4" customWidth="1"/>
    <col min="811" max="811" width="14.625" style="4" customWidth="1"/>
    <col min="812" max="813" width="18.625" style="4" customWidth="1"/>
    <col min="814" max="814" width="9.5" style="4" customWidth="1"/>
    <col min="815" max="815" width="22.625" style="4" customWidth="1"/>
    <col min="816" max="816" width="5.875" style="4" customWidth="1"/>
    <col min="817" max="1024" width="10.625" style="4"/>
    <col min="1025" max="1025" width="5.75" style="4" customWidth="1"/>
    <col min="1026" max="1026" width="20.625" style="4" customWidth="1"/>
    <col min="1027" max="1027" width="9.625" style="4" customWidth="1"/>
    <col min="1028" max="1029" width="15.625" style="4" bestFit="1" customWidth="1"/>
    <col min="1030" max="1030" width="21.125" style="4" bestFit="1" customWidth="1"/>
    <col min="1031" max="1031" width="12.625" style="4" customWidth="1"/>
    <col min="1032" max="1032" width="16.625" style="4" customWidth="1"/>
    <col min="1033" max="1033" width="19.125" style="4" customWidth="1"/>
    <col min="1034" max="1034" width="12.625" style="4" customWidth="1"/>
    <col min="1035" max="1036" width="16.625" style="4" customWidth="1"/>
    <col min="1037" max="1037" width="12.625" style="4" customWidth="1"/>
    <col min="1038" max="1039" width="16.625" style="4" customWidth="1"/>
    <col min="1040" max="1040" width="12.625" style="4" customWidth="1"/>
    <col min="1041" max="1041" width="16.625" style="4" customWidth="1"/>
    <col min="1042" max="1042" width="17.5" style="4" customWidth="1"/>
    <col min="1043" max="1043" width="12.625" style="4" customWidth="1"/>
    <col min="1044" max="1045" width="16.625" style="4" customWidth="1"/>
    <col min="1046" max="1046" width="12.625" style="4" customWidth="1"/>
    <col min="1047" max="1048" width="16.625" style="4" customWidth="1"/>
    <col min="1049" max="1049" width="12.625" style="4" customWidth="1"/>
    <col min="1050" max="1051" width="16.625" style="4" customWidth="1"/>
    <col min="1052" max="1052" width="12.625" style="4" customWidth="1"/>
    <col min="1053" max="1054" width="16.625" style="4" customWidth="1"/>
    <col min="1055" max="1055" width="12.625" style="4" customWidth="1"/>
    <col min="1056" max="1057" width="16.625" style="4" customWidth="1"/>
    <col min="1058" max="1058" width="12.625" style="4" customWidth="1"/>
    <col min="1059" max="1060" width="16.625" style="4" customWidth="1"/>
    <col min="1061" max="1061" width="12.625" style="4" customWidth="1"/>
    <col min="1062" max="1063" width="16.625" style="4" customWidth="1"/>
    <col min="1064" max="1064" width="12.625" style="4" customWidth="1"/>
    <col min="1065" max="1066" width="16.625" style="4" customWidth="1"/>
    <col min="1067" max="1067" width="14.625" style="4" customWidth="1"/>
    <col min="1068" max="1069" width="18.625" style="4" customWidth="1"/>
    <col min="1070" max="1070" width="9.5" style="4" customWidth="1"/>
    <col min="1071" max="1071" width="22.625" style="4" customWidth="1"/>
    <col min="1072" max="1072" width="5.875" style="4" customWidth="1"/>
    <col min="1073" max="1280" width="10.625" style="4"/>
    <col min="1281" max="1281" width="5.75" style="4" customWidth="1"/>
    <col min="1282" max="1282" width="20.625" style="4" customWidth="1"/>
    <col min="1283" max="1283" width="9.625" style="4" customWidth="1"/>
    <col min="1284" max="1285" width="15.625" style="4" bestFit="1" customWidth="1"/>
    <col min="1286" max="1286" width="21.125" style="4" bestFit="1" customWidth="1"/>
    <col min="1287" max="1287" width="12.625" style="4" customWidth="1"/>
    <col min="1288" max="1288" width="16.625" style="4" customWidth="1"/>
    <col min="1289" max="1289" width="19.125" style="4" customWidth="1"/>
    <col min="1290" max="1290" width="12.625" style="4" customWidth="1"/>
    <col min="1291" max="1292" width="16.625" style="4" customWidth="1"/>
    <col min="1293" max="1293" width="12.625" style="4" customWidth="1"/>
    <col min="1294" max="1295" width="16.625" style="4" customWidth="1"/>
    <col min="1296" max="1296" width="12.625" style="4" customWidth="1"/>
    <col min="1297" max="1297" width="16.625" style="4" customWidth="1"/>
    <col min="1298" max="1298" width="17.5" style="4" customWidth="1"/>
    <col min="1299" max="1299" width="12.625" style="4" customWidth="1"/>
    <col min="1300" max="1301" width="16.625" style="4" customWidth="1"/>
    <col min="1302" max="1302" width="12.625" style="4" customWidth="1"/>
    <col min="1303" max="1304" width="16.625" style="4" customWidth="1"/>
    <col min="1305" max="1305" width="12.625" style="4" customWidth="1"/>
    <col min="1306" max="1307" width="16.625" style="4" customWidth="1"/>
    <col min="1308" max="1308" width="12.625" style="4" customWidth="1"/>
    <col min="1309" max="1310" width="16.625" style="4" customWidth="1"/>
    <col min="1311" max="1311" width="12.625" style="4" customWidth="1"/>
    <col min="1312" max="1313" width="16.625" style="4" customWidth="1"/>
    <col min="1314" max="1314" width="12.625" style="4" customWidth="1"/>
    <col min="1315" max="1316" width="16.625" style="4" customWidth="1"/>
    <col min="1317" max="1317" width="12.625" style="4" customWidth="1"/>
    <col min="1318" max="1319" width="16.625" style="4" customWidth="1"/>
    <col min="1320" max="1320" width="12.625" style="4" customWidth="1"/>
    <col min="1321" max="1322" width="16.625" style="4" customWidth="1"/>
    <col min="1323" max="1323" width="14.625" style="4" customWidth="1"/>
    <col min="1324" max="1325" width="18.625" style="4" customWidth="1"/>
    <col min="1326" max="1326" width="9.5" style="4" customWidth="1"/>
    <col min="1327" max="1327" width="22.625" style="4" customWidth="1"/>
    <col min="1328" max="1328" width="5.875" style="4" customWidth="1"/>
    <col min="1329" max="1536" width="10.625" style="4"/>
    <col min="1537" max="1537" width="5.75" style="4" customWidth="1"/>
    <col min="1538" max="1538" width="20.625" style="4" customWidth="1"/>
    <col min="1539" max="1539" width="9.625" style="4" customWidth="1"/>
    <col min="1540" max="1541" width="15.625" style="4" bestFit="1" customWidth="1"/>
    <col min="1542" max="1542" width="21.125" style="4" bestFit="1" customWidth="1"/>
    <col min="1543" max="1543" width="12.625" style="4" customWidth="1"/>
    <col min="1544" max="1544" width="16.625" style="4" customWidth="1"/>
    <col min="1545" max="1545" width="19.125" style="4" customWidth="1"/>
    <col min="1546" max="1546" width="12.625" style="4" customWidth="1"/>
    <col min="1547" max="1548" width="16.625" style="4" customWidth="1"/>
    <col min="1549" max="1549" width="12.625" style="4" customWidth="1"/>
    <col min="1550" max="1551" width="16.625" style="4" customWidth="1"/>
    <col min="1552" max="1552" width="12.625" style="4" customWidth="1"/>
    <col min="1553" max="1553" width="16.625" style="4" customWidth="1"/>
    <col min="1554" max="1554" width="17.5" style="4" customWidth="1"/>
    <col min="1555" max="1555" width="12.625" style="4" customWidth="1"/>
    <col min="1556" max="1557" width="16.625" style="4" customWidth="1"/>
    <col min="1558" max="1558" width="12.625" style="4" customWidth="1"/>
    <col min="1559" max="1560" width="16.625" style="4" customWidth="1"/>
    <col min="1561" max="1561" width="12.625" style="4" customWidth="1"/>
    <col min="1562" max="1563" width="16.625" style="4" customWidth="1"/>
    <col min="1564" max="1564" width="12.625" style="4" customWidth="1"/>
    <col min="1565" max="1566" width="16.625" style="4" customWidth="1"/>
    <col min="1567" max="1567" width="12.625" style="4" customWidth="1"/>
    <col min="1568" max="1569" width="16.625" style="4" customWidth="1"/>
    <col min="1570" max="1570" width="12.625" style="4" customWidth="1"/>
    <col min="1571" max="1572" width="16.625" style="4" customWidth="1"/>
    <col min="1573" max="1573" width="12.625" style="4" customWidth="1"/>
    <col min="1574" max="1575" width="16.625" style="4" customWidth="1"/>
    <col min="1576" max="1576" width="12.625" style="4" customWidth="1"/>
    <col min="1577" max="1578" width="16.625" style="4" customWidth="1"/>
    <col min="1579" max="1579" width="14.625" style="4" customWidth="1"/>
    <col min="1580" max="1581" width="18.625" style="4" customWidth="1"/>
    <col min="1582" max="1582" width="9.5" style="4" customWidth="1"/>
    <col min="1583" max="1583" width="22.625" style="4" customWidth="1"/>
    <col min="1584" max="1584" width="5.875" style="4" customWidth="1"/>
    <col min="1585" max="1792" width="10.625" style="4"/>
    <col min="1793" max="1793" width="5.75" style="4" customWidth="1"/>
    <col min="1794" max="1794" width="20.625" style="4" customWidth="1"/>
    <col min="1795" max="1795" width="9.625" style="4" customWidth="1"/>
    <col min="1796" max="1797" width="15.625" style="4" bestFit="1" customWidth="1"/>
    <col min="1798" max="1798" width="21.125" style="4" bestFit="1" customWidth="1"/>
    <col min="1799" max="1799" width="12.625" style="4" customWidth="1"/>
    <col min="1800" max="1800" width="16.625" style="4" customWidth="1"/>
    <col min="1801" max="1801" width="19.125" style="4" customWidth="1"/>
    <col min="1802" max="1802" width="12.625" style="4" customWidth="1"/>
    <col min="1803" max="1804" width="16.625" style="4" customWidth="1"/>
    <col min="1805" max="1805" width="12.625" style="4" customWidth="1"/>
    <col min="1806" max="1807" width="16.625" style="4" customWidth="1"/>
    <col min="1808" max="1808" width="12.625" style="4" customWidth="1"/>
    <col min="1809" max="1809" width="16.625" style="4" customWidth="1"/>
    <col min="1810" max="1810" width="17.5" style="4" customWidth="1"/>
    <col min="1811" max="1811" width="12.625" style="4" customWidth="1"/>
    <col min="1812" max="1813" width="16.625" style="4" customWidth="1"/>
    <col min="1814" max="1814" width="12.625" style="4" customWidth="1"/>
    <col min="1815" max="1816" width="16.625" style="4" customWidth="1"/>
    <col min="1817" max="1817" width="12.625" style="4" customWidth="1"/>
    <col min="1818" max="1819" width="16.625" style="4" customWidth="1"/>
    <col min="1820" max="1820" width="12.625" style="4" customWidth="1"/>
    <col min="1821" max="1822" width="16.625" style="4" customWidth="1"/>
    <col min="1823" max="1823" width="12.625" style="4" customWidth="1"/>
    <col min="1824" max="1825" width="16.625" style="4" customWidth="1"/>
    <col min="1826" max="1826" width="12.625" style="4" customWidth="1"/>
    <col min="1827" max="1828" width="16.625" style="4" customWidth="1"/>
    <col min="1829" max="1829" width="12.625" style="4" customWidth="1"/>
    <col min="1830" max="1831" width="16.625" style="4" customWidth="1"/>
    <col min="1832" max="1832" width="12.625" style="4" customWidth="1"/>
    <col min="1833" max="1834" width="16.625" style="4" customWidth="1"/>
    <col min="1835" max="1835" width="14.625" style="4" customWidth="1"/>
    <col min="1836" max="1837" width="18.625" style="4" customWidth="1"/>
    <col min="1838" max="1838" width="9.5" style="4" customWidth="1"/>
    <col min="1839" max="1839" width="22.625" style="4" customWidth="1"/>
    <col min="1840" max="1840" width="5.875" style="4" customWidth="1"/>
    <col min="1841" max="2048" width="10.625" style="4"/>
    <col min="2049" max="2049" width="5.75" style="4" customWidth="1"/>
    <col min="2050" max="2050" width="20.625" style="4" customWidth="1"/>
    <col min="2051" max="2051" width="9.625" style="4" customWidth="1"/>
    <col min="2052" max="2053" width="15.625" style="4" bestFit="1" customWidth="1"/>
    <col min="2054" max="2054" width="21.125" style="4" bestFit="1" customWidth="1"/>
    <col min="2055" max="2055" width="12.625" style="4" customWidth="1"/>
    <col min="2056" max="2056" width="16.625" style="4" customWidth="1"/>
    <col min="2057" max="2057" width="19.125" style="4" customWidth="1"/>
    <col min="2058" max="2058" width="12.625" style="4" customWidth="1"/>
    <col min="2059" max="2060" width="16.625" style="4" customWidth="1"/>
    <col min="2061" max="2061" width="12.625" style="4" customWidth="1"/>
    <col min="2062" max="2063" width="16.625" style="4" customWidth="1"/>
    <col min="2064" max="2064" width="12.625" style="4" customWidth="1"/>
    <col min="2065" max="2065" width="16.625" style="4" customWidth="1"/>
    <col min="2066" max="2066" width="17.5" style="4" customWidth="1"/>
    <col min="2067" max="2067" width="12.625" style="4" customWidth="1"/>
    <col min="2068" max="2069" width="16.625" style="4" customWidth="1"/>
    <col min="2070" max="2070" width="12.625" style="4" customWidth="1"/>
    <col min="2071" max="2072" width="16.625" style="4" customWidth="1"/>
    <col min="2073" max="2073" width="12.625" style="4" customWidth="1"/>
    <col min="2074" max="2075" width="16.625" style="4" customWidth="1"/>
    <col min="2076" max="2076" width="12.625" style="4" customWidth="1"/>
    <col min="2077" max="2078" width="16.625" style="4" customWidth="1"/>
    <col min="2079" max="2079" width="12.625" style="4" customWidth="1"/>
    <col min="2080" max="2081" width="16.625" style="4" customWidth="1"/>
    <col min="2082" max="2082" width="12.625" style="4" customWidth="1"/>
    <col min="2083" max="2084" width="16.625" style="4" customWidth="1"/>
    <col min="2085" max="2085" width="12.625" style="4" customWidth="1"/>
    <col min="2086" max="2087" width="16.625" style="4" customWidth="1"/>
    <col min="2088" max="2088" width="12.625" style="4" customWidth="1"/>
    <col min="2089" max="2090" width="16.625" style="4" customWidth="1"/>
    <col min="2091" max="2091" width="14.625" style="4" customWidth="1"/>
    <col min="2092" max="2093" width="18.625" style="4" customWidth="1"/>
    <col min="2094" max="2094" width="9.5" style="4" customWidth="1"/>
    <col min="2095" max="2095" width="22.625" style="4" customWidth="1"/>
    <col min="2096" max="2096" width="5.875" style="4" customWidth="1"/>
    <col min="2097" max="2304" width="10.625" style="4"/>
    <col min="2305" max="2305" width="5.75" style="4" customWidth="1"/>
    <col min="2306" max="2306" width="20.625" style="4" customWidth="1"/>
    <col min="2307" max="2307" width="9.625" style="4" customWidth="1"/>
    <col min="2308" max="2309" width="15.625" style="4" bestFit="1" customWidth="1"/>
    <col min="2310" max="2310" width="21.125" style="4" bestFit="1" customWidth="1"/>
    <col min="2311" max="2311" width="12.625" style="4" customWidth="1"/>
    <col min="2312" max="2312" width="16.625" style="4" customWidth="1"/>
    <col min="2313" max="2313" width="19.125" style="4" customWidth="1"/>
    <col min="2314" max="2314" width="12.625" style="4" customWidth="1"/>
    <col min="2315" max="2316" width="16.625" style="4" customWidth="1"/>
    <col min="2317" max="2317" width="12.625" style="4" customWidth="1"/>
    <col min="2318" max="2319" width="16.625" style="4" customWidth="1"/>
    <col min="2320" max="2320" width="12.625" style="4" customWidth="1"/>
    <col min="2321" max="2321" width="16.625" style="4" customWidth="1"/>
    <col min="2322" max="2322" width="17.5" style="4" customWidth="1"/>
    <col min="2323" max="2323" width="12.625" style="4" customWidth="1"/>
    <col min="2324" max="2325" width="16.625" style="4" customWidth="1"/>
    <col min="2326" max="2326" width="12.625" style="4" customWidth="1"/>
    <col min="2327" max="2328" width="16.625" style="4" customWidth="1"/>
    <col min="2329" max="2329" width="12.625" style="4" customWidth="1"/>
    <col min="2330" max="2331" width="16.625" style="4" customWidth="1"/>
    <col min="2332" max="2332" width="12.625" style="4" customWidth="1"/>
    <col min="2333" max="2334" width="16.625" style="4" customWidth="1"/>
    <col min="2335" max="2335" width="12.625" style="4" customWidth="1"/>
    <col min="2336" max="2337" width="16.625" style="4" customWidth="1"/>
    <col min="2338" max="2338" width="12.625" style="4" customWidth="1"/>
    <col min="2339" max="2340" width="16.625" style="4" customWidth="1"/>
    <col min="2341" max="2341" width="12.625" style="4" customWidth="1"/>
    <col min="2342" max="2343" width="16.625" style="4" customWidth="1"/>
    <col min="2344" max="2344" width="12.625" style="4" customWidth="1"/>
    <col min="2345" max="2346" width="16.625" style="4" customWidth="1"/>
    <col min="2347" max="2347" width="14.625" style="4" customWidth="1"/>
    <col min="2348" max="2349" width="18.625" style="4" customWidth="1"/>
    <col min="2350" max="2350" width="9.5" style="4" customWidth="1"/>
    <col min="2351" max="2351" width="22.625" style="4" customWidth="1"/>
    <col min="2352" max="2352" width="5.875" style="4" customWidth="1"/>
    <col min="2353" max="2560" width="10.625" style="4"/>
    <col min="2561" max="2561" width="5.75" style="4" customWidth="1"/>
    <col min="2562" max="2562" width="20.625" style="4" customWidth="1"/>
    <col min="2563" max="2563" width="9.625" style="4" customWidth="1"/>
    <col min="2564" max="2565" width="15.625" style="4" bestFit="1" customWidth="1"/>
    <col min="2566" max="2566" width="21.125" style="4" bestFit="1" customWidth="1"/>
    <col min="2567" max="2567" width="12.625" style="4" customWidth="1"/>
    <col min="2568" max="2568" width="16.625" style="4" customWidth="1"/>
    <col min="2569" max="2569" width="19.125" style="4" customWidth="1"/>
    <col min="2570" max="2570" width="12.625" style="4" customWidth="1"/>
    <col min="2571" max="2572" width="16.625" style="4" customWidth="1"/>
    <col min="2573" max="2573" width="12.625" style="4" customWidth="1"/>
    <col min="2574" max="2575" width="16.625" style="4" customWidth="1"/>
    <col min="2576" max="2576" width="12.625" style="4" customWidth="1"/>
    <col min="2577" max="2577" width="16.625" style="4" customWidth="1"/>
    <col min="2578" max="2578" width="17.5" style="4" customWidth="1"/>
    <col min="2579" max="2579" width="12.625" style="4" customWidth="1"/>
    <col min="2580" max="2581" width="16.625" style="4" customWidth="1"/>
    <col min="2582" max="2582" width="12.625" style="4" customWidth="1"/>
    <col min="2583" max="2584" width="16.625" style="4" customWidth="1"/>
    <col min="2585" max="2585" width="12.625" style="4" customWidth="1"/>
    <col min="2586" max="2587" width="16.625" style="4" customWidth="1"/>
    <col min="2588" max="2588" width="12.625" style="4" customWidth="1"/>
    <col min="2589" max="2590" width="16.625" style="4" customWidth="1"/>
    <col min="2591" max="2591" width="12.625" style="4" customWidth="1"/>
    <col min="2592" max="2593" width="16.625" style="4" customWidth="1"/>
    <col min="2594" max="2594" width="12.625" style="4" customWidth="1"/>
    <col min="2595" max="2596" width="16.625" style="4" customWidth="1"/>
    <col min="2597" max="2597" width="12.625" style="4" customWidth="1"/>
    <col min="2598" max="2599" width="16.625" style="4" customWidth="1"/>
    <col min="2600" max="2600" width="12.625" style="4" customWidth="1"/>
    <col min="2601" max="2602" width="16.625" style="4" customWidth="1"/>
    <col min="2603" max="2603" width="14.625" style="4" customWidth="1"/>
    <col min="2604" max="2605" width="18.625" style="4" customWidth="1"/>
    <col min="2606" max="2606" width="9.5" style="4" customWidth="1"/>
    <col min="2607" max="2607" width="22.625" style="4" customWidth="1"/>
    <col min="2608" max="2608" width="5.875" style="4" customWidth="1"/>
    <col min="2609" max="2816" width="10.625" style="4"/>
    <col min="2817" max="2817" width="5.75" style="4" customWidth="1"/>
    <col min="2818" max="2818" width="20.625" style="4" customWidth="1"/>
    <col min="2819" max="2819" width="9.625" style="4" customWidth="1"/>
    <col min="2820" max="2821" width="15.625" style="4" bestFit="1" customWidth="1"/>
    <col min="2822" max="2822" width="21.125" style="4" bestFit="1" customWidth="1"/>
    <col min="2823" max="2823" width="12.625" style="4" customWidth="1"/>
    <col min="2824" max="2824" width="16.625" style="4" customWidth="1"/>
    <col min="2825" max="2825" width="19.125" style="4" customWidth="1"/>
    <col min="2826" max="2826" width="12.625" style="4" customWidth="1"/>
    <col min="2827" max="2828" width="16.625" style="4" customWidth="1"/>
    <col min="2829" max="2829" width="12.625" style="4" customWidth="1"/>
    <col min="2830" max="2831" width="16.625" style="4" customWidth="1"/>
    <col min="2832" max="2832" width="12.625" style="4" customWidth="1"/>
    <col min="2833" max="2833" width="16.625" style="4" customWidth="1"/>
    <col min="2834" max="2834" width="17.5" style="4" customWidth="1"/>
    <col min="2835" max="2835" width="12.625" style="4" customWidth="1"/>
    <col min="2836" max="2837" width="16.625" style="4" customWidth="1"/>
    <col min="2838" max="2838" width="12.625" style="4" customWidth="1"/>
    <col min="2839" max="2840" width="16.625" style="4" customWidth="1"/>
    <col min="2841" max="2841" width="12.625" style="4" customWidth="1"/>
    <col min="2842" max="2843" width="16.625" style="4" customWidth="1"/>
    <col min="2844" max="2844" width="12.625" style="4" customWidth="1"/>
    <col min="2845" max="2846" width="16.625" style="4" customWidth="1"/>
    <col min="2847" max="2847" width="12.625" style="4" customWidth="1"/>
    <col min="2848" max="2849" width="16.625" style="4" customWidth="1"/>
    <col min="2850" max="2850" width="12.625" style="4" customWidth="1"/>
    <col min="2851" max="2852" width="16.625" style="4" customWidth="1"/>
    <col min="2853" max="2853" width="12.625" style="4" customWidth="1"/>
    <col min="2854" max="2855" width="16.625" style="4" customWidth="1"/>
    <col min="2856" max="2856" width="12.625" style="4" customWidth="1"/>
    <col min="2857" max="2858" width="16.625" style="4" customWidth="1"/>
    <col min="2859" max="2859" width="14.625" style="4" customWidth="1"/>
    <col min="2860" max="2861" width="18.625" style="4" customWidth="1"/>
    <col min="2862" max="2862" width="9.5" style="4" customWidth="1"/>
    <col min="2863" max="2863" width="22.625" style="4" customWidth="1"/>
    <col min="2864" max="2864" width="5.875" style="4" customWidth="1"/>
    <col min="2865" max="3072" width="10.625" style="4"/>
    <col min="3073" max="3073" width="5.75" style="4" customWidth="1"/>
    <col min="3074" max="3074" width="20.625" style="4" customWidth="1"/>
    <col min="3075" max="3075" width="9.625" style="4" customWidth="1"/>
    <col min="3076" max="3077" width="15.625" style="4" bestFit="1" customWidth="1"/>
    <col min="3078" max="3078" width="21.125" style="4" bestFit="1" customWidth="1"/>
    <col min="3079" max="3079" width="12.625" style="4" customWidth="1"/>
    <col min="3080" max="3080" width="16.625" style="4" customWidth="1"/>
    <col min="3081" max="3081" width="19.125" style="4" customWidth="1"/>
    <col min="3082" max="3082" width="12.625" style="4" customWidth="1"/>
    <col min="3083" max="3084" width="16.625" style="4" customWidth="1"/>
    <col min="3085" max="3085" width="12.625" style="4" customWidth="1"/>
    <col min="3086" max="3087" width="16.625" style="4" customWidth="1"/>
    <col min="3088" max="3088" width="12.625" style="4" customWidth="1"/>
    <col min="3089" max="3089" width="16.625" style="4" customWidth="1"/>
    <col min="3090" max="3090" width="17.5" style="4" customWidth="1"/>
    <col min="3091" max="3091" width="12.625" style="4" customWidth="1"/>
    <col min="3092" max="3093" width="16.625" style="4" customWidth="1"/>
    <col min="3094" max="3094" width="12.625" style="4" customWidth="1"/>
    <col min="3095" max="3096" width="16.625" style="4" customWidth="1"/>
    <col min="3097" max="3097" width="12.625" style="4" customWidth="1"/>
    <col min="3098" max="3099" width="16.625" style="4" customWidth="1"/>
    <col min="3100" max="3100" width="12.625" style="4" customWidth="1"/>
    <col min="3101" max="3102" width="16.625" style="4" customWidth="1"/>
    <col min="3103" max="3103" width="12.625" style="4" customWidth="1"/>
    <col min="3104" max="3105" width="16.625" style="4" customWidth="1"/>
    <col min="3106" max="3106" width="12.625" style="4" customWidth="1"/>
    <col min="3107" max="3108" width="16.625" style="4" customWidth="1"/>
    <col min="3109" max="3109" width="12.625" style="4" customWidth="1"/>
    <col min="3110" max="3111" width="16.625" style="4" customWidth="1"/>
    <col min="3112" max="3112" width="12.625" style="4" customWidth="1"/>
    <col min="3113" max="3114" width="16.625" style="4" customWidth="1"/>
    <col min="3115" max="3115" width="14.625" style="4" customWidth="1"/>
    <col min="3116" max="3117" width="18.625" style="4" customWidth="1"/>
    <col min="3118" max="3118" width="9.5" style="4" customWidth="1"/>
    <col min="3119" max="3119" width="22.625" style="4" customWidth="1"/>
    <col min="3120" max="3120" width="5.875" style="4" customWidth="1"/>
    <col min="3121" max="3328" width="10.625" style="4"/>
    <col min="3329" max="3329" width="5.75" style="4" customWidth="1"/>
    <col min="3330" max="3330" width="20.625" style="4" customWidth="1"/>
    <col min="3331" max="3331" width="9.625" style="4" customWidth="1"/>
    <col min="3332" max="3333" width="15.625" style="4" bestFit="1" customWidth="1"/>
    <col min="3334" max="3334" width="21.125" style="4" bestFit="1" customWidth="1"/>
    <col min="3335" max="3335" width="12.625" style="4" customWidth="1"/>
    <col min="3336" max="3336" width="16.625" style="4" customWidth="1"/>
    <col min="3337" max="3337" width="19.125" style="4" customWidth="1"/>
    <col min="3338" max="3338" width="12.625" style="4" customWidth="1"/>
    <col min="3339" max="3340" width="16.625" style="4" customWidth="1"/>
    <col min="3341" max="3341" width="12.625" style="4" customWidth="1"/>
    <col min="3342" max="3343" width="16.625" style="4" customWidth="1"/>
    <col min="3344" max="3344" width="12.625" style="4" customWidth="1"/>
    <col min="3345" max="3345" width="16.625" style="4" customWidth="1"/>
    <col min="3346" max="3346" width="17.5" style="4" customWidth="1"/>
    <col min="3347" max="3347" width="12.625" style="4" customWidth="1"/>
    <col min="3348" max="3349" width="16.625" style="4" customWidth="1"/>
    <col min="3350" max="3350" width="12.625" style="4" customWidth="1"/>
    <col min="3351" max="3352" width="16.625" style="4" customWidth="1"/>
    <col min="3353" max="3353" width="12.625" style="4" customWidth="1"/>
    <col min="3354" max="3355" width="16.625" style="4" customWidth="1"/>
    <col min="3356" max="3356" width="12.625" style="4" customWidth="1"/>
    <col min="3357" max="3358" width="16.625" style="4" customWidth="1"/>
    <col min="3359" max="3359" width="12.625" style="4" customWidth="1"/>
    <col min="3360" max="3361" width="16.625" style="4" customWidth="1"/>
    <col min="3362" max="3362" width="12.625" style="4" customWidth="1"/>
    <col min="3363" max="3364" width="16.625" style="4" customWidth="1"/>
    <col min="3365" max="3365" width="12.625" style="4" customWidth="1"/>
    <col min="3366" max="3367" width="16.625" style="4" customWidth="1"/>
    <col min="3368" max="3368" width="12.625" style="4" customWidth="1"/>
    <col min="3369" max="3370" width="16.625" style="4" customWidth="1"/>
    <col min="3371" max="3371" width="14.625" style="4" customWidth="1"/>
    <col min="3372" max="3373" width="18.625" style="4" customWidth="1"/>
    <col min="3374" max="3374" width="9.5" style="4" customWidth="1"/>
    <col min="3375" max="3375" width="22.625" style="4" customWidth="1"/>
    <col min="3376" max="3376" width="5.875" style="4" customWidth="1"/>
    <col min="3377" max="3584" width="10.625" style="4"/>
    <col min="3585" max="3585" width="5.75" style="4" customWidth="1"/>
    <col min="3586" max="3586" width="20.625" style="4" customWidth="1"/>
    <col min="3587" max="3587" width="9.625" style="4" customWidth="1"/>
    <col min="3588" max="3589" width="15.625" style="4" bestFit="1" customWidth="1"/>
    <col min="3590" max="3590" width="21.125" style="4" bestFit="1" customWidth="1"/>
    <col min="3591" max="3591" width="12.625" style="4" customWidth="1"/>
    <col min="3592" max="3592" width="16.625" style="4" customWidth="1"/>
    <col min="3593" max="3593" width="19.125" style="4" customWidth="1"/>
    <col min="3594" max="3594" width="12.625" style="4" customWidth="1"/>
    <col min="3595" max="3596" width="16.625" style="4" customWidth="1"/>
    <col min="3597" max="3597" width="12.625" style="4" customWidth="1"/>
    <col min="3598" max="3599" width="16.625" style="4" customWidth="1"/>
    <col min="3600" max="3600" width="12.625" style="4" customWidth="1"/>
    <col min="3601" max="3601" width="16.625" style="4" customWidth="1"/>
    <col min="3602" max="3602" width="17.5" style="4" customWidth="1"/>
    <col min="3603" max="3603" width="12.625" style="4" customWidth="1"/>
    <col min="3604" max="3605" width="16.625" style="4" customWidth="1"/>
    <col min="3606" max="3606" width="12.625" style="4" customWidth="1"/>
    <col min="3607" max="3608" width="16.625" style="4" customWidth="1"/>
    <col min="3609" max="3609" width="12.625" style="4" customWidth="1"/>
    <col min="3610" max="3611" width="16.625" style="4" customWidth="1"/>
    <col min="3612" max="3612" width="12.625" style="4" customWidth="1"/>
    <col min="3613" max="3614" width="16.625" style="4" customWidth="1"/>
    <col min="3615" max="3615" width="12.625" style="4" customWidth="1"/>
    <col min="3616" max="3617" width="16.625" style="4" customWidth="1"/>
    <col min="3618" max="3618" width="12.625" style="4" customWidth="1"/>
    <col min="3619" max="3620" width="16.625" style="4" customWidth="1"/>
    <col min="3621" max="3621" width="12.625" style="4" customWidth="1"/>
    <col min="3622" max="3623" width="16.625" style="4" customWidth="1"/>
    <col min="3624" max="3624" width="12.625" style="4" customWidth="1"/>
    <col min="3625" max="3626" width="16.625" style="4" customWidth="1"/>
    <col min="3627" max="3627" width="14.625" style="4" customWidth="1"/>
    <col min="3628" max="3629" width="18.625" style="4" customWidth="1"/>
    <col min="3630" max="3630" width="9.5" style="4" customWidth="1"/>
    <col min="3631" max="3631" width="22.625" style="4" customWidth="1"/>
    <col min="3632" max="3632" width="5.875" style="4" customWidth="1"/>
    <col min="3633" max="3840" width="10.625" style="4"/>
    <col min="3841" max="3841" width="5.75" style="4" customWidth="1"/>
    <col min="3842" max="3842" width="20.625" style="4" customWidth="1"/>
    <col min="3843" max="3843" width="9.625" style="4" customWidth="1"/>
    <col min="3844" max="3845" width="15.625" style="4" bestFit="1" customWidth="1"/>
    <col min="3846" max="3846" width="21.125" style="4" bestFit="1" customWidth="1"/>
    <col min="3847" max="3847" width="12.625" style="4" customWidth="1"/>
    <col min="3848" max="3848" width="16.625" style="4" customWidth="1"/>
    <col min="3849" max="3849" width="19.125" style="4" customWidth="1"/>
    <col min="3850" max="3850" width="12.625" style="4" customWidth="1"/>
    <col min="3851" max="3852" width="16.625" style="4" customWidth="1"/>
    <col min="3853" max="3853" width="12.625" style="4" customWidth="1"/>
    <col min="3854" max="3855" width="16.625" style="4" customWidth="1"/>
    <col min="3856" max="3856" width="12.625" style="4" customWidth="1"/>
    <col min="3857" max="3857" width="16.625" style="4" customWidth="1"/>
    <col min="3858" max="3858" width="17.5" style="4" customWidth="1"/>
    <col min="3859" max="3859" width="12.625" style="4" customWidth="1"/>
    <col min="3860" max="3861" width="16.625" style="4" customWidth="1"/>
    <col min="3862" max="3862" width="12.625" style="4" customWidth="1"/>
    <col min="3863" max="3864" width="16.625" style="4" customWidth="1"/>
    <col min="3865" max="3865" width="12.625" style="4" customWidth="1"/>
    <col min="3866" max="3867" width="16.625" style="4" customWidth="1"/>
    <col min="3868" max="3868" width="12.625" style="4" customWidth="1"/>
    <col min="3869" max="3870" width="16.625" style="4" customWidth="1"/>
    <col min="3871" max="3871" width="12.625" style="4" customWidth="1"/>
    <col min="3872" max="3873" width="16.625" style="4" customWidth="1"/>
    <col min="3874" max="3874" width="12.625" style="4" customWidth="1"/>
    <col min="3875" max="3876" width="16.625" style="4" customWidth="1"/>
    <col min="3877" max="3877" width="12.625" style="4" customWidth="1"/>
    <col min="3878" max="3879" width="16.625" style="4" customWidth="1"/>
    <col min="3880" max="3880" width="12.625" style="4" customWidth="1"/>
    <col min="3881" max="3882" width="16.625" style="4" customWidth="1"/>
    <col min="3883" max="3883" width="14.625" style="4" customWidth="1"/>
    <col min="3884" max="3885" width="18.625" style="4" customWidth="1"/>
    <col min="3886" max="3886" width="9.5" style="4" customWidth="1"/>
    <col min="3887" max="3887" width="22.625" style="4" customWidth="1"/>
    <col min="3888" max="3888" width="5.875" style="4" customWidth="1"/>
    <col min="3889" max="4096" width="10.625" style="4"/>
    <col min="4097" max="4097" width="5.75" style="4" customWidth="1"/>
    <col min="4098" max="4098" width="20.625" style="4" customWidth="1"/>
    <col min="4099" max="4099" width="9.625" style="4" customWidth="1"/>
    <col min="4100" max="4101" width="15.625" style="4" bestFit="1" customWidth="1"/>
    <col min="4102" max="4102" width="21.125" style="4" bestFit="1" customWidth="1"/>
    <col min="4103" max="4103" width="12.625" style="4" customWidth="1"/>
    <col min="4104" max="4104" width="16.625" style="4" customWidth="1"/>
    <col min="4105" max="4105" width="19.125" style="4" customWidth="1"/>
    <col min="4106" max="4106" width="12.625" style="4" customWidth="1"/>
    <col min="4107" max="4108" width="16.625" style="4" customWidth="1"/>
    <col min="4109" max="4109" width="12.625" style="4" customWidth="1"/>
    <col min="4110" max="4111" width="16.625" style="4" customWidth="1"/>
    <col min="4112" max="4112" width="12.625" style="4" customWidth="1"/>
    <col min="4113" max="4113" width="16.625" style="4" customWidth="1"/>
    <col min="4114" max="4114" width="17.5" style="4" customWidth="1"/>
    <col min="4115" max="4115" width="12.625" style="4" customWidth="1"/>
    <col min="4116" max="4117" width="16.625" style="4" customWidth="1"/>
    <col min="4118" max="4118" width="12.625" style="4" customWidth="1"/>
    <col min="4119" max="4120" width="16.625" style="4" customWidth="1"/>
    <col min="4121" max="4121" width="12.625" style="4" customWidth="1"/>
    <col min="4122" max="4123" width="16.625" style="4" customWidth="1"/>
    <col min="4124" max="4124" width="12.625" style="4" customWidth="1"/>
    <col min="4125" max="4126" width="16.625" style="4" customWidth="1"/>
    <col min="4127" max="4127" width="12.625" style="4" customWidth="1"/>
    <col min="4128" max="4129" width="16.625" style="4" customWidth="1"/>
    <col min="4130" max="4130" width="12.625" style="4" customWidth="1"/>
    <col min="4131" max="4132" width="16.625" style="4" customWidth="1"/>
    <col min="4133" max="4133" width="12.625" style="4" customWidth="1"/>
    <col min="4134" max="4135" width="16.625" style="4" customWidth="1"/>
    <col min="4136" max="4136" width="12.625" style="4" customWidth="1"/>
    <col min="4137" max="4138" width="16.625" style="4" customWidth="1"/>
    <col min="4139" max="4139" width="14.625" style="4" customWidth="1"/>
    <col min="4140" max="4141" width="18.625" style="4" customWidth="1"/>
    <col min="4142" max="4142" width="9.5" style="4" customWidth="1"/>
    <col min="4143" max="4143" width="22.625" style="4" customWidth="1"/>
    <col min="4144" max="4144" width="5.875" style="4" customWidth="1"/>
    <col min="4145" max="4352" width="10.625" style="4"/>
    <col min="4353" max="4353" width="5.75" style="4" customWidth="1"/>
    <col min="4354" max="4354" width="20.625" style="4" customWidth="1"/>
    <col min="4355" max="4355" width="9.625" style="4" customWidth="1"/>
    <col min="4356" max="4357" width="15.625" style="4" bestFit="1" customWidth="1"/>
    <col min="4358" max="4358" width="21.125" style="4" bestFit="1" customWidth="1"/>
    <col min="4359" max="4359" width="12.625" style="4" customWidth="1"/>
    <col min="4360" max="4360" width="16.625" style="4" customWidth="1"/>
    <col min="4361" max="4361" width="19.125" style="4" customWidth="1"/>
    <col min="4362" max="4362" width="12.625" style="4" customWidth="1"/>
    <col min="4363" max="4364" width="16.625" style="4" customWidth="1"/>
    <col min="4365" max="4365" width="12.625" style="4" customWidth="1"/>
    <col min="4366" max="4367" width="16.625" style="4" customWidth="1"/>
    <col min="4368" max="4368" width="12.625" style="4" customWidth="1"/>
    <col min="4369" max="4369" width="16.625" style="4" customWidth="1"/>
    <col min="4370" max="4370" width="17.5" style="4" customWidth="1"/>
    <col min="4371" max="4371" width="12.625" style="4" customWidth="1"/>
    <col min="4372" max="4373" width="16.625" style="4" customWidth="1"/>
    <col min="4374" max="4374" width="12.625" style="4" customWidth="1"/>
    <col min="4375" max="4376" width="16.625" style="4" customWidth="1"/>
    <col min="4377" max="4377" width="12.625" style="4" customWidth="1"/>
    <col min="4378" max="4379" width="16.625" style="4" customWidth="1"/>
    <col min="4380" max="4380" width="12.625" style="4" customWidth="1"/>
    <col min="4381" max="4382" width="16.625" style="4" customWidth="1"/>
    <col min="4383" max="4383" width="12.625" style="4" customWidth="1"/>
    <col min="4384" max="4385" width="16.625" style="4" customWidth="1"/>
    <col min="4386" max="4386" width="12.625" style="4" customWidth="1"/>
    <col min="4387" max="4388" width="16.625" style="4" customWidth="1"/>
    <col min="4389" max="4389" width="12.625" style="4" customWidth="1"/>
    <col min="4390" max="4391" width="16.625" style="4" customWidth="1"/>
    <col min="4392" max="4392" width="12.625" style="4" customWidth="1"/>
    <col min="4393" max="4394" width="16.625" style="4" customWidth="1"/>
    <col min="4395" max="4395" width="14.625" style="4" customWidth="1"/>
    <col min="4396" max="4397" width="18.625" style="4" customWidth="1"/>
    <col min="4398" max="4398" width="9.5" style="4" customWidth="1"/>
    <col min="4399" max="4399" width="22.625" style="4" customWidth="1"/>
    <col min="4400" max="4400" width="5.875" style="4" customWidth="1"/>
    <col min="4401" max="4608" width="10.625" style="4"/>
    <col min="4609" max="4609" width="5.75" style="4" customWidth="1"/>
    <col min="4610" max="4610" width="20.625" style="4" customWidth="1"/>
    <col min="4611" max="4611" width="9.625" style="4" customWidth="1"/>
    <col min="4612" max="4613" width="15.625" style="4" bestFit="1" customWidth="1"/>
    <col min="4614" max="4614" width="21.125" style="4" bestFit="1" customWidth="1"/>
    <col min="4615" max="4615" width="12.625" style="4" customWidth="1"/>
    <col min="4616" max="4616" width="16.625" style="4" customWidth="1"/>
    <col min="4617" max="4617" width="19.125" style="4" customWidth="1"/>
    <col min="4618" max="4618" width="12.625" style="4" customWidth="1"/>
    <col min="4619" max="4620" width="16.625" style="4" customWidth="1"/>
    <col min="4621" max="4621" width="12.625" style="4" customWidth="1"/>
    <col min="4622" max="4623" width="16.625" style="4" customWidth="1"/>
    <col min="4624" max="4624" width="12.625" style="4" customWidth="1"/>
    <col min="4625" max="4625" width="16.625" style="4" customWidth="1"/>
    <col min="4626" max="4626" width="17.5" style="4" customWidth="1"/>
    <col min="4627" max="4627" width="12.625" style="4" customWidth="1"/>
    <col min="4628" max="4629" width="16.625" style="4" customWidth="1"/>
    <col min="4630" max="4630" width="12.625" style="4" customWidth="1"/>
    <col min="4631" max="4632" width="16.625" style="4" customWidth="1"/>
    <col min="4633" max="4633" width="12.625" style="4" customWidth="1"/>
    <col min="4634" max="4635" width="16.625" style="4" customWidth="1"/>
    <col min="4636" max="4636" width="12.625" style="4" customWidth="1"/>
    <col min="4637" max="4638" width="16.625" style="4" customWidth="1"/>
    <col min="4639" max="4639" width="12.625" style="4" customWidth="1"/>
    <col min="4640" max="4641" width="16.625" style="4" customWidth="1"/>
    <col min="4642" max="4642" width="12.625" style="4" customWidth="1"/>
    <col min="4643" max="4644" width="16.625" style="4" customWidth="1"/>
    <col min="4645" max="4645" width="12.625" style="4" customWidth="1"/>
    <col min="4646" max="4647" width="16.625" style="4" customWidth="1"/>
    <col min="4648" max="4648" width="12.625" style="4" customWidth="1"/>
    <col min="4649" max="4650" width="16.625" style="4" customWidth="1"/>
    <col min="4651" max="4651" width="14.625" style="4" customWidth="1"/>
    <col min="4652" max="4653" width="18.625" style="4" customWidth="1"/>
    <col min="4654" max="4654" width="9.5" style="4" customWidth="1"/>
    <col min="4655" max="4655" width="22.625" style="4" customWidth="1"/>
    <col min="4656" max="4656" width="5.875" style="4" customWidth="1"/>
    <col min="4657" max="4864" width="10.625" style="4"/>
    <col min="4865" max="4865" width="5.75" style="4" customWidth="1"/>
    <col min="4866" max="4866" width="20.625" style="4" customWidth="1"/>
    <col min="4867" max="4867" width="9.625" style="4" customWidth="1"/>
    <col min="4868" max="4869" width="15.625" style="4" bestFit="1" customWidth="1"/>
    <col min="4870" max="4870" width="21.125" style="4" bestFit="1" customWidth="1"/>
    <col min="4871" max="4871" width="12.625" style="4" customWidth="1"/>
    <col min="4872" max="4872" width="16.625" style="4" customWidth="1"/>
    <col min="4873" max="4873" width="19.125" style="4" customWidth="1"/>
    <col min="4874" max="4874" width="12.625" style="4" customWidth="1"/>
    <col min="4875" max="4876" width="16.625" style="4" customWidth="1"/>
    <col min="4877" max="4877" width="12.625" style="4" customWidth="1"/>
    <col min="4878" max="4879" width="16.625" style="4" customWidth="1"/>
    <col min="4880" max="4880" width="12.625" style="4" customWidth="1"/>
    <col min="4881" max="4881" width="16.625" style="4" customWidth="1"/>
    <col min="4882" max="4882" width="17.5" style="4" customWidth="1"/>
    <col min="4883" max="4883" width="12.625" style="4" customWidth="1"/>
    <col min="4884" max="4885" width="16.625" style="4" customWidth="1"/>
    <col min="4886" max="4886" width="12.625" style="4" customWidth="1"/>
    <col min="4887" max="4888" width="16.625" style="4" customWidth="1"/>
    <col min="4889" max="4889" width="12.625" style="4" customWidth="1"/>
    <col min="4890" max="4891" width="16.625" style="4" customWidth="1"/>
    <col min="4892" max="4892" width="12.625" style="4" customWidth="1"/>
    <col min="4893" max="4894" width="16.625" style="4" customWidth="1"/>
    <col min="4895" max="4895" width="12.625" style="4" customWidth="1"/>
    <col min="4896" max="4897" width="16.625" style="4" customWidth="1"/>
    <col min="4898" max="4898" width="12.625" style="4" customWidth="1"/>
    <col min="4899" max="4900" width="16.625" style="4" customWidth="1"/>
    <col min="4901" max="4901" width="12.625" style="4" customWidth="1"/>
    <col min="4902" max="4903" width="16.625" style="4" customWidth="1"/>
    <col min="4904" max="4904" width="12.625" style="4" customWidth="1"/>
    <col min="4905" max="4906" width="16.625" style="4" customWidth="1"/>
    <col min="4907" max="4907" width="14.625" style="4" customWidth="1"/>
    <col min="4908" max="4909" width="18.625" style="4" customWidth="1"/>
    <col min="4910" max="4910" width="9.5" style="4" customWidth="1"/>
    <col min="4911" max="4911" width="22.625" style="4" customWidth="1"/>
    <col min="4912" max="4912" width="5.875" style="4" customWidth="1"/>
    <col min="4913" max="5120" width="10.625" style="4"/>
    <col min="5121" max="5121" width="5.75" style="4" customWidth="1"/>
    <col min="5122" max="5122" width="20.625" style="4" customWidth="1"/>
    <col min="5123" max="5123" width="9.625" style="4" customWidth="1"/>
    <col min="5124" max="5125" width="15.625" style="4" bestFit="1" customWidth="1"/>
    <col min="5126" max="5126" width="21.125" style="4" bestFit="1" customWidth="1"/>
    <col min="5127" max="5127" width="12.625" style="4" customWidth="1"/>
    <col min="5128" max="5128" width="16.625" style="4" customWidth="1"/>
    <col min="5129" max="5129" width="19.125" style="4" customWidth="1"/>
    <col min="5130" max="5130" width="12.625" style="4" customWidth="1"/>
    <col min="5131" max="5132" width="16.625" style="4" customWidth="1"/>
    <col min="5133" max="5133" width="12.625" style="4" customWidth="1"/>
    <col min="5134" max="5135" width="16.625" style="4" customWidth="1"/>
    <col min="5136" max="5136" width="12.625" style="4" customWidth="1"/>
    <col min="5137" max="5137" width="16.625" style="4" customWidth="1"/>
    <col min="5138" max="5138" width="17.5" style="4" customWidth="1"/>
    <col min="5139" max="5139" width="12.625" style="4" customWidth="1"/>
    <col min="5140" max="5141" width="16.625" style="4" customWidth="1"/>
    <col min="5142" max="5142" width="12.625" style="4" customWidth="1"/>
    <col min="5143" max="5144" width="16.625" style="4" customWidth="1"/>
    <col min="5145" max="5145" width="12.625" style="4" customWidth="1"/>
    <col min="5146" max="5147" width="16.625" style="4" customWidth="1"/>
    <col min="5148" max="5148" width="12.625" style="4" customWidth="1"/>
    <col min="5149" max="5150" width="16.625" style="4" customWidth="1"/>
    <col min="5151" max="5151" width="12.625" style="4" customWidth="1"/>
    <col min="5152" max="5153" width="16.625" style="4" customWidth="1"/>
    <col min="5154" max="5154" width="12.625" style="4" customWidth="1"/>
    <col min="5155" max="5156" width="16.625" style="4" customWidth="1"/>
    <col min="5157" max="5157" width="12.625" style="4" customWidth="1"/>
    <col min="5158" max="5159" width="16.625" style="4" customWidth="1"/>
    <col min="5160" max="5160" width="12.625" style="4" customWidth="1"/>
    <col min="5161" max="5162" width="16.625" style="4" customWidth="1"/>
    <col min="5163" max="5163" width="14.625" style="4" customWidth="1"/>
    <col min="5164" max="5165" width="18.625" style="4" customWidth="1"/>
    <col min="5166" max="5166" width="9.5" style="4" customWidth="1"/>
    <col min="5167" max="5167" width="22.625" style="4" customWidth="1"/>
    <col min="5168" max="5168" width="5.875" style="4" customWidth="1"/>
    <col min="5169" max="5376" width="10.625" style="4"/>
    <col min="5377" max="5377" width="5.75" style="4" customWidth="1"/>
    <col min="5378" max="5378" width="20.625" style="4" customWidth="1"/>
    <col min="5379" max="5379" width="9.625" style="4" customWidth="1"/>
    <col min="5380" max="5381" width="15.625" style="4" bestFit="1" customWidth="1"/>
    <col min="5382" max="5382" width="21.125" style="4" bestFit="1" customWidth="1"/>
    <col min="5383" max="5383" width="12.625" style="4" customWidth="1"/>
    <col min="5384" max="5384" width="16.625" style="4" customWidth="1"/>
    <col min="5385" max="5385" width="19.125" style="4" customWidth="1"/>
    <col min="5386" max="5386" width="12.625" style="4" customWidth="1"/>
    <col min="5387" max="5388" width="16.625" style="4" customWidth="1"/>
    <col min="5389" max="5389" width="12.625" style="4" customWidth="1"/>
    <col min="5390" max="5391" width="16.625" style="4" customWidth="1"/>
    <col min="5392" max="5392" width="12.625" style="4" customWidth="1"/>
    <col min="5393" max="5393" width="16.625" style="4" customWidth="1"/>
    <col min="5394" max="5394" width="17.5" style="4" customWidth="1"/>
    <col min="5395" max="5395" width="12.625" style="4" customWidth="1"/>
    <col min="5396" max="5397" width="16.625" style="4" customWidth="1"/>
    <col min="5398" max="5398" width="12.625" style="4" customWidth="1"/>
    <col min="5399" max="5400" width="16.625" style="4" customWidth="1"/>
    <col min="5401" max="5401" width="12.625" style="4" customWidth="1"/>
    <col min="5402" max="5403" width="16.625" style="4" customWidth="1"/>
    <col min="5404" max="5404" width="12.625" style="4" customWidth="1"/>
    <col min="5405" max="5406" width="16.625" style="4" customWidth="1"/>
    <col min="5407" max="5407" width="12.625" style="4" customWidth="1"/>
    <col min="5408" max="5409" width="16.625" style="4" customWidth="1"/>
    <col min="5410" max="5410" width="12.625" style="4" customWidth="1"/>
    <col min="5411" max="5412" width="16.625" style="4" customWidth="1"/>
    <col min="5413" max="5413" width="12.625" style="4" customWidth="1"/>
    <col min="5414" max="5415" width="16.625" style="4" customWidth="1"/>
    <col min="5416" max="5416" width="12.625" style="4" customWidth="1"/>
    <col min="5417" max="5418" width="16.625" style="4" customWidth="1"/>
    <col min="5419" max="5419" width="14.625" style="4" customWidth="1"/>
    <col min="5420" max="5421" width="18.625" style="4" customWidth="1"/>
    <col min="5422" max="5422" width="9.5" style="4" customWidth="1"/>
    <col min="5423" max="5423" width="22.625" style="4" customWidth="1"/>
    <col min="5424" max="5424" width="5.875" style="4" customWidth="1"/>
    <col min="5425" max="5632" width="10.625" style="4"/>
    <col min="5633" max="5633" width="5.75" style="4" customWidth="1"/>
    <col min="5634" max="5634" width="20.625" style="4" customWidth="1"/>
    <col min="5635" max="5635" width="9.625" style="4" customWidth="1"/>
    <col min="5636" max="5637" width="15.625" style="4" bestFit="1" customWidth="1"/>
    <col min="5638" max="5638" width="21.125" style="4" bestFit="1" customWidth="1"/>
    <col min="5639" max="5639" width="12.625" style="4" customWidth="1"/>
    <col min="5640" max="5640" width="16.625" style="4" customWidth="1"/>
    <col min="5641" max="5641" width="19.125" style="4" customWidth="1"/>
    <col min="5642" max="5642" width="12.625" style="4" customWidth="1"/>
    <col min="5643" max="5644" width="16.625" style="4" customWidth="1"/>
    <col min="5645" max="5645" width="12.625" style="4" customWidth="1"/>
    <col min="5646" max="5647" width="16.625" style="4" customWidth="1"/>
    <col min="5648" max="5648" width="12.625" style="4" customWidth="1"/>
    <col min="5649" max="5649" width="16.625" style="4" customWidth="1"/>
    <col min="5650" max="5650" width="17.5" style="4" customWidth="1"/>
    <col min="5651" max="5651" width="12.625" style="4" customWidth="1"/>
    <col min="5652" max="5653" width="16.625" style="4" customWidth="1"/>
    <col min="5654" max="5654" width="12.625" style="4" customWidth="1"/>
    <col min="5655" max="5656" width="16.625" style="4" customWidth="1"/>
    <col min="5657" max="5657" width="12.625" style="4" customWidth="1"/>
    <col min="5658" max="5659" width="16.625" style="4" customWidth="1"/>
    <col min="5660" max="5660" width="12.625" style="4" customWidth="1"/>
    <col min="5661" max="5662" width="16.625" style="4" customWidth="1"/>
    <col min="5663" max="5663" width="12.625" style="4" customWidth="1"/>
    <col min="5664" max="5665" width="16.625" style="4" customWidth="1"/>
    <col min="5666" max="5666" width="12.625" style="4" customWidth="1"/>
    <col min="5667" max="5668" width="16.625" style="4" customWidth="1"/>
    <col min="5669" max="5669" width="12.625" style="4" customWidth="1"/>
    <col min="5670" max="5671" width="16.625" style="4" customWidth="1"/>
    <col min="5672" max="5672" width="12.625" style="4" customWidth="1"/>
    <col min="5673" max="5674" width="16.625" style="4" customWidth="1"/>
    <col min="5675" max="5675" width="14.625" style="4" customWidth="1"/>
    <col min="5676" max="5677" width="18.625" style="4" customWidth="1"/>
    <col min="5678" max="5678" width="9.5" style="4" customWidth="1"/>
    <col min="5679" max="5679" width="22.625" style="4" customWidth="1"/>
    <col min="5680" max="5680" width="5.875" style="4" customWidth="1"/>
    <col min="5681" max="5888" width="10.625" style="4"/>
    <col min="5889" max="5889" width="5.75" style="4" customWidth="1"/>
    <col min="5890" max="5890" width="20.625" style="4" customWidth="1"/>
    <col min="5891" max="5891" width="9.625" style="4" customWidth="1"/>
    <col min="5892" max="5893" width="15.625" style="4" bestFit="1" customWidth="1"/>
    <col min="5894" max="5894" width="21.125" style="4" bestFit="1" customWidth="1"/>
    <col min="5895" max="5895" width="12.625" style="4" customWidth="1"/>
    <col min="5896" max="5896" width="16.625" style="4" customWidth="1"/>
    <col min="5897" max="5897" width="19.125" style="4" customWidth="1"/>
    <col min="5898" max="5898" width="12.625" style="4" customWidth="1"/>
    <col min="5899" max="5900" width="16.625" style="4" customWidth="1"/>
    <col min="5901" max="5901" width="12.625" style="4" customWidth="1"/>
    <col min="5902" max="5903" width="16.625" style="4" customWidth="1"/>
    <col min="5904" max="5904" width="12.625" style="4" customWidth="1"/>
    <col min="5905" max="5905" width="16.625" style="4" customWidth="1"/>
    <col min="5906" max="5906" width="17.5" style="4" customWidth="1"/>
    <col min="5907" max="5907" width="12.625" style="4" customWidth="1"/>
    <col min="5908" max="5909" width="16.625" style="4" customWidth="1"/>
    <col min="5910" max="5910" width="12.625" style="4" customWidth="1"/>
    <col min="5911" max="5912" width="16.625" style="4" customWidth="1"/>
    <col min="5913" max="5913" width="12.625" style="4" customWidth="1"/>
    <col min="5914" max="5915" width="16.625" style="4" customWidth="1"/>
    <col min="5916" max="5916" width="12.625" style="4" customWidth="1"/>
    <col min="5917" max="5918" width="16.625" style="4" customWidth="1"/>
    <col min="5919" max="5919" width="12.625" style="4" customWidth="1"/>
    <col min="5920" max="5921" width="16.625" style="4" customWidth="1"/>
    <col min="5922" max="5922" width="12.625" style="4" customWidth="1"/>
    <col min="5923" max="5924" width="16.625" style="4" customWidth="1"/>
    <col min="5925" max="5925" width="12.625" style="4" customWidth="1"/>
    <col min="5926" max="5927" width="16.625" style="4" customWidth="1"/>
    <col min="5928" max="5928" width="12.625" style="4" customWidth="1"/>
    <col min="5929" max="5930" width="16.625" style="4" customWidth="1"/>
    <col min="5931" max="5931" width="14.625" style="4" customWidth="1"/>
    <col min="5932" max="5933" width="18.625" style="4" customWidth="1"/>
    <col min="5934" max="5934" width="9.5" style="4" customWidth="1"/>
    <col min="5935" max="5935" width="22.625" style="4" customWidth="1"/>
    <col min="5936" max="5936" width="5.875" style="4" customWidth="1"/>
    <col min="5937" max="6144" width="10.625" style="4"/>
    <col min="6145" max="6145" width="5.75" style="4" customWidth="1"/>
    <col min="6146" max="6146" width="20.625" style="4" customWidth="1"/>
    <col min="6147" max="6147" width="9.625" style="4" customWidth="1"/>
    <col min="6148" max="6149" width="15.625" style="4" bestFit="1" customWidth="1"/>
    <col min="6150" max="6150" width="21.125" style="4" bestFit="1" customWidth="1"/>
    <col min="6151" max="6151" width="12.625" style="4" customWidth="1"/>
    <col min="6152" max="6152" width="16.625" style="4" customWidth="1"/>
    <col min="6153" max="6153" width="19.125" style="4" customWidth="1"/>
    <col min="6154" max="6154" width="12.625" style="4" customWidth="1"/>
    <col min="6155" max="6156" width="16.625" style="4" customWidth="1"/>
    <col min="6157" max="6157" width="12.625" style="4" customWidth="1"/>
    <col min="6158" max="6159" width="16.625" style="4" customWidth="1"/>
    <col min="6160" max="6160" width="12.625" style="4" customWidth="1"/>
    <col min="6161" max="6161" width="16.625" style="4" customWidth="1"/>
    <col min="6162" max="6162" width="17.5" style="4" customWidth="1"/>
    <col min="6163" max="6163" width="12.625" style="4" customWidth="1"/>
    <col min="6164" max="6165" width="16.625" style="4" customWidth="1"/>
    <col min="6166" max="6166" width="12.625" style="4" customWidth="1"/>
    <col min="6167" max="6168" width="16.625" style="4" customWidth="1"/>
    <col min="6169" max="6169" width="12.625" style="4" customWidth="1"/>
    <col min="6170" max="6171" width="16.625" style="4" customWidth="1"/>
    <col min="6172" max="6172" width="12.625" style="4" customWidth="1"/>
    <col min="6173" max="6174" width="16.625" style="4" customWidth="1"/>
    <col min="6175" max="6175" width="12.625" style="4" customWidth="1"/>
    <col min="6176" max="6177" width="16.625" style="4" customWidth="1"/>
    <col min="6178" max="6178" width="12.625" style="4" customWidth="1"/>
    <col min="6179" max="6180" width="16.625" style="4" customWidth="1"/>
    <col min="6181" max="6181" width="12.625" style="4" customWidth="1"/>
    <col min="6182" max="6183" width="16.625" style="4" customWidth="1"/>
    <col min="6184" max="6184" width="12.625" style="4" customWidth="1"/>
    <col min="6185" max="6186" width="16.625" style="4" customWidth="1"/>
    <col min="6187" max="6187" width="14.625" style="4" customWidth="1"/>
    <col min="6188" max="6189" width="18.625" style="4" customWidth="1"/>
    <col min="6190" max="6190" width="9.5" style="4" customWidth="1"/>
    <col min="6191" max="6191" width="22.625" style="4" customWidth="1"/>
    <col min="6192" max="6192" width="5.875" style="4" customWidth="1"/>
    <col min="6193" max="6400" width="10.625" style="4"/>
    <col min="6401" max="6401" width="5.75" style="4" customWidth="1"/>
    <col min="6402" max="6402" width="20.625" style="4" customWidth="1"/>
    <col min="6403" max="6403" width="9.625" style="4" customWidth="1"/>
    <col min="6404" max="6405" width="15.625" style="4" bestFit="1" customWidth="1"/>
    <col min="6406" max="6406" width="21.125" style="4" bestFit="1" customWidth="1"/>
    <col min="6407" max="6407" width="12.625" style="4" customWidth="1"/>
    <col min="6408" max="6408" width="16.625" style="4" customWidth="1"/>
    <col min="6409" max="6409" width="19.125" style="4" customWidth="1"/>
    <col min="6410" max="6410" width="12.625" style="4" customWidth="1"/>
    <col min="6411" max="6412" width="16.625" style="4" customWidth="1"/>
    <col min="6413" max="6413" width="12.625" style="4" customWidth="1"/>
    <col min="6414" max="6415" width="16.625" style="4" customWidth="1"/>
    <col min="6416" max="6416" width="12.625" style="4" customWidth="1"/>
    <col min="6417" max="6417" width="16.625" style="4" customWidth="1"/>
    <col min="6418" max="6418" width="17.5" style="4" customWidth="1"/>
    <col min="6419" max="6419" width="12.625" style="4" customWidth="1"/>
    <col min="6420" max="6421" width="16.625" style="4" customWidth="1"/>
    <col min="6422" max="6422" width="12.625" style="4" customWidth="1"/>
    <col min="6423" max="6424" width="16.625" style="4" customWidth="1"/>
    <col min="6425" max="6425" width="12.625" style="4" customWidth="1"/>
    <col min="6426" max="6427" width="16.625" style="4" customWidth="1"/>
    <col min="6428" max="6428" width="12.625" style="4" customWidth="1"/>
    <col min="6429" max="6430" width="16.625" style="4" customWidth="1"/>
    <col min="6431" max="6431" width="12.625" style="4" customWidth="1"/>
    <col min="6432" max="6433" width="16.625" style="4" customWidth="1"/>
    <col min="6434" max="6434" width="12.625" style="4" customWidth="1"/>
    <col min="6435" max="6436" width="16.625" style="4" customWidth="1"/>
    <col min="6437" max="6437" width="12.625" style="4" customWidth="1"/>
    <col min="6438" max="6439" width="16.625" style="4" customWidth="1"/>
    <col min="6440" max="6440" width="12.625" style="4" customWidth="1"/>
    <col min="6441" max="6442" width="16.625" style="4" customWidth="1"/>
    <col min="6443" max="6443" width="14.625" style="4" customWidth="1"/>
    <col min="6444" max="6445" width="18.625" style="4" customWidth="1"/>
    <col min="6446" max="6446" width="9.5" style="4" customWidth="1"/>
    <col min="6447" max="6447" width="22.625" style="4" customWidth="1"/>
    <col min="6448" max="6448" width="5.875" style="4" customWidth="1"/>
    <col min="6449" max="6656" width="10.625" style="4"/>
    <col min="6657" max="6657" width="5.75" style="4" customWidth="1"/>
    <col min="6658" max="6658" width="20.625" style="4" customWidth="1"/>
    <col min="6659" max="6659" width="9.625" style="4" customWidth="1"/>
    <col min="6660" max="6661" width="15.625" style="4" bestFit="1" customWidth="1"/>
    <col min="6662" max="6662" width="21.125" style="4" bestFit="1" customWidth="1"/>
    <col min="6663" max="6663" width="12.625" style="4" customWidth="1"/>
    <col min="6664" max="6664" width="16.625" style="4" customWidth="1"/>
    <col min="6665" max="6665" width="19.125" style="4" customWidth="1"/>
    <col min="6666" max="6666" width="12.625" style="4" customWidth="1"/>
    <col min="6667" max="6668" width="16.625" style="4" customWidth="1"/>
    <col min="6669" max="6669" width="12.625" style="4" customWidth="1"/>
    <col min="6670" max="6671" width="16.625" style="4" customWidth="1"/>
    <col min="6672" max="6672" width="12.625" style="4" customWidth="1"/>
    <col min="6673" max="6673" width="16.625" style="4" customWidth="1"/>
    <col min="6674" max="6674" width="17.5" style="4" customWidth="1"/>
    <col min="6675" max="6675" width="12.625" style="4" customWidth="1"/>
    <col min="6676" max="6677" width="16.625" style="4" customWidth="1"/>
    <col min="6678" max="6678" width="12.625" style="4" customWidth="1"/>
    <col min="6679" max="6680" width="16.625" style="4" customWidth="1"/>
    <col min="6681" max="6681" width="12.625" style="4" customWidth="1"/>
    <col min="6682" max="6683" width="16.625" style="4" customWidth="1"/>
    <col min="6684" max="6684" width="12.625" style="4" customWidth="1"/>
    <col min="6685" max="6686" width="16.625" style="4" customWidth="1"/>
    <col min="6687" max="6687" width="12.625" style="4" customWidth="1"/>
    <col min="6688" max="6689" width="16.625" style="4" customWidth="1"/>
    <col min="6690" max="6690" width="12.625" style="4" customWidth="1"/>
    <col min="6691" max="6692" width="16.625" style="4" customWidth="1"/>
    <col min="6693" max="6693" width="12.625" style="4" customWidth="1"/>
    <col min="6694" max="6695" width="16.625" style="4" customWidth="1"/>
    <col min="6696" max="6696" width="12.625" style="4" customWidth="1"/>
    <col min="6697" max="6698" width="16.625" style="4" customWidth="1"/>
    <col min="6699" max="6699" width="14.625" style="4" customWidth="1"/>
    <col min="6700" max="6701" width="18.625" style="4" customWidth="1"/>
    <col min="6702" max="6702" width="9.5" style="4" customWidth="1"/>
    <col min="6703" max="6703" width="22.625" style="4" customWidth="1"/>
    <col min="6704" max="6704" width="5.875" style="4" customWidth="1"/>
    <col min="6705" max="6912" width="10.625" style="4"/>
    <col min="6913" max="6913" width="5.75" style="4" customWidth="1"/>
    <col min="6914" max="6914" width="20.625" style="4" customWidth="1"/>
    <col min="6915" max="6915" width="9.625" style="4" customWidth="1"/>
    <col min="6916" max="6917" width="15.625" style="4" bestFit="1" customWidth="1"/>
    <col min="6918" max="6918" width="21.125" style="4" bestFit="1" customWidth="1"/>
    <col min="6919" max="6919" width="12.625" style="4" customWidth="1"/>
    <col min="6920" max="6920" width="16.625" style="4" customWidth="1"/>
    <col min="6921" max="6921" width="19.125" style="4" customWidth="1"/>
    <col min="6922" max="6922" width="12.625" style="4" customWidth="1"/>
    <col min="6923" max="6924" width="16.625" style="4" customWidth="1"/>
    <col min="6925" max="6925" width="12.625" style="4" customWidth="1"/>
    <col min="6926" max="6927" width="16.625" style="4" customWidth="1"/>
    <col min="6928" max="6928" width="12.625" style="4" customWidth="1"/>
    <col min="6929" max="6929" width="16.625" style="4" customWidth="1"/>
    <col min="6930" max="6930" width="17.5" style="4" customWidth="1"/>
    <col min="6931" max="6931" width="12.625" style="4" customWidth="1"/>
    <col min="6932" max="6933" width="16.625" style="4" customWidth="1"/>
    <col min="6934" max="6934" width="12.625" style="4" customWidth="1"/>
    <col min="6935" max="6936" width="16.625" style="4" customWidth="1"/>
    <col min="6937" max="6937" width="12.625" style="4" customWidth="1"/>
    <col min="6938" max="6939" width="16.625" style="4" customWidth="1"/>
    <col min="6940" max="6940" width="12.625" style="4" customWidth="1"/>
    <col min="6941" max="6942" width="16.625" style="4" customWidth="1"/>
    <col min="6943" max="6943" width="12.625" style="4" customWidth="1"/>
    <col min="6944" max="6945" width="16.625" style="4" customWidth="1"/>
    <col min="6946" max="6946" width="12.625" style="4" customWidth="1"/>
    <col min="6947" max="6948" width="16.625" style="4" customWidth="1"/>
    <col min="6949" max="6949" width="12.625" style="4" customWidth="1"/>
    <col min="6950" max="6951" width="16.625" style="4" customWidth="1"/>
    <col min="6952" max="6952" width="12.625" style="4" customWidth="1"/>
    <col min="6953" max="6954" width="16.625" style="4" customWidth="1"/>
    <col min="6955" max="6955" width="14.625" style="4" customWidth="1"/>
    <col min="6956" max="6957" width="18.625" style="4" customWidth="1"/>
    <col min="6958" max="6958" width="9.5" style="4" customWidth="1"/>
    <col min="6959" max="6959" width="22.625" style="4" customWidth="1"/>
    <col min="6960" max="6960" width="5.875" style="4" customWidth="1"/>
    <col min="6961" max="7168" width="10.625" style="4"/>
    <col min="7169" max="7169" width="5.75" style="4" customWidth="1"/>
    <col min="7170" max="7170" width="20.625" style="4" customWidth="1"/>
    <col min="7171" max="7171" width="9.625" style="4" customWidth="1"/>
    <col min="7172" max="7173" width="15.625" style="4" bestFit="1" customWidth="1"/>
    <col min="7174" max="7174" width="21.125" style="4" bestFit="1" customWidth="1"/>
    <col min="7175" max="7175" width="12.625" style="4" customWidth="1"/>
    <col min="7176" max="7176" width="16.625" style="4" customWidth="1"/>
    <col min="7177" max="7177" width="19.125" style="4" customWidth="1"/>
    <col min="7178" max="7178" width="12.625" style="4" customWidth="1"/>
    <col min="7179" max="7180" width="16.625" style="4" customWidth="1"/>
    <col min="7181" max="7181" width="12.625" style="4" customWidth="1"/>
    <col min="7182" max="7183" width="16.625" style="4" customWidth="1"/>
    <col min="7184" max="7184" width="12.625" style="4" customWidth="1"/>
    <col min="7185" max="7185" width="16.625" style="4" customWidth="1"/>
    <col min="7186" max="7186" width="17.5" style="4" customWidth="1"/>
    <col min="7187" max="7187" width="12.625" style="4" customWidth="1"/>
    <col min="7188" max="7189" width="16.625" style="4" customWidth="1"/>
    <col min="7190" max="7190" width="12.625" style="4" customWidth="1"/>
    <col min="7191" max="7192" width="16.625" style="4" customWidth="1"/>
    <col min="7193" max="7193" width="12.625" style="4" customWidth="1"/>
    <col min="7194" max="7195" width="16.625" style="4" customWidth="1"/>
    <col min="7196" max="7196" width="12.625" style="4" customWidth="1"/>
    <col min="7197" max="7198" width="16.625" style="4" customWidth="1"/>
    <col min="7199" max="7199" width="12.625" style="4" customWidth="1"/>
    <col min="7200" max="7201" width="16.625" style="4" customWidth="1"/>
    <col min="7202" max="7202" width="12.625" style="4" customWidth="1"/>
    <col min="7203" max="7204" width="16.625" style="4" customWidth="1"/>
    <col min="7205" max="7205" width="12.625" style="4" customWidth="1"/>
    <col min="7206" max="7207" width="16.625" style="4" customWidth="1"/>
    <col min="7208" max="7208" width="12.625" style="4" customWidth="1"/>
    <col min="7209" max="7210" width="16.625" style="4" customWidth="1"/>
    <col min="7211" max="7211" width="14.625" style="4" customWidth="1"/>
    <col min="7212" max="7213" width="18.625" style="4" customWidth="1"/>
    <col min="7214" max="7214" width="9.5" style="4" customWidth="1"/>
    <col min="7215" max="7215" width="22.625" style="4" customWidth="1"/>
    <col min="7216" max="7216" width="5.875" style="4" customWidth="1"/>
    <col min="7217" max="7424" width="10.625" style="4"/>
    <col min="7425" max="7425" width="5.75" style="4" customWidth="1"/>
    <col min="7426" max="7426" width="20.625" style="4" customWidth="1"/>
    <col min="7427" max="7427" width="9.625" style="4" customWidth="1"/>
    <col min="7428" max="7429" width="15.625" style="4" bestFit="1" customWidth="1"/>
    <col min="7430" max="7430" width="21.125" style="4" bestFit="1" customWidth="1"/>
    <col min="7431" max="7431" width="12.625" style="4" customWidth="1"/>
    <col min="7432" max="7432" width="16.625" style="4" customWidth="1"/>
    <col min="7433" max="7433" width="19.125" style="4" customWidth="1"/>
    <col min="7434" max="7434" width="12.625" style="4" customWidth="1"/>
    <col min="7435" max="7436" width="16.625" style="4" customWidth="1"/>
    <col min="7437" max="7437" width="12.625" style="4" customWidth="1"/>
    <col min="7438" max="7439" width="16.625" style="4" customWidth="1"/>
    <col min="7440" max="7440" width="12.625" style="4" customWidth="1"/>
    <col min="7441" max="7441" width="16.625" style="4" customWidth="1"/>
    <col min="7442" max="7442" width="17.5" style="4" customWidth="1"/>
    <col min="7443" max="7443" width="12.625" style="4" customWidth="1"/>
    <col min="7444" max="7445" width="16.625" style="4" customWidth="1"/>
    <col min="7446" max="7446" width="12.625" style="4" customWidth="1"/>
    <col min="7447" max="7448" width="16.625" style="4" customWidth="1"/>
    <col min="7449" max="7449" width="12.625" style="4" customWidth="1"/>
    <col min="7450" max="7451" width="16.625" style="4" customWidth="1"/>
    <col min="7452" max="7452" width="12.625" style="4" customWidth="1"/>
    <col min="7453" max="7454" width="16.625" style="4" customWidth="1"/>
    <col min="7455" max="7455" width="12.625" style="4" customWidth="1"/>
    <col min="7456" max="7457" width="16.625" style="4" customWidth="1"/>
    <col min="7458" max="7458" width="12.625" style="4" customWidth="1"/>
    <col min="7459" max="7460" width="16.625" style="4" customWidth="1"/>
    <col min="7461" max="7461" width="12.625" style="4" customWidth="1"/>
    <col min="7462" max="7463" width="16.625" style="4" customWidth="1"/>
    <col min="7464" max="7464" width="12.625" style="4" customWidth="1"/>
    <col min="7465" max="7466" width="16.625" style="4" customWidth="1"/>
    <col min="7467" max="7467" width="14.625" style="4" customWidth="1"/>
    <col min="7468" max="7469" width="18.625" style="4" customWidth="1"/>
    <col min="7470" max="7470" width="9.5" style="4" customWidth="1"/>
    <col min="7471" max="7471" width="22.625" style="4" customWidth="1"/>
    <col min="7472" max="7472" width="5.875" style="4" customWidth="1"/>
    <col min="7473" max="7680" width="10.625" style="4"/>
    <col min="7681" max="7681" width="5.75" style="4" customWidth="1"/>
    <col min="7682" max="7682" width="20.625" style="4" customWidth="1"/>
    <col min="7683" max="7683" width="9.625" style="4" customWidth="1"/>
    <col min="7684" max="7685" width="15.625" style="4" bestFit="1" customWidth="1"/>
    <col min="7686" max="7686" width="21.125" style="4" bestFit="1" customWidth="1"/>
    <col min="7687" max="7687" width="12.625" style="4" customWidth="1"/>
    <col min="7688" max="7688" width="16.625" style="4" customWidth="1"/>
    <col min="7689" max="7689" width="19.125" style="4" customWidth="1"/>
    <col min="7690" max="7690" width="12.625" style="4" customWidth="1"/>
    <col min="7691" max="7692" width="16.625" style="4" customWidth="1"/>
    <col min="7693" max="7693" width="12.625" style="4" customWidth="1"/>
    <col min="7694" max="7695" width="16.625" style="4" customWidth="1"/>
    <col min="7696" max="7696" width="12.625" style="4" customWidth="1"/>
    <col min="7697" max="7697" width="16.625" style="4" customWidth="1"/>
    <col min="7698" max="7698" width="17.5" style="4" customWidth="1"/>
    <col min="7699" max="7699" width="12.625" style="4" customWidth="1"/>
    <col min="7700" max="7701" width="16.625" style="4" customWidth="1"/>
    <col min="7702" max="7702" width="12.625" style="4" customWidth="1"/>
    <col min="7703" max="7704" width="16.625" style="4" customWidth="1"/>
    <col min="7705" max="7705" width="12.625" style="4" customWidth="1"/>
    <col min="7706" max="7707" width="16.625" style="4" customWidth="1"/>
    <col min="7708" max="7708" width="12.625" style="4" customWidth="1"/>
    <col min="7709" max="7710" width="16.625" style="4" customWidth="1"/>
    <col min="7711" max="7711" width="12.625" style="4" customWidth="1"/>
    <col min="7712" max="7713" width="16.625" style="4" customWidth="1"/>
    <col min="7714" max="7714" width="12.625" style="4" customWidth="1"/>
    <col min="7715" max="7716" width="16.625" style="4" customWidth="1"/>
    <col min="7717" max="7717" width="12.625" style="4" customWidth="1"/>
    <col min="7718" max="7719" width="16.625" style="4" customWidth="1"/>
    <col min="7720" max="7720" width="12.625" style="4" customWidth="1"/>
    <col min="7721" max="7722" width="16.625" style="4" customWidth="1"/>
    <col min="7723" max="7723" width="14.625" style="4" customWidth="1"/>
    <col min="7724" max="7725" width="18.625" style="4" customWidth="1"/>
    <col min="7726" max="7726" width="9.5" style="4" customWidth="1"/>
    <col min="7727" max="7727" width="22.625" style="4" customWidth="1"/>
    <col min="7728" max="7728" width="5.875" style="4" customWidth="1"/>
    <col min="7729" max="7936" width="10.625" style="4"/>
    <col min="7937" max="7937" width="5.75" style="4" customWidth="1"/>
    <col min="7938" max="7938" width="20.625" style="4" customWidth="1"/>
    <col min="7939" max="7939" width="9.625" style="4" customWidth="1"/>
    <col min="7940" max="7941" width="15.625" style="4" bestFit="1" customWidth="1"/>
    <col min="7942" max="7942" width="21.125" style="4" bestFit="1" customWidth="1"/>
    <col min="7943" max="7943" width="12.625" style="4" customWidth="1"/>
    <col min="7944" max="7944" width="16.625" style="4" customWidth="1"/>
    <col min="7945" max="7945" width="19.125" style="4" customWidth="1"/>
    <col min="7946" max="7946" width="12.625" style="4" customWidth="1"/>
    <col min="7947" max="7948" width="16.625" style="4" customWidth="1"/>
    <col min="7949" max="7949" width="12.625" style="4" customWidth="1"/>
    <col min="7950" max="7951" width="16.625" style="4" customWidth="1"/>
    <col min="7952" max="7952" width="12.625" style="4" customWidth="1"/>
    <col min="7953" max="7953" width="16.625" style="4" customWidth="1"/>
    <col min="7954" max="7954" width="17.5" style="4" customWidth="1"/>
    <col min="7955" max="7955" width="12.625" style="4" customWidth="1"/>
    <col min="7956" max="7957" width="16.625" style="4" customWidth="1"/>
    <col min="7958" max="7958" width="12.625" style="4" customWidth="1"/>
    <col min="7959" max="7960" width="16.625" style="4" customWidth="1"/>
    <col min="7961" max="7961" width="12.625" style="4" customWidth="1"/>
    <col min="7962" max="7963" width="16.625" style="4" customWidth="1"/>
    <col min="7964" max="7964" width="12.625" style="4" customWidth="1"/>
    <col min="7965" max="7966" width="16.625" style="4" customWidth="1"/>
    <col min="7967" max="7967" width="12.625" style="4" customWidth="1"/>
    <col min="7968" max="7969" width="16.625" style="4" customWidth="1"/>
    <col min="7970" max="7970" width="12.625" style="4" customWidth="1"/>
    <col min="7971" max="7972" width="16.625" style="4" customWidth="1"/>
    <col min="7973" max="7973" width="12.625" style="4" customWidth="1"/>
    <col min="7974" max="7975" width="16.625" style="4" customWidth="1"/>
    <col min="7976" max="7976" width="12.625" style="4" customWidth="1"/>
    <col min="7977" max="7978" width="16.625" style="4" customWidth="1"/>
    <col min="7979" max="7979" width="14.625" style="4" customWidth="1"/>
    <col min="7980" max="7981" width="18.625" style="4" customWidth="1"/>
    <col min="7982" max="7982" width="9.5" style="4" customWidth="1"/>
    <col min="7983" max="7983" width="22.625" style="4" customWidth="1"/>
    <col min="7984" max="7984" width="5.875" style="4" customWidth="1"/>
    <col min="7985" max="8192" width="10.625" style="4"/>
    <col min="8193" max="8193" width="5.75" style="4" customWidth="1"/>
    <col min="8194" max="8194" width="20.625" style="4" customWidth="1"/>
    <col min="8195" max="8195" width="9.625" style="4" customWidth="1"/>
    <col min="8196" max="8197" width="15.625" style="4" bestFit="1" customWidth="1"/>
    <col min="8198" max="8198" width="21.125" style="4" bestFit="1" customWidth="1"/>
    <col min="8199" max="8199" width="12.625" style="4" customWidth="1"/>
    <col min="8200" max="8200" width="16.625" style="4" customWidth="1"/>
    <col min="8201" max="8201" width="19.125" style="4" customWidth="1"/>
    <col min="8202" max="8202" width="12.625" style="4" customWidth="1"/>
    <col min="8203" max="8204" width="16.625" style="4" customWidth="1"/>
    <col min="8205" max="8205" width="12.625" style="4" customWidth="1"/>
    <col min="8206" max="8207" width="16.625" style="4" customWidth="1"/>
    <col min="8208" max="8208" width="12.625" style="4" customWidth="1"/>
    <col min="8209" max="8209" width="16.625" style="4" customWidth="1"/>
    <col min="8210" max="8210" width="17.5" style="4" customWidth="1"/>
    <col min="8211" max="8211" width="12.625" style="4" customWidth="1"/>
    <col min="8212" max="8213" width="16.625" style="4" customWidth="1"/>
    <col min="8214" max="8214" width="12.625" style="4" customWidth="1"/>
    <col min="8215" max="8216" width="16.625" style="4" customWidth="1"/>
    <col min="8217" max="8217" width="12.625" style="4" customWidth="1"/>
    <col min="8218" max="8219" width="16.625" style="4" customWidth="1"/>
    <col min="8220" max="8220" width="12.625" style="4" customWidth="1"/>
    <col min="8221" max="8222" width="16.625" style="4" customWidth="1"/>
    <col min="8223" max="8223" width="12.625" style="4" customWidth="1"/>
    <col min="8224" max="8225" width="16.625" style="4" customWidth="1"/>
    <col min="8226" max="8226" width="12.625" style="4" customWidth="1"/>
    <col min="8227" max="8228" width="16.625" style="4" customWidth="1"/>
    <col min="8229" max="8229" width="12.625" style="4" customWidth="1"/>
    <col min="8230" max="8231" width="16.625" style="4" customWidth="1"/>
    <col min="8232" max="8232" width="12.625" style="4" customWidth="1"/>
    <col min="8233" max="8234" width="16.625" style="4" customWidth="1"/>
    <col min="8235" max="8235" width="14.625" style="4" customWidth="1"/>
    <col min="8236" max="8237" width="18.625" style="4" customWidth="1"/>
    <col min="8238" max="8238" width="9.5" style="4" customWidth="1"/>
    <col min="8239" max="8239" width="22.625" style="4" customWidth="1"/>
    <col min="8240" max="8240" width="5.875" style="4" customWidth="1"/>
    <col min="8241" max="8448" width="10.625" style="4"/>
    <col min="8449" max="8449" width="5.75" style="4" customWidth="1"/>
    <col min="8450" max="8450" width="20.625" style="4" customWidth="1"/>
    <col min="8451" max="8451" width="9.625" style="4" customWidth="1"/>
    <col min="8452" max="8453" width="15.625" style="4" bestFit="1" customWidth="1"/>
    <col min="8454" max="8454" width="21.125" style="4" bestFit="1" customWidth="1"/>
    <col min="8455" max="8455" width="12.625" style="4" customWidth="1"/>
    <col min="8456" max="8456" width="16.625" style="4" customWidth="1"/>
    <col min="8457" max="8457" width="19.125" style="4" customWidth="1"/>
    <col min="8458" max="8458" width="12.625" style="4" customWidth="1"/>
    <col min="8459" max="8460" width="16.625" style="4" customWidth="1"/>
    <col min="8461" max="8461" width="12.625" style="4" customWidth="1"/>
    <col min="8462" max="8463" width="16.625" style="4" customWidth="1"/>
    <col min="8464" max="8464" width="12.625" style="4" customWidth="1"/>
    <col min="8465" max="8465" width="16.625" style="4" customWidth="1"/>
    <col min="8466" max="8466" width="17.5" style="4" customWidth="1"/>
    <col min="8467" max="8467" width="12.625" style="4" customWidth="1"/>
    <col min="8468" max="8469" width="16.625" style="4" customWidth="1"/>
    <col min="8470" max="8470" width="12.625" style="4" customWidth="1"/>
    <col min="8471" max="8472" width="16.625" style="4" customWidth="1"/>
    <col min="8473" max="8473" width="12.625" style="4" customWidth="1"/>
    <col min="8474" max="8475" width="16.625" style="4" customWidth="1"/>
    <col min="8476" max="8476" width="12.625" style="4" customWidth="1"/>
    <col min="8477" max="8478" width="16.625" style="4" customWidth="1"/>
    <col min="8479" max="8479" width="12.625" style="4" customWidth="1"/>
    <col min="8480" max="8481" width="16.625" style="4" customWidth="1"/>
    <col min="8482" max="8482" width="12.625" style="4" customWidth="1"/>
    <col min="8483" max="8484" width="16.625" style="4" customWidth="1"/>
    <col min="8485" max="8485" width="12.625" style="4" customWidth="1"/>
    <col min="8486" max="8487" width="16.625" style="4" customWidth="1"/>
    <col min="8488" max="8488" width="12.625" style="4" customWidth="1"/>
    <col min="8489" max="8490" width="16.625" style="4" customWidth="1"/>
    <col min="8491" max="8491" width="14.625" style="4" customWidth="1"/>
    <col min="8492" max="8493" width="18.625" style="4" customWidth="1"/>
    <col min="8494" max="8494" width="9.5" style="4" customWidth="1"/>
    <col min="8495" max="8495" width="22.625" style="4" customWidth="1"/>
    <col min="8496" max="8496" width="5.875" style="4" customWidth="1"/>
    <col min="8497" max="8704" width="10.625" style="4"/>
    <col min="8705" max="8705" width="5.75" style="4" customWidth="1"/>
    <col min="8706" max="8706" width="20.625" style="4" customWidth="1"/>
    <col min="8707" max="8707" width="9.625" style="4" customWidth="1"/>
    <col min="8708" max="8709" width="15.625" style="4" bestFit="1" customWidth="1"/>
    <col min="8710" max="8710" width="21.125" style="4" bestFit="1" customWidth="1"/>
    <col min="8711" max="8711" width="12.625" style="4" customWidth="1"/>
    <col min="8712" max="8712" width="16.625" style="4" customWidth="1"/>
    <col min="8713" max="8713" width="19.125" style="4" customWidth="1"/>
    <col min="8714" max="8714" width="12.625" style="4" customWidth="1"/>
    <col min="8715" max="8716" width="16.625" style="4" customWidth="1"/>
    <col min="8717" max="8717" width="12.625" style="4" customWidth="1"/>
    <col min="8718" max="8719" width="16.625" style="4" customWidth="1"/>
    <col min="8720" max="8720" width="12.625" style="4" customWidth="1"/>
    <col min="8721" max="8721" width="16.625" style="4" customWidth="1"/>
    <col min="8722" max="8722" width="17.5" style="4" customWidth="1"/>
    <col min="8723" max="8723" width="12.625" style="4" customWidth="1"/>
    <col min="8724" max="8725" width="16.625" style="4" customWidth="1"/>
    <col min="8726" max="8726" width="12.625" style="4" customWidth="1"/>
    <col min="8727" max="8728" width="16.625" style="4" customWidth="1"/>
    <col min="8729" max="8729" width="12.625" style="4" customWidth="1"/>
    <col min="8730" max="8731" width="16.625" style="4" customWidth="1"/>
    <col min="8732" max="8732" width="12.625" style="4" customWidth="1"/>
    <col min="8733" max="8734" width="16.625" style="4" customWidth="1"/>
    <col min="8735" max="8735" width="12.625" style="4" customWidth="1"/>
    <col min="8736" max="8737" width="16.625" style="4" customWidth="1"/>
    <col min="8738" max="8738" width="12.625" style="4" customWidth="1"/>
    <col min="8739" max="8740" width="16.625" style="4" customWidth="1"/>
    <col min="8741" max="8741" width="12.625" style="4" customWidth="1"/>
    <col min="8742" max="8743" width="16.625" style="4" customWidth="1"/>
    <col min="8744" max="8744" width="12.625" style="4" customWidth="1"/>
    <col min="8745" max="8746" width="16.625" style="4" customWidth="1"/>
    <col min="8747" max="8747" width="14.625" style="4" customWidth="1"/>
    <col min="8748" max="8749" width="18.625" style="4" customWidth="1"/>
    <col min="8750" max="8750" width="9.5" style="4" customWidth="1"/>
    <col min="8751" max="8751" width="22.625" style="4" customWidth="1"/>
    <col min="8752" max="8752" width="5.875" style="4" customWidth="1"/>
    <col min="8753" max="8960" width="10.625" style="4"/>
    <col min="8961" max="8961" width="5.75" style="4" customWidth="1"/>
    <col min="8962" max="8962" width="20.625" style="4" customWidth="1"/>
    <col min="8963" max="8963" width="9.625" style="4" customWidth="1"/>
    <col min="8964" max="8965" width="15.625" style="4" bestFit="1" customWidth="1"/>
    <col min="8966" max="8966" width="21.125" style="4" bestFit="1" customWidth="1"/>
    <col min="8967" max="8967" width="12.625" style="4" customWidth="1"/>
    <col min="8968" max="8968" width="16.625" style="4" customWidth="1"/>
    <col min="8969" max="8969" width="19.125" style="4" customWidth="1"/>
    <col min="8970" max="8970" width="12.625" style="4" customWidth="1"/>
    <col min="8971" max="8972" width="16.625" style="4" customWidth="1"/>
    <col min="8973" max="8973" width="12.625" style="4" customWidth="1"/>
    <col min="8974" max="8975" width="16.625" style="4" customWidth="1"/>
    <col min="8976" max="8976" width="12.625" style="4" customWidth="1"/>
    <col min="8977" max="8977" width="16.625" style="4" customWidth="1"/>
    <col min="8978" max="8978" width="17.5" style="4" customWidth="1"/>
    <col min="8979" max="8979" width="12.625" style="4" customWidth="1"/>
    <col min="8980" max="8981" width="16.625" style="4" customWidth="1"/>
    <col min="8982" max="8982" width="12.625" style="4" customWidth="1"/>
    <col min="8983" max="8984" width="16.625" style="4" customWidth="1"/>
    <col min="8985" max="8985" width="12.625" style="4" customWidth="1"/>
    <col min="8986" max="8987" width="16.625" style="4" customWidth="1"/>
    <col min="8988" max="8988" width="12.625" style="4" customWidth="1"/>
    <col min="8989" max="8990" width="16.625" style="4" customWidth="1"/>
    <col min="8991" max="8991" width="12.625" style="4" customWidth="1"/>
    <col min="8992" max="8993" width="16.625" style="4" customWidth="1"/>
    <col min="8994" max="8994" width="12.625" style="4" customWidth="1"/>
    <col min="8995" max="8996" width="16.625" style="4" customWidth="1"/>
    <col min="8997" max="8997" width="12.625" style="4" customWidth="1"/>
    <col min="8998" max="8999" width="16.625" style="4" customWidth="1"/>
    <col min="9000" max="9000" width="12.625" style="4" customWidth="1"/>
    <col min="9001" max="9002" width="16.625" style="4" customWidth="1"/>
    <col min="9003" max="9003" width="14.625" style="4" customWidth="1"/>
    <col min="9004" max="9005" width="18.625" style="4" customWidth="1"/>
    <col min="9006" max="9006" width="9.5" style="4" customWidth="1"/>
    <col min="9007" max="9007" width="22.625" style="4" customWidth="1"/>
    <col min="9008" max="9008" width="5.875" style="4" customWidth="1"/>
    <col min="9009" max="9216" width="10.625" style="4"/>
    <col min="9217" max="9217" width="5.75" style="4" customWidth="1"/>
    <col min="9218" max="9218" width="20.625" style="4" customWidth="1"/>
    <col min="9219" max="9219" width="9.625" style="4" customWidth="1"/>
    <col min="9220" max="9221" width="15.625" style="4" bestFit="1" customWidth="1"/>
    <col min="9222" max="9222" width="21.125" style="4" bestFit="1" customWidth="1"/>
    <col min="9223" max="9223" width="12.625" style="4" customWidth="1"/>
    <col min="9224" max="9224" width="16.625" style="4" customWidth="1"/>
    <col min="9225" max="9225" width="19.125" style="4" customWidth="1"/>
    <col min="9226" max="9226" width="12.625" style="4" customWidth="1"/>
    <col min="9227" max="9228" width="16.625" style="4" customWidth="1"/>
    <col min="9229" max="9229" width="12.625" style="4" customWidth="1"/>
    <col min="9230" max="9231" width="16.625" style="4" customWidth="1"/>
    <col min="9232" max="9232" width="12.625" style="4" customWidth="1"/>
    <col min="9233" max="9233" width="16.625" style="4" customWidth="1"/>
    <col min="9234" max="9234" width="17.5" style="4" customWidth="1"/>
    <col min="9235" max="9235" width="12.625" style="4" customWidth="1"/>
    <col min="9236" max="9237" width="16.625" style="4" customWidth="1"/>
    <col min="9238" max="9238" width="12.625" style="4" customWidth="1"/>
    <col min="9239" max="9240" width="16.625" style="4" customWidth="1"/>
    <col min="9241" max="9241" width="12.625" style="4" customWidth="1"/>
    <col min="9242" max="9243" width="16.625" style="4" customWidth="1"/>
    <col min="9244" max="9244" width="12.625" style="4" customWidth="1"/>
    <col min="9245" max="9246" width="16.625" style="4" customWidth="1"/>
    <col min="9247" max="9247" width="12.625" style="4" customWidth="1"/>
    <col min="9248" max="9249" width="16.625" style="4" customWidth="1"/>
    <col min="9250" max="9250" width="12.625" style="4" customWidth="1"/>
    <col min="9251" max="9252" width="16.625" style="4" customWidth="1"/>
    <col min="9253" max="9253" width="12.625" style="4" customWidth="1"/>
    <col min="9254" max="9255" width="16.625" style="4" customWidth="1"/>
    <col min="9256" max="9256" width="12.625" style="4" customWidth="1"/>
    <col min="9257" max="9258" width="16.625" style="4" customWidth="1"/>
    <col min="9259" max="9259" width="14.625" style="4" customWidth="1"/>
    <col min="9260" max="9261" width="18.625" style="4" customWidth="1"/>
    <col min="9262" max="9262" width="9.5" style="4" customWidth="1"/>
    <col min="9263" max="9263" width="22.625" style="4" customWidth="1"/>
    <col min="9264" max="9264" width="5.875" style="4" customWidth="1"/>
    <col min="9265" max="9472" width="10.625" style="4"/>
    <col min="9473" max="9473" width="5.75" style="4" customWidth="1"/>
    <col min="9474" max="9474" width="20.625" style="4" customWidth="1"/>
    <col min="9475" max="9475" width="9.625" style="4" customWidth="1"/>
    <col min="9476" max="9477" width="15.625" style="4" bestFit="1" customWidth="1"/>
    <col min="9478" max="9478" width="21.125" style="4" bestFit="1" customWidth="1"/>
    <col min="9479" max="9479" width="12.625" style="4" customWidth="1"/>
    <col min="9480" max="9480" width="16.625" style="4" customWidth="1"/>
    <col min="9481" max="9481" width="19.125" style="4" customWidth="1"/>
    <col min="9482" max="9482" width="12.625" style="4" customWidth="1"/>
    <col min="9483" max="9484" width="16.625" style="4" customWidth="1"/>
    <col min="9485" max="9485" width="12.625" style="4" customWidth="1"/>
    <col min="9486" max="9487" width="16.625" style="4" customWidth="1"/>
    <col min="9488" max="9488" width="12.625" style="4" customWidth="1"/>
    <col min="9489" max="9489" width="16.625" style="4" customWidth="1"/>
    <col min="9490" max="9490" width="17.5" style="4" customWidth="1"/>
    <col min="9491" max="9491" width="12.625" style="4" customWidth="1"/>
    <col min="9492" max="9493" width="16.625" style="4" customWidth="1"/>
    <col min="9494" max="9494" width="12.625" style="4" customWidth="1"/>
    <col min="9495" max="9496" width="16.625" style="4" customWidth="1"/>
    <col min="9497" max="9497" width="12.625" style="4" customWidth="1"/>
    <col min="9498" max="9499" width="16.625" style="4" customWidth="1"/>
    <col min="9500" max="9500" width="12.625" style="4" customWidth="1"/>
    <col min="9501" max="9502" width="16.625" style="4" customWidth="1"/>
    <col min="9503" max="9503" width="12.625" style="4" customWidth="1"/>
    <col min="9504" max="9505" width="16.625" style="4" customWidth="1"/>
    <col min="9506" max="9506" width="12.625" style="4" customWidth="1"/>
    <col min="9507" max="9508" width="16.625" style="4" customWidth="1"/>
    <col min="9509" max="9509" width="12.625" style="4" customWidth="1"/>
    <col min="9510" max="9511" width="16.625" style="4" customWidth="1"/>
    <col min="9512" max="9512" width="12.625" style="4" customWidth="1"/>
    <col min="9513" max="9514" width="16.625" style="4" customWidth="1"/>
    <col min="9515" max="9515" width="14.625" style="4" customWidth="1"/>
    <col min="9516" max="9517" width="18.625" style="4" customWidth="1"/>
    <col min="9518" max="9518" width="9.5" style="4" customWidth="1"/>
    <col min="9519" max="9519" width="22.625" style="4" customWidth="1"/>
    <col min="9520" max="9520" width="5.875" style="4" customWidth="1"/>
    <col min="9521" max="9728" width="10.625" style="4"/>
    <col min="9729" max="9729" width="5.75" style="4" customWidth="1"/>
    <col min="9730" max="9730" width="20.625" style="4" customWidth="1"/>
    <col min="9731" max="9731" width="9.625" style="4" customWidth="1"/>
    <col min="9732" max="9733" width="15.625" style="4" bestFit="1" customWidth="1"/>
    <col min="9734" max="9734" width="21.125" style="4" bestFit="1" customWidth="1"/>
    <col min="9735" max="9735" width="12.625" style="4" customWidth="1"/>
    <col min="9736" max="9736" width="16.625" style="4" customWidth="1"/>
    <col min="9737" max="9737" width="19.125" style="4" customWidth="1"/>
    <col min="9738" max="9738" width="12.625" style="4" customWidth="1"/>
    <col min="9739" max="9740" width="16.625" style="4" customWidth="1"/>
    <col min="9741" max="9741" width="12.625" style="4" customWidth="1"/>
    <col min="9742" max="9743" width="16.625" style="4" customWidth="1"/>
    <col min="9744" max="9744" width="12.625" style="4" customWidth="1"/>
    <col min="9745" max="9745" width="16.625" style="4" customWidth="1"/>
    <col min="9746" max="9746" width="17.5" style="4" customWidth="1"/>
    <col min="9747" max="9747" width="12.625" style="4" customWidth="1"/>
    <col min="9748" max="9749" width="16.625" style="4" customWidth="1"/>
    <col min="9750" max="9750" width="12.625" style="4" customWidth="1"/>
    <col min="9751" max="9752" width="16.625" style="4" customWidth="1"/>
    <col min="9753" max="9753" width="12.625" style="4" customWidth="1"/>
    <col min="9754" max="9755" width="16.625" style="4" customWidth="1"/>
    <col min="9756" max="9756" width="12.625" style="4" customWidth="1"/>
    <col min="9757" max="9758" width="16.625" style="4" customWidth="1"/>
    <col min="9759" max="9759" width="12.625" style="4" customWidth="1"/>
    <col min="9760" max="9761" width="16.625" style="4" customWidth="1"/>
    <col min="9762" max="9762" width="12.625" style="4" customWidth="1"/>
    <col min="9763" max="9764" width="16.625" style="4" customWidth="1"/>
    <col min="9765" max="9765" width="12.625" style="4" customWidth="1"/>
    <col min="9766" max="9767" width="16.625" style="4" customWidth="1"/>
    <col min="9768" max="9768" width="12.625" style="4" customWidth="1"/>
    <col min="9769" max="9770" width="16.625" style="4" customWidth="1"/>
    <col min="9771" max="9771" width="14.625" style="4" customWidth="1"/>
    <col min="9772" max="9773" width="18.625" style="4" customWidth="1"/>
    <col min="9774" max="9774" width="9.5" style="4" customWidth="1"/>
    <col min="9775" max="9775" width="22.625" style="4" customWidth="1"/>
    <col min="9776" max="9776" width="5.875" style="4" customWidth="1"/>
    <col min="9777" max="9984" width="10.625" style="4"/>
    <col min="9985" max="9985" width="5.75" style="4" customWidth="1"/>
    <col min="9986" max="9986" width="20.625" style="4" customWidth="1"/>
    <col min="9987" max="9987" width="9.625" style="4" customWidth="1"/>
    <col min="9988" max="9989" width="15.625" style="4" bestFit="1" customWidth="1"/>
    <col min="9990" max="9990" width="21.125" style="4" bestFit="1" customWidth="1"/>
    <col min="9991" max="9991" width="12.625" style="4" customWidth="1"/>
    <col min="9992" max="9992" width="16.625" style="4" customWidth="1"/>
    <col min="9993" max="9993" width="19.125" style="4" customWidth="1"/>
    <col min="9994" max="9994" width="12.625" style="4" customWidth="1"/>
    <col min="9995" max="9996" width="16.625" style="4" customWidth="1"/>
    <col min="9997" max="9997" width="12.625" style="4" customWidth="1"/>
    <col min="9998" max="9999" width="16.625" style="4" customWidth="1"/>
    <col min="10000" max="10000" width="12.625" style="4" customWidth="1"/>
    <col min="10001" max="10001" width="16.625" style="4" customWidth="1"/>
    <col min="10002" max="10002" width="17.5" style="4" customWidth="1"/>
    <col min="10003" max="10003" width="12.625" style="4" customWidth="1"/>
    <col min="10004" max="10005" width="16.625" style="4" customWidth="1"/>
    <col min="10006" max="10006" width="12.625" style="4" customWidth="1"/>
    <col min="10007" max="10008" width="16.625" style="4" customWidth="1"/>
    <col min="10009" max="10009" width="12.625" style="4" customWidth="1"/>
    <col min="10010" max="10011" width="16.625" style="4" customWidth="1"/>
    <col min="10012" max="10012" width="12.625" style="4" customWidth="1"/>
    <col min="10013" max="10014" width="16.625" style="4" customWidth="1"/>
    <col min="10015" max="10015" width="12.625" style="4" customWidth="1"/>
    <col min="10016" max="10017" width="16.625" style="4" customWidth="1"/>
    <col min="10018" max="10018" width="12.625" style="4" customWidth="1"/>
    <col min="10019" max="10020" width="16.625" style="4" customWidth="1"/>
    <col min="10021" max="10021" width="12.625" style="4" customWidth="1"/>
    <col min="10022" max="10023" width="16.625" style="4" customWidth="1"/>
    <col min="10024" max="10024" width="12.625" style="4" customWidth="1"/>
    <col min="10025" max="10026" width="16.625" style="4" customWidth="1"/>
    <col min="10027" max="10027" width="14.625" style="4" customWidth="1"/>
    <col min="10028" max="10029" width="18.625" style="4" customWidth="1"/>
    <col min="10030" max="10030" width="9.5" style="4" customWidth="1"/>
    <col min="10031" max="10031" width="22.625" style="4" customWidth="1"/>
    <col min="10032" max="10032" width="5.875" style="4" customWidth="1"/>
    <col min="10033" max="10240" width="10.625" style="4"/>
    <col min="10241" max="10241" width="5.75" style="4" customWidth="1"/>
    <col min="10242" max="10242" width="20.625" style="4" customWidth="1"/>
    <col min="10243" max="10243" width="9.625" style="4" customWidth="1"/>
    <col min="10244" max="10245" width="15.625" style="4" bestFit="1" customWidth="1"/>
    <col min="10246" max="10246" width="21.125" style="4" bestFit="1" customWidth="1"/>
    <col min="10247" max="10247" width="12.625" style="4" customWidth="1"/>
    <col min="10248" max="10248" width="16.625" style="4" customWidth="1"/>
    <col min="10249" max="10249" width="19.125" style="4" customWidth="1"/>
    <col min="10250" max="10250" width="12.625" style="4" customWidth="1"/>
    <col min="10251" max="10252" width="16.625" style="4" customWidth="1"/>
    <col min="10253" max="10253" width="12.625" style="4" customWidth="1"/>
    <col min="10254" max="10255" width="16.625" style="4" customWidth="1"/>
    <col min="10256" max="10256" width="12.625" style="4" customWidth="1"/>
    <col min="10257" max="10257" width="16.625" style="4" customWidth="1"/>
    <col min="10258" max="10258" width="17.5" style="4" customWidth="1"/>
    <col min="10259" max="10259" width="12.625" style="4" customWidth="1"/>
    <col min="10260" max="10261" width="16.625" style="4" customWidth="1"/>
    <col min="10262" max="10262" width="12.625" style="4" customWidth="1"/>
    <col min="10263" max="10264" width="16.625" style="4" customWidth="1"/>
    <col min="10265" max="10265" width="12.625" style="4" customWidth="1"/>
    <col min="10266" max="10267" width="16.625" style="4" customWidth="1"/>
    <col min="10268" max="10268" width="12.625" style="4" customWidth="1"/>
    <col min="10269" max="10270" width="16.625" style="4" customWidth="1"/>
    <col min="10271" max="10271" width="12.625" style="4" customWidth="1"/>
    <col min="10272" max="10273" width="16.625" style="4" customWidth="1"/>
    <col min="10274" max="10274" width="12.625" style="4" customWidth="1"/>
    <col min="10275" max="10276" width="16.625" style="4" customWidth="1"/>
    <col min="10277" max="10277" width="12.625" style="4" customWidth="1"/>
    <col min="10278" max="10279" width="16.625" style="4" customWidth="1"/>
    <col min="10280" max="10280" width="12.625" style="4" customWidth="1"/>
    <col min="10281" max="10282" width="16.625" style="4" customWidth="1"/>
    <col min="10283" max="10283" width="14.625" style="4" customWidth="1"/>
    <col min="10284" max="10285" width="18.625" style="4" customWidth="1"/>
    <col min="10286" max="10286" width="9.5" style="4" customWidth="1"/>
    <col min="10287" max="10287" width="22.625" style="4" customWidth="1"/>
    <col min="10288" max="10288" width="5.875" style="4" customWidth="1"/>
    <col min="10289" max="10496" width="10.625" style="4"/>
    <col min="10497" max="10497" width="5.75" style="4" customWidth="1"/>
    <col min="10498" max="10498" width="20.625" style="4" customWidth="1"/>
    <col min="10499" max="10499" width="9.625" style="4" customWidth="1"/>
    <col min="10500" max="10501" width="15.625" style="4" bestFit="1" customWidth="1"/>
    <col min="10502" max="10502" width="21.125" style="4" bestFit="1" customWidth="1"/>
    <col min="10503" max="10503" width="12.625" style="4" customWidth="1"/>
    <col min="10504" max="10504" width="16.625" style="4" customWidth="1"/>
    <col min="10505" max="10505" width="19.125" style="4" customWidth="1"/>
    <col min="10506" max="10506" width="12.625" style="4" customWidth="1"/>
    <col min="10507" max="10508" width="16.625" style="4" customWidth="1"/>
    <col min="10509" max="10509" width="12.625" style="4" customWidth="1"/>
    <col min="10510" max="10511" width="16.625" style="4" customWidth="1"/>
    <col min="10512" max="10512" width="12.625" style="4" customWidth="1"/>
    <col min="10513" max="10513" width="16.625" style="4" customWidth="1"/>
    <col min="10514" max="10514" width="17.5" style="4" customWidth="1"/>
    <col min="10515" max="10515" width="12.625" style="4" customWidth="1"/>
    <col min="10516" max="10517" width="16.625" style="4" customWidth="1"/>
    <col min="10518" max="10518" width="12.625" style="4" customWidth="1"/>
    <col min="10519" max="10520" width="16.625" style="4" customWidth="1"/>
    <col min="10521" max="10521" width="12.625" style="4" customWidth="1"/>
    <col min="10522" max="10523" width="16.625" style="4" customWidth="1"/>
    <col min="10524" max="10524" width="12.625" style="4" customWidth="1"/>
    <col min="10525" max="10526" width="16.625" style="4" customWidth="1"/>
    <col min="10527" max="10527" width="12.625" style="4" customWidth="1"/>
    <col min="10528" max="10529" width="16.625" style="4" customWidth="1"/>
    <col min="10530" max="10530" width="12.625" style="4" customWidth="1"/>
    <col min="10531" max="10532" width="16.625" style="4" customWidth="1"/>
    <col min="10533" max="10533" width="12.625" style="4" customWidth="1"/>
    <col min="10534" max="10535" width="16.625" style="4" customWidth="1"/>
    <col min="10536" max="10536" width="12.625" style="4" customWidth="1"/>
    <col min="10537" max="10538" width="16.625" style="4" customWidth="1"/>
    <col min="10539" max="10539" width="14.625" style="4" customWidth="1"/>
    <col min="10540" max="10541" width="18.625" style="4" customWidth="1"/>
    <col min="10542" max="10542" width="9.5" style="4" customWidth="1"/>
    <col min="10543" max="10543" width="22.625" style="4" customWidth="1"/>
    <col min="10544" max="10544" width="5.875" style="4" customWidth="1"/>
    <col min="10545" max="10752" width="10.625" style="4"/>
    <col min="10753" max="10753" width="5.75" style="4" customWidth="1"/>
    <col min="10754" max="10754" width="20.625" style="4" customWidth="1"/>
    <col min="10755" max="10755" width="9.625" style="4" customWidth="1"/>
    <col min="10756" max="10757" width="15.625" style="4" bestFit="1" customWidth="1"/>
    <col min="10758" max="10758" width="21.125" style="4" bestFit="1" customWidth="1"/>
    <col min="10759" max="10759" width="12.625" style="4" customWidth="1"/>
    <col min="10760" max="10760" width="16.625" style="4" customWidth="1"/>
    <col min="10761" max="10761" width="19.125" style="4" customWidth="1"/>
    <col min="10762" max="10762" width="12.625" style="4" customWidth="1"/>
    <col min="10763" max="10764" width="16.625" style="4" customWidth="1"/>
    <col min="10765" max="10765" width="12.625" style="4" customWidth="1"/>
    <col min="10766" max="10767" width="16.625" style="4" customWidth="1"/>
    <col min="10768" max="10768" width="12.625" style="4" customWidth="1"/>
    <col min="10769" max="10769" width="16.625" style="4" customWidth="1"/>
    <col min="10770" max="10770" width="17.5" style="4" customWidth="1"/>
    <col min="10771" max="10771" width="12.625" style="4" customWidth="1"/>
    <col min="10772" max="10773" width="16.625" style="4" customWidth="1"/>
    <col min="10774" max="10774" width="12.625" style="4" customWidth="1"/>
    <col min="10775" max="10776" width="16.625" style="4" customWidth="1"/>
    <col min="10777" max="10777" width="12.625" style="4" customWidth="1"/>
    <col min="10778" max="10779" width="16.625" style="4" customWidth="1"/>
    <col min="10780" max="10780" width="12.625" style="4" customWidth="1"/>
    <col min="10781" max="10782" width="16.625" style="4" customWidth="1"/>
    <col min="10783" max="10783" width="12.625" style="4" customWidth="1"/>
    <col min="10784" max="10785" width="16.625" style="4" customWidth="1"/>
    <col min="10786" max="10786" width="12.625" style="4" customWidth="1"/>
    <col min="10787" max="10788" width="16.625" style="4" customWidth="1"/>
    <col min="10789" max="10789" width="12.625" style="4" customWidth="1"/>
    <col min="10790" max="10791" width="16.625" style="4" customWidth="1"/>
    <col min="10792" max="10792" width="12.625" style="4" customWidth="1"/>
    <col min="10793" max="10794" width="16.625" style="4" customWidth="1"/>
    <col min="10795" max="10795" width="14.625" style="4" customWidth="1"/>
    <col min="10796" max="10797" width="18.625" style="4" customWidth="1"/>
    <col min="10798" max="10798" width="9.5" style="4" customWidth="1"/>
    <col min="10799" max="10799" width="22.625" style="4" customWidth="1"/>
    <col min="10800" max="10800" width="5.875" style="4" customWidth="1"/>
    <col min="10801" max="11008" width="10.625" style="4"/>
    <col min="11009" max="11009" width="5.75" style="4" customWidth="1"/>
    <col min="11010" max="11010" width="20.625" style="4" customWidth="1"/>
    <col min="11011" max="11011" width="9.625" style="4" customWidth="1"/>
    <col min="11012" max="11013" width="15.625" style="4" bestFit="1" customWidth="1"/>
    <col min="11014" max="11014" width="21.125" style="4" bestFit="1" customWidth="1"/>
    <col min="11015" max="11015" width="12.625" style="4" customWidth="1"/>
    <col min="11016" max="11016" width="16.625" style="4" customWidth="1"/>
    <col min="11017" max="11017" width="19.125" style="4" customWidth="1"/>
    <col min="11018" max="11018" width="12.625" style="4" customWidth="1"/>
    <col min="11019" max="11020" width="16.625" style="4" customWidth="1"/>
    <col min="11021" max="11021" width="12.625" style="4" customWidth="1"/>
    <col min="11022" max="11023" width="16.625" style="4" customWidth="1"/>
    <col min="11024" max="11024" width="12.625" style="4" customWidth="1"/>
    <col min="11025" max="11025" width="16.625" style="4" customWidth="1"/>
    <col min="11026" max="11026" width="17.5" style="4" customWidth="1"/>
    <col min="11027" max="11027" width="12.625" style="4" customWidth="1"/>
    <col min="11028" max="11029" width="16.625" style="4" customWidth="1"/>
    <col min="11030" max="11030" width="12.625" style="4" customWidth="1"/>
    <col min="11031" max="11032" width="16.625" style="4" customWidth="1"/>
    <col min="11033" max="11033" width="12.625" style="4" customWidth="1"/>
    <col min="11034" max="11035" width="16.625" style="4" customWidth="1"/>
    <col min="11036" max="11036" width="12.625" style="4" customWidth="1"/>
    <col min="11037" max="11038" width="16.625" style="4" customWidth="1"/>
    <col min="11039" max="11039" width="12.625" style="4" customWidth="1"/>
    <col min="11040" max="11041" width="16.625" style="4" customWidth="1"/>
    <col min="11042" max="11042" width="12.625" style="4" customWidth="1"/>
    <col min="11043" max="11044" width="16.625" style="4" customWidth="1"/>
    <col min="11045" max="11045" width="12.625" style="4" customWidth="1"/>
    <col min="11046" max="11047" width="16.625" style="4" customWidth="1"/>
    <col min="11048" max="11048" width="12.625" style="4" customWidth="1"/>
    <col min="11049" max="11050" width="16.625" style="4" customWidth="1"/>
    <col min="11051" max="11051" width="14.625" style="4" customWidth="1"/>
    <col min="11052" max="11053" width="18.625" style="4" customWidth="1"/>
    <col min="11054" max="11054" width="9.5" style="4" customWidth="1"/>
    <col min="11055" max="11055" width="22.625" style="4" customWidth="1"/>
    <col min="11056" max="11056" width="5.875" style="4" customWidth="1"/>
    <col min="11057" max="11264" width="10.625" style="4"/>
    <col min="11265" max="11265" width="5.75" style="4" customWidth="1"/>
    <col min="11266" max="11266" width="20.625" style="4" customWidth="1"/>
    <col min="11267" max="11267" width="9.625" style="4" customWidth="1"/>
    <col min="11268" max="11269" width="15.625" style="4" bestFit="1" customWidth="1"/>
    <col min="11270" max="11270" width="21.125" style="4" bestFit="1" customWidth="1"/>
    <col min="11271" max="11271" width="12.625" style="4" customWidth="1"/>
    <col min="11272" max="11272" width="16.625" style="4" customWidth="1"/>
    <col min="11273" max="11273" width="19.125" style="4" customWidth="1"/>
    <col min="11274" max="11274" width="12.625" style="4" customWidth="1"/>
    <col min="11275" max="11276" width="16.625" style="4" customWidth="1"/>
    <col min="11277" max="11277" width="12.625" style="4" customWidth="1"/>
    <col min="11278" max="11279" width="16.625" style="4" customWidth="1"/>
    <col min="11280" max="11280" width="12.625" style="4" customWidth="1"/>
    <col min="11281" max="11281" width="16.625" style="4" customWidth="1"/>
    <col min="11282" max="11282" width="17.5" style="4" customWidth="1"/>
    <col min="11283" max="11283" width="12.625" style="4" customWidth="1"/>
    <col min="11284" max="11285" width="16.625" style="4" customWidth="1"/>
    <col min="11286" max="11286" width="12.625" style="4" customWidth="1"/>
    <col min="11287" max="11288" width="16.625" style="4" customWidth="1"/>
    <col min="11289" max="11289" width="12.625" style="4" customWidth="1"/>
    <col min="11290" max="11291" width="16.625" style="4" customWidth="1"/>
    <col min="11292" max="11292" width="12.625" style="4" customWidth="1"/>
    <col min="11293" max="11294" width="16.625" style="4" customWidth="1"/>
    <col min="11295" max="11295" width="12.625" style="4" customWidth="1"/>
    <col min="11296" max="11297" width="16.625" style="4" customWidth="1"/>
    <col min="11298" max="11298" width="12.625" style="4" customWidth="1"/>
    <col min="11299" max="11300" width="16.625" style="4" customWidth="1"/>
    <col min="11301" max="11301" width="12.625" style="4" customWidth="1"/>
    <col min="11302" max="11303" width="16.625" style="4" customWidth="1"/>
    <col min="11304" max="11304" width="12.625" style="4" customWidth="1"/>
    <col min="11305" max="11306" width="16.625" style="4" customWidth="1"/>
    <col min="11307" max="11307" width="14.625" style="4" customWidth="1"/>
    <col min="11308" max="11309" width="18.625" style="4" customWidth="1"/>
    <col min="11310" max="11310" width="9.5" style="4" customWidth="1"/>
    <col min="11311" max="11311" width="22.625" style="4" customWidth="1"/>
    <col min="11312" max="11312" width="5.875" style="4" customWidth="1"/>
    <col min="11313" max="11520" width="10.625" style="4"/>
    <col min="11521" max="11521" width="5.75" style="4" customWidth="1"/>
    <col min="11522" max="11522" width="20.625" style="4" customWidth="1"/>
    <col min="11523" max="11523" width="9.625" style="4" customWidth="1"/>
    <col min="11524" max="11525" width="15.625" style="4" bestFit="1" customWidth="1"/>
    <col min="11526" max="11526" width="21.125" style="4" bestFit="1" customWidth="1"/>
    <col min="11527" max="11527" width="12.625" style="4" customWidth="1"/>
    <col min="11528" max="11528" width="16.625" style="4" customWidth="1"/>
    <col min="11529" max="11529" width="19.125" style="4" customWidth="1"/>
    <col min="11530" max="11530" width="12.625" style="4" customWidth="1"/>
    <col min="11531" max="11532" width="16.625" style="4" customWidth="1"/>
    <col min="11533" max="11533" width="12.625" style="4" customWidth="1"/>
    <col min="11534" max="11535" width="16.625" style="4" customWidth="1"/>
    <col min="11536" max="11536" width="12.625" style="4" customWidth="1"/>
    <col min="11537" max="11537" width="16.625" style="4" customWidth="1"/>
    <col min="11538" max="11538" width="17.5" style="4" customWidth="1"/>
    <col min="11539" max="11539" width="12.625" style="4" customWidth="1"/>
    <col min="11540" max="11541" width="16.625" style="4" customWidth="1"/>
    <col min="11542" max="11542" width="12.625" style="4" customWidth="1"/>
    <col min="11543" max="11544" width="16.625" style="4" customWidth="1"/>
    <col min="11545" max="11545" width="12.625" style="4" customWidth="1"/>
    <col min="11546" max="11547" width="16.625" style="4" customWidth="1"/>
    <col min="11548" max="11548" width="12.625" style="4" customWidth="1"/>
    <col min="11549" max="11550" width="16.625" style="4" customWidth="1"/>
    <col min="11551" max="11551" width="12.625" style="4" customWidth="1"/>
    <col min="11552" max="11553" width="16.625" style="4" customWidth="1"/>
    <col min="11554" max="11554" width="12.625" style="4" customWidth="1"/>
    <col min="11555" max="11556" width="16.625" style="4" customWidth="1"/>
    <col min="11557" max="11557" width="12.625" style="4" customWidth="1"/>
    <col min="11558" max="11559" width="16.625" style="4" customWidth="1"/>
    <col min="11560" max="11560" width="12.625" style="4" customWidth="1"/>
    <col min="11561" max="11562" width="16.625" style="4" customWidth="1"/>
    <col min="11563" max="11563" width="14.625" style="4" customWidth="1"/>
    <col min="11564" max="11565" width="18.625" style="4" customWidth="1"/>
    <col min="11566" max="11566" width="9.5" style="4" customWidth="1"/>
    <col min="11567" max="11567" width="22.625" style="4" customWidth="1"/>
    <col min="11568" max="11568" width="5.875" style="4" customWidth="1"/>
    <col min="11569" max="11776" width="10.625" style="4"/>
    <col min="11777" max="11777" width="5.75" style="4" customWidth="1"/>
    <col min="11778" max="11778" width="20.625" style="4" customWidth="1"/>
    <col min="11779" max="11779" width="9.625" style="4" customWidth="1"/>
    <col min="11780" max="11781" width="15.625" style="4" bestFit="1" customWidth="1"/>
    <col min="11782" max="11782" width="21.125" style="4" bestFit="1" customWidth="1"/>
    <col min="11783" max="11783" width="12.625" style="4" customWidth="1"/>
    <col min="11784" max="11784" width="16.625" style="4" customWidth="1"/>
    <col min="11785" max="11785" width="19.125" style="4" customWidth="1"/>
    <col min="11786" max="11786" width="12.625" style="4" customWidth="1"/>
    <col min="11787" max="11788" width="16.625" style="4" customWidth="1"/>
    <col min="11789" max="11789" width="12.625" style="4" customWidth="1"/>
    <col min="11790" max="11791" width="16.625" style="4" customWidth="1"/>
    <col min="11792" max="11792" width="12.625" style="4" customWidth="1"/>
    <col min="11793" max="11793" width="16.625" style="4" customWidth="1"/>
    <col min="11794" max="11794" width="17.5" style="4" customWidth="1"/>
    <col min="11795" max="11795" width="12.625" style="4" customWidth="1"/>
    <col min="11796" max="11797" width="16.625" style="4" customWidth="1"/>
    <col min="11798" max="11798" width="12.625" style="4" customWidth="1"/>
    <col min="11799" max="11800" width="16.625" style="4" customWidth="1"/>
    <col min="11801" max="11801" width="12.625" style="4" customWidth="1"/>
    <col min="11802" max="11803" width="16.625" style="4" customWidth="1"/>
    <col min="11804" max="11804" width="12.625" style="4" customWidth="1"/>
    <col min="11805" max="11806" width="16.625" style="4" customWidth="1"/>
    <col min="11807" max="11807" width="12.625" style="4" customWidth="1"/>
    <col min="11808" max="11809" width="16.625" style="4" customWidth="1"/>
    <col min="11810" max="11810" width="12.625" style="4" customWidth="1"/>
    <col min="11811" max="11812" width="16.625" style="4" customWidth="1"/>
    <col min="11813" max="11813" width="12.625" style="4" customWidth="1"/>
    <col min="11814" max="11815" width="16.625" style="4" customWidth="1"/>
    <col min="11816" max="11816" width="12.625" style="4" customWidth="1"/>
    <col min="11817" max="11818" width="16.625" style="4" customWidth="1"/>
    <col min="11819" max="11819" width="14.625" style="4" customWidth="1"/>
    <col min="11820" max="11821" width="18.625" style="4" customWidth="1"/>
    <col min="11822" max="11822" width="9.5" style="4" customWidth="1"/>
    <col min="11823" max="11823" width="22.625" style="4" customWidth="1"/>
    <col min="11824" max="11824" width="5.875" style="4" customWidth="1"/>
    <col min="11825" max="12032" width="10.625" style="4"/>
    <col min="12033" max="12033" width="5.75" style="4" customWidth="1"/>
    <col min="12034" max="12034" width="20.625" style="4" customWidth="1"/>
    <col min="12035" max="12035" width="9.625" style="4" customWidth="1"/>
    <col min="12036" max="12037" width="15.625" style="4" bestFit="1" customWidth="1"/>
    <col min="12038" max="12038" width="21.125" style="4" bestFit="1" customWidth="1"/>
    <col min="12039" max="12039" width="12.625" style="4" customWidth="1"/>
    <col min="12040" max="12040" width="16.625" style="4" customWidth="1"/>
    <col min="12041" max="12041" width="19.125" style="4" customWidth="1"/>
    <col min="12042" max="12042" width="12.625" style="4" customWidth="1"/>
    <col min="12043" max="12044" width="16.625" style="4" customWidth="1"/>
    <col min="12045" max="12045" width="12.625" style="4" customWidth="1"/>
    <col min="12046" max="12047" width="16.625" style="4" customWidth="1"/>
    <col min="12048" max="12048" width="12.625" style="4" customWidth="1"/>
    <col min="12049" max="12049" width="16.625" style="4" customWidth="1"/>
    <col min="12050" max="12050" width="17.5" style="4" customWidth="1"/>
    <col min="12051" max="12051" width="12.625" style="4" customWidth="1"/>
    <col min="12052" max="12053" width="16.625" style="4" customWidth="1"/>
    <col min="12054" max="12054" width="12.625" style="4" customWidth="1"/>
    <col min="12055" max="12056" width="16.625" style="4" customWidth="1"/>
    <col min="12057" max="12057" width="12.625" style="4" customWidth="1"/>
    <col min="12058" max="12059" width="16.625" style="4" customWidth="1"/>
    <col min="12060" max="12060" width="12.625" style="4" customWidth="1"/>
    <col min="12061" max="12062" width="16.625" style="4" customWidth="1"/>
    <col min="12063" max="12063" width="12.625" style="4" customWidth="1"/>
    <col min="12064" max="12065" width="16.625" style="4" customWidth="1"/>
    <col min="12066" max="12066" width="12.625" style="4" customWidth="1"/>
    <col min="12067" max="12068" width="16.625" style="4" customWidth="1"/>
    <col min="12069" max="12069" width="12.625" style="4" customWidth="1"/>
    <col min="12070" max="12071" width="16.625" style="4" customWidth="1"/>
    <col min="12072" max="12072" width="12.625" style="4" customWidth="1"/>
    <col min="12073" max="12074" width="16.625" style="4" customWidth="1"/>
    <col min="12075" max="12075" width="14.625" style="4" customWidth="1"/>
    <col min="12076" max="12077" width="18.625" style="4" customWidth="1"/>
    <col min="12078" max="12078" width="9.5" style="4" customWidth="1"/>
    <col min="12079" max="12079" width="22.625" style="4" customWidth="1"/>
    <col min="12080" max="12080" width="5.875" style="4" customWidth="1"/>
    <col min="12081" max="12288" width="10.625" style="4"/>
    <col min="12289" max="12289" width="5.75" style="4" customWidth="1"/>
    <col min="12290" max="12290" width="20.625" style="4" customWidth="1"/>
    <col min="12291" max="12291" width="9.625" style="4" customWidth="1"/>
    <col min="12292" max="12293" width="15.625" style="4" bestFit="1" customWidth="1"/>
    <col min="12294" max="12294" width="21.125" style="4" bestFit="1" customWidth="1"/>
    <col min="12295" max="12295" width="12.625" style="4" customWidth="1"/>
    <col min="12296" max="12296" width="16.625" style="4" customWidth="1"/>
    <col min="12297" max="12297" width="19.125" style="4" customWidth="1"/>
    <col min="12298" max="12298" width="12.625" style="4" customWidth="1"/>
    <col min="12299" max="12300" width="16.625" style="4" customWidth="1"/>
    <col min="12301" max="12301" width="12.625" style="4" customWidth="1"/>
    <col min="12302" max="12303" width="16.625" style="4" customWidth="1"/>
    <col min="12304" max="12304" width="12.625" style="4" customWidth="1"/>
    <col min="12305" max="12305" width="16.625" style="4" customWidth="1"/>
    <col min="12306" max="12306" width="17.5" style="4" customWidth="1"/>
    <col min="12307" max="12307" width="12.625" style="4" customWidth="1"/>
    <col min="12308" max="12309" width="16.625" style="4" customWidth="1"/>
    <col min="12310" max="12310" width="12.625" style="4" customWidth="1"/>
    <col min="12311" max="12312" width="16.625" style="4" customWidth="1"/>
    <col min="12313" max="12313" width="12.625" style="4" customWidth="1"/>
    <col min="12314" max="12315" width="16.625" style="4" customWidth="1"/>
    <col min="12316" max="12316" width="12.625" style="4" customWidth="1"/>
    <col min="12317" max="12318" width="16.625" style="4" customWidth="1"/>
    <col min="12319" max="12319" width="12.625" style="4" customWidth="1"/>
    <col min="12320" max="12321" width="16.625" style="4" customWidth="1"/>
    <col min="12322" max="12322" width="12.625" style="4" customWidth="1"/>
    <col min="12323" max="12324" width="16.625" style="4" customWidth="1"/>
    <col min="12325" max="12325" width="12.625" style="4" customWidth="1"/>
    <col min="12326" max="12327" width="16.625" style="4" customWidth="1"/>
    <col min="12328" max="12328" width="12.625" style="4" customWidth="1"/>
    <col min="12329" max="12330" width="16.625" style="4" customWidth="1"/>
    <col min="12331" max="12331" width="14.625" style="4" customWidth="1"/>
    <col min="12332" max="12333" width="18.625" style="4" customWidth="1"/>
    <col min="12334" max="12334" width="9.5" style="4" customWidth="1"/>
    <col min="12335" max="12335" width="22.625" style="4" customWidth="1"/>
    <col min="12336" max="12336" width="5.875" style="4" customWidth="1"/>
    <col min="12337" max="12544" width="10.625" style="4"/>
    <col min="12545" max="12545" width="5.75" style="4" customWidth="1"/>
    <col min="12546" max="12546" width="20.625" style="4" customWidth="1"/>
    <col min="12547" max="12547" width="9.625" style="4" customWidth="1"/>
    <col min="12548" max="12549" width="15.625" style="4" bestFit="1" customWidth="1"/>
    <col min="12550" max="12550" width="21.125" style="4" bestFit="1" customWidth="1"/>
    <col min="12551" max="12551" width="12.625" style="4" customWidth="1"/>
    <col min="12552" max="12552" width="16.625" style="4" customWidth="1"/>
    <col min="12553" max="12553" width="19.125" style="4" customWidth="1"/>
    <col min="12554" max="12554" width="12.625" style="4" customWidth="1"/>
    <col min="12555" max="12556" width="16.625" style="4" customWidth="1"/>
    <col min="12557" max="12557" width="12.625" style="4" customWidth="1"/>
    <col min="12558" max="12559" width="16.625" style="4" customWidth="1"/>
    <col min="12560" max="12560" width="12.625" style="4" customWidth="1"/>
    <col min="12561" max="12561" width="16.625" style="4" customWidth="1"/>
    <col min="12562" max="12562" width="17.5" style="4" customWidth="1"/>
    <col min="12563" max="12563" width="12.625" style="4" customWidth="1"/>
    <col min="12564" max="12565" width="16.625" style="4" customWidth="1"/>
    <col min="12566" max="12566" width="12.625" style="4" customWidth="1"/>
    <col min="12567" max="12568" width="16.625" style="4" customWidth="1"/>
    <col min="12569" max="12569" width="12.625" style="4" customWidth="1"/>
    <col min="12570" max="12571" width="16.625" style="4" customWidth="1"/>
    <col min="12572" max="12572" width="12.625" style="4" customWidth="1"/>
    <col min="12573" max="12574" width="16.625" style="4" customWidth="1"/>
    <col min="12575" max="12575" width="12.625" style="4" customWidth="1"/>
    <col min="12576" max="12577" width="16.625" style="4" customWidth="1"/>
    <col min="12578" max="12578" width="12.625" style="4" customWidth="1"/>
    <col min="12579" max="12580" width="16.625" style="4" customWidth="1"/>
    <col min="12581" max="12581" width="12.625" style="4" customWidth="1"/>
    <col min="12582" max="12583" width="16.625" style="4" customWidth="1"/>
    <col min="12584" max="12584" width="12.625" style="4" customWidth="1"/>
    <col min="12585" max="12586" width="16.625" style="4" customWidth="1"/>
    <col min="12587" max="12587" width="14.625" style="4" customWidth="1"/>
    <col min="12588" max="12589" width="18.625" style="4" customWidth="1"/>
    <col min="12590" max="12590" width="9.5" style="4" customWidth="1"/>
    <col min="12591" max="12591" width="22.625" style="4" customWidth="1"/>
    <col min="12592" max="12592" width="5.875" style="4" customWidth="1"/>
    <col min="12593" max="12800" width="10.625" style="4"/>
    <col min="12801" max="12801" width="5.75" style="4" customWidth="1"/>
    <col min="12802" max="12802" width="20.625" style="4" customWidth="1"/>
    <col min="12803" max="12803" width="9.625" style="4" customWidth="1"/>
    <col min="12804" max="12805" width="15.625" style="4" bestFit="1" customWidth="1"/>
    <col min="12806" max="12806" width="21.125" style="4" bestFit="1" customWidth="1"/>
    <col min="12807" max="12807" width="12.625" style="4" customWidth="1"/>
    <col min="12808" max="12808" width="16.625" style="4" customWidth="1"/>
    <col min="12809" max="12809" width="19.125" style="4" customWidth="1"/>
    <col min="12810" max="12810" width="12.625" style="4" customWidth="1"/>
    <col min="12811" max="12812" width="16.625" style="4" customWidth="1"/>
    <col min="12813" max="12813" width="12.625" style="4" customWidth="1"/>
    <col min="12814" max="12815" width="16.625" style="4" customWidth="1"/>
    <col min="12816" max="12816" width="12.625" style="4" customWidth="1"/>
    <col min="12817" max="12817" width="16.625" style="4" customWidth="1"/>
    <col min="12818" max="12818" width="17.5" style="4" customWidth="1"/>
    <col min="12819" max="12819" width="12.625" style="4" customWidth="1"/>
    <col min="12820" max="12821" width="16.625" style="4" customWidth="1"/>
    <col min="12822" max="12822" width="12.625" style="4" customWidth="1"/>
    <col min="12823" max="12824" width="16.625" style="4" customWidth="1"/>
    <col min="12825" max="12825" width="12.625" style="4" customWidth="1"/>
    <col min="12826" max="12827" width="16.625" style="4" customWidth="1"/>
    <col min="12828" max="12828" width="12.625" style="4" customWidth="1"/>
    <col min="12829" max="12830" width="16.625" style="4" customWidth="1"/>
    <col min="12831" max="12831" width="12.625" style="4" customWidth="1"/>
    <col min="12832" max="12833" width="16.625" style="4" customWidth="1"/>
    <col min="12834" max="12834" width="12.625" style="4" customWidth="1"/>
    <col min="12835" max="12836" width="16.625" style="4" customWidth="1"/>
    <col min="12837" max="12837" width="12.625" style="4" customWidth="1"/>
    <col min="12838" max="12839" width="16.625" style="4" customWidth="1"/>
    <col min="12840" max="12840" width="12.625" style="4" customWidth="1"/>
    <col min="12841" max="12842" width="16.625" style="4" customWidth="1"/>
    <col min="12843" max="12843" width="14.625" style="4" customWidth="1"/>
    <col min="12844" max="12845" width="18.625" style="4" customWidth="1"/>
    <col min="12846" max="12846" width="9.5" style="4" customWidth="1"/>
    <col min="12847" max="12847" width="22.625" style="4" customWidth="1"/>
    <col min="12848" max="12848" width="5.875" style="4" customWidth="1"/>
    <col min="12849" max="13056" width="10.625" style="4"/>
    <col min="13057" max="13057" width="5.75" style="4" customWidth="1"/>
    <col min="13058" max="13058" width="20.625" style="4" customWidth="1"/>
    <col min="13059" max="13059" width="9.625" style="4" customWidth="1"/>
    <col min="13060" max="13061" width="15.625" style="4" bestFit="1" customWidth="1"/>
    <col min="13062" max="13062" width="21.125" style="4" bestFit="1" customWidth="1"/>
    <col min="13063" max="13063" width="12.625" style="4" customWidth="1"/>
    <col min="13064" max="13064" width="16.625" style="4" customWidth="1"/>
    <col min="13065" max="13065" width="19.125" style="4" customWidth="1"/>
    <col min="13066" max="13066" width="12.625" style="4" customWidth="1"/>
    <col min="13067" max="13068" width="16.625" style="4" customWidth="1"/>
    <col min="13069" max="13069" width="12.625" style="4" customWidth="1"/>
    <col min="13070" max="13071" width="16.625" style="4" customWidth="1"/>
    <col min="13072" max="13072" width="12.625" style="4" customWidth="1"/>
    <col min="13073" max="13073" width="16.625" style="4" customWidth="1"/>
    <col min="13074" max="13074" width="17.5" style="4" customWidth="1"/>
    <col min="13075" max="13075" width="12.625" style="4" customWidth="1"/>
    <col min="13076" max="13077" width="16.625" style="4" customWidth="1"/>
    <col min="13078" max="13078" width="12.625" style="4" customWidth="1"/>
    <col min="13079" max="13080" width="16.625" style="4" customWidth="1"/>
    <col min="13081" max="13081" width="12.625" style="4" customWidth="1"/>
    <col min="13082" max="13083" width="16.625" style="4" customWidth="1"/>
    <col min="13084" max="13084" width="12.625" style="4" customWidth="1"/>
    <col min="13085" max="13086" width="16.625" style="4" customWidth="1"/>
    <col min="13087" max="13087" width="12.625" style="4" customWidth="1"/>
    <col min="13088" max="13089" width="16.625" style="4" customWidth="1"/>
    <col min="13090" max="13090" width="12.625" style="4" customWidth="1"/>
    <col min="13091" max="13092" width="16.625" style="4" customWidth="1"/>
    <col min="13093" max="13093" width="12.625" style="4" customWidth="1"/>
    <col min="13094" max="13095" width="16.625" style="4" customWidth="1"/>
    <col min="13096" max="13096" width="12.625" style="4" customWidth="1"/>
    <col min="13097" max="13098" width="16.625" style="4" customWidth="1"/>
    <col min="13099" max="13099" width="14.625" style="4" customWidth="1"/>
    <col min="13100" max="13101" width="18.625" style="4" customWidth="1"/>
    <col min="13102" max="13102" width="9.5" style="4" customWidth="1"/>
    <col min="13103" max="13103" width="22.625" style="4" customWidth="1"/>
    <col min="13104" max="13104" width="5.875" style="4" customWidth="1"/>
    <col min="13105" max="13312" width="10.625" style="4"/>
    <col min="13313" max="13313" width="5.75" style="4" customWidth="1"/>
    <col min="13314" max="13314" width="20.625" style="4" customWidth="1"/>
    <col min="13315" max="13315" width="9.625" style="4" customWidth="1"/>
    <col min="13316" max="13317" width="15.625" style="4" bestFit="1" customWidth="1"/>
    <col min="13318" max="13318" width="21.125" style="4" bestFit="1" customWidth="1"/>
    <col min="13319" max="13319" width="12.625" style="4" customWidth="1"/>
    <col min="13320" max="13320" width="16.625" style="4" customWidth="1"/>
    <col min="13321" max="13321" width="19.125" style="4" customWidth="1"/>
    <col min="13322" max="13322" width="12.625" style="4" customWidth="1"/>
    <col min="13323" max="13324" width="16.625" style="4" customWidth="1"/>
    <col min="13325" max="13325" width="12.625" style="4" customWidth="1"/>
    <col min="13326" max="13327" width="16.625" style="4" customWidth="1"/>
    <col min="13328" max="13328" width="12.625" style="4" customWidth="1"/>
    <col min="13329" max="13329" width="16.625" style="4" customWidth="1"/>
    <col min="13330" max="13330" width="17.5" style="4" customWidth="1"/>
    <col min="13331" max="13331" width="12.625" style="4" customWidth="1"/>
    <col min="13332" max="13333" width="16.625" style="4" customWidth="1"/>
    <col min="13334" max="13334" width="12.625" style="4" customWidth="1"/>
    <col min="13335" max="13336" width="16.625" style="4" customWidth="1"/>
    <col min="13337" max="13337" width="12.625" style="4" customWidth="1"/>
    <col min="13338" max="13339" width="16.625" style="4" customWidth="1"/>
    <col min="13340" max="13340" width="12.625" style="4" customWidth="1"/>
    <col min="13341" max="13342" width="16.625" style="4" customWidth="1"/>
    <col min="13343" max="13343" width="12.625" style="4" customWidth="1"/>
    <col min="13344" max="13345" width="16.625" style="4" customWidth="1"/>
    <col min="13346" max="13346" width="12.625" style="4" customWidth="1"/>
    <col min="13347" max="13348" width="16.625" style="4" customWidth="1"/>
    <col min="13349" max="13349" width="12.625" style="4" customWidth="1"/>
    <col min="13350" max="13351" width="16.625" style="4" customWidth="1"/>
    <col min="13352" max="13352" width="12.625" style="4" customWidth="1"/>
    <col min="13353" max="13354" width="16.625" style="4" customWidth="1"/>
    <col min="13355" max="13355" width="14.625" style="4" customWidth="1"/>
    <col min="13356" max="13357" width="18.625" style="4" customWidth="1"/>
    <col min="13358" max="13358" width="9.5" style="4" customWidth="1"/>
    <col min="13359" max="13359" width="22.625" style="4" customWidth="1"/>
    <col min="13360" max="13360" width="5.875" style="4" customWidth="1"/>
    <col min="13361" max="13568" width="10.625" style="4"/>
    <col min="13569" max="13569" width="5.75" style="4" customWidth="1"/>
    <col min="13570" max="13570" width="20.625" style="4" customWidth="1"/>
    <col min="13571" max="13571" width="9.625" style="4" customWidth="1"/>
    <col min="13572" max="13573" width="15.625" style="4" bestFit="1" customWidth="1"/>
    <col min="13574" max="13574" width="21.125" style="4" bestFit="1" customWidth="1"/>
    <col min="13575" max="13575" width="12.625" style="4" customWidth="1"/>
    <col min="13576" max="13576" width="16.625" style="4" customWidth="1"/>
    <col min="13577" max="13577" width="19.125" style="4" customWidth="1"/>
    <col min="13578" max="13578" width="12.625" style="4" customWidth="1"/>
    <col min="13579" max="13580" width="16.625" style="4" customWidth="1"/>
    <col min="13581" max="13581" width="12.625" style="4" customWidth="1"/>
    <col min="13582" max="13583" width="16.625" style="4" customWidth="1"/>
    <col min="13584" max="13584" width="12.625" style="4" customWidth="1"/>
    <col min="13585" max="13585" width="16.625" style="4" customWidth="1"/>
    <col min="13586" max="13586" width="17.5" style="4" customWidth="1"/>
    <col min="13587" max="13587" width="12.625" style="4" customWidth="1"/>
    <col min="13588" max="13589" width="16.625" style="4" customWidth="1"/>
    <col min="13590" max="13590" width="12.625" style="4" customWidth="1"/>
    <col min="13591" max="13592" width="16.625" style="4" customWidth="1"/>
    <col min="13593" max="13593" width="12.625" style="4" customWidth="1"/>
    <col min="13594" max="13595" width="16.625" style="4" customWidth="1"/>
    <col min="13596" max="13596" width="12.625" style="4" customWidth="1"/>
    <col min="13597" max="13598" width="16.625" style="4" customWidth="1"/>
    <col min="13599" max="13599" width="12.625" style="4" customWidth="1"/>
    <col min="13600" max="13601" width="16.625" style="4" customWidth="1"/>
    <col min="13602" max="13602" width="12.625" style="4" customWidth="1"/>
    <col min="13603" max="13604" width="16.625" style="4" customWidth="1"/>
    <col min="13605" max="13605" width="12.625" style="4" customWidth="1"/>
    <col min="13606" max="13607" width="16.625" style="4" customWidth="1"/>
    <col min="13608" max="13608" width="12.625" style="4" customWidth="1"/>
    <col min="13609" max="13610" width="16.625" style="4" customWidth="1"/>
    <col min="13611" max="13611" width="14.625" style="4" customWidth="1"/>
    <col min="13612" max="13613" width="18.625" style="4" customWidth="1"/>
    <col min="13614" max="13614" width="9.5" style="4" customWidth="1"/>
    <col min="13615" max="13615" width="22.625" style="4" customWidth="1"/>
    <col min="13616" max="13616" width="5.875" style="4" customWidth="1"/>
    <col min="13617" max="13824" width="10.625" style="4"/>
    <col min="13825" max="13825" width="5.75" style="4" customWidth="1"/>
    <col min="13826" max="13826" width="20.625" style="4" customWidth="1"/>
    <col min="13827" max="13827" width="9.625" style="4" customWidth="1"/>
    <col min="13828" max="13829" width="15.625" style="4" bestFit="1" customWidth="1"/>
    <col min="13830" max="13830" width="21.125" style="4" bestFit="1" customWidth="1"/>
    <col min="13831" max="13831" width="12.625" style="4" customWidth="1"/>
    <col min="13832" max="13832" width="16.625" style="4" customWidth="1"/>
    <col min="13833" max="13833" width="19.125" style="4" customWidth="1"/>
    <col min="13834" max="13834" width="12.625" style="4" customWidth="1"/>
    <col min="13835" max="13836" width="16.625" style="4" customWidth="1"/>
    <col min="13837" max="13837" width="12.625" style="4" customWidth="1"/>
    <col min="13838" max="13839" width="16.625" style="4" customWidth="1"/>
    <col min="13840" max="13840" width="12.625" style="4" customWidth="1"/>
    <col min="13841" max="13841" width="16.625" style="4" customWidth="1"/>
    <col min="13842" max="13842" width="17.5" style="4" customWidth="1"/>
    <col min="13843" max="13843" width="12.625" style="4" customWidth="1"/>
    <col min="13844" max="13845" width="16.625" style="4" customWidth="1"/>
    <col min="13846" max="13846" width="12.625" style="4" customWidth="1"/>
    <col min="13847" max="13848" width="16.625" style="4" customWidth="1"/>
    <col min="13849" max="13849" width="12.625" style="4" customWidth="1"/>
    <col min="13850" max="13851" width="16.625" style="4" customWidth="1"/>
    <col min="13852" max="13852" width="12.625" style="4" customWidth="1"/>
    <col min="13853" max="13854" width="16.625" style="4" customWidth="1"/>
    <col min="13855" max="13855" width="12.625" style="4" customWidth="1"/>
    <col min="13856" max="13857" width="16.625" style="4" customWidth="1"/>
    <col min="13858" max="13858" width="12.625" style="4" customWidth="1"/>
    <col min="13859" max="13860" width="16.625" style="4" customWidth="1"/>
    <col min="13861" max="13861" width="12.625" style="4" customWidth="1"/>
    <col min="13862" max="13863" width="16.625" style="4" customWidth="1"/>
    <col min="13864" max="13864" width="12.625" style="4" customWidth="1"/>
    <col min="13865" max="13866" width="16.625" style="4" customWidth="1"/>
    <col min="13867" max="13867" width="14.625" style="4" customWidth="1"/>
    <col min="13868" max="13869" width="18.625" style="4" customWidth="1"/>
    <col min="13870" max="13870" width="9.5" style="4" customWidth="1"/>
    <col min="13871" max="13871" width="22.625" style="4" customWidth="1"/>
    <col min="13872" max="13872" width="5.875" style="4" customWidth="1"/>
    <col min="13873" max="14080" width="10.625" style="4"/>
    <col min="14081" max="14081" width="5.75" style="4" customWidth="1"/>
    <col min="14082" max="14082" width="20.625" style="4" customWidth="1"/>
    <col min="14083" max="14083" width="9.625" style="4" customWidth="1"/>
    <col min="14084" max="14085" width="15.625" style="4" bestFit="1" customWidth="1"/>
    <col min="14086" max="14086" width="21.125" style="4" bestFit="1" customWidth="1"/>
    <col min="14087" max="14087" width="12.625" style="4" customWidth="1"/>
    <col min="14088" max="14088" width="16.625" style="4" customWidth="1"/>
    <col min="14089" max="14089" width="19.125" style="4" customWidth="1"/>
    <col min="14090" max="14090" width="12.625" style="4" customWidth="1"/>
    <col min="14091" max="14092" width="16.625" style="4" customWidth="1"/>
    <col min="14093" max="14093" width="12.625" style="4" customWidth="1"/>
    <col min="14094" max="14095" width="16.625" style="4" customWidth="1"/>
    <col min="14096" max="14096" width="12.625" style="4" customWidth="1"/>
    <col min="14097" max="14097" width="16.625" style="4" customWidth="1"/>
    <col min="14098" max="14098" width="17.5" style="4" customWidth="1"/>
    <col min="14099" max="14099" width="12.625" style="4" customWidth="1"/>
    <col min="14100" max="14101" width="16.625" style="4" customWidth="1"/>
    <col min="14102" max="14102" width="12.625" style="4" customWidth="1"/>
    <col min="14103" max="14104" width="16.625" style="4" customWidth="1"/>
    <col min="14105" max="14105" width="12.625" style="4" customWidth="1"/>
    <col min="14106" max="14107" width="16.625" style="4" customWidth="1"/>
    <col min="14108" max="14108" width="12.625" style="4" customWidth="1"/>
    <col min="14109" max="14110" width="16.625" style="4" customWidth="1"/>
    <col min="14111" max="14111" width="12.625" style="4" customWidth="1"/>
    <col min="14112" max="14113" width="16.625" style="4" customWidth="1"/>
    <col min="14114" max="14114" width="12.625" style="4" customWidth="1"/>
    <col min="14115" max="14116" width="16.625" style="4" customWidth="1"/>
    <col min="14117" max="14117" width="12.625" style="4" customWidth="1"/>
    <col min="14118" max="14119" width="16.625" style="4" customWidth="1"/>
    <col min="14120" max="14120" width="12.625" style="4" customWidth="1"/>
    <col min="14121" max="14122" width="16.625" style="4" customWidth="1"/>
    <col min="14123" max="14123" width="14.625" style="4" customWidth="1"/>
    <col min="14124" max="14125" width="18.625" style="4" customWidth="1"/>
    <col min="14126" max="14126" width="9.5" style="4" customWidth="1"/>
    <col min="14127" max="14127" width="22.625" style="4" customWidth="1"/>
    <col min="14128" max="14128" width="5.875" style="4" customWidth="1"/>
    <col min="14129" max="14336" width="10.625" style="4"/>
    <col min="14337" max="14337" width="5.75" style="4" customWidth="1"/>
    <col min="14338" max="14338" width="20.625" style="4" customWidth="1"/>
    <col min="14339" max="14339" width="9.625" style="4" customWidth="1"/>
    <col min="14340" max="14341" width="15.625" style="4" bestFit="1" customWidth="1"/>
    <col min="14342" max="14342" width="21.125" style="4" bestFit="1" customWidth="1"/>
    <col min="14343" max="14343" width="12.625" style="4" customWidth="1"/>
    <col min="14344" max="14344" width="16.625" style="4" customWidth="1"/>
    <col min="14345" max="14345" width="19.125" style="4" customWidth="1"/>
    <col min="14346" max="14346" width="12.625" style="4" customWidth="1"/>
    <col min="14347" max="14348" width="16.625" style="4" customWidth="1"/>
    <col min="14349" max="14349" width="12.625" style="4" customWidth="1"/>
    <col min="14350" max="14351" width="16.625" style="4" customWidth="1"/>
    <col min="14352" max="14352" width="12.625" style="4" customWidth="1"/>
    <col min="14353" max="14353" width="16.625" style="4" customWidth="1"/>
    <col min="14354" max="14354" width="17.5" style="4" customWidth="1"/>
    <col min="14355" max="14355" width="12.625" style="4" customWidth="1"/>
    <col min="14356" max="14357" width="16.625" style="4" customWidth="1"/>
    <col min="14358" max="14358" width="12.625" style="4" customWidth="1"/>
    <col min="14359" max="14360" width="16.625" style="4" customWidth="1"/>
    <col min="14361" max="14361" width="12.625" style="4" customWidth="1"/>
    <col min="14362" max="14363" width="16.625" style="4" customWidth="1"/>
    <col min="14364" max="14364" width="12.625" style="4" customWidth="1"/>
    <col min="14365" max="14366" width="16.625" style="4" customWidth="1"/>
    <col min="14367" max="14367" width="12.625" style="4" customWidth="1"/>
    <col min="14368" max="14369" width="16.625" style="4" customWidth="1"/>
    <col min="14370" max="14370" width="12.625" style="4" customWidth="1"/>
    <col min="14371" max="14372" width="16.625" style="4" customWidth="1"/>
    <col min="14373" max="14373" width="12.625" style="4" customWidth="1"/>
    <col min="14374" max="14375" width="16.625" style="4" customWidth="1"/>
    <col min="14376" max="14376" width="12.625" style="4" customWidth="1"/>
    <col min="14377" max="14378" width="16.625" style="4" customWidth="1"/>
    <col min="14379" max="14379" width="14.625" style="4" customWidth="1"/>
    <col min="14380" max="14381" width="18.625" style="4" customWidth="1"/>
    <col min="14382" max="14382" width="9.5" style="4" customWidth="1"/>
    <col min="14383" max="14383" width="22.625" style="4" customWidth="1"/>
    <col min="14384" max="14384" width="5.875" style="4" customWidth="1"/>
    <col min="14385" max="14592" width="10.625" style="4"/>
    <col min="14593" max="14593" width="5.75" style="4" customWidth="1"/>
    <col min="14594" max="14594" width="20.625" style="4" customWidth="1"/>
    <col min="14595" max="14595" width="9.625" style="4" customWidth="1"/>
    <col min="14596" max="14597" width="15.625" style="4" bestFit="1" customWidth="1"/>
    <col min="14598" max="14598" width="21.125" style="4" bestFit="1" customWidth="1"/>
    <col min="14599" max="14599" width="12.625" style="4" customWidth="1"/>
    <col min="14600" max="14600" width="16.625" style="4" customWidth="1"/>
    <col min="14601" max="14601" width="19.125" style="4" customWidth="1"/>
    <col min="14602" max="14602" width="12.625" style="4" customWidth="1"/>
    <col min="14603" max="14604" width="16.625" style="4" customWidth="1"/>
    <col min="14605" max="14605" width="12.625" style="4" customWidth="1"/>
    <col min="14606" max="14607" width="16.625" style="4" customWidth="1"/>
    <col min="14608" max="14608" width="12.625" style="4" customWidth="1"/>
    <col min="14609" max="14609" width="16.625" style="4" customWidth="1"/>
    <col min="14610" max="14610" width="17.5" style="4" customWidth="1"/>
    <col min="14611" max="14611" width="12.625" style="4" customWidth="1"/>
    <col min="14612" max="14613" width="16.625" style="4" customWidth="1"/>
    <col min="14614" max="14614" width="12.625" style="4" customWidth="1"/>
    <col min="14615" max="14616" width="16.625" style="4" customWidth="1"/>
    <col min="14617" max="14617" width="12.625" style="4" customWidth="1"/>
    <col min="14618" max="14619" width="16.625" style="4" customWidth="1"/>
    <col min="14620" max="14620" width="12.625" style="4" customWidth="1"/>
    <col min="14621" max="14622" width="16.625" style="4" customWidth="1"/>
    <col min="14623" max="14623" width="12.625" style="4" customWidth="1"/>
    <col min="14624" max="14625" width="16.625" style="4" customWidth="1"/>
    <col min="14626" max="14626" width="12.625" style="4" customWidth="1"/>
    <col min="14627" max="14628" width="16.625" style="4" customWidth="1"/>
    <col min="14629" max="14629" width="12.625" style="4" customWidth="1"/>
    <col min="14630" max="14631" width="16.625" style="4" customWidth="1"/>
    <col min="14632" max="14632" width="12.625" style="4" customWidth="1"/>
    <col min="14633" max="14634" width="16.625" style="4" customWidth="1"/>
    <col min="14635" max="14635" width="14.625" style="4" customWidth="1"/>
    <col min="14636" max="14637" width="18.625" style="4" customWidth="1"/>
    <col min="14638" max="14638" width="9.5" style="4" customWidth="1"/>
    <col min="14639" max="14639" width="22.625" style="4" customWidth="1"/>
    <col min="14640" max="14640" width="5.875" style="4" customWidth="1"/>
    <col min="14641" max="14848" width="10.625" style="4"/>
    <col min="14849" max="14849" width="5.75" style="4" customWidth="1"/>
    <col min="14850" max="14850" width="20.625" style="4" customWidth="1"/>
    <col min="14851" max="14851" width="9.625" style="4" customWidth="1"/>
    <col min="14852" max="14853" width="15.625" style="4" bestFit="1" customWidth="1"/>
    <col min="14854" max="14854" width="21.125" style="4" bestFit="1" customWidth="1"/>
    <col min="14855" max="14855" width="12.625" style="4" customWidth="1"/>
    <col min="14856" max="14856" width="16.625" style="4" customWidth="1"/>
    <col min="14857" max="14857" width="19.125" style="4" customWidth="1"/>
    <col min="14858" max="14858" width="12.625" style="4" customWidth="1"/>
    <col min="14859" max="14860" width="16.625" style="4" customWidth="1"/>
    <col min="14861" max="14861" width="12.625" style="4" customWidth="1"/>
    <col min="14862" max="14863" width="16.625" style="4" customWidth="1"/>
    <col min="14864" max="14864" width="12.625" style="4" customWidth="1"/>
    <col min="14865" max="14865" width="16.625" style="4" customWidth="1"/>
    <col min="14866" max="14866" width="17.5" style="4" customWidth="1"/>
    <col min="14867" max="14867" width="12.625" style="4" customWidth="1"/>
    <col min="14868" max="14869" width="16.625" style="4" customWidth="1"/>
    <col min="14870" max="14870" width="12.625" style="4" customWidth="1"/>
    <col min="14871" max="14872" width="16.625" style="4" customWidth="1"/>
    <col min="14873" max="14873" width="12.625" style="4" customWidth="1"/>
    <col min="14874" max="14875" width="16.625" style="4" customWidth="1"/>
    <col min="14876" max="14876" width="12.625" style="4" customWidth="1"/>
    <col min="14877" max="14878" width="16.625" style="4" customWidth="1"/>
    <col min="14879" max="14879" width="12.625" style="4" customWidth="1"/>
    <col min="14880" max="14881" width="16.625" style="4" customWidth="1"/>
    <col min="14882" max="14882" width="12.625" style="4" customWidth="1"/>
    <col min="14883" max="14884" width="16.625" style="4" customWidth="1"/>
    <col min="14885" max="14885" width="12.625" style="4" customWidth="1"/>
    <col min="14886" max="14887" width="16.625" style="4" customWidth="1"/>
    <col min="14888" max="14888" width="12.625" style="4" customWidth="1"/>
    <col min="14889" max="14890" width="16.625" style="4" customWidth="1"/>
    <col min="14891" max="14891" width="14.625" style="4" customWidth="1"/>
    <col min="14892" max="14893" width="18.625" style="4" customWidth="1"/>
    <col min="14894" max="14894" width="9.5" style="4" customWidth="1"/>
    <col min="14895" max="14895" width="22.625" style="4" customWidth="1"/>
    <col min="14896" max="14896" width="5.875" style="4" customWidth="1"/>
    <col min="14897" max="15104" width="10.625" style="4"/>
    <col min="15105" max="15105" width="5.75" style="4" customWidth="1"/>
    <col min="15106" max="15106" width="20.625" style="4" customWidth="1"/>
    <col min="15107" max="15107" width="9.625" style="4" customWidth="1"/>
    <col min="15108" max="15109" width="15.625" style="4" bestFit="1" customWidth="1"/>
    <col min="15110" max="15110" width="21.125" style="4" bestFit="1" customWidth="1"/>
    <col min="15111" max="15111" width="12.625" style="4" customWidth="1"/>
    <col min="15112" max="15112" width="16.625" style="4" customWidth="1"/>
    <col min="15113" max="15113" width="19.125" style="4" customWidth="1"/>
    <col min="15114" max="15114" width="12.625" style="4" customWidth="1"/>
    <col min="15115" max="15116" width="16.625" style="4" customWidth="1"/>
    <col min="15117" max="15117" width="12.625" style="4" customWidth="1"/>
    <col min="15118" max="15119" width="16.625" style="4" customWidth="1"/>
    <col min="15120" max="15120" width="12.625" style="4" customWidth="1"/>
    <col min="15121" max="15121" width="16.625" style="4" customWidth="1"/>
    <col min="15122" max="15122" width="17.5" style="4" customWidth="1"/>
    <col min="15123" max="15123" width="12.625" style="4" customWidth="1"/>
    <col min="15124" max="15125" width="16.625" style="4" customWidth="1"/>
    <col min="15126" max="15126" width="12.625" style="4" customWidth="1"/>
    <col min="15127" max="15128" width="16.625" style="4" customWidth="1"/>
    <col min="15129" max="15129" width="12.625" style="4" customWidth="1"/>
    <col min="15130" max="15131" width="16.625" style="4" customWidth="1"/>
    <col min="15132" max="15132" width="12.625" style="4" customWidth="1"/>
    <col min="15133" max="15134" width="16.625" style="4" customWidth="1"/>
    <col min="15135" max="15135" width="12.625" style="4" customWidth="1"/>
    <col min="15136" max="15137" width="16.625" style="4" customWidth="1"/>
    <col min="15138" max="15138" width="12.625" style="4" customWidth="1"/>
    <col min="15139" max="15140" width="16.625" style="4" customWidth="1"/>
    <col min="15141" max="15141" width="12.625" style="4" customWidth="1"/>
    <col min="15142" max="15143" width="16.625" style="4" customWidth="1"/>
    <col min="15144" max="15144" width="12.625" style="4" customWidth="1"/>
    <col min="15145" max="15146" width="16.625" style="4" customWidth="1"/>
    <col min="15147" max="15147" width="14.625" style="4" customWidth="1"/>
    <col min="15148" max="15149" width="18.625" style="4" customWidth="1"/>
    <col min="15150" max="15150" width="9.5" style="4" customWidth="1"/>
    <col min="15151" max="15151" width="22.625" style="4" customWidth="1"/>
    <col min="15152" max="15152" width="5.875" style="4" customWidth="1"/>
    <col min="15153" max="15360" width="10.625" style="4"/>
    <col min="15361" max="15361" width="5.75" style="4" customWidth="1"/>
    <col min="15362" max="15362" width="20.625" style="4" customWidth="1"/>
    <col min="15363" max="15363" width="9.625" style="4" customWidth="1"/>
    <col min="15364" max="15365" width="15.625" style="4" bestFit="1" customWidth="1"/>
    <col min="15366" max="15366" width="21.125" style="4" bestFit="1" customWidth="1"/>
    <col min="15367" max="15367" width="12.625" style="4" customWidth="1"/>
    <col min="15368" max="15368" width="16.625" style="4" customWidth="1"/>
    <col min="15369" max="15369" width="19.125" style="4" customWidth="1"/>
    <col min="15370" max="15370" width="12.625" style="4" customWidth="1"/>
    <col min="15371" max="15372" width="16.625" style="4" customWidth="1"/>
    <col min="15373" max="15373" width="12.625" style="4" customWidth="1"/>
    <col min="15374" max="15375" width="16.625" style="4" customWidth="1"/>
    <col min="15376" max="15376" width="12.625" style="4" customWidth="1"/>
    <col min="15377" max="15377" width="16.625" style="4" customWidth="1"/>
    <col min="15378" max="15378" width="17.5" style="4" customWidth="1"/>
    <col min="15379" max="15379" width="12.625" style="4" customWidth="1"/>
    <col min="15380" max="15381" width="16.625" style="4" customWidth="1"/>
    <col min="15382" max="15382" width="12.625" style="4" customWidth="1"/>
    <col min="15383" max="15384" width="16.625" style="4" customWidth="1"/>
    <col min="15385" max="15385" width="12.625" style="4" customWidth="1"/>
    <col min="15386" max="15387" width="16.625" style="4" customWidth="1"/>
    <col min="15388" max="15388" width="12.625" style="4" customWidth="1"/>
    <col min="15389" max="15390" width="16.625" style="4" customWidth="1"/>
    <col min="15391" max="15391" width="12.625" style="4" customWidth="1"/>
    <col min="15392" max="15393" width="16.625" style="4" customWidth="1"/>
    <col min="15394" max="15394" width="12.625" style="4" customWidth="1"/>
    <col min="15395" max="15396" width="16.625" style="4" customWidth="1"/>
    <col min="15397" max="15397" width="12.625" style="4" customWidth="1"/>
    <col min="15398" max="15399" width="16.625" style="4" customWidth="1"/>
    <col min="15400" max="15400" width="12.625" style="4" customWidth="1"/>
    <col min="15401" max="15402" width="16.625" style="4" customWidth="1"/>
    <col min="15403" max="15403" width="14.625" style="4" customWidth="1"/>
    <col min="15404" max="15405" width="18.625" style="4" customWidth="1"/>
    <col min="15406" max="15406" width="9.5" style="4" customWidth="1"/>
    <col min="15407" max="15407" width="22.625" style="4" customWidth="1"/>
    <col min="15408" max="15408" width="5.875" style="4" customWidth="1"/>
    <col min="15409" max="15616" width="10.625" style="4"/>
    <col min="15617" max="15617" width="5.75" style="4" customWidth="1"/>
    <col min="15618" max="15618" width="20.625" style="4" customWidth="1"/>
    <col min="15619" max="15619" width="9.625" style="4" customWidth="1"/>
    <col min="15620" max="15621" width="15.625" style="4" bestFit="1" customWidth="1"/>
    <col min="15622" max="15622" width="21.125" style="4" bestFit="1" customWidth="1"/>
    <col min="15623" max="15623" width="12.625" style="4" customWidth="1"/>
    <col min="15624" max="15624" width="16.625" style="4" customWidth="1"/>
    <col min="15625" max="15625" width="19.125" style="4" customWidth="1"/>
    <col min="15626" max="15626" width="12.625" style="4" customWidth="1"/>
    <col min="15627" max="15628" width="16.625" style="4" customWidth="1"/>
    <col min="15629" max="15629" width="12.625" style="4" customWidth="1"/>
    <col min="15630" max="15631" width="16.625" style="4" customWidth="1"/>
    <col min="15632" max="15632" width="12.625" style="4" customWidth="1"/>
    <col min="15633" max="15633" width="16.625" style="4" customWidth="1"/>
    <col min="15634" max="15634" width="17.5" style="4" customWidth="1"/>
    <col min="15635" max="15635" width="12.625" style="4" customWidth="1"/>
    <col min="15636" max="15637" width="16.625" style="4" customWidth="1"/>
    <col min="15638" max="15638" width="12.625" style="4" customWidth="1"/>
    <col min="15639" max="15640" width="16.625" style="4" customWidth="1"/>
    <col min="15641" max="15641" width="12.625" style="4" customWidth="1"/>
    <col min="15642" max="15643" width="16.625" style="4" customWidth="1"/>
    <col min="15644" max="15644" width="12.625" style="4" customWidth="1"/>
    <col min="15645" max="15646" width="16.625" style="4" customWidth="1"/>
    <col min="15647" max="15647" width="12.625" style="4" customWidth="1"/>
    <col min="15648" max="15649" width="16.625" style="4" customWidth="1"/>
    <col min="15650" max="15650" width="12.625" style="4" customWidth="1"/>
    <col min="15651" max="15652" width="16.625" style="4" customWidth="1"/>
    <col min="15653" max="15653" width="12.625" style="4" customWidth="1"/>
    <col min="15654" max="15655" width="16.625" style="4" customWidth="1"/>
    <col min="15656" max="15656" width="12.625" style="4" customWidth="1"/>
    <col min="15657" max="15658" width="16.625" style="4" customWidth="1"/>
    <col min="15659" max="15659" width="14.625" style="4" customWidth="1"/>
    <col min="15660" max="15661" width="18.625" style="4" customWidth="1"/>
    <col min="15662" max="15662" width="9.5" style="4" customWidth="1"/>
    <col min="15663" max="15663" width="22.625" style="4" customWidth="1"/>
    <col min="15664" max="15664" width="5.875" style="4" customWidth="1"/>
    <col min="15665" max="15872" width="10.625" style="4"/>
    <col min="15873" max="15873" width="5.75" style="4" customWidth="1"/>
    <col min="15874" max="15874" width="20.625" style="4" customWidth="1"/>
    <col min="15875" max="15875" width="9.625" style="4" customWidth="1"/>
    <col min="15876" max="15877" width="15.625" style="4" bestFit="1" customWidth="1"/>
    <col min="15878" max="15878" width="21.125" style="4" bestFit="1" customWidth="1"/>
    <col min="15879" max="15879" width="12.625" style="4" customWidth="1"/>
    <col min="15880" max="15880" width="16.625" style="4" customWidth="1"/>
    <col min="15881" max="15881" width="19.125" style="4" customWidth="1"/>
    <col min="15882" max="15882" width="12.625" style="4" customWidth="1"/>
    <col min="15883" max="15884" width="16.625" style="4" customWidth="1"/>
    <col min="15885" max="15885" width="12.625" style="4" customWidth="1"/>
    <col min="15886" max="15887" width="16.625" style="4" customWidth="1"/>
    <col min="15888" max="15888" width="12.625" style="4" customWidth="1"/>
    <col min="15889" max="15889" width="16.625" style="4" customWidth="1"/>
    <col min="15890" max="15890" width="17.5" style="4" customWidth="1"/>
    <col min="15891" max="15891" width="12.625" style="4" customWidth="1"/>
    <col min="15892" max="15893" width="16.625" style="4" customWidth="1"/>
    <col min="15894" max="15894" width="12.625" style="4" customWidth="1"/>
    <col min="15895" max="15896" width="16.625" style="4" customWidth="1"/>
    <col min="15897" max="15897" width="12.625" style="4" customWidth="1"/>
    <col min="15898" max="15899" width="16.625" style="4" customWidth="1"/>
    <col min="15900" max="15900" width="12.625" style="4" customWidth="1"/>
    <col min="15901" max="15902" width="16.625" style="4" customWidth="1"/>
    <col min="15903" max="15903" width="12.625" style="4" customWidth="1"/>
    <col min="15904" max="15905" width="16.625" style="4" customWidth="1"/>
    <col min="15906" max="15906" width="12.625" style="4" customWidth="1"/>
    <col min="15907" max="15908" width="16.625" style="4" customWidth="1"/>
    <col min="15909" max="15909" width="12.625" style="4" customWidth="1"/>
    <col min="15910" max="15911" width="16.625" style="4" customWidth="1"/>
    <col min="15912" max="15912" width="12.625" style="4" customWidth="1"/>
    <col min="15913" max="15914" width="16.625" style="4" customWidth="1"/>
    <col min="15915" max="15915" width="14.625" style="4" customWidth="1"/>
    <col min="15916" max="15917" width="18.625" style="4" customWidth="1"/>
    <col min="15918" max="15918" width="9.5" style="4" customWidth="1"/>
    <col min="15919" max="15919" width="22.625" style="4" customWidth="1"/>
    <col min="15920" max="15920" width="5.875" style="4" customWidth="1"/>
    <col min="15921" max="16128" width="10.625" style="4"/>
    <col min="16129" max="16129" width="5.75" style="4" customWidth="1"/>
    <col min="16130" max="16130" width="20.625" style="4" customWidth="1"/>
    <col min="16131" max="16131" width="9.625" style="4" customWidth="1"/>
    <col min="16132" max="16133" width="15.625" style="4" bestFit="1" customWidth="1"/>
    <col min="16134" max="16134" width="21.125" style="4" bestFit="1" customWidth="1"/>
    <col min="16135" max="16135" width="12.625" style="4" customWidth="1"/>
    <col min="16136" max="16136" width="16.625" style="4" customWidth="1"/>
    <col min="16137" max="16137" width="19.125" style="4" customWidth="1"/>
    <col min="16138" max="16138" width="12.625" style="4" customWidth="1"/>
    <col min="16139" max="16140" width="16.625" style="4" customWidth="1"/>
    <col min="16141" max="16141" width="12.625" style="4" customWidth="1"/>
    <col min="16142" max="16143" width="16.625" style="4" customWidth="1"/>
    <col min="16144" max="16144" width="12.625" style="4" customWidth="1"/>
    <col min="16145" max="16145" width="16.625" style="4" customWidth="1"/>
    <col min="16146" max="16146" width="17.5" style="4" customWidth="1"/>
    <col min="16147" max="16147" width="12.625" style="4" customWidth="1"/>
    <col min="16148" max="16149" width="16.625" style="4" customWidth="1"/>
    <col min="16150" max="16150" width="12.625" style="4" customWidth="1"/>
    <col min="16151" max="16152" width="16.625" style="4" customWidth="1"/>
    <col min="16153" max="16153" width="12.625" style="4" customWidth="1"/>
    <col min="16154" max="16155" width="16.625" style="4" customWidth="1"/>
    <col min="16156" max="16156" width="12.625" style="4" customWidth="1"/>
    <col min="16157" max="16158" width="16.625" style="4" customWidth="1"/>
    <col min="16159" max="16159" width="12.625" style="4" customWidth="1"/>
    <col min="16160" max="16161" width="16.625" style="4" customWidth="1"/>
    <col min="16162" max="16162" width="12.625" style="4" customWidth="1"/>
    <col min="16163" max="16164" width="16.625" style="4" customWidth="1"/>
    <col min="16165" max="16165" width="12.625" style="4" customWidth="1"/>
    <col min="16166" max="16167" width="16.625" style="4" customWidth="1"/>
    <col min="16168" max="16168" width="12.625" style="4" customWidth="1"/>
    <col min="16169" max="16170" width="16.625" style="4" customWidth="1"/>
    <col min="16171" max="16171" width="14.625" style="4" customWidth="1"/>
    <col min="16172" max="16173" width="18.625" style="4" customWidth="1"/>
    <col min="16174" max="16174" width="9.5" style="4" customWidth="1"/>
    <col min="16175" max="16175" width="22.625" style="4" customWidth="1"/>
    <col min="16176" max="16176" width="5.875" style="4" customWidth="1"/>
    <col min="16177" max="16384" width="10.625" style="4"/>
  </cols>
  <sheetData>
    <row r="1" spans="1:49" ht="32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9" ht="19.5" thickBot="1">
      <c r="A2" s="5"/>
      <c r="B2" s="5" t="s">
        <v>133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 t="s">
        <v>133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5"/>
      <c r="AU2" s="5"/>
      <c r="AV2" s="7"/>
    </row>
    <row r="3" spans="1:49">
      <c r="A3" s="8"/>
      <c r="D3" s="9" t="s">
        <v>3</v>
      </c>
      <c r="E3" s="10"/>
      <c r="F3" s="10"/>
      <c r="G3" s="11" t="s">
        <v>4</v>
      </c>
      <c r="H3" s="12"/>
      <c r="I3" s="12"/>
      <c r="J3" s="11" t="s">
        <v>5</v>
      </c>
      <c r="K3" s="12"/>
      <c r="L3" s="12"/>
      <c r="M3" s="11" t="s">
        <v>82</v>
      </c>
      <c r="N3" s="12"/>
      <c r="O3" s="12"/>
      <c r="P3" s="11" t="s">
        <v>7</v>
      </c>
      <c r="Q3" s="12"/>
      <c r="R3" s="12"/>
      <c r="S3" s="13" t="s">
        <v>8</v>
      </c>
      <c r="T3" s="14"/>
      <c r="U3" s="15"/>
      <c r="V3" s="12" t="s">
        <v>9</v>
      </c>
      <c r="W3" s="12"/>
      <c r="X3" s="16"/>
      <c r="Y3" s="17" t="s">
        <v>10</v>
      </c>
      <c r="Z3" s="12"/>
      <c r="AA3" s="16"/>
      <c r="AB3" s="18" t="s">
        <v>11</v>
      </c>
      <c r="AC3" s="19"/>
      <c r="AD3" s="20"/>
      <c r="AE3" s="11" t="s">
        <v>12</v>
      </c>
      <c r="AF3" s="12"/>
      <c r="AG3" s="12"/>
      <c r="AH3" s="11" t="s">
        <v>13</v>
      </c>
      <c r="AI3" s="12"/>
      <c r="AJ3" s="12"/>
      <c r="AK3" s="11" t="s">
        <v>14</v>
      </c>
      <c r="AL3" s="12"/>
      <c r="AM3" s="12"/>
      <c r="AN3" s="11" t="s">
        <v>15</v>
      </c>
      <c r="AO3" s="12"/>
      <c r="AP3" s="12"/>
      <c r="AQ3" s="9" t="s">
        <v>16</v>
      </c>
      <c r="AR3" s="10"/>
      <c r="AS3" s="10"/>
      <c r="AT3" s="21"/>
      <c r="AU3" s="22"/>
      <c r="AV3" s="23"/>
      <c r="AW3" s="24"/>
    </row>
    <row r="4" spans="1:49">
      <c r="A4" s="8"/>
      <c r="D4" s="25" t="s">
        <v>17</v>
      </c>
      <c r="E4" s="25" t="s">
        <v>18</v>
      </c>
      <c r="F4" s="25" t="s">
        <v>19</v>
      </c>
      <c r="G4" s="26" t="s">
        <v>17</v>
      </c>
      <c r="H4" s="26" t="s">
        <v>18</v>
      </c>
      <c r="I4" s="26" t="s">
        <v>19</v>
      </c>
      <c r="J4" s="26" t="s">
        <v>17</v>
      </c>
      <c r="K4" s="26" t="s">
        <v>18</v>
      </c>
      <c r="L4" s="26" t="s">
        <v>19</v>
      </c>
      <c r="M4" s="26" t="s">
        <v>17</v>
      </c>
      <c r="N4" s="26" t="s">
        <v>18</v>
      </c>
      <c r="O4" s="26" t="s">
        <v>19</v>
      </c>
      <c r="P4" s="26" t="s">
        <v>17</v>
      </c>
      <c r="Q4" s="26" t="s">
        <v>18</v>
      </c>
      <c r="R4" s="26" t="s">
        <v>19</v>
      </c>
      <c r="S4" s="26" t="s">
        <v>17</v>
      </c>
      <c r="T4" s="26" t="s">
        <v>18</v>
      </c>
      <c r="U4" s="27" t="s">
        <v>19</v>
      </c>
      <c r="V4" s="28" t="s">
        <v>17</v>
      </c>
      <c r="W4" s="26" t="s">
        <v>18</v>
      </c>
      <c r="X4" s="29" t="s">
        <v>19</v>
      </c>
      <c r="Y4" s="26" t="s">
        <v>17</v>
      </c>
      <c r="Z4" s="26" t="s">
        <v>18</v>
      </c>
      <c r="AA4" s="29" t="s">
        <v>19</v>
      </c>
      <c r="AB4" s="26" t="s">
        <v>17</v>
      </c>
      <c r="AC4" s="26" t="s">
        <v>18</v>
      </c>
      <c r="AD4" s="26" t="s">
        <v>19</v>
      </c>
      <c r="AE4" s="26" t="s">
        <v>17</v>
      </c>
      <c r="AF4" s="26" t="s">
        <v>18</v>
      </c>
      <c r="AG4" s="26" t="s">
        <v>19</v>
      </c>
      <c r="AH4" s="26" t="s">
        <v>17</v>
      </c>
      <c r="AI4" s="26" t="s">
        <v>18</v>
      </c>
      <c r="AJ4" s="26" t="s">
        <v>19</v>
      </c>
      <c r="AK4" s="26" t="s">
        <v>17</v>
      </c>
      <c r="AL4" s="26" t="s">
        <v>18</v>
      </c>
      <c r="AM4" s="26" t="s">
        <v>19</v>
      </c>
      <c r="AN4" s="26" t="s">
        <v>17</v>
      </c>
      <c r="AO4" s="26" t="s">
        <v>18</v>
      </c>
      <c r="AP4" s="26" t="s">
        <v>19</v>
      </c>
      <c r="AQ4" s="25" t="s">
        <v>17</v>
      </c>
      <c r="AR4" s="25" t="s">
        <v>18</v>
      </c>
      <c r="AS4" s="25" t="s">
        <v>19</v>
      </c>
      <c r="AT4" s="30"/>
      <c r="AU4" s="7"/>
      <c r="AV4" s="31"/>
      <c r="AW4" s="24"/>
    </row>
    <row r="5" spans="1:49">
      <c r="A5" s="32"/>
      <c r="B5" s="33"/>
      <c r="C5" s="33"/>
      <c r="D5" s="34" t="s">
        <v>20</v>
      </c>
      <c r="E5" s="34" t="s">
        <v>21</v>
      </c>
      <c r="F5" s="34" t="s">
        <v>22</v>
      </c>
      <c r="G5" s="35" t="s">
        <v>20</v>
      </c>
      <c r="H5" s="35" t="s">
        <v>21</v>
      </c>
      <c r="I5" s="35" t="s">
        <v>22</v>
      </c>
      <c r="J5" s="35" t="s">
        <v>20</v>
      </c>
      <c r="K5" s="35" t="s">
        <v>21</v>
      </c>
      <c r="L5" s="35" t="s">
        <v>22</v>
      </c>
      <c r="M5" s="35" t="s">
        <v>20</v>
      </c>
      <c r="N5" s="35" t="s">
        <v>21</v>
      </c>
      <c r="O5" s="35" t="s">
        <v>22</v>
      </c>
      <c r="P5" s="35" t="s">
        <v>20</v>
      </c>
      <c r="Q5" s="35" t="s">
        <v>21</v>
      </c>
      <c r="R5" s="35" t="s">
        <v>22</v>
      </c>
      <c r="S5" s="35" t="s">
        <v>20</v>
      </c>
      <c r="T5" s="35" t="s">
        <v>21</v>
      </c>
      <c r="U5" s="36" t="s">
        <v>22</v>
      </c>
      <c r="V5" s="37" t="s">
        <v>20</v>
      </c>
      <c r="W5" s="35" t="s">
        <v>21</v>
      </c>
      <c r="X5" s="38" t="s">
        <v>22</v>
      </c>
      <c r="Y5" s="35" t="s">
        <v>20</v>
      </c>
      <c r="Z5" s="35" t="s">
        <v>21</v>
      </c>
      <c r="AA5" s="38" t="s">
        <v>22</v>
      </c>
      <c r="AB5" s="35" t="s">
        <v>20</v>
      </c>
      <c r="AC5" s="35" t="s">
        <v>21</v>
      </c>
      <c r="AD5" s="35" t="s">
        <v>22</v>
      </c>
      <c r="AE5" s="35" t="s">
        <v>20</v>
      </c>
      <c r="AF5" s="35" t="s">
        <v>21</v>
      </c>
      <c r="AG5" s="35" t="s">
        <v>22</v>
      </c>
      <c r="AH5" s="35" t="s">
        <v>20</v>
      </c>
      <c r="AI5" s="35" t="s">
        <v>21</v>
      </c>
      <c r="AJ5" s="35" t="s">
        <v>22</v>
      </c>
      <c r="AK5" s="35" t="s">
        <v>20</v>
      </c>
      <c r="AL5" s="35" t="s">
        <v>21</v>
      </c>
      <c r="AM5" s="35" t="s">
        <v>22</v>
      </c>
      <c r="AN5" s="35" t="s">
        <v>20</v>
      </c>
      <c r="AO5" s="35" t="s">
        <v>21</v>
      </c>
      <c r="AP5" s="35" t="s">
        <v>22</v>
      </c>
      <c r="AQ5" s="34" t="s">
        <v>20</v>
      </c>
      <c r="AR5" s="34" t="s">
        <v>21</v>
      </c>
      <c r="AS5" s="34" t="s">
        <v>22</v>
      </c>
      <c r="AT5" s="39"/>
      <c r="AU5" s="33"/>
      <c r="AV5" s="40"/>
      <c r="AW5" s="24"/>
    </row>
    <row r="6" spans="1:49" ht="25.5">
      <c r="A6" s="41" t="s">
        <v>23</v>
      </c>
      <c r="B6" s="42" t="s">
        <v>24</v>
      </c>
      <c r="C6" s="43" t="s">
        <v>25</v>
      </c>
      <c r="D6" s="170">
        <v>0</v>
      </c>
      <c r="E6" s="171">
        <v>0</v>
      </c>
      <c r="F6" s="171">
        <v>0</v>
      </c>
      <c r="G6" s="156"/>
      <c r="H6" s="156"/>
      <c r="I6" s="156"/>
      <c r="J6" s="46">
        <f>D6+G6</f>
        <v>0</v>
      </c>
      <c r="K6" s="46">
        <f>E6+H6</f>
        <v>0</v>
      </c>
      <c r="L6" s="47">
        <f>F6+I6</f>
        <v>0</v>
      </c>
      <c r="M6" s="171"/>
      <c r="N6" s="171"/>
      <c r="O6" s="247"/>
      <c r="P6" s="54">
        <v>3</v>
      </c>
      <c r="Q6" s="54">
        <v>670.92100000000005</v>
      </c>
      <c r="R6" s="54">
        <v>156671.587</v>
      </c>
      <c r="S6" s="192"/>
      <c r="T6" s="192"/>
      <c r="U6" s="259"/>
      <c r="V6" s="47">
        <f>P6+S6</f>
        <v>3</v>
      </c>
      <c r="W6" s="46">
        <f>Q6+T6</f>
        <v>670.92100000000005</v>
      </c>
      <c r="X6" s="47">
        <f>R6+U6</f>
        <v>156671.587</v>
      </c>
      <c r="Y6" s="54"/>
      <c r="Z6" s="54"/>
      <c r="AA6" s="54"/>
      <c r="AB6" s="52"/>
      <c r="AC6" s="52"/>
      <c r="AD6" s="52"/>
      <c r="AE6" s="52"/>
      <c r="AF6" s="52"/>
      <c r="AG6" s="52"/>
      <c r="AH6" s="54"/>
      <c r="AI6" s="54"/>
      <c r="AJ6" s="54"/>
      <c r="AK6" s="52"/>
      <c r="AL6" s="52"/>
      <c r="AM6" s="52"/>
      <c r="AN6" s="54"/>
      <c r="AO6" s="54"/>
      <c r="AP6" s="54"/>
      <c r="AQ6" s="54">
        <f>AN6+AK6+AH6+AE6+AB6+Y6+S6+P6+M6+G6+D6</f>
        <v>3</v>
      </c>
      <c r="AR6" s="54">
        <f>AO6+AL6+AI6+AF6+AC6+Z6+T6+Q6+N6+H6+E6</f>
        <v>670.92100000000005</v>
      </c>
      <c r="AS6" s="54">
        <f>AP6+AM6+AJ6+AG6+AD6+AA6+U6+R6+O6+I6+F6</f>
        <v>156671.587</v>
      </c>
      <c r="AT6" s="55" t="s">
        <v>25</v>
      </c>
      <c r="AU6" s="42" t="s">
        <v>24</v>
      </c>
      <c r="AV6" s="56" t="s">
        <v>23</v>
      </c>
      <c r="AW6" s="24"/>
    </row>
    <row r="7" spans="1:49" ht="25.5">
      <c r="A7" s="41"/>
      <c r="B7" s="57"/>
      <c r="C7" s="58" t="s">
        <v>26</v>
      </c>
      <c r="D7" s="172">
        <v>21</v>
      </c>
      <c r="E7" s="173">
        <v>359.584</v>
      </c>
      <c r="F7" s="177">
        <v>340665.51680815878</v>
      </c>
      <c r="G7" s="156">
        <v>10</v>
      </c>
      <c r="H7" s="156">
        <v>163.929</v>
      </c>
      <c r="I7" s="156">
        <v>99449.224000000002</v>
      </c>
      <c r="J7" s="61">
        <f t="shared" ref="J7:L32" si="0">D7+G7</f>
        <v>31</v>
      </c>
      <c r="K7" s="61">
        <f t="shared" si="0"/>
        <v>523.51300000000003</v>
      </c>
      <c r="L7" s="62">
        <f t="shared" si="0"/>
        <v>440114.74080815876</v>
      </c>
      <c r="M7" s="173">
        <v>15</v>
      </c>
      <c r="N7" s="173">
        <v>814.28750000000002</v>
      </c>
      <c r="O7" s="248">
        <v>222795.761</v>
      </c>
      <c r="P7" s="54">
        <v>11</v>
      </c>
      <c r="Q7" s="54">
        <v>1596.5709999999999</v>
      </c>
      <c r="R7" s="54">
        <v>385627.29100000003</v>
      </c>
      <c r="S7" s="193"/>
      <c r="T7" s="193"/>
      <c r="U7" s="260"/>
      <c r="V7" s="62">
        <f t="shared" ref="V7:X60" si="1">P7+S7</f>
        <v>11</v>
      </c>
      <c r="W7" s="61">
        <f t="shared" si="1"/>
        <v>1596.5709999999999</v>
      </c>
      <c r="X7" s="62">
        <f t="shared" si="1"/>
        <v>385627.29100000003</v>
      </c>
      <c r="Y7" s="54">
        <v>1</v>
      </c>
      <c r="Z7" s="54">
        <v>212.28399999999999</v>
      </c>
      <c r="AA7" s="54">
        <v>47298.074999999997</v>
      </c>
      <c r="AB7" s="61"/>
      <c r="AC7" s="61"/>
      <c r="AD7" s="61"/>
      <c r="AE7" s="61"/>
      <c r="AF7" s="61"/>
      <c r="AG7" s="61"/>
      <c r="AH7" s="68"/>
      <c r="AI7" s="68"/>
      <c r="AJ7" s="68"/>
      <c r="AK7" s="61"/>
      <c r="AL7" s="61"/>
      <c r="AM7" s="61"/>
      <c r="AN7" s="68"/>
      <c r="AO7" s="68"/>
      <c r="AP7" s="68"/>
      <c r="AQ7" s="68">
        <f t="shared" ref="AQ7:AS68" si="2">AN7+AK7+AH7+AE7+AB7+Y7+S7+P7+M7+G7+D7</f>
        <v>58</v>
      </c>
      <c r="AR7" s="68">
        <f t="shared" si="2"/>
        <v>3146.6554999999998</v>
      </c>
      <c r="AS7" s="68">
        <f t="shared" si="2"/>
        <v>1095835.867808159</v>
      </c>
      <c r="AT7" s="69" t="s">
        <v>26</v>
      </c>
      <c r="AU7" s="57"/>
      <c r="AV7" s="56"/>
      <c r="AW7" s="24"/>
    </row>
    <row r="8" spans="1:49" ht="25.5">
      <c r="A8" s="41" t="s">
        <v>27</v>
      </c>
      <c r="B8" s="42" t="s">
        <v>28</v>
      </c>
      <c r="C8" s="70" t="s">
        <v>25</v>
      </c>
      <c r="D8" s="170">
        <v>0</v>
      </c>
      <c r="E8" s="171">
        <v>0</v>
      </c>
      <c r="F8" s="171">
        <v>0</v>
      </c>
      <c r="G8" s="156"/>
      <c r="H8" s="156"/>
      <c r="I8" s="156"/>
      <c r="J8" s="52">
        <f t="shared" si="0"/>
        <v>0</v>
      </c>
      <c r="K8" s="52">
        <f t="shared" si="0"/>
        <v>0</v>
      </c>
      <c r="L8" s="71">
        <f t="shared" si="0"/>
        <v>0</v>
      </c>
      <c r="M8" s="171"/>
      <c r="N8" s="171"/>
      <c r="O8" s="247"/>
      <c r="P8" s="54"/>
      <c r="Q8" s="54"/>
      <c r="R8" s="54"/>
      <c r="S8" s="192"/>
      <c r="T8" s="192"/>
      <c r="U8" s="259"/>
      <c r="V8" s="71">
        <f t="shared" si="1"/>
        <v>0</v>
      </c>
      <c r="W8" s="52">
        <f t="shared" si="1"/>
        <v>0</v>
      </c>
      <c r="X8" s="71">
        <f t="shared" si="1"/>
        <v>0</v>
      </c>
      <c r="Y8" s="54"/>
      <c r="Z8" s="54"/>
      <c r="AA8" s="54"/>
      <c r="AB8" s="52"/>
      <c r="AC8" s="52"/>
      <c r="AD8" s="52"/>
      <c r="AE8" s="52"/>
      <c r="AF8" s="52"/>
      <c r="AG8" s="52"/>
      <c r="AH8" s="54"/>
      <c r="AI8" s="54"/>
      <c r="AJ8" s="54"/>
      <c r="AK8" s="52"/>
      <c r="AL8" s="52"/>
      <c r="AM8" s="52"/>
      <c r="AN8" s="54"/>
      <c r="AO8" s="54"/>
      <c r="AP8" s="54"/>
      <c r="AQ8" s="54">
        <f t="shared" si="2"/>
        <v>0</v>
      </c>
      <c r="AR8" s="54">
        <f t="shared" si="2"/>
        <v>0</v>
      </c>
      <c r="AS8" s="54">
        <f t="shared" si="2"/>
        <v>0</v>
      </c>
      <c r="AT8" s="55" t="s">
        <v>25</v>
      </c>
      <c r="AU8" s="42" t="s">
        <v>28</v>
      </c>
      <c r="AV8" s="56" t="s">
        <v>27</v>
      </c>
      <c r="AW8" s="24"/>
    </row>
    <row r="9" spans="1:49" ht="25.5">
      <c r="A9" s="41"/>
      <c r="B9" s="57"/>
      <c r="C9" s="58" t="s">
        <v>26</v>
      </c>
      <c r="D9" s="172">
        <v>0</v>
      </c>
      <c r="E9" s="173">
        <v>0</v>
      </c>
      <c r="F9" s="173">
        <v>0</v>
      </c>
      <c r="G9" s="156"/>
      <c r="H9" s="156"/>
      <c r="I9" s="156"/>
      <c r="J9" s="61">
        <f t="shared" si="0"/>
        <v>0</v>
      </c>
      <c r="K9" s="61">
        <f t="shared" si="0"/>
        <v>0</v>
      </c>
      <c r="L9" s="62">
        <f t="shared" si="0"/>
        <v>0</v>
      </c>
      <c r="M9" s="173">
        <v>2</v>
      </c>
      <c r="N9" s="173">
        <v>313.60500000000002</v>
      </c>
      <c r="O9" s="248">
        <v>14337.996999999999</v>
      </c>
      <c r="P9" s="54">
        <v>5</v>
      </c>
      <c r="Q9" s="54">
        <v>591.09900000000005</v>
      </c>
      <c r="R9" s="54">
        <v>33932.199000000001</v>
      </c>
      <c r="S9" s="193"/>
      <c r="T9" s="193"/>
      <c r="U9" s="260"/>
      <c r="V9" s="62">
        <f t="shared" si="1"/>
        <v>5</v>
      </c>
      <c r="W9" s="61">
        <f t="shared" si="1"/>
        <v>591.09900000000005</v>
      </c>
      <c r="X9" s="62">
        <f t="shared" si="1"/>
        <v>33932.199000000001</v>
      </c>
      <c r="Y9" s="54"/>
      <c r="Z9" s="54"/>
      <c r="AA9" s="54"/>
      <c r="AB9" s="61"/>
      <c r="AC9" s="61"/>
      <c r="AD9" s="61"/>
      <c r="AE9" s="61"/>
      <c r="AF9" s="61"/>
      <c r="AG9" s="61"/>
      <c r="AH9" s="68"/>
      <c r="AI9" s="68"/>
      <c r="AJ9" s="68"/>
      <c r="AK9" s="61"/>
      <c r="AL9" s="61"/>
      <c r="AM9" s="61"/>
      <c r="AN9" s="68"/>
      <c r="AO9" s="68"/>
      <c r="AP9" s="68"/>
      <c r="AQ9" s="68">
        <f t="shared" si="2"/>
        <v>7</v>
      </c>
      <c r="AR9" s="68">
        <f t="shared" si="2"/>
        <v>904.70400000000006</v>
      </c>
      <c r="AS9" s="68">
        <f t="shared" si="2"/>
        <v>48270.195999999996</v>
      </c>
      <c r="AT9" s="69" t="s">
        <v>26</v>
      </c>
      <c r="AU9" s="57"/>
      <c r="AV9" s="56"/>
      <c r="AW9" s="24"/>
    </row>
    <row r="10" spans="1:49" ht="25.5">
      <c r="A10" s="41" t="s">
        <v>29</v>
      </c>
      <c r="B10" s="42" t="s">
        <v>30</v>
      </c>
      <c r="C10" s="70" t="s">
        <v>25</v>
      </c>
      <c r="D10" s="170">
        <v>0</v>
      </c>
      <c r="E10" s="171">
        <v>0</v>
      </c>
      <c r="F10" s="171">
        <v>0</v>
      </c>
      <c r="G10" s="156"/>
      <c r="H10" s="156"/>
      <c r="I10" s="156"/>
      <c r="J10" s="52">
        <f t="shared" si="0"/>
        <v>0</v>
      </c>
      <c r="K10" s="52">
        <f t="shared" si="0"/>
        <v>0</v>
      </c>
      <c r="L10" s="71">
        <f t="shared" si="0"/>
        <v>0</v>
      </c>
      <c r="M10" s="171"/>
      <c r="N10" s="171"/>
      <c r="O10" s="247"/>
      <c r="P10" s="54"/>
      <c r="Q10" s="54"/>
      <c r="R10" s="54"/>
      <c r="S10" s="192"/>
      <c r="T10" s="192"/>
      <c r="U10" s="259"/>
      <c r="V10" s="71">
        <f t="shared" si="1"/>
        <v>0</v>
      </c>
      <c r="W10" s="52">
        <f t="shared" si="1"/>
        <v>0</v>
      </c>
      <c r="X10" s="71">
        <f t="shared" si="1"/>
        <v>0</v>
      </c>
      <c r="Y10" s="54"/>
      <c r="Z10" s="54"/>
      <c r="AA10" s="54"/>
      <c r="AB10" s="52"/>
      <c r="AC10" s="52"/>
      <c r="AD10" s="52"/>
      <c r="AE10" s="52"/>
      <c r="AF10" s="52"/>
      <c r="AG10" s="52"/>
      <c r="AH10" s="54"/>
      <c r="AI10" s="54"/>
      <c r="AJ10" s="54"/>
      <c r="AK10" s="52"/>
      <c r="AL10" s="52"/>
      <c r="AM10" s="52"/>
      <c r="AN10" s="54"/>
      <c r="AO10" s="54"/>
      <c r="AP10" s="54"/>
      <c r="AQ10" s="54">
        <f t="shared" si="2"/>
        <v>0</v>
      </c>
      <c r="AR10" s="54">
        <f t="shared" si="2"/>
        <v>0</v>
      </c>
      <c r="AS10" s="54">
        <f t="shared" si="2"/>
        <v>0</v>
      </c>
      <c r="AT10" s="55" t="s">
        <v>25</v>
      </c>
      <c r="AU10" s="42" t="s">
        <v>30</v>
      </c>
      <c r="AV10" s="56" t="s">
        <v>29</v>
      </c>
      <c r="AW10" s="24"/>
    </row>
    <row r="11" spans="1:49" ht="25.5">
      <c r="A11" s="73"/>
      <c r="B11" s="57"/>
      <c r="C11" s="58" t="s">
        <v>26</v>
      </c>
      <c r="D11" s="172">
        <v>0</v>
      </c>
      <c r="E11" s="173">
        <v>0</v>
      </c>
      <c r="F11" s="173">
        <v>0</v>
      </c>
      <c r="G11" s="156"/>
      <c r="H11" s="156"/>
      <c r="I11" s="156"/>
      <c r="J11" s="61">
        <f t="shared" si="0"/>
        <v>0</v>
      </c>
      <c r="K11" s="61">
        <f t="shared" si="0"/>
        <v>0</v>
      </c>
      <c r="L11" s="62">
        <f t="shared" si="0"/>
        <v>0</v>
      </c>
      <c r="M11" s="173"/>
      <c r="N11" s="173"/>
      <c r="O11" s="248"/>
      <c r="P11" s="54"/>
      <c r="Q11" s="54"/>
      <c r="R11" s="54"/>
      <c r="S11" s="193"/>
      <c r="T11" s="193"/>
      <c r="U11" s="260"/>
      <c r="V11" s="62">
        <f t="shared" si="1"/>
        <v>0</v>
      </c>
      <c r="W11" s="61">
        <f t="shared" si="1"/>
        <v>0</v>
      </c>
      <c r="X11" s="62">
        <f t="shared" si="1"/>
        <v>0</v>
      </c>
      <c r="Y11" s="54"/>
      <c r="Z11" s="54"/>
      <c r="AA11" s="54"/>
      <c r="AB11" s="61"/>
      <c r="AC11" s="61"/>
      <c r="AD11" s="61"/>
      <c r="AE11" s="61"/>
      <c r="AF11" s="61"/>
      <c r="AG11" s="61"/>
      <c r="AH11" s="68"/>
      <c r="AI11" s="68"/>
      <c r="AJ11" s="68"/>
      <c r="AK11" s="61"/>
      <c r="AL11" s="61"/>
      <c r="AM11" s="61"/>
      <c r="AN11" s="68"/>
      <c r="AO11" s="68"/>
      <c r="AP11" s="68"/>
      <c r="AQ11" s="68">
        <f t="shared" si="2"/>
        <v>0</v>
      </c>
      <c r="AR11" s="68">
        <f t="shared" si="2"/>
        <v>0</v>
      </c>
      <c r="AS11" s="68">
        <f t="shared" si="2"/>
        <v>0</v>
      </c>
      <c r="AT11" s="74" t="s">
        <v>26</v>
      </c>
      <c r="AU11" s="57"/>
      <c r="AV11" s="75"/>
      <c r="AW11" s="24"/>
    </row>
    <row r="12" spans="1:49" ht="25.5">
      <c r="A12" s="41"/>
      <c r="B12" s="42" t="s">
        <v>31</v>
      </c>
      <c r="C12" s="70" t="s">
        <v>25</v>
      </c>
      <c r="D12" s="170">
        <v>0</v>
      </c>
      <c r="E12" s="171">
        <v>0</v>
      </c>
      <c r="F12" s="171">
        <v>0</v>
      </c>
      <c r="G12" s="156"/>
      <c r="H12" s="156"/>
      <c r="I12" s="156"/>
      <c r="J12" s="52">
        <f t="shared" si="0"/>
        <v>0</v>
      </c>
      <c r="K12" s="52">
        <f t="shared" si="0"/>
        <v>0</v>
      </c>
      <c r="L12" s="71">
        <f t="shared" si="0"/>
        <v>0</v>
      </c>
      <c r="M12" s="171"/>
      <c r="N12" s="171"/>
      <c r="O12" s="247"/>
      <c r="P12" s="54"/>
      <c r="Q12" s="54"/>
      <c r="R12" s="54"/>
      <c r="S12" s="192"/>
      <c r="T12" s="192"/>
      <c r="U12" s="259"/>
      <c r="V12" s="71">
        <f t="shared" si="1"/>
        <v>0</v>
      </c>
      <c r="W12" s="52">
        <f t="shared" si="1"/>
        <v>0</v>
      </c>
      <c r="X12" s="71">
        <f t="shared" si="1"/>
        <v>0</v>
      </c>
      <c r="Y12" s="54"/>
      <c r="Z12" s="54"/>
      <c r="AA12" s="54"/>
      <c r="AB12" s="52"/>
      <c r="AC12" s="52"/>
      <c r="AD12" s="52"/>
      <c r="AE12" s="52"/>
      <c r="AF12" s="52"/>
      <c r="AG12" s="52"/>
      <c r="AH12" s="54"/>
      <c r="AI12" s="54"/>
      <c r="AJ12" s="54"/>
      <c r="AK12" s="52"/>
      <c r="AL12" s="52"/>
      <c r="AM12" s="52"/>
      <c r="AN12" s="54"/>
      <c r="AO12" s="54"/>
      <c r="AP12" s="54"/>
      <c r="AQ12" s="54">
        <f t="shared" si="2"/>
        <v>0</v>
      </c>
      <c r="AR12" s="54">
        <f t="shared" si="2"/>
        <v>0</v>
      </c>
      <c r="AS12" s="54">
        <f t="shared" si="2"/>
        <v>0</v>
      </c>
      <c r="AT12" s="55" t="s">
        <v>25</v>
      </c>
      <c r="AU12" s="42" t="s">
        <v>31</v>
      </c>
      <c r="AV12" s="56"/>
      <c r="AW12" s="24"/>
    </row>
    <row r="13" spans="1:49" ht="25.5">
      <c r="A13" s="41" t="s">
        <v>32</v>
      </c>
      <c r="B13" s="57"/>
      <c r="C13" s="58" t="s">
        <v>26</v>
      </c>
      <c r="D13" s="172">
        <v>0</v>
      </c>
      <c r="E13" s="173">
        <v>0</v>
      </c>
      <c r="F13" s="173">
        <v>0</v>
      </c>
      <c r="G13" s="156"/>
      <c r="H13" s="156"/>
      <c r="I13" s="156"/>
      <c r="J13" s="61">
        <f t="shared" si="0"/>
        <v>0</v>
      </c>
      <c r="K13" s="61">
        <f t="shared" si="0"/>
        <v>0</v>
      </c>
      <c r="L13" s="62">
        <f t="shared" si="0"/>
        <v>0</v>
      </c>
      <c r="M13" s="173"/>
      <c r="N13" s="173"/>
      <c r="O13" s="248"/>
      <c r="P13" s="54"/>
      <c r="Q13" s="54"/>
      <c r="R13" s="54"/>
      <c r="S13" s="193"/>
      <c r="T13" s="193"/>
      <c r="U13" s="260"/>
      <c r="V13" s="62">
        <f t="shared" si="1"/>
        <v>0</v>
      </c>
      <c r="W13" s="61">
        <f t="shared" si="1"/>
        <v>0</v>
      </c>
      <c r="X13" s="62">
        <f t="shared" si="1"/>
        <v>0</v>
      </c>
      <c r="Y13" s="54"/>
      <c r="Z13" s="54"/>
      <c r="AA13" s="54"/>
      <c r="AB13" s="61"/>
      <c r="AC13" s="61"/>
      <c r="AD13" s="61"/>
      <c r="AE13" s="61"/>
      <c r="AF13" s="61"/>
      <c r="AG13" s="61"/>
      <c r="AH13" s="68"/>
      <c r="AI13" s="68"/>
      <c r="AJ13" s="68"/>
      <c r="AK13" s="61"/>
      <c r="AL13" s="61"/>
      <c r="AM13" s="61"/>
      <c r="AN13" s="68"/>
      <c r="AO13" s="68"/>
      <c r="AP13" s="68"/>
      <c r="AQ13" s="68">
        <f t="shared" si="2"/>
        <v>0</v>
      </c>
      <c r="AR13" s="68">
        <f t="shared" si="2"/>
        <v>0</v>
      </c>
      <c r="AS13" s="68">
        <f t="shared" si="2"/>
        <v>0</v>
      </c>
      <c r="AT13" s="69" t="s">
        <v>26</v>
      </c>
      <c r="AU13" s="57"/>
      <c r="AV13" s="56" t="s">
        <v>32</v>
      </c>
      <c r="AW13" s="24"/>
    </row>
    <row r="14" spans="1:49" ht="25.5">
      <c r="A14" s="41"/>
      <c r="B14" s="42" t="s">
        <v>33</v>
      </c>
      <c r="C14" s="70" t="s">
        <v>25</v>
      </c>
      <c r="D14" s="170">
        <v>0</v>
      </c>
      <c r="E14" s="171">
        <v>0</v>
      </c>
      <c r="F14" s="171">
        <v>0</v>
      </c>
      <c r="G14" s="156"/>
      <c r="H14" s="156"/>
      <c r="I14" s="156"/>
      <c r="J14" s="52">
        <f t="shared" si="0"/>
        <v>0</v>
      </c>
      <c r="K14" s="52">
        <f t="shared" si="0"/>
        <v>0</v>
      </c>
      <c r="L14" s="71">
        <f t="shared" si="0"/>
        <v>0</v>
      </c>
      <c r="M14" s="171"/>
      <c r="N14" s="171"/>
      <c r="O14" s="247"/>
      <c r="P14" s="54">
        <v>202</v>
      </c>
      <c r="Q14" s="54">
        <v>1545.1364000000001</v>
      </c>
      <c r="R14" s="54">
        <v>149384.31400000001</v>
      </c>
      <c r="S14" s="192"/>
      <c r="T14" s="192"/>
      <c r="U14" s="259"/>
      <c r="V14" s="71">
        <f t="shared" si="1"/>
        <v>202</v>
      </c>
      <c r="W14" s="52">
        <f t="shared" si="1"/>
        <v>1545.1364000000001</v>
      </c>
      <c r="X14" s="71">
        <f t="shared" si="1"/>
        <v>149384.31400000001</v>
      </c>
      <c r="Y14" s="54">
        <v>35</v>
      </c>
      <c r="Z14" s="54">
        <v>167.3081</v>
      </c>
      <c r="AA14" s="54">
        <v>7413.1210000000001</v>
      </c>
      <c r="AB14" s="52"/>
      <c r="AC14" s="52"/>
      <c r="AD14" s="52"/>
      <c r="AE14" s="52"/>
      <c r="AF14" s="52"/>
      <c r="AG14" s="52"/>
      <c r="AH14" s="54"/>
      <c r="AI14" s="54"/>
      <c r="AJ14" s="54"/>
      <c r="AK14" s="52"/>
      <c r="AL14" s="52"/>
      <c r="AM14" s="52"/>
      <c r="AN14" s="54"/>
      <c r="AO14" s="54"/>
      <c r="AP14" s="54"/>
      <c r="AQ14" s="54">
        <f t="shared" si="2"/>
        <v>237</v>
      </c>
      <c r="AR14" s="54">
        <f t="shared" si="2"/>
        <v>1712.4445000000001</v>
      </c>
      <c r="AS14" s="54">
        <f t="shared" si="2"/>
        <v>156797.43500000003</v>
      </c>
      <c r="AT14" s="55" t="s">
        <v>25</v>
      </c>
      <c r="AU14" s="42" t="s">
        <v>33</v>
      </c>
      <c r="AV14" s="56"/>
      <c r="AW14" s="24"/>
    </row>
    <row r="15" spans="1:49" ht="25.5">
      <c r="A15" s="41" t="s">
        <v>27</v>
      </c>
      <c r="B15" s="57"/>
      <c r="C15" s="58" t="s">
        <v>26</v>
      </c>
      <c r="D15" s="172">
        <v>0</v>
      </c>
      <c r="E15" s="173">
        <v>0</v>
      </c>
      <c r="F15" s="173">
        <v>0</v>
      </c>
      <c r="G15" s="156"/>
      <c r="H15" s="156"/>
      <c r="I15" s="156"/>
      <c r="J15" s="61">
        <f t="shared" si="0"/>
        <v>0</v>
      </c>
      <c r="K15" s="61">
        <f t="shared" si="0"/>
        <v>0</v>
      </c>
      <c r="L15" s="62">
        <f t="shared" si="0"/>
        <v>0</v>
      </c>
      <c r="M15" s="173"/>
      <c r="N15" s="173"/>
      <c r="O15" s="248"/>
      <c r="P15" s="54"/>
      <c r="Q15" s="54"/>
      <c r="R15" s="54"/>
      <c r="S15" s="193"/>
      <c r="T15" s="193"/>
      <c r="U15" s="260"/>
      <c r="V15" s="62">
        <f t="shared" si="1"/>
        <v>0</v>
      </c>
      <c r="W15" s="61">
        <f t="shared" si="1"/>
        <v>0</v>
      </c>
      <c r="X15" s="62">
        <f t="shared" si="1"/>
        <v>0</v>
      </c>
      <c r="Y15" s="54"/>
      <c r="Z15" s="54"/>
      <c r="AA15" s="54"/>
      <c r="AB15" s="61"/>
      <c r="AC15" s="61"/>
      <c r="AD15" s="61"/>
      <c r="AE15" s="61"/>
      <c r="AF15" s="61"/>
      <c r="AG15" s="61"/>
      <c r="AH15" s="68"/>
      <c r="AI15" s="68"/>
      <c r="AJ15" s="68"/>
      <c r="AK15" s="61"/>
      <c r="AL15" s="61"/>
      <c r="AM15" s="61"/>
      <c r="AN15" s="68"/>
      <c r="AO15" s="68"/>
      <c r="AP15" s="68"/>
      <c r="AQ15" s="68">
        <f t="shared" si="2"/>
        <v>0</v>
      </c>
      <c r="AR15" s="68">
        <f t="shared" si="2"/>
        <v>0</v>
      </c>
      <c r="AS15" s="68">
        <f t="shared" si="2"/>
        <v>0</v>
      </c>
      <c r="AT15" s="69" t="s">
        <v>26</v>
      </c>
      <c r="AU15" s="57"/>
      <c r="AV15" s="56" t="s">
        <v>27</v>
      </c>
      <c r="AW15" s="24"/>
    </row>
    <row r="16" spans="1:49" ht="25.5">
      <c r="A16" s="41"/>
      <c r="B16" s="42" t="s">
        <v>34</v>
      </c>
      <c r="C16" s="70" t="s">
        <v>25</v>
      </c>
      <c r="D16" s="170">
        <v>0</v>
      </c>
      <c r="E16" s="171">
        <v>0</v>
      </c>
      <c r="F16" s="171">
        <v>0</v>
      </c>
      <c r="G16" s="156"/>
      <c r="H16" s="156"/>
      <c r="I16" s="156"/>
      <c r="J16" s="52">
        <f t="shared" si="0"/>
        <v>0</v>
      </c>
      <c r="K16" s="52">
        <f t="shared" si="0"/>
        <v>0</v>
      </c>
      <c r="L16" s="71">
        <f t="shared" si="0"/>
        <v>0</v>
      </c>
      <c r="M16" s="171"/>
      <c r="N16" s="171"/>
      <c r="O16" s="247"/>
      <c r="P16" s="54">
        <v>66</v>
      </c>
      <c r="Q16" s="54">
        <v>164.9736</v>
      </c>
      <c r="R16" s="54">
        <v>23955.546999999999</v>
      </c>
      <c r="S16" s="192"/>
      <c r="T16" s="192"/>
      <c r="U16" s="259"/>
      <c r="V16" s="71">
        <f t="shared" si="1"/>
        <v>66</v>
      </c>
      <c r="W16" s="52">
        <f t="shared" si="1"/>
        <v>164.9736</v>
      </c>
      <c r="X16" s="71">
        <f t="shared" si="1"/>
        <v>23955.546999999999</v>
      </c>
      <c r="Y16" s="54"/>
      <c r="Z16" s="54"/>
      <c r="AA16" s="54"/>
      <c r="AB16" s="52"/>
      <c r="AC16" s="52"/>
      <c r="AD16" s="52"/>
      <c r="AE16" s="52"/>
      <c r="AF16" s="52"/>
      <c r="AG16" s="52"/>
      <c r="AH16" s="54"/>
      <c r="AI16" s="54"/>
      <c r="AJ16" s="54"/>
      <c r="AK16" s="52"/>
      <c r="AL16" s="52"/>
      <c r="AM16" s="52"/>
      <c r="AN16" s="54"/>
      <c r="AO16" s="54"/>
      <c r="AP16" s="54"/>
      <c r="AQ16" s="54">
        <f t="shared" si="2"/>
        <v>66</v>
      </c>
      <c r="AR16" s="54">
        <f t="shared" si="2"/>
        <v>164.9736</v>
      </c>
      <c r="AS16" s="54">
        <f t="shared" si="2"/>
        <v>23955.546999999999</v>
      </c>
      <c r="AT16" s="55" t="s">
        <v>25</v>
      </c>
      <c r="AU16" s="42" t="s">
        <v>34</v>
      </c>
      <c r="AV16" s="56"/>
      <c r="AW16" s="24"/>
    </row>
    <row r="17" spans="1:49" ht="25.5">
      <c r="A17" s="41" t="s">
        <v>29</v>
      </c>
      <c r="B17" s="57"/>
      <c r="C17" s="58" t="s">
        <v>26</v>
      </c>
      <c r="D17" s="172">
        <v>0</v>
      </c>
      <c r="E17" s="173">
        <v>0</v>
      </c>
      <c r="F17" s="173">
        <v>0</v>
      </c>
      <c r="G17" s="156"/>
      <c r="H17" s="156"/>
      <c r="I17" s="156"/>
      <c r="J17" s="61">
        <f t="shared" si="0"/>
        <v>0</v>
      </c>
      <c r="K17" s="61">
        <f t="shared" si="0"/>
        <v>0</v>
      </c>
      <c r="L17" s="62">
        <f t="shared" si="0"/>
        <v>0</v>
      </c>
      <c r="M17" s="173"/>
      <c r="N17" s="173"/>
      <c r="O17" s="248"/>
      <c r="P17" s="54"/>
      <c r="Q17" s="54"/>
      <c r="R17" s="54"/>
      <c r="S17" s="193"/>
      <c r="T17" s="193"/>
      <c r="U17" s="260"/>
      <c r="V17" s="62">
        <f t="shared" si="1"/>
        <v>0</v>
      </c>
      <c r="W17" s="61">
        <f t="shared" si="1"/>
        <v>0</v>
      </c>
      <c r="X17" s="62">
        <f t="shared" si="1"/>
        <v>0</v>
      </c>
      <c r="Y17" s="54"/>
      <c r="Z17" s="54"/>
      <c r="AA17" s="54"/>
      <c r="AB17" s="61"/>
      <c r="AC17" s="61"/>
      <c r="AD17" s="61"/>
      <c r="AE17" s="61"/>
      <c r="AF17" s="61"/>
      <c r="AG17" s="61"/>
      <c r="AH17" s="68"/>
      <c r="AI17" s="68"/>
      <c r="AJ17" s="68"/>
      <c r="AK17" s="61"/>
      <c r="AL17" s="61"/>
      <c r="AM17" s="61"/>
      <c r="AN17" s="68"/>
      <c r="AO17" s="68"/>
      <c r="AP17" s="68"/>
      <c r="AQ17" s="68">
        <f t="shared" si="2"/>
        <v>0</v>
      </c>
      <c r="AR17" s="68">
        <f t="shared" si="2"/>
        <v>0</v>
      </c>
      <c r="AS17" s="68">
        <f t="shared" si="2"/>
        <v>0</v>
      </c>
      <c r="AT17" s="69" t="s">
        <v>26</v>
      </c>
      <c r="AU17" s="57"/>
      <c r="AV17" s="56" t="s">
        <v>29</v>
      </c>
      <c r="AW17" s="24"/>
    </row>
    <row r="18" spans="1:49" ht="25.5">
      <c r="A18" s="41"/>
      <c r="B18" s="42" t="s">
        <v>35</v>
      </c>
      <c r="C18" s="70" t="s">
        <v>25</v>
      </c>
      <c r="D18" s="170">
        <v>0</v>
      </c>
      <c r="E18" s="171">
        <v>0</v>
      </c>
      <c r="F18" s="171">
        <v>0</v>
      </c>
      <c r="G18" s="156"/>
      <c r="H18" s="156"/>
      <c r="I18" s="156"/>
      <c r="J18" s="52">
        <f t="shared" si="0"/>
        <v>0</v>
      </c>
      <c r="K18" s="52">
        <f t="shared" si="0"/>
        <v>0</v>
      </c>
      <c r="L18" s="71">
        <f t="shared" si="0"/>
        <v>0</v>
      </c>
      <c r="M18" s="171"/>
      <c r="N18" s="171"/>
      <c r="O18" s="247"/>
      <c r="P18" s="54">
        <v>6</v>
      </c>
      <c r="Q18" s="54">
        <v>13.5756</v>
      </c>
      <c r="R18" s="54">
        <v>1213.037</v>
      </c>
      <c r="S18" s="192"/>
      <c r="T18" s="192"/>
      <c r="U18" s="259"/>
      <c r="V18" s="71">
        <f t="shared" si="1"/>
        <v>6</v>
      </c>
      <c r="W18" s="52">
        <f t="shared" si="1"/>
        <v>13.5756</v>
      </c>
      <c r="X18" s="71">
        <f t="shared" si="1"/>
        <v>1213.037</v>
      </c>
      <c r="Y18" s="54"/>
      <c r="Z18" s="54"/>
      <c r="AA18" s="54"/>
      <c r="AB18" s="52"/>
      <c r="AC18" s="52"/>
      <c r="AD18" s="52"/>
      <c r="AE18" s="52">
        <v>71</v>
      </c>
      <c r="AF18" s="52">
        <v>6.2324000000000002</v>
      </c>
      <c r="AG18" s="52">
        <v>11104.087</v>
      </c>
      <c r="AH18" s="54"/>
      <c r="AI18" s="54"/>
      <c r="AJ18" s="54"/>
      <c r="AK18" s="52"/>
      <c r="AL18" s="52"/>
      <c r="AM18" s="52"/>
      <c r="AN18" s="54"/>
      <c r="AO18" s="54"/>
      <c r="AP18" s="54"/>
      <c r="AQ18" s="54">
        <f t="shared" si="2"/>
        <v>77</v>
      </c>
      <c r="AR18" s="54">
        <f t="shared" si="2"/>
        <v>19.808</v>
      </c>
      <c r="AS18" s="54">
        <f t="shared" si="2"/>
        <v>12317.124</v>
      </c>
      <c r="AT18" s="55" t="s">
        <v>25</v>
      </c>
      <c r="AU18" s="42" t="s">
        <v>35</v>
      </c>
      <c r="AV18" s="56"/>
      <c r="AW18" s="24"/>
    </row>
    <row r="19" spans="1:49" ht="25.5">
      <c r="A19" s="73"/>
      <c r="B19" s="57"/>
      <c r="C19" s="58" t="s">
        <v>26</v>
      </c>
      <c r="D19" s="172">
        <v>0</v>
      </c>
      <c r="E19" s="173">
        <v>0</v>
      </c>
      <c r="F19" s="173">
        <v>0</v>
      </c>
      <c r="G19" s="156"/>
      <c r="H19" s="156"/>
      <c r="I19" s="156"/>
      <c r="J19" s="61">
        <f t="shared" si="0"/>
        <v>0</v>
      </c>
      <c r="K19" s="61">
        <f t="shared" si="0"/>
        <v>0</v>
      </c>
      <c r="L19" s="62">
        <f t="shared" si="0"/>
        <v>0</v>
      </c>
      <c r="M19" s="173"/>
      <c r="N19" s="173"/>
      <c r="O19" s="248"/>
      <c r="P19" s="54"/>
      <c r="Q19" s="54"/>
      <c r="R19" s="54"/>
      <c r="S19" s="193"/>
      <c r="T19" s="193"/>
      <c r="U19" s="260"/>
      <c r="V19" s="62">
        <f t="shared" si="1"/>
        <v>0</v>
      </c>
      <c r="W19" s="61">
        <f t="shared" si="1"/>
        <v>0</v>
      </c>
      <c r="X19" s="62">
        <f t="shared" si="1"/>
        <v>0</v>
      </c>
      <c r="Y19" s="54"/>
      <c r="Z19" s="54"/>
      <c r="AA19" s="54"/>
      <c r="AB19" s="61"/>
      <c r="AC19" s="61"/>
      <c r="AD19" s="61"/>
      <c r="AE19" s="61"/>
      <c r="AF19" s="61"/>
      <c r="AG19" s="61"/>
      <c r="AH19" s="68"/>
      <c r="AI19" s="68"/>
      <c r="AJ19" s="68"/>
      <c r="AK19" s="61"/>
      <c r="AL19" s="61"/>
      <c r="AM19" s="61"/>
      <c r="AN19" s="68"/>
      <c r="AO19" s="68"/>
      <c r="AP19" s="68"/>
      <c r="AQ19" s="68">
        <f t="shared" si="2"/>
        <v>0</v>
      </c>
      <c r="AR19" s="68">
        <f t="shared" si="2"/>
        <v>0</v>
      </c>
      <c r="AS19" s="68">
        <f t="shared" si="2"/>
        <v>0</v>
      </c>
      <c r="AT19" s="74" t="s">
        <v>26</v>
      </c>
      <c r="AU19" s="57"/>
      <c r="AV19" s="75"/>
      <c r="AW19" s="24"/>
    </row>
    <row r="20" spans="1:49" ht="25.5">
      <c r="A20" s="41" t="s">
        <v>36</v>
      </c>
      <c r="B20" s="42" t="s">
        <v>37</v>
      </c>
      <c r="C20" s="70" t="s">
        <v>25</v>
      </c>
      <c r="D20" s="170">
        <v>0</v>
      </c>
      <c r="E20" s="171">
        <v>0</v>
      </c>
      <c r="F20" s="171">
        <v>0</v>
      </c>
      <c r="G20" s="156"/>
      <c r="H20" s="156"/>
      <c r="I20" s="156"/>
      <c r="J20" s="52">
        <f t="shared" si="0"/>
        <v>0</v>
      </c>
      <c r="K20" s="52">
        <f t="shared" si="0"/>
        <v>0</v>
      </c>
      <c r="L20" s="71">
        <f t="shared" si="0"/>
        <v>0</v>
      </c>
      <c r="M20" s="171">
        <v>3</v>
      </c>
      <c r="N20" s="171">
        <v>247.04679999999999</v>
      </c>
      <c r="O20" s="247">
        <v>36185.851999999999</v>
      </c>
      <c r="P20" s="54"/>
      <c r="Q20" s="54"/>
      <c r="R20" s="54"/>
      <c r="S20" s="192"/>
      <c r="T20" s="192"/>
      <c r="U20" s="259"/>
      <c r="V20" s="71">
        <f t="shared" si="1"/>
        <v>0</v>
      </c>
      <c r="W20" s="52">
        <f t="shared" si="1"/>
        <v>0</v>
      </c>
      <c r="X20" s="71">
        <f t="shared" si="1"/>
        <v>0</v>
      </c>
      <c r="Y20" s="54">
        <v>8</v>
      </c>
      <c r="Z20" s="54">
        <v>627.20899999999995</v>
      </c>
      <c r="AA20" s="54">
        <v>101936.36599999999</v>
      </c>
      <c r="AB20" s="52"/>
      <c r="AC20" s="52"/>
      <c r="AD20" s="52"/>
      <c r="AE20" s="52"/>
      <c r="AF20" s="52"/>
      <c r="AG20" s="52"/>
      <c r="AH20" s="54"/>
      <c r="AI20" s="54"/>
      <c r="AJ20" s="54"/>
      <c r="AK20" s="52"/>
      <c r="AL20" s="52"/>
      <c r="AM20" s="52"/>
      <c r="AN20" s="54"/>
      <c r="AO20" s="54"/>
      <c r="AP20" s="54"/>
      <c r="AQ20" s="54">
        <f t="shared" si="2"/>
        <v>11</v>
      </c>
      <c r="AR20" s="54">
        <f t="shared" si="2"/>
        <v>874.25579999999991</v>
      </c>
      <c r="AS20" s="54">
        <f t="shared" si="2"/>
        <v>138122.21799999999</v>
      </c>
      <c r="AT20" s="55" t="s">
        <v>25</v>
      </c>
      <c r="AU20" s="42" t="s">
        <v>37</v>
      </c>
      <c r="AV20" s="56" t="s">
        <v>36</v>
      </c>
      <c r="AW20" s="24"/>
    </row>
    <row r="21" spans="1:49" ht="25.5">
      <c r="A21" s="41" t="s">
        <v>27</v>
      </c>
      <c r="B21" s="57"/>
      <c r="C21" s="58" t="s">
        <v>26</v>
      </c>
      <c r="D21" s="172">
        <v>0</v>
      </c>
      <c r="E21" s="173">
        <v>0</v>
      </c>
      <c r="F21" s="173">
        <v>0</v>
      </c>
      <c r="G21" s="156"/>
      <c r="H21" s="156"/>
      <c r="I21" s="156"/>
      <c r="J21" s="61">
        <f t="shared" si="0"/>
        <v>0</v>
      </c>
      <c r="K21" s="61">
        <f t="shared" si="0"/>
        <v>0</v>
      </c>
      <c r="L21" s="62">
        <f t="shared" si="0"/>
        <v>0</v>
      </c>
      <c r="M21" s="173">
        <v>20</v>
      </c>
      <c r="N21" s="173">
        <v>1331.8686</v>
      </c>
      <c r="O21" s="248">
        <v>204628.23199999999</v>
      </c>
      <c r="P21" s="54"/>
      <c r="Q21" s="54"/>
      <c r="R21" s="54"/>
      <c r="S21" s="193"/>
      <c r="T21" s="193"/>
      <c r="U21" s="260"/>
      <c r="V21" s="62">
        <f t="shared" si="1"/>
        <v>0</v>
      </c>
      <c r="W21" s="61">
        <f t="shared" si="1"/>
        <v>0</v>
      </c>
      <c r="X21" s="62">
        <f t="shared" si="1"/>
        <v>0</v>
      </c>
      <c r="Y21" s="54">
        <v>7</v>
      </c>
      <c r="Z21" s="54">
        <v>476.34100000000001</v>
      </c>
      <c r="AA21" s="54">
        <v>94090.034</v>
      </c>
      <c r="AB21" s="61"/>
      <c r="AC21" s="61"/>
      <c r="AD21" s="61"/>
      <c r="AE21" s="61"/>
      <c r="AF21" s="61"/>
      <c r="AG21" s="61"/>
      <c r="AH21" s="68"/>
      <c r="AI21" s="68"/>
      <c r="AJ21" s="68"/>
      <c r="AK21" s="61"/>
      <c r="AL21" s="61"/>
      <c r="AM21" s="61"/>
      <c r="AN21" s="68"/>
      <c r="AO21" s="68"/>
      <c r="AP21" s="68"/>
      <c r="AQ21" s="68">
        <f t="shared" si="2"/>
        <v>27</v>
      </c>
      <c r="AR21" s="68">
        <f t="shared" si="2"/>
        <v>1808.2096000000001</v>
      </c>
      <c r="AS21" s="68">
        <f t="shared" si="2"/>
        <v>298718.266</v>
      </c>
      <c r="AT21" s="69" t="s">
        <v>26</v>
      </c>
      <c r="AU21" s="57"/>
      <c r="AV21" s="56" t="s">
        <v>27</v>
      </c>
      <c r="AW21" s="24"/>
    </row>
    <row r="22" spans="1:49" ht="25.5">
      <c r="A22" s="41" t="s">
        <v>29</v>
      </c>
      <c r="B22" s="42" t="s">
        <v>38</v>
      </c>
      <c r="C22" s="70" t="s">
        <v>25</v>
      </c>
      <c r="D22" s="170">
        <v>0</v>
      </c>
      <c r="E22" s="171">
        <v>0</v>
      </c>
      <c r="F22" s="171">
        <v>0</v>
      </c>
      <c r="G22" s="156"/>
      <c r="H22" s="156"/>
      <c r="I22" s="156"/>
      <c r="J22" s="52">
        <f t="shared" si="0"/>
        <v>0</v>
      </c>
      <c r="K22" s="52">
        <f t="shared" si="0"/>
        <v>0</v>
      </c>
      <c r="L22" s="71">
        <f t="shared" si="0"/>
        <v>0</v>
      </c>
      <c r="M22" s="171"/>
      <c r="N22" s="171"/>
      <c r="O22" s="247"/>
      <c r="P22" s="54"/>
      <c r="Q22" s="54"/>
      <c r="R22" s="54"/>
      <c r="S22" s="192"/>
      <c r="T22" s="192"/>
      <c r="U22" s="259"/>
      <c r="V22" s="71">
        <f t="shared" si="1"/>
        <v>0</v>
      </c>
      <c r="W22" s="52">
        <f t="shared" si="1"/>
        <v>0</v>
      </c>
      <c r="X22" s="71">
        <f t="shared" si="1"/>
        <v>0</v>
      </c>
      <c r="Y22" s="54"/>
      <c r="Z22" s="54"/>
      <c r="AA22" s="54"/>
      <c r="AB22" s="52"/>
      <c r="AC22" s="52"/>
      <c r="AD22" s="52"/>
      <c r="AE22" s="52"/>
      <c r="AF22" s="52"/>
      <c r="AG22" s="52"/>
      <c r="AH22" s="54"/>
      <c r="AI22" s="54"/>
      <c r="AJ22" s="54"/>
      <c r="AK22" s="52"/>
      <c r="AL22" s="52"/>
      <c r="AM22" s="52"/>
      <c r="AN22" s="54"/>
      <c r="AO22" s="54"/>
      <c r="AP22" s="54"/>
      <c r="AQ22" s="54">
        <f t="shared" si="2"/>
        <v>0</v>
      </c>
      <c r="AR22" s="54">
        <f t="shared" si="2"/>
        <v>0</v>
      </c>
      <c r="AS22" s="54">
        <f t="shared" si="2"/>
        <v>0</v>
      </c>
      <c r="AT22" s="55" t="s">
        <v>25</v>
      </c>
      <c r="AU22" s="42" t="s">
        <v>38</v>
      </c>
      <c r="AV22" s="56" t="s">
        <v>29</v>
      </c>
      <c r="AW22" s="24"/>
    </row>
    <row r="23" spans="1:49" ht="25.5">
      <c r="A23" s="73"/>
      <c r="B23" s="57"/>
      <c r="C23" s="58" t="s">
        <v>26</v>
      </c>
      <c r="D23" s="172">
        <v>0</v>
      </c>
      <c r="E23" s="173">
        <v>0</v>
      </c>
      <c r="F23" s="173">
        <v>0</v>
      </c>
      <c r="G23" s="156"/>
      <c r="H23" s="156"/>
      <c r="I23" s="156"/>
      <c r="J23" s="61">
        <f t="shared" si="0"/>
        <v>0</v>
      </c>
      <c r="K23" s="61">
        <f t="shared" si="0"/>
        <v>0</v>
      </c>
      <c r="L23" s="62">
        <f t="shared" si="0"/>
        <v>0</v>
      </c>
      <c r="M23" s="173"/>
      <c r="N23" s="173"/>
      <c r="O23" s="248"/>
      <c r="P23" s="54"/>
      <c r="Q23" s="54"/>
      <c r="R23" s="54"/>
      <c r="S23" s="193"/>
      <c r="T23" s="193"/>
      <c r="U23" s="260"/>
      <c r="V23" s="62">
        <f t="shared" si="1"/>
        <v>0</v>
      </c>
      <c r="W23" s="61">
        <f t="shared" si="1"/>
        <v>0</v>
      </c>
      <c r="X23" s="62">
        <f t="shared" si="1"/>
        <v>0</v>
      </c>
      <c r="Y23" s="54"/>
      <c r="Z23" s="54"/>
      <c r="AA23" s="54"/>
      <c r="AB23" s="61"/>
      <c r="AC23" s="61"/>
      <c r="AD23" s="61"/>
      <c r="AE23" s="61"/>
      <c r="AF23" s="61"/>
      <c r="AG23" s="61"/>
      <c r="AH23" s="68"/>
      <c r="AI23" s="68"/>
      <c r="AJ23" s="68"/>
      <c r="AK23" s="61"/>
      <c r="AL23" s="61"/>
      <c r="AM23" s="61"/>
      <c r="AN23" s="68"/>
      <c r="AO23" s="68"/>
      <c r="AP23" s="68"/>
      <c r="AQ23" s="68">
        <f t="shared" si="2"/>
        <v>0</v>
      </c>
      <c r="AR23" s="68">
        <f t="shared" si="2"/>
        <v>0</v>
      </c>
      <c r="AS23" s="68">
        <f t="shared" si="2"/>
        <v>0</v>
      </c>
      <c r="AT23" s="74" t="s">
        <v>26</v>
      </c>
      <c r="AU23" s="57"/>
      <c r="AV23" s="75"/>
      <c r="AW23" s="24"/>
    </row>
    <row r="24" spans="1:49" ht="25.5">
      <c r="A24" s="41"/>
      <c r="B24" s="42" t="s">
        <v>39</v>
      </c>
      <c r="C24" s="70" t="s">
        <v>25</v>
      </c>
      <c r="D24" s="170">
        <v>0</v>
      </c>
      <c r="E24" s="171">
        <v>0</v>
      </c>
      <c r="F24" s="171">
        <v>0</v>
      </c>
      <c r="G24" s="156"/>
      <c r="H24" s="156"/>
      <c r="I24" s="156"/>
      <c r="J24" s="52">
        <f t="shared" si="0"/>
        <v>0</v>
      </c>
      <c r="K24" s="52">
        <f t="shared" si="0"/>
        <v>0</v>
      </c>
      <c r="L24" s="71">
        <f t="shared" si="0"/>
        <v>0</v>
      </c>
      <c r="M24" s="171">
        <v>20</v>
      </c>
      <c r="N24" s="171">
        <v>117.6414</v>
      </c>
      <c r="O24" s="247">
        <v>40486.830999999998</v>
      </c>
      <c r="P24" s="54"/>
      <c r="Q24" s="54"/>
      <c r="R24" s="54"/>
      <c r="S24" s="192"/>
      <c r="T24" s="192"/>
      <c r="U24" s="259"/>
      <c r="V24" s="71">
        <f t="shared" si="1"/>
        <v>0</v>
      </c>
      <c r="W24" s="52">
        <f t="shared" si="1"/>
        <v>0</v>
      </c>
      <c r="X24" s="71">
        <f t="shared" si="1"/>
        <v>0</v>
      </c>
      <c r="Y24" s="54"/>
      <c r="Z24" s="54"/>
      <c r="AA24" s="54"/>
      <c r="AB24" s="52"/>
      <c r="AC24" s="52"/>
      <c r="AD24" s="52"/>
      <c r="AE24" s="52"/>
      <c r="AF24" s="52"/>
      <c r="AG24" s="52"/>
      <c r="AH24" s="54"/>
      <c r="AI24" s="54"/>
      <c r="AJ24" s="54"/>
      <c r="AK24" s="52"/>
      <c r="AL24" s="52"/>
      <c r="AM24" s="52"/>
      <c r="AN24" s="54"/>
      <c r="AO24" s="54"/>
      <c r="AP24" s="54"/>
      <c r="AQ24" s="54">
        <f t="shared" si="2"/>
        <v>20</v>
      </c>
      <c r="AR24" s="54">
        <f t="shared" si="2"/>
        <v>117.6414</v>
      </c>
      <c r="AS24" s="54">
        <f t="shared" si="2"/>
        <v>40486.830999999998</v>
      </c>
      <c r="AT24" s="55" t="s">
        <v>25</v>
      </c>
      <c r="AU24" s="42" t="s">
        <v>39</v>
      </c>
      <c r="AV24" s="56"/>
      <c r="AW24" s="24"/>
    </row>
    <row r="25" spans="1:49" ht="25.5">
      <c r="A25" s="41" t="s">
        <v>40</v>
      </c>
      <c r="B25" s="57"/>
      <c r="C25" s="58" t="s">
        <v>26</v>
      </c>
      <c r="D25" s="172">
        <v>0</v>
      </c>
      <c r="E25" s="173">
        <v>0</v>
      </c>
      <c r="F25" s="173">
        <v>0</v>
      </c>
      <c r="G25" s="156"/>
      <c r="H25" s="156"/>
      <c r="I25" s="156"/>
      <c r="J25" s="61">
        <f t="shared" si="0"/>
        <v>0</v>
      </c>
      <c r="K25" s="61">
        <f t="shared" si="0"/>
        <v>0</v>
      </c>
      <c r="L25" s="62">
        <f t="shared" si="0"/>
        <v>0</v>
      </c>
      <c r="M25" s="173">
        <v>39</v>
      </c>
      <c r="N25" s="173">
        <v>280.50139999999999</v>
      </c>
      <c r="O25" s="248">
        <v>92596.053</v>
      </c>
      <c r="P25" s="54"/>
      <c r="Q25" s="54"/>
      <c r="R25" s="54"/>
      <c r="S25" s="193"/>
      <c r="T25" s="193"/>
      <c r="U25" s="260"/>
      <c r="V25" s="62">
        <f t="shared" si="1"/>
        <v>0</v>
      </c>
      <c r="W25" s="61">
        <f t="shared" si="1"/>
        <v>0</v>
      </c>
      <c r="X25" s="62">
        <f t="shared" si="1"/>
        <v>0</v>
      </c>
      <c r="Y25" s="54"/>
      <c r="Z25" s="54"/>
      <c r="AA25" s="54"/>
      <c r="AB25" s="61"/>
      <c r="AC25" s="61"/>
      <c r="AD25" s="61"/>
      <c r="AE25" s="61"/>
      <c r="AF25" s="61"/>
      <c r="AG25" s="61"/>
      <c r="AH25" s="68"/>
      <c r="AI25" s="68"/>
      <c r="AJ25" s="68"/>
      <c r="AK25" s="61"/>
      <c r="AL25" s="61"/>
      <c r="AM25" s="61"/>
      <c r="AN25" s="68"/>
      <c r="AO25" s="68"/>
      <c r="AP25" s="68"/>
      <c r="AQ25" s="68">
        <f t="shared" si="2"/>
        <v>39</v>
      </c>
      <c r="AR25" s="68">
        <f t="shared" si="2"/>
        <v>280.50139999999999</v>
      </c>
      <c r="AS25" s="68">
        <f t="shared" si="2"/>
        <v>92596.053</v>
      </c>
      <c r="AT25" s="69" t="s">
        <v>26</v>
      </c>
      <c r="AU25" s="57"/>
      <c r="AV25" s="56" t="s">
        <v>40</v>
      </c>
      <c r="AW25" s="24"/>
    </row>
    <row r="26" spans="1:49" ht="25.5">
      <c r="A26" s="41"/>
      <c r="B26" s="42" t="s">
        <v>41</v>
      </c>
      <c r="C26" s="70" t="s">
        <v>25</v>
      </c>
      <c r="D26" s="170">
        <v>0</v>
      </c>
      <c r="E26" s="171">
        <v>0</v>
      </c>
      <c r="F26" s="171">
        <v>0</v>
      </c>
      <c r="G26" s="156"/>
      <c r="H26" s="156"/>
      <c r="I26" s="156"/>
      <c r="J26" s="52">
        <f t="shared" si="0"/>
        <v>0</v>
      </c>
      <c r="K26" s="52">
        <f t="shared" si="0"/>
        <v>0</v>
      </c>
      <c r="L26" s="71">
        <f t="shared" si="0"/>
        <v>0</v>
      </c>
      <c r="M26" s="171"/>
      <c r="N26" s="171"/>
      <c r="O26" s="247"/>
      <c r="P26" s="54"/>
      <c r="Q26" s="54"/>
      <c r="R26" s="54"/>
      <c r="S26" s="192"/>
      <c r="T26" s="192"/>
      <c r="U26" s="259"/>
      <c r="V26" s="71">
        <f t="shared" si="1"/>
        <v>0</v>
      </c>
      <c r="W26" s="52">
        <f t="shared" si="1"/>
        <v>0</v>
      </c>
      <c r="X26" s="71">
        <f t="shared" si="1"/>
        <v>0</v>
      </c>
      <c r="Y26" s="54"/>
      <c r="Z26" s="54"/>
      <c r="AA26" s="54"/>
      <c r="AB26" s="52"/>
      <c r="AC26" s="52"/>
      <c r="AD26" s="52"/>
      <c r="AE26" s="52"/>
      <c r="AF26" s="52"/>
      <c r="AG26" s="52"/>
      <c r="AH26" s="54"/>
      <c r="AI26" s="54"/>
      <c r="AJ26" s="54"/>
      <c r="AK26" s="52"/>
      <c r="AL26" s="52"/>
      <c r="AM26" s="52"/>
      <c r="AN26" s="54"/>
      <c r="AO26" s="54"/>
      <c r="AP26" s="54"/>
      <c r="AQ26" s="54">
        <f t="shared" si="2"/>
        <v>0</v>
      </c>
      <c r="AR26" s="54">
        <f t="shared" si="2"/>
        <v>0</v>
      </c>
      <c r="AS26" s="54">
        <f t="shared" si="2"/>
        <v>0</v>
      </c>
      <c r="AT26" s="55" t="s">
        <v>25</v>
      </c>
      <c r="AU26" s="42" t="s">
        <v>41</v>
      </c>
      <c r="AV26" s="56"/>
      <c r="AW26" s="24"/>
    </row>
    <row r="27" spans="1:49" ht="25.5">
      <c r="A27" s="41" t="s">
        <v>27</v>
      </c>
      <c r="B27" s="57"/>
      <c r="C27" s="58" t="s">
        <v>26</v>
      </c>
      <c r="D27" s="172">
        <v>0</v>
      </c>
      <c r="E27" s="173">
        <v>0</v>
      </c>
      <c r="F27" s="173">
        <v>0</v>
      </c>
      <c r="G27" s="156"/>
      <c r="H27" s="156"/>
      <c r="I27" s="156"/>
      <c r="J27" s="61">
        <f t="shared" si="0"/>
        <v>0</v>
      </c>
      <c r="K27" s="61">
        <f t="shared" si="0"/>
        <v>0</v>
      </c>
      <c r="L27" s="62">
        <f t="shared" si="0"/>
        <v>0</v>
      </c>
      <c r="M27" s="173"/>
      <c r="N27" s="173"/>
      <c r="O27" s="248"/>
      <c r="P27" s="54"/>
      <c r="Q27" s="54"/>
      <c r="R27" s="54"/>
      <c r="S27" s="193"/>
      <c r="T27" s="193"/>
      <c r="U27" s="260"/>
      <c r="V27" s="62">
        <f t="shared" si="1"/>
        <v>0</v>
      </c>
      <c r="W27" s="61">
        <f t="shared" si="1"/>
        <v>0</v>
      </c>
      <c r="X27" s="62">
        <f t="shared" si="1"/>
        <v>0</v>
      </c>
      <c r="Y27" s="54"/>
      <c r="Z27" s="54"/>
      <c r="AA27" s="54"/>
      <c r="AB27" s="61"/>
      <c r="AC27" s="61"/>
      <c r="AD27" s="61"/>
      <c r="AE27" s="61"/>
      <c r="AF27" s="61"/>
      <c r="AG27" s="61"/>
      <c r="AH27" s="68"/>
      <c r="AI27" s="68"/>
      <c r="AJ27" s="68"/>
      <c r="AK27" s="61"/>
      <c r="AL27" s="61"/>
      <c r="AM27" s="61"/>
      <c r="AN27" s="68"/>
      <c r="AO27" s="68"/>
      <c r="AP27" s="68"/>
      <c r="AQ27" s="68">
        <f t="shared" si="2"/>
        <v>0</v>
      </c>
      <c r="AR27" s="68">
        <f t="shared" si="2"/>
        <v>0</v>
      </c>
      <c r="AS27" s="68">
        <f t="shared" si="2"/>
        <v>0</v>
      </c>
      <c r="AT27" s="69" t="s">
        <v>26</v>
      </c>
      <c r="AU27" s="57"/>
      <c r="AV27" s="56" t="s">
        <v>27</v>
      </c>
      <c r="AW27" s="24"/>
    </row>
    <row r="28" spans="1:49" ht="25.5">
      <c r="A28" s="41"/>
      <c r="B28" s="42" t="s">
        <v>42</v>
      </c>
      <c r="C28" s="70" t="s">
        <v>25</v>
      </c>
      <c r="D28" s="170">
        <v>0</v>
      </c>
      <c r="E28" s="171">
        <v>0</v>
      </c>
      <c r="F28" s="171">
        <v>0</v>
      </c>
      <c r="G28" s="156"/>
      <c r="H28" s="156"/>
      <c r="I28" s="156"/>
      <c r="J28" s="52">
        <f t="shared" si="0"/>
        <v>0</v>
      </c>
      <c r="K28" s="52">
        <f t="shared" si="0"/>
        <v>0</v>
      </c>
      <c r="L28" s="71">
        <f t="shared" si="0"/>
        <v>0</v>
      </c>
      <c r="M28" s="171"/>
      <c r="N28" s="171"/>
      <c r="O28" s="247"/>
      <c r="P28" s="54"/>
      <c r="Q28" s="54"/>
      <c r="R28" s="54"/>
      <c r="S28" s="192"/>
      <c r="T28" s="192"/>
      <c r="U28" s="259"/>
      <c r="V28" s="71">
        <f t="shared" si="1"/>
        <v>0</v>
      </c>
      <c r="W28" s="52">
        <f t="shared" si="1"/>
        <v>0</v>
      </c>
      <c r="X28" s="71">
        <f t="shared" si="1"/>
        <v>0</v>
      </c>
      <c r="Y28" s="54"/>
      <c r="Z28" s="54"/>
      <c r="AA28" s="54"/>
      <c r="AB28" s="52"/>
      <c r="AC28" s="52"/>
      <c r="AD28" s="52"/>
      <c r="AE28" s="52"/>
      <c r="AF28" s="52"/>
      <c r="AG28" s="52"/>
      <c r="AH28" s="54"/>
      <c r="AI28" s="54"/>
      <c r="AJ28" s="54"/>
      <c r="AK28" s="52"/>
      <c r="AL28" s="52"/>
      <c r="AM28" s="52"/>
      <c r="AN28" s="54"/>
      <c r="AO28" s="54"/>
      <c r="AP28" s="54"/>
      <c r="AQ28" s="54">
        <f t="shared" si="2"/>
        <v>0</v>
      </c>
      <c r="AR28" s="54">
        <f t="shared" si="2"/>
        <v>0</v>
      </c>
      <c r="AS28" s="54">
        <f t="shared" si="2"/>
        <v>0</v>
      </c>
      <c r="AT28" s="55" t="s">
        <v>25</v>
      </c>
      <c r="AU28" s="42" t="s">
        <v>42</v>
      </c>
      <c r="AV28" s="56"/>
      <c r="AW28" s="24"/>
    </row>
    <row r="29" spans="1:49" ht="25.5">
      <c r="A29" s="41" t="s">
        <v>29</v>
      </c>
      <c r="B29" s="57"/>
      <c r="C29" s="58" t="s">
        <v>26</v>
      </c>
      <c r="D29" s="172">
        <v>0</v>
      </c>
      <c r="E29" s="173">
        <v>0</v>
      </c>
      <c r="F29" s="173">
        <v>0</v>
      </c>
      <c r="G29" s="156"/>
      <c r="H29" s="156"/>
      <c r="I29" s="156"/>
      <c r="J29" s="61">
        <f t="shared" si="0"/>
        <v>0</v>
      </c>
      <c r="K29" s="61">
        <f t="shared" si="0"/>
        <v>0</v>
      </c>
      <c r="L29" s="62">
        <f t="shared" si="0"/>
        <v>0</v>
      </c>
      <c r="M29" s="173"/>
      <c r="N29" s="173"/>
      <c r="O29" s="248"/>
      <c r="P29" s="54"/>
      <c r="Q29" s="54"/>
      <c r="R29" s="54"/>
      <c r="S29" s="193"/>
      <c r="T29" s="193"/>
      <c r="U29" s="260"/>
      <c r="V29" s="62">
        <f t="shared" si="1"/>
        <v>0</v>
      </c>
      <c r="W29" s="61">
        <f t="shared" si="1"/>
        <v>0</v>
      </c>
      <c r="X29" s="62">
        <f t="shared" si="1"/>
        <v>0</v>
      </c>
      <c r="Y29" s="54"/>
      <c r="Z29" s="54"/>
      <c r="AA29" s="54"/>
      <c r="AB29" s="61"/>
      <c r="AC29" s="61"/>
      <c r="AD29" s="61"/>
      <c r="AE29" s="61"/>
      <c r="AF29" s="61"/>
      <c r="AG29" s="61"/>
      <c r="AH29" s="68"/>
      <c r="AI29" s="68"/>
      <c r="AJ29" s="68"/>
      <c r="AK29" s="61"/>
      <c r="AL29" s="61"/>
      <c r="AM29" s="61"/>
      <c r="AN29" s="68"/>
      <c r="AO29" s="68"/>
      <c r="AP29" s="68"/>
      <c r="AQ29" s="68">
        <f t="shared" si="2"/>
        <v>0</v>
      </c>
      <c r="AR29" s="68">
        <f t="shared" si="2"/>
        <v>0</v>
      </c>
      <c r="AS29" s="68">
        <f t="shared" si="2"/>
        <v>0</v>
      </c>
      <c r="AT29" s="69" t="s">
        <v>26</v>
      </c>
      <c r="AU29" s="57"/>
      <c r="AV29" s="56" t="s">
        <v>29</v>
      </c>
      <c r="AW29" s="24"/>
    </row>
    <row r="30" spans="1:49" ht="25.5">
      <c r="A30" s="41"/>
      <c r="B30" s="42" t="s">
        <v>43</v>
      </c>
      <c r="C30" s="70" t="s">
        <v>25</v>
      </c>
      <c r="D30" s="170">
        <v>22</v>
      </c>
      <c r="E30" s="171">
        <v>1.8472</v>
      </c>
      <c r="F30" s="171">
        <v>3065.205370517006</v>
      </c>
      <c r="G30" s="156">
        <v>44</v>
      </c>
      <c r="H30" s="156">
        <v>2.4542999999999999</v>
      </c>
      <c r="I30" s="156">
        <v>5055.3320000000003</v>
      </c>
      <c r="J30" s="52">
        <f t="shared" si="0"/>
        <v>66</v>
      </c>
      <c r="K30" s="52">
        <f t="shared" si="0"/>
        <v>4.3014999999999999</v>
      </c>
      <c r="L30" s="71">
        <f t="shared" si="0"/>
        <v>8120.5373705170059</v>
      </c>
      <c r="M30" s="171"/>
      <c r="N30" s="171"/>
      <c r="O30" s="247"/>
      <c r="P30" s="54"/>
      <c r="Q30" s="54"/>
      <c r="R30" s="54"/>
      <c r="S30" s="192"/>
      <c r="T30" s="192"/>
      <c r="U30" s="259"/>
      <c r="V30" s="71">
        <f t="shared" si="1"/>
        <v>0</v>
      </c>
      <c r="W30" s="52">
        <f t="shared" si="1"/>
        <v>0</v>
      </c>
      <c r="X30" s="71">
        <f t="shared" si="1"/>
        <v>0</v>
      </c>
      <c r="Y30" s="54">
        <v>32</v>
      </c>
      <c r="Z30" s="54">
        <v>0.33040000000000003</v>
      </c>
      <c r="AA30" s="54">
        <v>236.55799999999999</v>
      </c>
      <c r="AB30" s="52">
        <v>242</v>
      </c>
      <c r="AC30" s="52">
        <v>13.252000000000001</v>
      </c>
      <c r="AD30" s="52">
        <v>5252.5339999999997</v>
      </c>
      <c r="AE30" s="52"/>
      <c r="AF30" s="52"/>
      <c r="AG30" s="52"/>
      <c r="AH30" s="54">
        <v>43</v>
      </c>
      <c r="AI30" s="54">
        <v>2.6105</v>
      </c>
      <c r="AJ30" s="54">
        <v>2314.33</v>
      </c>
      <c r="AK30" s="52">
        <v>144</v>
      </c>
      <c r="AL30" s="52">
        <v>1.8206</v>
      </c>
      <c r="AM30" s="52">
        <v>1745.2719999999999</v>
      </c>
      <c r="AN30" s="52">
        <v>143</v>
      </c>
      <c r="AO30" s="52">
        <v>6.3691599999999999</v>
      </c>
      <c r="AP30" s="52">
        <v>5466.2449999999999</v>
      </c>
      <c r="AQ30" s="54">
        <f t="shared" si="2"/>
        <v>670</v>
      </c>
      <c r="AR30" s="54">
        <f t="shared" si="2"/>
        <v>28.684160000000002</v>
      </c>
      <c r="AS30" s="54">
        <f t="shared" si="2"/>
        <v>23135.476370517008</v>
      </c>
      <c r="AT30" s="55" t="s">
        <v>25</v>
      </c>
      <c r="AU30" s="42" t="s">
        <v>43</v>
      </c>
      <c r="AV30" s="77"/>
      <c r="AW30" s="24"/>
    </row>
    <row r="31" spans="1:49" ht="25.5">
      <c r="A31" s="73"/>
      <c r="B31" s="57"/>
      <c r="C31" s="58" t="s">
        <v>26</v>
      </c>
      <c r="D31" s="172">
        <v>0</v>
      </c>
      <c r="E31" s="173">
        <v>0</v>
      </c>
      <c r="F31" s="173">
        <v>0</v>
      </c>
      <c r="G31" s="156"/>
      <c r="H31" s="156"/>
      <c r="I31" s="156"/>
      <c r="J31" s="61">
        <f t="shared" si="0"/>
        <v>0</v>
      </c>
      <c r="K31" s="61">
        <f t="shared" si="0"/>
        <v>0</v>
      </c>
      <c r="L31" s="62">
        <f t="shared" si="0"/>
        <v>0</v>
      </c>
      <c r="M31" s="173"/>
      <c r="N31" s="173"/>
      <c r="O31" s="248"/>
      <c r="P31" s="54"/>
      <c r="Q31" s="54"/>
      <c r="R31" s="54"/>
      <c r="S31" s="193"/>
      <c r="T31" s="193"/>
      <c r="U31" s="260"/>
      <c r="V31" s="62">
        <f t="shared" si="1"/>
        <v>0</v>
      </c>
      <c r="W31" s="61">
        <f t="shared" si="1"/>
        <v>0</v>
      </c>
      <c r="X31" s="62">
        <f t="shared" si="1"/>
        <v>0</v>
      </c>
      <c r="Y31" s="54"/>
      <c r="Z31" s="54"/>
      <c r="AA31" s="54"/>
      <c r="AB31" s="61"/>
      <c r="AC31" s="61"/>
      <c r="AD31" s="61"/>
      <c r="AE31" s="61"/>
      <c r="AF31" s="61"/>
      <c r="AG31" s="61"/>
      <c r="AH31" s="68"/>
      <c r="AI31" s="68"/>
      <c r="AJ31" s="68"/>
      <c r="AK31" s="61"/>
      <c r="AL31" s="61"/>
      <c r="AM31" s="61"/>
      <c r="AN31" s="68"/>
      <c r="AO31" s="68"/>
      <c r="AP31" s="68"/>
      <c r="AQ31" s="68">
        <f t="shared" si="2"/>
        <v>0</v>
      </c>
      <c r="AR31" s="68">
        <f t="shared" si="2"/>
        <v>0</v>
      </c>
      <c r="AS31" s="68">
        <f t="shared" si="2"/>
        <v>0</v>
      </c>
      <c r="AT31" s="74" t="s">
        <v>26</v>
      </c>
      <c r="AU31" s="57"/>
      <c r="AV31" s="75"/>
      <c r="AW31" s="24"/>
    </row>
    <row r="32" spans="1:49" ht="25.5">
      <c r="A32" s="41" t="s">
        <v>44</v>
      </c>
      <c r="B32" s="42" t="s">
        <v>45</v>
      </c>
      <c r="C32" s="70" t="s">
        <v>25</v>
      </c>
      <c r="D32" s="170">
        <v>0</v>
      </c>
      <c r="E32" s="171">
        <v>0</v>
      </c>
      <c r="F32" s="171">
        <v>0</v>
      </c>
      <c r="G32" s="156"/>
      <c r="H32" s="156"/>
      <c r="I32" s="156"/>
      <c r="J32" s="52">
        <f t="shared" si="0"/>
        <v>0</v>
      </c>
      <c r="K32" s="52">
        <f t="shared" si="0"/>
        <v>0</v>
      </c>
      <c r="L32" s="71">
        <f t="shared" si="0"/>
        <v>0</v>
      </c>
      <c r="M32" s="171">
        <v>99</v>
      </c>
      <c r="N32" s="171">
        <v>322.50099999999998</v>
      </c>
      <c r="O32" s="247">
        <v>14121.183000000001</v>
      </c>
      <c r="P32" s="54">
        <v>88</v>
      </c>
      <c r="Q32" s="54">
        <v>411.32060000000001</v>
      </c>
      <c r="R32" s="54">
        <v>48532.129000000001</v>
      </c>
      <c r="S32" s="192"/>
      <c r="T32" s="192"/>
      <c r="U32" s="259"/>
      <c r="V32" s="71">
        <f t="shared" si="1"/>
        <v>88</v>
      </c>
      <c r="W32" s="52">
        <f t="shared" si="1"/>
        <v>411.32060000000001</v>
      </c>
      <c r="X32" s="71">
        <f t="shared" si="1"/>
        <v>48532.129000000001</v>
      </c>
      <c r="Y32" s="54">
        <v>80</v>
      </c>
      <c r="Z32" s="54">
        <v>998.19299999999998</v>
      </c>
      <c r="AA32" s="54">
        <v>81076.245999999999</v>
      </c>
      <c r="AB32" s="52"/>
      <c r="AC32" s="52"/>
      <c r="AD32" s="52"/>
      <c r="AE32" s="52"/>
      <c r="AF32" s="52"/>
      <c r="AG32" s="52"/>
      <c r="AH32" s="54"/>
      <c r="AI32" s="54"/>
      <c r="AJ32" s="54"/>
      <c r="AK32" s="52"/>
      <c r="AL32" s="52"/>
      <c r="AM32" s="52"/>
      <c r="AN32" s="54"/>
      <c r="AO32" s="54"/>
      <c r="AP32" s="54"/>
      <c r="AQ32" s="54">
        <f t="shared" si="2"/>
        <v>267</v>
      </c>
      <c r="AR32" s="54">
        <f t="shared" si="2"/>
        <v>1732.0146</v>
      </c>
      <c r="AS32" s="54">
        <f t="shared" si="2"/>
        <v>143729.55799999999</v>
      </c>
      <c r="AT32" s="55" t="s">
        <v>25</v>
      </c>
      <c r="AU32" s="42" t="s">
        <v>45</v>
      </c>
      <c r="AV32" s="56" t="s">
        <v>44</v>
      </c>
      <c r="AW32" s="24"/>
    </row>
    <row r="33" spans="1:49" ht="25.5">
      <c r="A33" s="41" t="s">
        <v>46</v>
      </c>
      <c r="B33" s="57"/>
      <c r="C33" s="58" t="s">
        <v>26</v>
      </c>
      <c r="D33" s="172">
        <v>0</v>
      </c>
      <c r="E33" s="173">
        <v>0</v>
      </c>
      <c r="F33" s="173">
        <v>0</v>
      </c>
      <c r="G33" s="156"/>
      <c r="H33" s="156"/>
      <c r="I33" s="156"/>
      <c r="J33" s="61">
        <f t="shared" ref="J33:L60" si="3">D33+G33</f>
        <v>0</v>
      </c>
      <c r="K33" s="61">
        <f t="shared" si="3"/>
        <v>0</v>
      </c>
      <c r="L33" s="62">
        <f t="shared" si="3"/>
        <v>0</v>
      </c>
      <c r="M33" s="173"/>
      <c r="N33" s="173"/>
      <c r="O33" s="248"/>
      <c r="P33" s="54">
        <v>40</v>
      </c>
      <c r="Q33" s="54">
        <v>720.27660000000003</v>
      </c>
      <c r="R33" s="54">
        <v>50553.425000000003</v>
      </c>
      <c r="S33" s="193"/>
      <c r="T33" s="193"/>
      <c r="U33" s="260"/>
      <c r="V33" s="62">
        <f t="shared" si="1"/>
        <v>40</v>
      </c>
      <c r="W33" s="61">
        <f t="shared" si="1"/>
        <v>720.27660000000003</v>
      </c>
      <c r="X33" s="62">
        <f t="shared" si="1"/>
        <v>50553.425000000003</v>
      </c>
      <c r="Y33" s="54"/>
      <c r="Z33" s="54"/>
      <c r="AA33" s="54"/>
      <c r="AB33" s="61"/>
      <c r="AC33" s="61"/>
      <c r="AD33" s="61"/>
      <c r="AE33" s="61"/>
      <c r="AF33" s="61"/>
      <c r="AG33" s="61"/>
      <c r="AH33" s="68"/>
      <c r="AI33" s="68"/>
      <c r="AJ33" s="68"/>
      <c r="AK33" s="61"/>
      <c r="AL33" s="61"/>
      <c r="AM33" s="61"/>
      <c r="AN33" s="68"/>
      <c r="AO33" s="68"/>
      <c r="AP33" s="68"/>
      <c r="AQ33" s="68">
        <f t="shared" si="2"/>
        <v>40</v>
      </c>
      <c r="AR33" s="68">
        <f t="shared" si="2"/>
        <v>720.27660000000003</v>
      </c>
      <c r="AS33" s="68">
        <f t="shared" si="2"/>
        <v>50553.425000000003</v>
      </c>
      <c r="AT33" s="69" t="s">
        <v>26</v>
      </c>
      <c r="AU33" s="57"/>
      <c r="AV33" s="56" t="s">
        <v>46</v>
      </c>
      <c r="AW33" s="24"/>
    </row>
    <row r="34" spans="1:49" ht="25.5">
      <c r="A34" s="41" t="s">
        <v>27</v>
      </c>
      <c r="B34" s="42" t="s">
        <v>47</v>
      </c>
      <c r="C34" s="70" t="s">
        <v>25</v>
      </c>
      <c r="D34" s="170">
        <v>0</v>
      </c>
      <c r="E34" s="171">
        <v>0</v>
      </c>
      <c r="F34" s="171">
        <v>0</v>
      </c>
      <c r="G34" s="156"/>
      <c r="H34" s="156"/>
      <c r="I34" s="156"/>
      <c r="J34" s="52">
        <f t="shared" si="3"/>
        <v>0</v>
      </c>
      <c r="K34" s="52">
        <f t="shared" si="3"/>
        <v>0</v>
      </c>
      <c r="L34" s="71">
        <f t="shared" si="3"/>
        <v>0</v>
      </c>
      <c r="M34" s="171">
        <v>35</v>
      </c>
      <c r="N34" s="171">
        <v>16.685500000000001</v>
      </c>
      <c r="O34" s="247">
        <v>1663.502</v>
      </c>
      <c r="P34" s="54"/>
      <c r="Q34" s="54"/>
      <c r="R34" s="54"/>
      <c r="S34" s="192"/>
      <c r="T34" s="192"/>
      <c r="U34" s="259"/>
      <c r="V34" s="71">
        <f t="shared" si="1"/>
        <v>0</v>
      </c>
      <c r="W34" s="52">
        <f t="shared" si="1"/>
        <v>0</v>
      </c>
      <c r="X34" s="71">
        <f t="shared" si="1"/>
        <v>0</v>
      </c>
      <c r="Y34" s="54"/>
      <c r="Z34" s="54"/>
      <c r="AA34" s="54"/>
      <c r="AB34" s="52">
        <v>173</v>
      </c>
      <c r="AC34" s="52">
        <v>57.958799999999997</v>
      </c>
      <c r="AD34" s="52">
        <v>4328.1319999999996</v>
      </c>
      <c r="AE34" s="52"/>
      <c r="AF34" s="52"/>
      <c r="AG34" s="52"/>
      <c r="AH34" s="54">
        <v>1</v>
      </c>
      <c r="AI34" s="54">
        <v>2.7900000000000001E-2</v>
      </c>
      <c r="AJ34" s="54">
        <v>12.295999999999999</v>
      </c>
      <c r="AK34" s="52"/>
      <c r="AL34" s="52"/>
      <c r="AM34" s="52"/>
      <c r="AN34" s="52">
        <v>5</v>
      </c>
      <c r="AO34" s="52">
        <v>0.11899999999999999</v>
      </c>
      <c r="AP34" s="52">
        <v>74.322999999999993</v>
      </c>
      <c r="AQ34" s="54">
        <f t="shared" si="2"/>
        <v>214</v>
      </c>
      <c r="AR34" s="54">
        <f t="shared" si="2"/>
        <v>74.791200000000003</v>
      </c>
      <c r="AS34" s="54">
        <f t="shared" si="2"/>
        <v>6078.2529999999988</v>
      </c>
      <c r="AT34" s="55" t="s">
        <v>25</v>
      </c>
      <c r="AU34" s="42" t="s">
        <v>47</v>
      </c>
      <c r="AV34" s="56" t="s">
        <v>27</v>
      </c>
      <c r="AW34" s="24"/>
    </row>
    <row r="35" spans="1:49" ht="25.5">
      <c r="A35" s="73" t="s">
        <v>29</v>
      </c>
      <c r="B35" s="57"/>
      <c r="C35" s="58" t="s">
        <v>26</v>
      </c>
      <c r="D35" s="172">
        <v>0</v>
      </c>
      <c r="E35" s="173">
        <v>0</v>
      </c>
      <c r="F35" s="173">
        <v>0</v>
      </c>
      <c r="G35" s="156"/>
      <c r="H35" s="156"/>
      <c r="I35" s="156"/>
      <c r="J35" s="61">
        <f t="shared" si="3"/>
        <v>0</v>
      </c>
      <c r="K35" s="61">
        <f t="shared" si="3"/>
        <v>0</v>
      </c>
      <c r="L35" s="62">
        <f t="shared" si="3"/>
        <v>0</v>
      </c>
      <c r="M35" s="173"/>
      <c r="N35" s="173"/>
      <c r="O35" s="248"/>
      <c r="P35" s="54"/>
      <c r="Q35" s="54"/>
      <c r="R35" s="54"/>
      <c r="S35" s="193"/>
      <c r="T35" s="193"/>
      <c r="U35" s="260"/>
      <c r="V35" s="62">
        <f t="shared" si="1"/>
        <v>0</v>
      </c>
      <c r="W35" s="61">
        <f t="shared" si="1"/>
        <v>0</v>
      </c>
      <c r="X35" s="62">
        <f t="shared" si="1"/>
        <v>0</v>
      </c>
      <c r="Y35" s="54"/>
      <c r="Z35" s="54"/>
      <c r="AA35" s="54"/>
      <c r="AB35" s="61"/>
      <c r="AC35" s="61"/>
      <c r="AD35" s="61"/>
      <c r="AE35" s="61"/>
      <c r="AF35" s="61"/>
      <c r="AG35" s="61"/>
      <c r="AH35" s="68"/>
      <c r="AI35" s="68"/>
      <c r="AJ35" s="68"/>
      <c r="AK35" s="61"/>
      <c r="AL35" s="61"/>
      <c r="AM35" s="61"/>
      <c r="AN35" s="68"/>
      <c r="AO35" s="68"/>
      <c r="AP35" s="68"/>
      <c r="AQ35" s="68">
        <f t="shared" si="2"/>
        <v>0</v>
      </c>
      <c r="AR35" s="68">
        <f t="shared" si="2"/>
        <v>0</v>
      </c>
      <c r="AS35" s="68">
        <f t="shared" si="2"/>
        <v>0</v>
      </c>
      <c r="AT35" s="74" t="s">
        <v>26</v>
      </c>
      <c r="AU35" s="57"/>
      <c r="AV35" s="75" t="s">
        <v>29</v>
      </c>
      <c r="AW35" s="24"/>
    </row>
    <row r="36" spans="1:49" ht="25.5">
      <c r="A36" s="41" t="s">
        <v>48</v>
      </c>
      <c r="B36" s="42" t="s">
        <v>49</v>
      </c>
      <c r="C36" s="70" t="s">
        <v>25</v>
      </c>
      <c r="D36" s="170">
        <v>0</v>
      </c>
      <c r="E36" s="171">
        <v>0</v>
      </c>
      <c r="F36" s="171">
        <v>0</v>
      </c>
      <c r="G36" s="156"/>
      <c r="H36" s="156"/>
      <c r="I36" s="156"/>
      <c r="J36" s="52">
        <f t="shared" si="3"/>
        <v>0</v>
      </c>
      <c r="K36" s="52">
        <f t="shared" si="3"/>
        <v>0</v>
      </c>
      <c r="L36" s="71">
        <f t="shared" si="3"/>
        <v>0</v>
      </c>
      <c r="M36" s="171">
        <v>1</v>
      </c>
      <c r="N36" s="171">
        <v>1.4870000000000001</v>
      </c>
      <c r="O36" s="247">
        <v>70.418000000000006</v>
      </c>
      <c r="P36" s="54"/>
      <c r="Q36" s="54"/>
      <c r="R36" s="54"/>
      <c r="S36" s="192"/>
      <c r="T36" s="192"/>
      <c r="U36" s="259"/>
      <c r="V36" s="71">
        <f t="shared" si="1"/>
        <v>0</v>
      </c>
      <c r="W36" s="52">
        <f t="shared" si="1"/>
        <v>0</v>
      </c>
      <c r="X36" s="71">
        <f t="shared" si="1"/>
        <v>0</v>
      </c>
      <c r="Y36" s="54"/>
      <c r="Z36" s="54"/>
      <c r="AA36" s="54"/>
      <c r="AB36" s="52"/>
      <c r="AC36" s="52"/>
      <c r="AD36" s="52"/>
      <c r="AE36" s="52"/>
      <c r="AF36" s="52"/>
      <c r="AG36" s="52"/>
      <c r="AH36" s="54"/>
      <c r="AI36" s="54"/>
      <c r="AJ36" s="54"/>
      <c r="AK36" s="52"/>
      <c r="AL36" s="52"/>
      <c r="AM36" s="52"/>
      <c r="AN36" s="54"/>
      <c r="AO36" s="54"/>
      <c r="AP36" s="54"/>
      <c r="AQ36" s="54">
        <f t="shared" si="2"/>
        <v>1</v>
      </c>
      <c r="AR36" s="54">
        <f t="shared" si="2"/>
        <v>1.4870000000000001</v>
      </c>
      <c r="AS36" s="54">
        <f t="shared" si="2"/>
        <v>70.418000000000006</v>
      </c>
      <c r="AT36" s="55" t="s">
        <v>25</v>
      </c>
      <c r="AU36" s="42" t="s">
        <v>49</v>
      </c>
      <c r="AV36" s="56" t="s">
        <v>48</v>
      </c>
      <c r="AW36" s="24"/>
    </row>
    <row r="37" spans="1:49" ht="25.5">
      <c r="A37" s="41" t="s">
        <v>27</v>
      </c>
      <c r="B37" s="57"/>
      <c r="C37" s="58" t="s">
        <v>26</v>
      </c>
      <c r="D37" s="172">
        <v>0</v>
      </c>
      <c r="E37" s="173">
        <v>0</v>
      </c>
      <c r="F37" s="173">
        <v>0</v>
      </c>
      <c r="G37" s="156"/>
      <c r="H37" s="156"/>
      <c r="I37" s="156"/>
      <c r="J37" s="61">
        <f t="shared" si="3"/>
        <v>0</v>
      </c>
      <c r="K37" s="61">
        <f t="shared" si="3"/>
        <v>0</v>
      </c>
      <c r="L37" s="62">
        <f t="shared" si="3"/>
        <v>0</v>
      </c>
      <c r="M37" s="173"/>
      <c r="N37" s="173"/>
      <c r="O37" s="248"/>
      <c r="P37" s="54"/>
      <c r="Q37" s="54"/>
      <c r="R37" s="54"/>
      <c r="S37" s="193"/>
      <c r="T37" s="193"/>
      <c r="U37" s="260"/>
      <c r="V37" s="62">
        <f t="shared" si="1"/>
        <v>0</v>
      </c>
      <c r="W37" s="61">
        <f t="shared" si="1"/>
        <v>0</v>
      </c>
      <c r="X37" s="62">
        <f t="shared" si="1"/>
        <v>0</v>
      </c>
      <c r="Y37" s="54"/>
      <c r="Z37" s="54"/>
      <c r="AA37" s="54"/>
      <c r="AB37" s="61"/>
      <c r="AC37" s="61"/>
      <c r="AD37" s="61"/>
      <c r="AE37" s="61"/>
      <c r="AF37" s="61"/>
      <c r="AG37" s="61"/>
      <c r="AH37" s="68"/>
      <c r="AI37" s="68"/>
      <c r="AJ37" s="68"/>
      <c r="AK37" s="61"/>
      <c r="AL37" s="61"/>
      <c r="AM37" s="61"/>
      <c r="AN37" s="68"/>
      <c r="AO37" s="68"/>
      <c r="AP37" s="68"/>
      <c r="AQ37" s="68">
        <f t="shared" si="2"/>
        <v>0</v>
      </c>
      <c r="AR37" s="68">
        <f t="shared" si="2"/>
        <v>0</v>
      </c>
      <c r="AS37" s="68">
        <f t="shared" si="2"/>
        <v>0</v>
      </c>
      <c r="AT37" s="69" t="s">
        <v>26</v>
      </c>
      <c r="AU37" s="57"/>
      <c r="AV37" s="56" t="s">
        <v>27</v>
      </c>
      <c r="AW37" s="24"/>
    </row>
    <row r="38" spans="1:49" ht="25.5">
      <c r="A38" s="41" t="s">
        <v>29</v>
      </c>
      <c r="B38" s="42" t="s">
        <v>50</v>
      </c>
      <c r="C38" s="70" t="s">
        <v>25</v>
      </c>
      <c r="D38" s="170">
        <v>14</v>
      </c>
      <c r="E38" s="171">
        <v>2.6934</v>
      </c>
      <c r="F38" s="171">
        <v>1336.8338461745011</v>
      </c>
      <c r="G38" s="156"/>
      <c r="H38" s="156"/>
      <c r="I38" s="156"/>
      <c r="J38" s="52">
        <f t="shared" si="3"/>
        <v>14</v>
      </c>
      <c r="K38" s="52">
        <f t="shared" si="3"/>
        <v>2.6934</v>
      </c>
      <c r="L38" s="71">
        <f t="shared" si="3"/>
        <v>1336.8338461745011</v>
      </c>
      <c r="M38" s="171"/>
      <c r="N38" s="171"/>
      <c r="O38" s="247"/>
      <c r="P38" s="54"/>
      <c r="Q38" s="54"/>
      <c r="R38" s="54"/>
      <c r="S38" s="192"/>
      <c r="T38" s="192"/>
      <c r="U38" s="259"/>
      <c r="V38" s="71">
        <f t="shared" si="1"/>
        <v>0</v>
      </c>
      <c r="W38" s="52">
        <f t="shared" si="1"/>
        <v>0</v>
      </c>
      <c r="X38" s="71">
        <f t="shared" si="1"/>
        <v>0</v>
      </c>
      <c r="Y38" s="54"/>
      <c r="Z38" s="54"/>
      <c r="AA38" s="54"/>
      <c r="AB38" s="52">
        <v>49</v>
      </c>
      <c r="AC38" s="52">
        <v>1.5415000000000001</v>
      </c>
      <c r="AD38" s="52">
        <v>652.78499999999997</v>
      </c>
      <c r="AE38" s="52"/>
      <c r="AF38" s="52"/>
      <c r="AG38" s="52"/>
      <c r="AH38" s="54"/>
      <c r="AI38" s="54"/>
      <c r="AJ38" s="54"/>
      <c r="AK38" s="52"/>
      <c r="AL38" s="52"/>
      <c r="AM38" s="52"/>
      <c r="AN38" s="54"/>
      <c r="AO38" s="54"/>
      <c r="AP38" s="54"/>
      <c r="AQ38" s="54">
        <f t="shared" si="2"/>
        <v>63</v>
      </c>
      <c r="AR38" s="54">
        <f t="shared" si="2"/>
        <v>4.2348999999999997</v>
      </c>
      <c r="AS38" s="54">
        <f t="shared" si="2"/>
        <v>1989.618846174501</v>
      </c>
      <c r="AT38" s="55" t="s">
        <v>25</v>
      </c>
      <c r="AU38" s="42" t="s">
        <v>50</v>
      </c>
      <c r="AV38" s="56" t="s">
        <v>29</v>
      </c>
      <c r="AW38" s="24"/>
    </row>
    <row r="39" spans="1:49" ht="25.5">
      <c r="A39" s="73" t="s">
        <v>51</v>
      </c>
      <c r="B39" s="57"/>
      <c r="C39" s="58" t="s">
        <v>26</v>
      </c>
      <c r="D39" s="172">
        <v>0</v>
      </c>
      <c r="E39" s="173">
        <v>0</v>
      </c>
      <c r="F39" s="173">
        <v>0</v>
      </c>
      <c r="G39" s="156"/>
      <c r="H39" s="156"/>
      <c r="I39" s="156"/>
      <c r="J39" s="61">
        <f t="shared" si="3"/>
        <v>0</v>
      </c>
      <c r="K39" s="61">
        <f t="shared" si="3"/>
        <v>0</v>
      </c>
      <c r="L39" s="62">
        <f t="shared" si="3"/>
        <v>0</v>
      </c>
      <c r="M39" s="173"/>
      <c r="N39" s="173"/>
      <c r="O39" s="248"/>
      <c r="P39" s="54"/>
      <c r="Q39" s="54"/>
      <c r="R39" s="54"/>
      <c r="S39" s="193"/>
      <c r="T39" s="193"/>
      <c r="U39" s="260"/>
      <c r="V39" s="62">
        <f t="shared" si="1"/>
        <v>0</v>
      </c>
      <c r="W39" s="61">
        <f t="shared" si="1"/>
        <v>0</v>
      </c>
      <c r="X39" s="62">
        <f t="shared" si="1"/>
        <v>0</v>
      </c>
      <c r="Y39" s="54"/>
      <c r="Z39" s="54"/>
      <c r="AA39" s="54"/>
      <c r="AB39" s="61"/>
      <c r="AC39" s="61"/>
      <c r="AD39" s="61"/>
      <c r="AE39" s="61"/>
      <c r="AF39" s="61"/>
      <c r="AG39" s="61"/>
      <c r="AH39" s="68"/>
      <c r="AI39" s="68"/>
      <c r="AJ39" s="68"/>
      <c r="AK39" s="61"/>
      <c r="AL39" s="61"/>
      <c r="AM39" s="61"/>
      <c r="AN39" s="68"/>
      <c r="AO39" s="68"/>
      <c r="AP39" s="68"/>
      <c r="AQ39" s="68">
        <f t="shared" si="2"/>
        <v>0</v>
      </c>
      <c r="AR39" s="68">
        <f t="shared" si="2"/>
        <v>0</v>
      </c>
      <c r="AS39" s="68">
        <f t="shared" si="2"/>
        <v>0</v>
      </c>
      <c r="AT39" s="74" t="s">
        <v>26</v>
      </c>
      <c r="AU39" s="57"/>
      <c r="AV39" s="75" t="s">
        <v>51</v>
      </c>
      <c r="AW39" s="24"/>
    </row>
    <row r="40" spans="1:49" ht="25.5">
      <c r="A40" s="41"/>
      <c r="B40" s="42" t="s">
        <v>52</v>
      </c>
      <c r="C40" s="70" t="s">
        <v>25</v>
      </c>
      <c r="D40" s="170">
        <v>0</v>
      </c>
      <c r="E40" s="171">
        <v>0</v>
      </c>
      <c r="F40" s="171">
        <v>0</v>
      </c>
      <c r="G40" s="156"/>
      <c r="H40" s="156"/>
      <c r="I40" s="156"/>
      <c r="J40" s="52">
        <f t="shared" si="3"/>
        <v>0</v>
      </c>
      <c r="K40" s="52">
        <f t="shared" si="3"/>
        <v>0</v>
      </c>
      <c r="L40" s="71">
        <f t="shared" si="3"/>
        <v>0</v>
      </c>
      <c r="M40" s="171">
        <v>1</v>
      </c>
      <c r="N40" s="171">
        <v>0.68799999999999994</v>
      </c>
      <c r="O40" s="247">
        <v>288.95999999999998</v>
      </c>
      <c r="P40" s="54"/>
      <c r="Q40" s="54"/>
      <c r="R40" s="54"/>
      <c r="S40" s="192"/>
      <c r="T40" s="192"/>
      <c r="U40" s="259"/>
      <c r="V40" s="71">
        <f t="shared" si="1"/>
        <v>0</v>
      </c>
      <c r="W40" s="52">
        <f t="shared" si="1"/>
        <v>0</v>
      </c>
      <c r="X40" s="71">
        <f t="shared" si="1"/>
        <v>0</v>
      </c>
      <c r="Y40" s="54"/>
      <c r="Z40" s="54"/>
      <c r="AA40" s="54"/>
      <c r="AB40" s="52"/>
      <c r="AC40" s="52"/>
      <c r="AD40" s="52"/>
      <c r="AE40" s="52"/>
      <c r="AF40" s="52"/>
      <c r="AG40" s="52"/>
      <c r="AH40" s="54"/>
      <c r="AI40" s="54"/>
      <c r="AJ40" s="54"/>
      <c r="AK40" s="52"/>
      <c r="AL40" s="52"/>
      <c r="AM40" s="52"/>
      <c r="AN40" s="54"/>
      <c r="AO40" s="54"/>
      <c r="AP40" s="54"/>
      <c r="AQ40" s="54">
        <f t="shared" si="2"/>
        <v>1</v>
      </c>
      <c r="AR40" s="54">
        <f t="shared" si="2"/>
        <v>0.68799999999999994</v>
      </c>
      <c r="AS40" s="54">
        <f t="shared" si="2"/>
        <v>288.95999999999998</v>
      </c>
      <c r="AT40" s="55" t="s">
        <v>25</v>
      </c>
      <c r="AU40" s="42" t="s">
        <v>52</v>
      </c>
      <c r="AV40" s="56"/>
      <c r="AW40" s="24"/>
    </row>
    <row r="41" spans="1:49" ht="25.5">
      <c r="A41" s="41" t="s">
        <v>53</v>
      </c>
      <c r="B41" s="57"/>
      <c r="C41" s="58" t="s">
        <v>26</v>
      </c>
      <c r="D41" s="172">
        <v>0</v>
      </c>
      <c r="E41" s="173">
        <v>0</v>
      </c>
      <c r="F41" s="173">
        <v>0</v>
      </c>
      <c r="G41" s="156"/>
      <c r="H41" s="156"/>
      <c r="I41" s="156"/>
      <c r="J41" s="61">
        <f t="shared" si="3"/>
        <v>0</v>
      </c>
      <c r="K41" s="61">
        <f t="shared" si="3"/>
        <v>0</v>
      </c>
      <c r="L41" s="62">
        <f t="shared" si="3"/>
        <v>0</v>
      </c>
      <c r="M41" s="173"/>
      <c r="N41" s="173"/>
      <c r="O41" s="248"/>
      <c r="P41" s="54"/>
      <c r="Q41" s="54"/>
      <c r="R41" s="54"/>
      <c r="S41" s="193"/>
      <c r="T41" s="193"/>
      <c r="U41" s="260"/>
      <c r="V41" s="62">
        <f t="shared" si="1"/>
        <v>0</v>
      </c>
      <c r="W41" s="61">
        <f t="shared" si="1"/>
        <v>0</v>
      </c>
      <c r="X41" s="62">
        <f t="shared" si="1"/>
        <v>0</v>
      </c>
      <c r="Y41" s="54"/>
      <c r="Z41" s="54"/>
      <c r="AA41" s="54"/>
      <c r="AB41" s="61"/>
      <c r="AC41" s="61"/>
      <c r="AD41" s="61"/>
      <c r="AE41" s="61"/>
      <c r="AF41" s="61"/>
      <c r="AG41" s="61"/>
      <c r="AH41" s="68"/>
      <c r="AI41" s="68"/>
      <c r="AJ41" s="68"/>
      <c r="AK41" s="61"/>
      <c r="AL41" s="61"/>
      <c r="AM41" s="61"/>
      <c r="AN41" s="68"/>
      <c r="AO41" s="68"/>
      <c r="AP41" s="68"/>
      <c r="AQ41" s="68">
        <f t="shared" si="2"/>
        <v>0</v>
      </c>
      <c r="AR41" s="68">
        <f t="shared" si="2"/>
        <v>0</v>
      </c>
      <c r="AS41" s="68">
        <f t="shared" si="2"/>
        <v>0</v>
      </c>
      <c r="AT41" s="69" t="s">
        <v>26</v>
      </c>
      <c r="AU41" s="57"/>
      <c r="AV41" s="56" t="s">
        <v>53</v>
      </c>
      <c r="AW41" s="24"/>
    </row>
    <row r="42" spans="1:49" ht="25.5">
      <c r="A42" s="41"/>
      <c r="B42" s="42" t="s">
        <v>54</v>
      </c>
      <c r="C42" s="70" t="s">
        <v>25</v>
      </c>
      <c r="D42" s="170">
        <v>1</v>
      </c>
      <c r="E42" s="171">
        <v>6.4774000000000003</v>
      </c>
      <c r="F42" s="171">
        <v>5257.2558782175047</v>
      </c>
      <c r="G42" s="156">
        <v>2</v>
      </c>
      <c r="H42" s="156">
        <v>18.303599999999999</v>
      </c>
      <c r="I42" s="156">
        <v>11614.653</v>
      </c>
      <c r="J42" s="52">
        <f t="shared" si="3"/>
        <v>3</v>
      </c>
      <c r="K42" s="52">
        <f t="shared" si="3"/>
        <v>24.780999999999999</v>
      </c>
      <c r="L42" s="71">
        <f t="shared" si="3"/>
        <v>16871.908878217506</v>
      </c>
      <c r="M42" s="171">
        <v>12</v>
      </c>
      <c r="N42" s="171">
        <v>704.61300000000006</v>
      </c>
      <c r="O42" s="247">
        <v>112571.74</v>
      </c>
      <c r="P42" s="54"/>
      <c r="Q42" s="54"/>
      <c r="R42" s="54"/>
      <c r="S42" s="192"/>
      <c r="T42" s="192"/>
      <c r="U42" s="259"/>
      <c r="V42" s="71">
        <f t="shared" si="1"/>
        <v>0</v>
      </c>
      <c r="W42" s="52">
        <f t="shared" si="1"/>
        <v>0</v>
      </c>
      <c r="X42" s="71">
        <f t="shared" si="1"/>
        <v>0</v>
      </c>
      <c r="Y42" s="54"/>
      <c r="Z42" s="54"/>
      <c r="AA42" s="54"/>
      <c r="AB42" s="52"/>
      <c r="AC42" s="52"/>
      <c r="AD42" s="52"/>
      <c r="AE42" s="52"/>
      <c r="AF42" s="52"/>
      <c r="AG42" s="52"/>
      <c r="AH42" s="54"/>
      <c r="AI42" s="54"/>
      <c r="AJ42" s="54"/>
      <c r="AK42" s="52"/>
      <c r="AL42" s="52"/>
      <c r="AM42" s="52"/>
      <c r="AN42" s="54"/>
      <c r="AO42" s="54"/>
      <c r="AP42" s="54"/>
      <c r="AQ42" s="54">
        <f t="shared" si="2"/>
        <v>15</v>
      </c>
      <c r="AR42" s="54">
        <f t="shared" si="2"/>
        <v>729.39400000000001</v>
      </c>
      <c r="AS42" s="54">
        <f t="shared" si="2"/>
        <v>129443.64887821751</v>
      </c>
      <c r="AT42" s="55" t="s">
        <v>25</v>
      </c>
      <c r="AU42" s="42" t="s">
        <v>54</v>
      </c>
      <c r="AV42" s="56"/>
      <c r="AW42" s="24"/>
    </row>
    <row r="43" spans="1:49" ht="25.5">
      <c r="A43" s="41" t="s">
        <v>55</v>
      </c>
      <c r="B43" s="57"/>
      <c r="C43" s="58" t="s">
        <v>26</v>
      </c>
      <c r="D43" s="172">
        <v>41</v>
      </c>
      <c r="E43" s="173">
        <v>229.98759999999999</v>
      </c>
      <c r="F43" s="173">
        <v>221828.50955878673</v>
      </c>
      <c r="G43" s="156">
        <v>36</v>
      </c>
      <c r="H43" s="156">
        <v>245.29920000000001</v>
      </c>
      <c r="I43" s="156">
        <v>199970.13099999999</v>
      </c>
      <c r="J43" s="61">
        <f t="shared" si="3"/>
        <v>77</v>
      </c>
      <c r="K43" s="61">
        <f t="shared" si="3"/>
        <v>475.28679999999997</v>
      </c>
      <c r="L43" s="62">
        <f t="shared" si="3"/>
        <v>421798.64055878669</v>
      </c>
      <c r="M43" s="173">
        <v>10</v>
      </c>
      <c r="N43" s="173">
        <v>80.788600000000002</v>
      </c>
      <c r="O43" s="248">
        <v>29013.851999999999</v>
      </c>
      <c r="P43" s="54"/>
      <c r="Q43" s="54"/>
      <c r="R43" s="54"/>
      <c r="S43" s="193"/>
      <c r="T43" s="193"/>
      <c r="U43" s="260"/>
      <c r="V43" s="62">
        <f t="shared" si="1"/>
        <v>0</v>
      </c>
      <c r="W43" s="61">
        <f t="shared" si="1"/>
        <v>0</v>
      </c>
      <c r="X43" s="62">
        <f t="shared" si="1"/>
        <v>0</v>
      </c>
      <c r="Y43" s="54"/>
      <c r="Z43" s="54"/>
      <c r="AA43" s="54"/>
      <c r="AB43" s="61"/>
      <c r="AC43" s="61"/>
      <c r="AD43" s="61"/>
      <c r="AE43" s="61"/>
      <c r="AF43" s="61"/>
      <c r="AG43" s="61"/>
      <c r="AH43" s="68"/>
      <c r="AI43" s="68"/>
      <c r="AJ43" s="68"/>
      <c r="AK43" s="61"/>
      <c r="AL43" s="61"/>
      <c r="AM43" s="61"/>
      <c r="AN43" s="68"/>
      <c r="AO43" s="68"/>
      <c r="AP43" s="68"/>
      <c r="AQ43" s="68">
        <f t="shared" si="2"/>
        <v>87</v>
      </c>
      <c r="AR43" s="68">
        <f t="shared" si="2"/>
        <v>556.07539999999995</v>
      </c>
      <c r="AS43" s="68">
        <f t="shared" si="2"/>
        <v>450812.49255878676</v>
      </c>
      <c r="AT43" s="55" t="s">
        <v>26</v>
      </c>
      <c r="AU43" s="57"/>
      <c r="AV43" s="56" t="s">
        <v>55</v>
      </c>
      <c r="AW43" s="24"/>
    </row>
    <row r="44" spans="1:49" ht="25.5">
      <c r="A44" s="41"/>
      <c r="B44" s="42" t="s">
        <v>56</v>
      </c>
      <c r="C44" s="70" t="s">
        <v>25</v>
      </c>
      <c r="D44" s="170">
        <v>0</v>
      </c>
      <c r="E44" s="171">
        <v>0</v>
      </c>
      <c r="F44" s="171">
        <v>0</v>
      </c>
      <c r="G44" s="156"/>
      <c r="H44" s="156"/>
      <c r="I44" s="156"/>
      <c r="J44" s="52">
        <f t="shared" si="3"/>
        <v>0</v>
      </c>
      <c r="K44" s="52">
        <f t="shared" si="3"/>
        <v>0</v>
      </c>
      <c r="L44" s="71">
        <f t="shared" si="3"/>
        <v>0</v>
      </c>
      <c r="M44" s="171"/>
      <c r="N44" s="171"/>
      <c r="O44" s="247"/>
      <c r="P44" s="54"/>
      <c r="Q44" s="54"/>
      <c r="R44" s="54"/>
      <c r="S44" s="192"/>
      <c r="T44" s="192"/>
      <c r="U44" s="259"/>
      <c r="V44" s="71">
        <f t="shared" si="1"/>
        <v>0</v>
      </c>
      <c r="W44" s="52">
        <f t="shared" si="1"/>
        <v>0</v>
      </c>
      <c r="X44" s="71">
        <f t="shared" si="1"/>
        <v>0</v>
      </c>
      <c r="Y44" s="54"/>
      <c r="Z44" s="54"/>
      <c r="AA44" s="54"/>
      <c r="AB44" s="52"/>
      <c r="AC44" s="52"/>
      <c r="AD44" s="52"/>
      <c r="AE44" s="52"/>
      <c r="AF44" s="52"/>
      <c r="AG44" s="52"/>
      <c r="AH44" s="54"/>
      <c r="AI44" s="54"/>
      <c r="AJ44" s="54"/>
      <c r="AK44" s="52"/>
      <c r="AL44" s="52"/>
      <c r="AM44" s="52"/>
      <c r="AN44" s="54"/>
      <c r="AO44" s="54"/>
      <c r="AP44" s="54"/>
      <c r="AQ44" s="54">
        <f t="shared" si="2"/>
        <v>0</v>
      </c>
      <c r="AR44" s="54">
        <f t="shared" si="2"/>
        <v>0</v>
      </c>
      <c r="AS44" s="54">
        <f t="shared" si="2"/>
        <v>0</v>
      </c>
      <c r="AT44" s="78" t="s">
        <v>25</v>
      </c>
      <c r="AU44" s="42" t="s">
        <v>56</v>
      </c>
      <c r="AV44" s="56"/>
      <c r="AW44" s="24"/>
    </row>
    <row r="45" spans="1:49" ht="25.5">
      <c r="A45" s="41" t="s">
        <v>29</v>
      </c>
      <c r="B45" s="57"/>
      <c r="C45" s="58" t="s">
        <v>26</v>
      </c>
      <c r="D45" s="172">
        <v>0</v>
      </c>
      <c r="E45" s="173">
        <v>0</v>
      </c>
      <c r="F45" s="173">
        <v>0</v>
      </c>
      <c r="G45" s="156"/>
      <c r="H45" s="156"/>
      <c r="I45" s="156"/>
      <c r="J45" s="61">
        <f t="shared" si="3"/>
        <v>0</v>
      </c>
      <c r="K45" s="61">
        <f t="shared" si="3"/>
        <v>0</v>
      </c>
      <c r="L45" s="62">
        <f t="shared" si="3"/>
        <v>0</v>
      </c>
      <c r="M45" s="173"/>
      <c r="N45" s="173"/>
      <c r="O45" s="248"/>
      <c r="P45" s="54"/>
      <c r="Q45" s="54"/>
      <c r="R45" s="54"/>
      <c r="S45" s="193"/>
      <c r="T45" s="193"/>
      <c r="U45" s="260"/>
      <c r="V45" s="62">
        <f t="shared" si="1"/>
        <v>0</v>
      </c>
      <c r="W45" s="61">
        <f t="shared" si="1"/>
        <v>0</v>
      </c>
      <c r="X45" s="62">
        <f t="shared" si="1"/>
        <v>0</v>
      </c>
      <c r="Y45" s="54"/>
      <c r="Z45" s="54"/>
      <c r="AA45" s="54"/>
      <c r="AB45" s="61"/>
      <c r="AC45" s="61"/>
      <c r="AD45" s="61"/>
      <c r="AE45" s="61"/>
      <c r="AF45" s="61"/>
      <c r="AG45" s="61"/>
      <c r="AH45" s="68"/>
      <c r="AI45" s="68"/>
      <c r="AJ45" s="68"/>
      <c r="AK45" s="61"/>
      <c r="AL45" s="61"/>
      <c r="AM45" s="61"/>
      <c r="AN45" s="68"/>
      <c r="AO45" s="68"/>
      <c r="AP45" s="68"/>
      <c r="AQ45" s="68">
        <f t="shared" si="2"/>
        <v>0</v>
      </c>
      <c r="AR45" s="68">
        <f t="shared" si="2"/>
        <v>0</v>
      </c>
      <c r="AS45" s="68">
        <f t="shared" si="2"/>
        <v>0</v>
      </c>
      <c r="AT45" s="69" t="s">
        <v>26</v>
      </c>
      <c r="AU45" s="57"/>
      <c r="AV45" s="79" t="s">
        <v>29</v>
      </c>
      <c r="AW45" s="24"/>
    </row>
    <row r="46" spans="1:49" ht="25.5">
      <c r="A46" s="41"/>
      <c r="B46" s="42" t="s">
        <v>57</v>
      </c>
      <c r="C46" s="70" t="s">
        <v>25</v>
      </c>
      <c r="D46" s="170">
        <v>0</v>
      </c>
      <c r="E46" s="171">
        <v>0</v>
      </c>
      <c r="F46" s="171">
        <v>0</v>
      </c>
      <c r="G46" s="156"/>
      <c r="H46" s="156"/>
      <c r="I46" s="156"/>
      <c r="J46" s="52">
        <f t="shared" si="3"/>
        <v>0</v>
      </c>
      <c r="K46" s="52">
        <f t="shared" si="3"/>
        <v>0</v>
      </c>
      <c r="L46" s="71">
        <f t="shared" si="3"/>
        <v>0</v>
      </c>
      <c r="M46" s="171"/>
      <c r="N46" s="171"/>
      <c r="O46" s="247"/>
      <c r="P46" s="54"/>
      <c r="Q46" s="54"/>
      <c r="R46" s="54"/>
      <c r="S46" s="192"/>
      <c r="T46" s="192"/>
      <c r="U46" s="259"/>
      <c r="V46" s="71">
        <f t="shared" si="1"/>
        <v>0</v>
      </c>
      <c r="W46" s="52">
        <f t="shared" si="1"/>
        <v>0</v>
      </c>
      <c r="X46" s="71">
        <f t="shared" si="1"/>
        <v>0</v>
      </c>
      <c r="Y46" s="54"/>
      <c r="Z46" s="54"/>
      <c r="AA46" s="54"/>
      <c r="AB46" s="52"/>
      <c r="AC46" s="52"/>
      <c r="AD46" s="52"/>
      <c r="AE46" s="52"/>
      <c r="AF46" s="52"/>
      <c r="AG46" s="52"/>
      <c r="AH46" s="54"/>
      <c r="AI46" s="54"/>
      <c r="AJ46" s="54"/>
      <c r="AK46" s="52"/>
      <c r="AL46" s="52"/>
      <c r="AM46" s="52"/>
      <c r="AN46" s="54"/>
      <c r="AO46" s="54"/>
      <c r="AP46" s="54"/>
      <c r="AQ46" s="54">
        <f t="shared" si="2"/>
        <v>0</v>
      </c>
      <c r="AR46" s="54">
        <f t="shared" si="2"/>
        <v>0</v>
      </c>
      <c r="AS46" s="54">
        <f t="shared" si="2"/>
        <v>0</v>
      </c>
      <c r="AT46" s="55" t="s">
        <v>25</v>
      </c>
      <c r="AU46" s="42" t="s">
        <v>57</v>
      </c>
      <c r="AV46" s="79"/>
      <c r="AW46" s="24"/>
    </row>
    <row r="47" spans="1:49" ht="25.5">
      <c r="A47" s="73"/>
      <c r="B47" s="57"/>
      <c r="C47" s="58" t="s">
        <v>26</v>
      </c>
      <c r="D47" s="172">
        <v>0</v>
      </c>
      <c r="E47" s="173">
        <v>0</v>
      </c>
      <c r="F47" s="173">
        <v>0</v>
      </c>
      <c r="G47" s="156"/>
      <c r="H47" s="156"/>
      <c r="I47" s="156"/>
      <c r="J47" s="61">
        <f t="shared" si="3"/>
        <v>0</v>
      </c>
      <c r="K47" s="61">
        <f t="shared" si="3"/>
        <v>0</v>
      </c>
      <c r="L47" s="62">
        <f t="shared" si="3"/>
        <v>0</v>
      </c>
      <c r="M47" s="173"/>
      <c r="N47" s="173"/>
      <c r="O47" s="248"/>
      <c r="P47" s="54"/>
      <c r="Q47" s="54"/>
      <c r="R47" s="54"/>
      <c r="S47" s="193"/>
      <c r="T47" s="193"/>
      <c r="U47" s="260"/>
      <c r="V47" s="62">
        <f t="shared" si="1"/>
        <v>0</v>
      </c>
      <c r="W47" s="61">
        <f t="shared" si="1"/>
        <v>0</v>
      </c>
      <c r="X47" s="62">
        <f t="shared" si="1"/>
        <v>0</v>
      </c>
      <c r="Y47" s="54"/>
      <c r="Z47" s="54"/>
      <c r="AA47" s="54"/>
      <c r="AB47" s="61"/>
      <c r="AC47" s="61"/>
      <c r="AD47" s="61"/>
      <c r="AE47" s="61"/>
      <c r="AF47" s="61"/>
      <c r="AG47" s="61"/>
      <c r="AH47" s="68"/>
      <c r="AI47" s="68"/>
      <c r="AJ47" s="68"/>
      <c r="AK47" s="61"/>
      <c r="AL47" s="61"/>
      <c r="AM47" s="61"/>
      <c r="AN47" s="68"/>
      <c r="AO47" s="68"/>
      <c r="AP47" s="68"/>
      <c r="AQ47" s="68">
        <f t="shared" si="2"/>
        <v>0</v>
      </c>
      <c r="AR47" s="68">
        <f t="shared" si="2"/>
        <v>0</v>
      </c>
      <c r="AS47" s="68">
        <f t="shared" si="2"/>
        <v>0</v>
      </c>
      <c r="AT47" s="74" t="s">
        <v>26</v>
      </c>
      <c r="AU47" s="57"/>
      <c r="AV47" s="80"/>
      <c r="AW47" s="24"/>
    </row>
    <row r="48" spans="1:49" ht="25.5">
      <c r="A48" s="41"/>
      <c r="B48" s="42" t="s">
        <v>58</v>
      </c>
      <c r="C48" s="70" t="s">
        <v>25</v>
      </c>
      <c r="D48" s="170">
        <v>0</v>
      </c>
      <c r="E48" s="171">
        <v>0</v>
      </c>
      <c r="F48" s="171">
        <v>0</v>
      </c>
      <c r="G48" s="156"/>
      <c r="H48" s="156"/>
      <c r="I48" s="156"/>
      <c r="J48" s="52">
        <f t="shared" si="3"/>
        <v>0</v>
      </c>
      <c r="K48" s="52">
        <f t="shared" si="3"/>
        <v>0</v>
      </c>
      <c r="L48" s="71">
        <f t="shared" si="3"/>
        <v>0</v>
      </c>
      <c r="M48" s="171">
        <v>37</v>
      </c>
      <c r="N48" s="171">
        <v>11.856999999999999</v>
      </c>
      <c r="O48" s="247">
        <v>3671.1559999999999</v>
      </c>
      <c r="P48" s="54">
        <v>80</v>
      </c>
      <c r="Q48" s="54">
        <v>37.457999999999998</v>
      </c>
      <c r="R48" s="54">
        <v>10410.328</v>
      </c>
      <c r="S48" s="192"/>
      <c r="T48" s="192"/>
      <c r="U48" s="259"/>
      <c r="V48" s="71">
        <f t="shared" si="1"/>
        <v>80</v>
      </c>
      <c r="W48" s="52">
        <f t="shared" si="1"/>
        <v>37.457999999999998</v>
      </c>
      <c r="X48" s="71">
        <f t="shared" si="1"/>
        <v>10410.328</v>
      </c>
      <c r="Y48" s="54">
        <v>63</v>
      </c>
      <c r="Z48" s="54">
        <v>23.962499999999999</v>
      </c>
      <c r="AA48" s="54">
        <v>6738.5519999999997</v>
      </c>
      <c r="AB48" s="52">
        <v>6</v>
      </c>
      <c r="AC48" s="52">
        <v>1.0509999999999999</v>
      </c>
      <c r="AD48" s="52">
        <v>285.11399999999998</v>
      </c>
      <c r="AE48" s="52"/>
      <c r="AF48" s="52"/>
      <c r="AG48" s="52"/>
      <c r="AH48" s="54"/>
      <c r="AI48" s="54"/>
      <c r="AJ48" s="54"/>
      <c r="AK48" s="52"/>
      <c r="AL48" s="52"/>
      <c r="AM48" s="52"/>
      <c r="AN48" s="54"/>
      <c r="AO48" s="54"/>
      <c r="AP48" s="54"/>
      <c r="AQ48" s="54">
        <f t="shared" si="2"/>
        <v>186</v>
      </c>
      <c r="AR48" s="54">
        <f t="shared" si="2"/>
        <v>74.328499999999991</v>
      </c>
      <c r="AS48" s="54">
        <f t="shared" si="2"/>
        <v>21105.149999999998</v>
      </c>
      <c r="AT48" s="55" t="s">
        <v>25</v>
      </c>
      <c r="AU48" s="42" t="s">
        <v>58</v>
      </c>
      <c r="AV48" s="79"/>
      <c r="AW48" s="24"/>
    </row>
    <row r="49" spans="1:49" ht="25.5">
      <c r="A49" s="41" t="s">
        <v>59</v>
      </c>
      <c r="B49" s="57"/>
      <c r="C49" s="58" t="s">
        <v>26</v>
      </c>
      <c r="D49" s="172">
        <v>0</v>
      </c>
      <c r="E49" s="173">
        <v>0</v>
      </c>
      <c r="F49" s="173">
        <v>0</v>
      </c>
      <c r="G49" s="156"/>
      <c r="H49" s="156"/>
      <c r="I49" s="156"/>
      <c r="J49" s="61">
        <f t="shared" si="3"/>
        <v>0</v>
      </c>
      <c r="K49" s="61">
        <f t="shared" si="3"/>
        <v>0</v>
      </c>
      <c r="L49" s="62">
        <f t="shared" si="3"/>
        <v>0</v>
      </c>
      <c r="M49" s="173"/>
      <c r="N49" s="173"/>
      <c r="O49" s="248"/>
      <c r="P49" s="54"/>
      <c r="Q49" s="54"/>
      <c r="R49" s="54"/>
      <c r="S49" s="193"/>
      <c r="T49" s="193"/>
      <c r="U49" s="260"/>
      <c r="V49" s="62">
        <f t="shared" si="1"/>
        <v>0</v>
      </c>
      <c r="W49" s="61">
        <f t="shared" si="1"/>
        <v>0</v>
      </c>
      <c r="X49" s="62">
        <f t="shared" si="1"/>
        <v>0</v>
      </c>
      <c r="Y49" s="54"/>
      <c r="Z49" s="54"/>
      <c r="AA49" s="54"/>
      <c r="AB49" s="61"/>
      <c r="AC49" s="61"/>
      <c r="AD49" s="61"/>
      <c r="AE49" s="61"/>
      <c r="AF49" s="61"/>
      <c r="AG49" s="61"/>
      <c r="AH49" s="68"/>
      <c r="AI49" s="68"/>
      <c r="AJ49" s="68"/>
      <c r="AK49" s="61"/>
      <c r="AL49" s="61"/>
      <c r="AM49" s="61"/>
      <c r="AN49" s="68"/>
      <c r="AO49" s="68"/>
      <c r="AP49" s="68"/>
      <c r="AQ49" s="68">
        <f t="shared" si="2"/>
        <v>0</v>
      </c>
      <c r="AR49" s="68">
        <f t="shared" si="2"/>
        <v>0</v>
      </c>
      <c r="AS49" s="68">
        <f t="shared" si="2"/>
        <v>0</v>
      </c>
      <c r="AT49" s="69" t="s">
        <v>26</v>
      </c>
      <c r="AU49" s="57"/>
      <c r="AV49" s="79" t="s">
        <v>59</v>
      </c>
      <c r="AW49" s="24"/>
    </row>
    <row r="50" spans="1:49" ht="25.5">
      <c r="A50" s="41"/>
      <c r="B50" s="42" t="s">
        <v>60</v>
      </c>
      <c r="C50" s="70" t="s">
        <v>25</v>
      </c>
      <c r="D50" s="170">
        <v>0</v>
      </c>
      <c r="E50" s="171">
        <v>0</v>
      </c>
      <c r="F50" s="171">
        <v>0</v>
      </c>
      <c r="G50" s="156"/>
      <c r="H50" s="156"/>
      <c r="I50" s="156"/>
      <c r="J50" s="52">
        <f t="shared" si="3"/>
        <v>0</v>
      </c>
      <c r="K50" s="52">
        <f t="shared" si="3"/>
        <v>0</v>
      </c>
      <c r="L50" s="71">
        <f t="shared" si="3"/>
        <v>0</v>
      </c>
      <c r="M50" s="171"/>
      <c r="N50" s="171"/>
      <c r="O50" s="247"/>
      <c r="P50" s="54"/>
      <c r="Q50" s="54"/>
      <c r="R50" s="54"/>
      <c r="S50" s="192"/>
      <c r="T50" s="192"/>
      <c r="U50" s="259"/>
      <c r="V50" s="71">
        <f t="shared" si="1"/>
        <v>0</v>
      </c>
      <c r="W50" s="52">
        <f t="shared" si="1"/>
        <v>0</v>
      </c>
      <c r="X50" s="71">
        <f t="shared" si="1"/>
        <v>0</v>
      </c>
      <c r="Y50" s="54"/>
      <c r="Z50" s="54"/>
      <c r="AA50" s="54"/>
      <c r="AB50" s="52"/>
      <c r="AC50" s="52"/>
      <c r="AD50" s="52"/>
      <c r="AE50" s="52"/>
      <c r="AF50" s="52"/>
      <c r="AG50" s="52"/>
      <c r="AH50" s="54"/>
      <c r="AI50" s="54"/>
      <c r="AJ50" s="54"/>
      <c r="AK50" s="52"/>
      <c r="AL50" s="52"/>
      <c r="AM50" s="52"/>
      <c r="AN50" s="54"/>
      <c r="AO50" s="54"/>
      <c r="AP50" s="54"/>
      <c r="AQ50" s="54">
        <f t="shared" si="2"/>
        <v>0</v>
      </c>
      <c r="AR50" s="54">
        <f t="shared" si="2"/>
        <v>0</v>
      </c>
      <c r="AS50" s="54">
        <f t="shared" si="2"/>
        <v>0</v>
      </c>
      <c r="AT50" s="55" t="s">
        <v>25</v>
      </c>
      <c r="AU50" s="42" t="s">
        <v>60</v>
      </c>
      <c r="AV50" s="77"/>
      <c r="AW50" s="24"/>
    </row>
    <row r="51" spans="1:49" ht="25.5">
      <c r="A51" s="41"/>
      <c r="B51" s="57"/>
      <c r="C51" s="58" t="s">
        <v>26</v>
      </c>
      <c r="D51" s="172">
        <v>1</v>
      </c>
      <c r="E51" s="173">
        <v>281.71199999999999</v>
      </c>
      <c r="F51" s="173">
        <v>66277.683718149157</v>
      </c>
      <c r="G51" s="156"/>
      <c r="H51" s="156"/>
      <c r="I51" s="156"/>
      <c r="J51" s="61">
        <f t="shared" si="3"/>
        <v>1</v>
      </c>
      <c r="K51" s="61">
        <f t="shared" si="3"/>
        <v>281.71199999999999</v>
      </c>
      <c r="L51" s="62">
        <f t="shared" si="3"/>
        <v>66277.683718149157</v>
      </c>
      <c r="M51" s="173"/>
      <c r="N51" s="173"/>
      <c r="O51" s="248"/>
      <c r="P51" s="54"/>
      <c r="Q51" s="54"/>
      <c r="R51" s="54"/>
      <c r="S51" s="193"/>
      <c r="T51" s="193"/>
      <c r="U51" s="260"/>
      <c r="V51" s="62">
        <f t="shared" si="1"/>
        <v>0</v>
      </c>
      <c r="W51" s="61">
        <f t="shared" si="1"/>
        <v>0</v>
      </c>
      <c r="X51" s="62">
        <f t="shared" si="1"/>
        <v>0</v>
      </c>
      <c r="Y51" s="54"/>
      <c r="Z51" s="54"/>
      <c r="AA51" s="54"/>
      <c r="AB51" s="61"/>
      <c r="AC51" s="61"/>
      <c r="AD51" s="61"/>
      <c r="AE51" s="61"/>
      <c r="AF51" s="61"/>
      <c r="AG51" s="61"/>
      <c r="AH51" s="68"/>
      <c r="AI51" s="68"/>
      <c r="AJ51" s="68"/>
      <c r="AK51" s="61"/>
      <c r="AL51" s="61"/>
      <c r="AM51" s="61"/>
      <c r="AN51" s="68"/>
      <c r="AO51" s="68"/>
      <c r="AP51" s="68"/>
      <c r="AQ51" s="68">
        <f t="shared" si="2"/>
        <v>1</v>
      </c>
      <c r="AR51" s="68">
        <f t="shared" si="2"/>
        <v>281.71199999999999</v>
      </c>
      <c r="AS51" s="68">
        <f t="shared" si="2"/>
        <v>66277.683718149157</v>
      </c>
      <c r="AT51" s="69" t="s">
        <v>26</v>
      </c>
      <c r="AU51" s="57"/>
      <c r="AV51" s="79"/>
      <c r="AW51" s="24"/>
    </row>
    <row r="52" spans="1:49" ht="25.5">
      <c r="A52" s="41"/>
      <c r="B52" s="42" t="s">
        <v>61</v>
      </c>
      <c r="C52" s="70" t="s">
        <v>25</v>
      </c>
      <c r="D52" s="170">
        <v>0</v>
      </c>
      <c r="E52" s="171">
        <v>0</v>
      </c>
      <c r="F52" s="171">
        <v>0</v>
      </c>
      <c r="G52" s="156"/>
      <c r="H52" s="156"/>
      <c r="I52" s="156"/>
      <c r="J52" s="52">
        <f t="shared" si="3"/>
        <v>0</v>
      </c>
      <c r="K52" s="52">
        <f t="shared" si="3"/>
        <v>0</v>
      </c>
      <c r="L52" s="71">
        <f t="shared" si="3"/>
        <v>0</v>
      </c>
      <c r="M52" s="171"/>
      <c r="N52" s="171"/>
      <c r="O52" s="247"/>
      <c r="P52" s="54"/>
      <c r="Q52" s="54"/>
      <c r="R52" s="54"/>
      <c r="S52" s="192"/>
      <c r="T52" s="192"/>
      <c r="U52" s="259"/>
      <c r="V52" s="71">
        <f t="shared" si="1"/>
        <v>0</v>
      </c>
      <c r="W52" s="52">
        <f t="shared" si="1"/>
        <v>0</v>
      </c>
      <c r="X52" s="71">
        <f t="shared" si="1"/>
        <v>0</v>
      </c>
      <c r="Y52" s="54"/>
      <c r="Z52" s="54"/>
      <c r="AA52" s="54"/>
      <c r="AB52" s="52"/>
      <c r="AC52" s="52"/>
      <c r="AD52" s="52"/>
      <c r="AE52" s="52"/>
      <c r="AF52" s="52"/>
      <c r="AG52" s="52"/>
      <c r="AH52" s="54"/>
      <c r="AI52" s="54"/>
      <c r="AJ52" s="54"/>
      <c r="AK52" s="52"/>
      <c r="AL52" s="52"/>
      <c r="AM52" s="52"/>
      <c r="AN52" s="54"/>
      <c r="AO52" s="54"/>
      <c r="AP52" s="54"/>
      <c r="AQ52" s="54">
        <f t="shared" si="2"/>
        <v>0</v>
      </c>
      <c r="AR52" s="54">
        <f t="shared" si="2"/>
        <v>0</v>
      </c>
      <c r="AS52" s="54">
        <f t="shared" si="2"/>
        <v>0</v>
      </c>
      <c r="AT52" s="55" t="s">
        <v>25</v>
      </c>
      <c r="AU52" s="42" t="s">
        <v>61</v>
      </c>
      <c r="AV52" s="79"/>
      <c r="AW52" s="24"/>
    </row>
    <row r="53" spans="1:49" ht="25.5">
      <c r="A53" s="41" t="s">
        <v>29</v>
      </c>
      <c r="B53" s="57"/>
      <c r="C53" s="58" t="s">
        <v>26</v>
      </c>
      <c r="D53" s="172">
        <v>1</v>
      </c>
      <c r="E53" s="173">
        <v>0.754</v>
      </c>
      <c r="F53" s="173">
        <v>35.931002584948203</v>
      </c>
      <c r="G53" s="156"/>
      <c r="H53" s="156"/>
      <c r="I53" s="156"/>
      <c r="J53" s="61">
        <f t="shared" si="3"/>
        <v>1</v>
      </c>
      <c r="K53" s="61">
        <f t="shared" si="3"/>
        <v>0.754</v>
      </c>
      <c r="L53" s="62">
        <f t="shared" si="3"/>
        <v>35.931002584948203</v>
      </c>
      <c r="M53" s="173">
        <v>218</v>
      </c>
      <c r="N53" s="173">
        <v>5811.1985000000004</v>
      </c>
      <c r="O53" s="248">
        <v>1547041.7590000001</v>
      </c>
      <c r="P53" s="54"/>
      <c r="Q53" s="54"/>
      <c r="R53" s="54"/>
      <c r="S53" s="193"/>
      <c r="T53" s="193"/>
      <c r="U53" s="260"/>
      <c r="V53" s="62">
        <f t="shared" si="1"/>
        <v>0</v>
      </c>
      <c r="W53" s="61">
        <f t="shared" si="1"/>
        <v>0</v>
      </c>
      <c r="X53" s="62">
        <f t="shared" si="1"/>
        <v>0</v>
      </c>
      <c r="Y53" s="54"/>
      <c r="Z53" s="54"/>
      <c r="AA53" s="54"/>
      <c r="AB53" s="61"/>
      <c r="AC53" s="61"/>
      <c r="AD53" s="61"/>
      <c r="AE53" s="61"/>
      <c r="AF53" s="61"/>
      <c r="AG53" s="61"/>
      <c r="AH53" s="68"/>
      <c r="AI53" s="68"/>
      <c r="AJ53" s="68"/>
      <c r="AK53" s="61"/>
      <c r="AL53" s="61"/>
      <c r="AM53" s="61"/>
      <c r="AN53" s="68"/>
      <c r="AO53" s="68"/>
      <c r="AP53" s="68"/>
      <c r="AQ53" s="68">
        <f t="shared" si="2"/>
        <v>219</v>
      </c>
      <c r="AR53" s="68">
        <f t="shared" si="2"/>
        <v>5811.9525000000003</v>
      </c>
      <c r="AS53" s="68">
        <f t="shared" si="2"/>
        <v>1547077.6900025851</v>
      </c>
      <c r="AT53" s="69" t="s">
        <v>26</v>
      </c>
      <c r="AU53" s="57"/>
      <c r="AV53" s="79" t="s">
        <v>29</v>
      </c>
      <c r="AW53" s="24"/>
    </row>
    <row r="54" spans="1:49" ht="25.5">
      <c r="A54" s="41"/>
      <c r="B54" s="42" t="s">
        <v>62</v>
      </c>
      <c r="C54" s="70" t="s">
        <v>25</v>
      </c>
      <c r="D54" s="170">
        <v>0</v>
      </c>
      <c r="E54" s="171">
        <v>0</v>
      </c>
      <c r="F54" s="171">
        <v>0</v>
      </c>
      <c r="G54" s="156"/>
      <c r="H54" s="156"/>
      <c r="I54" s="156"/>
      <c r="J54" s="52">
        <f t="shared" si="3"/>
        <v>0</v>
      </c>
      <c r="K54" s="52">
        <f t="shared" si="3"/>
        <v>0</v>
      </c>
      <c r="L54" s="71">
        <f t="shared" si="3"/>
        <v>0</v>
      </c>
      <c r="M54" s="171"/>
      <c r="N54" s="171"/>
      <c r="O54" s="247"/>
      <c r="P54" s="54"/>
      <c r="Q54" s="54"/>
      <c r="R54" s="54"/>
      <c r="S54" s="192"/>
      <c r="T54" s="192"/>
      <c r="U54" s="259"/>
      <c r="V54" s="71">
        <f t="shared" si="1"/>
        <v>0</v>
      </c>
      <c r="W54" s="52">
        <f t="shared" si="1"/>
        <v>0</v>
      </c>
      <c r="X54" s="71">
        <f t="shared" si="1"/>
        <v>0</v>
      </c>
      <c r="Y54" s="54"/>
      <c r="Z54" s="54"/>
      <c r="AA54" s="54"/>
      <c r="AB54" s="52"/>
      <c r="AC54" s="52"/>
      <c r="AD54" s="52"/>
      <c r="AE54" s="52"/>
      <c r="AF54" s="52"/>
      <c r="AG54" s="52"/>
      <c r="AH54" s="54"/>
      <c r="AI54" s="54"/>
      <c r="AJ54" s="54"/>
      <c r="AK54" s="52"/>
      <c r="AL54" s="52"/>
      <c r="AM54" s="52"/>
      <c r="AN54" s="52">
        <v>1</v>
      </c>
      <c r="AO54" s="52">
        <v>3.0200000000000001E-2</v>
      </c>
      <c r="AP54" s="52">
        <v>34.082999999999998</v>
      </c>
      <c r="AQ54" s="54">
        <f t="shared" si="2"/>
        <v>1</v>
      </c>
      <c r="AR54" s="54">
        <f t="shared" si="2"/>
        <v>3.0200000000000001E-2</v>
      </c>
      <c r="AS54" s="54">
        <f t="shared" si="2"/>
        <v>34.082999999999998</v>
      </c>
      <c r="AT54" s="55" t="s">
        <v>25</v>
      </c>
      <c r="AU54" s="42" t="s">
        <v>62</v>
      </c>
      <c r="AV54" s="56"/>
      <c r="AW54" s="24"/>
    </row>
    <row r="55" spans="1:49" ht="25.5">
      <c r="A55" s="73"/>
      <c r="B55" s="57"/>
      <c r="C55" s="58" t="s">
        <v>26</v>
      </c>
      <c r="D55" s="172">
        <v>0</v>
      </c>
      <c r="E55" s="173">
        <v>0</v>
      </c>
      <c r="F55" s="173">
        <v>0</v>
      </c>
      <c r="G55" s="156"/>
      <c r="H55" s="156"/>
      <c r="I55" s="156"/>
      <c r="J55" s="61">
        <f t="shared" si="3"/>
        <v>0</v>
      </c>
      <c r="K55" s="61">
        <f t="shared" si="3"/>
        <v>0</v>
      </c>
      <c r="L55" s="62">
        <f t="shared" si="3"/>
        <v>0</v>
      </c>
      <c r="M55" s="173"/>
      <c r="N55" s="173"/>
      <c r="O55" s="248"/>
      <c r="P55" s="54"/>
      <c r="Q55" s="54"/>
      <c r="R55" s="54"/>
      <c r="S55" s="193"/>
      <c r="T55" s="193"/>
      <c r="U55" s="260"/>
      <c r="V55" s="62">
        <f t="shared" si="1"/>
        <v>0</v>
      </c>
      <c r="W55" s="61">
        <f t="shared" si="1"/>
        <v>0</v>
      </c>
      <c r="X55" s="62">
        <f t="shared" si="1"/>
        <v>0</v>
      </c>
      <c r="Y55" s="54"/>
      <c r="Z55" s="54"/>
      <c r="AA55" s="54"/>
      <c r="AB55" s="61"/>
      <c r="AC55" s="61"/>
      <c r="AD55" s="61"/>
      <c r="AE55" s="61"/>
      <c r="AF55" s="61"/>
      <c r="AG55" s="61"/>
      <c r="AH55" s="68"/>
      <c r="AI55" s="68"/>
      <c r="AJ55" s="68"/>
      <c r="AK55" s="61"/>
      <c r="AL55" s="61"/>
      <c r="AM55" s="61"/>
      <c r="AN55" s="61"/>
      <c r="AO55" s="61"/>
      <c r="AP55" s="61"/>
      <c r="AQ55" s="68">
        <f t="shared" si="2"/>
        <v>0</v>
      </c>
      <c r="AR55" s="68">
        <f t="shared" si="2"/>
        <v>0</v>
      </c>
      <c r="AS55" s="68">
        <f t="shared" si="2"/>
        <v>0</v>
      </c>
      <c r="AT55" s="74" t="s">
        <v>26</v>
      </c>
      <c r="AU55" s="57"/>
      <c r="AV55" s="75"/>
      <c r="AW55" s="24"/>
    </row>
    <row r="56" spans="1:49" ht="25.5">
      <c r="A56" s="81" t="s">
        <v>83</v>
      </c>
      <c r="B56" s="82" t="s">
        <v>64</v>
      </c>
      <c r="C56" s="70" t="s">
        <v>25</v>
      </c>
      <c r="D56" s="170">
        <v>0</v>
      </c>
      <c r="E56" s="171">
        <v>0</v>
      </c>
      <c r="F56" s="171">
        <v>0</v>
      </c>
      <c r="G56" s="156"/>
      <c r="H56" s="156"/>
      <c r="I56" s="156"/>
      <c r="J56" s="52">
        <f t="shared" si="3"/>
        <v>0</v>
      </c>
      <c r="K56" s="52">
        <f t="shared" si="3"/>
        <v>0</v>
      </c>
      <c r="L56" s="71">
        <f t="shared" si="3"/>
        <v>0</v>
      </c>
      <c r="M56" s="171">
        <v>20</v>
      </c>
      <c r="N56" s="171">
        <v>8.6580999999999992</v>
      </c>
      <c r="O56" s="247">
        <v>5975.5209999999997</v>
      </c>
      <c r="P56" s="54"/>
      <c r="Q56" s="54"/>
      <c r="R56" s="54"/>
      <c r="S56" s="192"/>
      <c r="T56" s="192"/>
      <c r="U56" s="259"/>
      <c r="V56" s="71">
        <f t="shared" si="1"/>
        <v>0</v>
      </c>
      <c r="W56" s="52">
        <f t="shared" si="1"/>
        <v>0</v>
      </c>
      <c r="X56" s="71">
        <f t="shared" si="1"/>
        <v>0</v>
      </c>
      <c r="Y56" s="54"/>
      <c r="Z56" s="54"/>
      <c r="AA56" s="54"/>
      <c r="AB56" s="52"/>
      <c r="AC56" s="52"/>
      <c r="AD56" s="52"/>
      <c r="AE56" s="52"/>
      <c r="AF56" s="52"/>
      <c r="AG56" s="52"/>
      <c r="AH56" s="54"/>
      <c r="AI56" s="54"/>
      <c r="AJ56" s="54"/>
      <c r="AK56" s="52"/>
      <c r="AL56" s="52"/>
      <c r="AM56" s="52"/>
      <c r="AN56" s="52"/>
      <c r="AO56" s="52"/>
      <c r="AP56" s="52"/>
      <c r="AQ56" s="54">
        <f t="shared" si="2"/>
        <v>20</v>
      </c>
      <c r="AR56" s="54">
        <f t="shared" si="2"/>
        <v>8.6580999999999992</v>
      </c>
      <c r="AS56" s="54">
        <f t="shared" si="2"/>
        <v>5975.5209999999997</v>
      </c>
      <c r="AT56" s="83" t="s">
        <v>25</v>
      </c>
      <c r="AU56" s="84" t="s">
        <v>83</v>
      </c>
      <c r="AV56" s="85" t="s">
        <v>66</v>
      </c>
      <c r="AW56" s="24"/>
    </row>
    <row r="57" spans="1:49" ht="25.5">
      <c r="A57" s="86"/>
      <c r="B57" s="87"/>
      <c r="C57" s="58" t="s">
        <v>26</v>
      </c>
      <c r="D57" s="172">
        <v>0</v>
      </c>
      <c r="E57" s="173">
        <v>0</v>
      </c>
      <c r="F57" s="173">
        <v>0</v>
      </c>
      <c r="G57" s="156"/>
      <c r="H57" s="156"/>
      <c r="I57" s="156"/>
      <c r="J57" s="61">
        <f t="shared" si="3"/>
        <v>0</v>
      </c>
      <c r="K57" s="61">
        <f t="shared" si="3"/>
        <v>0</v>
      </c>
      <c r="L57" s="62">
        <f t="shared" si="3"/>
        <v>0</v>
      </c>
      <c r="M57" s="173">
        <v>5</v>
      </c>
      <c r="N57" s="173">
        <v>1.7829999999999999</v>
      </c>
      <c r="O57" s="248">
        <v>1739.364</v>
      </c>
      <c r="P57" s="54"/>
      <c r="Q57" s="54"/>
      <c r="R57" s="54"/>
      <c r="S57" s="193"/>
      <c r="T57" s="193"/>
      <c r="U57" s="260"/>
      <c r="V57" s="62">
        <f t="shared" si="1"/>
        <v>0</v>
      </c>
      <c r="W57" s="61">
        <f t="shared" si="1"/>
        <v>0</v>
      </c>
      <c r="X57" s="62">
        <f t="shared" si="1"/>
        <v>0</v>
      </c>
      <c r="Y57" s="54"/>
      <c r="Z57" s="54"/>
      <c r="AA57" s="54"/>
      <c r="AB57" s="61"/>
      <c r="AC57" s="61"/>
      <c r="AD57" s="61"/>
      <c r="AE57" s="61"/>
      <c r="AF57" s="61"/>
      <c r="AG57" s="61"/>
      <c r="AH57" s="68"/>
      <c r="AI57" s="68"/>
      <c r="AJ57" s="68"/>
      <c r="AK57" s="61"/>
      <c r="AL57" s="61"/>
      <c r="AM57" s="61"/>
      <c r="AN57" s="61"/>
      <c r="AO57" s="61"/>
      <c r="AP57" s="61"/>
      <c r="AQ57" s="68">
        <f t="shared" si="2"/>
        <v>5</v>
      </c>
      <c r="AR57" s="68">
        <f t="shared" si="2"/>
        <v>1.7829999999999999</v>
      </c>
      <c r="AS57" s="68">
        <f t="shared" si="2"/>
        <v>1739.364</v>
      </c>
      <c r="AT57" s="58" t="s">
        <v>26</v>
      </c>
      <c r="AU57" s="88"/>
      <c r="AV57" s="89"/>
      <c r="AW57" s="24"/>
    </row>
    <row r="58" spans="1:49" ht="25.5">
      <c r="A58" s="8" t="s">
        <v>66</v>
      </c>
      <c r="C58" s="90" t="s">
        <v>25</v>
      </c>
      <c r="D58" s="175">
        <v>0</v>
      </c>
      <c r="E58" s="176">
        <v>0</v>
      </c>
      <c r="F58" s="176">
        <v>0</v>
      </c>
      <c r="G58" s="156"/>
      <c r="H58" s="156"/>
      <c r="I58" s="156"/>
      <c r="J58" s="94">
        <f t="shared" si="3"/>
        <v>0</v>
      </c>
      <c r="K58" s="94">
        <f t="shared" si="3"/>
        <v>0</v>
      </c>
      <c r="L58" s="95">
        <f t="shared" si="3"/>
        <v>0</v>
      </c>
      <c r="M58" s="175">
        <v>379</v>
      </c>
      <c r="N58" s="176">
        <v>5.758</v>
      </c>
      <c r="O58" s="249">
        <v>4955.6980000000003</v>
      </c>
      <c r="P58" s="54"/>
      <c r="Q58" s="54"/>
      <c r="R58" s="54"/>
      <c r="S58" s="261"/>
      <c r="T58" s="261"/>
      <c r="U58" s="262"/>
      <c r="V58" s="95">
        <f t="shared" si="1"/>
        <v>0</v>
      </c>
      <c r="W58" s="94">
        <f t="shared" si="1"/>
        <v>0</v>
      </c>
      <c r="X58" s="95">
        <f t="shared" si="1"/>
        <v>0</v>
      </c>
      <c r="Y58" s="54">
        <v>179</v>
      </c>
      <c r="Z58" s="54">
        <v>154.83949999999999</v>
      </c>
      <c r="AA58" s="54">
        <v>42473.457999999999</v>
      </c>
      <c r="AB58" s="94">
        <v>197</v>
      </c>
      <c r="AC58" s="94">
        <v>5.0115999999999996</v>
      </c>
      <c r="AD58" s="94">
        <v>3706.0250000000001</v>
      </c>
      <c r="AE58" s="94"/>
      <c r="AF58" s="94"/>
      <c r="AG58" s="94"/>
      <c r="AH58" s="94"/>
      <c r="AI58" s="94"/>
      <c r="AJ58" s="94"/>
      <c r="AK58" s="94">
        <v>29</v>
      </c>
      <c r="AL58" s="94">
        <v>0.83779999999999999</v>
      </c>
      <c r="AM58" s="94">
        <v>876.64800000000002</v>
      </c>
      <c r="AN58" s="94">
        <v>21</v>
      </c>
      <c r="AO58" s="94">
        <v>1.8261000000000001</v>
      </c>
      <c r="AP58" s="94">
        <v>1336.05</v>
      </c>
      <c r="AQ58" s="100">
        <f t="shared" si="2"/>
        <v>805</v>
      </c>
      <c r="AR58" s="100">
        <f t="shared" si="2"/>
        <v>168.273</v>
      </c>
      <c r="AS58" s="100">
        <f t="shared" si="2"/>
        <v>53347.879000000001</v>
      </c>
      <c r="AT58" s="90" t="s">
        <v>25</v>
      </c>
      <c r="AU58" s="101"/>
      <c r="AV58" s="56" t="s">
        <v>66</v>
      </c>
      <c r="AW58" s="24"/>
    </row>
    <row r="59" spans="1:49" ht="25.5">
      <c r="A59" s="102" t="s">
        <v>67</v>
      </c>
      <c r="B59" s="103"/>
      <c r="C59" s="70" t="s">
        <v>68</v>
      </c>
      <c r="D59" s="170">
        <v>0</v>
      </c>
      <c r="E59" s="171">
        <v>0</v>
      </c>
      <c r="F59" s="171">
        <v>0</v>
      </c>
      <c r="G59" s="156"/>
      <c r="H59" s="156"/>
      <c r="I59" s="156"/>
      <c r="J59" s="105">
        <f t="shared" si="3"/>
        <v>0</v>
      </c>
      <c r="K59" s="105">
        <f t="shared" si="3"/>
        <v>0</v>
      </c>
      <c r="L59" s="106">
        <f t="shared" si="3"/>
        <v>0</v>
      </c>
      <c r="M59" s="170"/>
      <c r="N59" s="171"/>
      <c r="O59" s="250"/>
      <c r="P59" s="54"/>
      <c r="Q59" s="54"/>
      <c r="R59" s="54"/>
      <c r="S59" s="192"/>
      <c r="T59" s="192"/>
      <c r="U59" s="259"/>
      <c r="V59" s="106">
        <f t="shared" si="1"/>
        <v>0</v>
      </c>
      <c r="W59" s="105">
        <f t="shared" si="1"/>
        <v>0</v>
      </c>
      <c r="X59" s="106">
        <f t="shared" si="1"/>
        <v>0</v>
      </c>
      <c r="Y59" s="54"/>
      <c r="Z59" s="54"/>
      <c r="AA59" s="54"/>
      <c r="AB59" s="52"/>
      <c r="AC59" s="52"/>
      <c r="AD59" s="52"/>
      <c r="AE59" s="52"/>
      <c r="AF59" s="52"/>
      <c r="AG59" s="52"/>
      <c r="AH59" s="54"/>
      <c r="AI59" s="54"/>
      <c r="AJ59" s="54"/>
      <c r="AK59" s="52"/>
      <c r="AL59" s="52"/>
      <c r="AM59" s="52"/>
      <c r="AN59" s="52"/>
      <c r="AO59" s="52"/>
      <c r="AP59" s="52"/>
      <c r="AQ59" s="108">
        <f t="shared" si="2"/>
        <v>0</v>
      </c>
      <c r="AR59" s="108">
        <f t="shared" si="2"/>
        <v>0</v>
      </c>
      <c r="AS59" s="108">
        <f t="shared" si="2"/>
        <v>0</v>
      </c>
      <c r="AT59" s="90" t="s">
        <v>68</v>
      </c>
      <c r="AU59" s="109" t="s">
        <v>67</v>
      </c>
      <c r="AV59" s="110"/>
      <c r="AW59" s="24"/>
    </row>
    <row r="60" spans="1:49" ht="25.5">
      <c r="A60" s="32"/>
      <c r="B60" s="33"/>
      <c r="C60" s="58" t="s">
        <v>26</v>
      </c>
      <c r="D60" s="172">
        <v>0</v>
      </c>
      <c r="E60" s="173">
        <v>0</v>
      </c>
      <c r="F60" s="173">
        <v>0</v>
      </c>
      <c r="G60" s="156"/>
      <c r="H60" s="156"/>
      <c r="I60" s="156"/>
      <c r="J60" s="61">
        <f t="shared" si="3"/>
        <v>0</v>
      </c>
      <c r="K60" s="61">
        <f t="shared" si="3"/>
        <v>0</v>
      </c>
      <c r="L60" s="62">
        <f t="shared" si="3"/>
        <v>0</v>
      </c>
      <c r="M60" s="172"/>
      <c r="N60" s="173"/>
      <c r="O60" s="251"/>
      <c r="P60" s="54">
        <v>11</v>
      </c>
      <c r="Q60" s="54">
        <v>53.795000000000002</v>
      </c>
      <c r="R60" s="54">
        <v>10500.642</v>
      </c>
      <c r="S60" s="193"/>
      <c r="T60" s="193"/>
      <c r="U60" s="260"/>
      <c r="V60" s="62">
        <f t="shared" si="1"/>
        <v>11</v>
      </c>
      <c r="W60" s="61">
        <f t="shared" si="1"/>
        <v>53.795000000000002</v>
      </c>
      <c r="X60" s="62">
        <f t="shared" si="1"/>
        <v>10500.642</v>
      </c>
      <c r="Y60" s="54"/>
      <c r="Z60" s="54"/>
      <c r="AA60" s="54"/>
      <c r="AB60" s="61"/>
      <c r="AC60" s="61"/>
      <c r="AD60" s="61"/>
      <c r="AE60" s="61"/>
      <c r="AF60" s="61"/>
      <c r="AG60" s="61"/>
      <c r="AH60" s="68"/>
      <c r="AI60" s="68"/>
      <c r="AJ60" s="68"/>
      <c r="AK60" s="61"/>
      <c r="AL60" s="61"/>
      <c r="AM60" s="61"/>
      <c r="AN60" s="68"/>
      <c r="AO60" s="68"/>
      <c r="AP60" s="68"/>
      <c r="AQ60" s="68">
        <f t="shared" si="2"/>
        <v>11</v>
      </c>
      <c r="AR60" s="68">
        <f t="shared" si="2"/>
        <v>53.795000000000002</v>
      </c>
      <c r="AS60" s="68">
        <f t="shared" si="2"/>
        <v>10500.642</v>
      </c>
      <c r="AT60" s="58" t="s">
        <v>26</v>
      </c>
      <c r="AU60" s="33"/>
      <c r="AV60" s="75"/>
      <c r="AW60" s="24"/>
    </row>
    <row r="61" spans="1:49" ht="25.5">
      <c r="A61" s="8" t="s">
        <v>66</v>
      </c>
      <c r="C61" s="90" t="s">
        <v>25</v>
      </c>
      <c r="D61" s="175">
        <f t="shared" ref="D61:F61" si="4">+D6+D8+D10+D12+D14+D16+D18+D20+D22+D24+D26+D28+D30+D32+D34+D36+D38+D40+D42+D44+D46+D48+D50+D52+D54+D56+D58</f>
        <v>37</v>
      </c>
      <c r="E61" s="176">
        <f t="shared" si="4"/>
        <v>11.018000000000001</v>
      </c>
      <c r="F61" s="176">
        <f t="shared" si="4"/>
        <v>9659.2950949090118</v>
      </c>
      <c r="G61" s="156">
        <f>+G6+G8+G10+G12+G14+G16+G18+G20+G22+G24+G26+G28+G30+G32+G34+G36+G38+G40+G42+G44+G46+G48+G50+G52+G54+G56+G58</f>
        <v>46</v>
      </c>
      <c r="H61" s="156">
        <f>+H6+H8+H10+H12+H14+H16+H18+H20+H22+H24+H26+H28+H30+H32+H34+H36+H38+H40+H42+H44+H46+H48+H50+H52+H54+H56+H58</f>
        <v>20.757899999999999</v>
      </c>
      <c r="I61" s="156">
        <f>+I6+I8+I10+I12+I14+I16+I18+I20+I22+I24+I26+I28+I30+I32+I34+I36+I38+I40+I42+I44+I46+I48+I50+I52+I54+I56+I58</f>
        <v>16669.985000000001</v>
      </c>
      <c r="J61" s="94">
        <f>+J6+J8+J10+J12+J14+J16+J18+J20+J22+J24+J26+J28+J30+J32+J34+J36+J38+J40+J42+J44+J46+J48+J50+J52+J54+J56+J58</f>
        <v>83</v>
      </c>
      <c r="K61" s="94">
        <f>+K6+K8+K10+K12+K14+K16+K18+K20+K22+K24+K26+K28+K30+K32+K34+K36+K38+K40+K42+K44+K46+K48+K50+K52+K54+K56+K58</f>
        <v>31.7759</v>
      </c>
      <c r="L61" s="95">
        <f>+L6+L8+L10+L12+L14+L16+L18+L20+L22+L24+L26+L28+L30+L32+L34+L36+L38+L40+L42+L44+L46+L48+L50+L52+L54+L56+L58</f>
        <v>26329.280094909012</v>
      </c>
      <c r="M61" s="175">
        <f t="shared" ref="M61:R61" si="5">+M6+M8+M10+M12+M14+M16+M18+M20+M22+M24+M26+M28+M30+M32+M34+M36+M38+M40+M42+M44+M46+M48+M50+M52+M54+M56+M58</f>
        <v>607</v>
      </c>
      <c r="N61" s="176">
        <f t="shared" si="5"/>
        <v>1436.9358000000002</v>
      </c>
      <c r="O61" s="252">
        <f t="shared" si="5"/>
        <v>219990.861</v>
      </c>
      <c r="P61" s="54">
        <f t="shared" si="5"/>
        <v>445</v>
      </c>
      <c r="Q61" s="54">
        <f t="shared" si="5"/>
        <v>2843.3852000000002</v>
      </c>
      <c r="R61" s="54">
        <f t="shared" si="5"/>
        <v>390166.94200000004</v>
      </c>
      <c r="S61" s="261">
        <v>0</v>
      </c>
      <c r="T61" s="261">
        <v>0</v>
      </c>
      <c r="U61" s="262">
        <v>0</v>
      </c>
      <c r="V61" s="95">
        <f>+V6+V8+V10+V12+V14+V16+V18+V20+V22+V24+V26+V28+V30+V32+V34+V36+V38+V40+V42+V44+V46+V48+V50+V52+V54+V56+V58</f>
        <v>445</v>
      </c>
      <c r="W61" s="94">
        <f>+W6+W8+W10+W12+W14+W16+W18+W20+W22+W24+W26+W28+W30+W32+W34+W36+W38+W40+W42+W44+W46+W48+W50+W52+W54+W56+W58</f>
        <v>2843.3852000000002</v>
      </c>
      <c r="X61" s="99">
        <f>+X6+X8+X10+X12+X14+X16+X18+X20+X22+X24+X26+X28+X30+X32+X34+X36+X38+X40+X42+X44+X46+X48+X50+X52+X54+X56+X58</f>
        <v>390166.94200000004</v>
      </c>
      <c r="Y61" s="54">
        <f t="shared" ref="Y61:AP61" si="6">+Y6+Y8+Y10+Y12+Y14+Y16+Y18+Y20+Y22+Y24+Y26+Y28+Y30+Y32+Y34+Y36+Y38+Y40+Y42+Y44+Y46+Y48+Y50+Y52+Y54+Y56+Y58</f>
        <v>397</v>
      </c>
      <c r="Z61" s="54">
        <f t="shared" si="6"/>
        <v>1971.8425000000002</v>
      </c>
      <c r="AA61" s="54">
        <f t="shared" si="6"/>
        <v>239874.30099999998</v>
      </c>
      <c r="AB61" s="94">
        <f t="shared" si="6"/>
        <v>667</v>
      </c>
      <c r="AC61" s="94">
        <f t="shared" si="6"/>
        <v>78.814899999999994</v>
      </c>
      <c r="AD61" s="94">
        <f t="shared" si="6"/>
        <v>14224.589999999998</v>
      </c>
      <c r="AE61" s="94">
        <f t="shared" si="6"/>
        <v>71</v>
      </c>
      <c r="AF61" s="94">
        <f t="shared" si="6"/>
        <v>6.2324000000000002</v>
      </c>
      <c r="AG61" s="94">
        <f t="shared" si="6"/>
        <v>11104.087</v>
      </c>
      <c r="AH61" s="100">
        <f t="shared" si="6"/>
        <v>44</v>
      </c>
      <c r="AI61" s="100">
        <f t="shared" si="6"/>
        <v>2.6383999999999999</v>
      </c>
      <c r="AJ61" s="100">
        <f t="shared" si="6"/>
        <v>2326.6259999999997</v>
      </c>
      <c r="AK61" s="94">
        <f t="shared" si="6"/>
        <v>173</v>
      </c>
      <c r="AL61" s="94">
        <f t="shared" si="6"/>
        <v>2.6583999999999999</v>
      </c>
      <c r="AM61" s="94">
        <f t="shared" si="6"/>
        <v>2621.92</v>
      </c>
      <c r="AN61" s="100">
        <f t="shared" si="6"/>
        <v>170</v>
      </c>
      <c r="AO61" s="100">
        <f t="shared" si="6"/>
        <v>8.3444599999999998</v>
      </c>
      <c r="AP61" s="100">
        <f t="shared" si="6"/>
        <v>6910.701</v>
      </c>
      <c r="AQ61" s="100">
        <f t="shared" si="2"/>
        <v>2657</v>
      </c>
      <c r="AR61" s="100">
        <f t="shared" si="2"/>
        <v>6382.6279599999998</v>
      </c>
      <c r="AS61" s="100">
        <f t="shared" si="2"/>
        <v>913549.30809490907</v>
      </c>
      <c r="AT61" s="90" t="s">
        <v>25</v>
      </c>
      <c r="AU61" s="114"/>
      <c r="AV61" s="56" t="s">
        <v>66</v>
      </c>
      <c r="AW61" s="24"/>
    </row>
    <row r="62" spans="1:49" ht="25.5">
      <c r="A62" s="115" t="s">
        <v>84</v>
      </c>
      <c r="B62" s="116" t="s">
        <v>70</v>
      </c>
      <c r="C62" s="70" t="s">
        <v>68</v>
      </c>
      <c r="D62" s="170">
        <f t="shared" ref="D62:F62" si="7">D59</f>
        <v>0</v>
      </c>
      <c r="E62" s="171">
        <f t="shared" si="7"/>
        <v>0</v>
      </c>
      <c r="F62" s="171">
        <f t="shared" si="7"/>
        <v>0</v>
      </c>
      <c r="G62" s="156">
        <f>G59</f>
        <v>0</v>
      </c>
      <c r="H62" s="156">
        <f>H59</f>
        <v>0</v>
      </c>
      <c r="I62" s="156">
        <f>I59</f>
        <v>0</v>
      </c>
      <c r="J62" s="52">
        <f>J59</f>
        <v>0</v>
      </c>
      <c r="K62" s="52">
        <f>K59</f>
        <v>0</v>
      </c>
      <c r="L62" s="71">
        <f>L59</f>
        <v>0</v>
      </c>
      <c r="M62" s="170">
        <f t="shared" ref="M62:R62" si="8">M59</f>
        <v>0</v>
      </c>
      <c r="N62" s="171">
        <f t="shared" si="8"/>
        <v>0</v>
      </c>
      <c r="O62" s="250">
        <f t="shared" si="8"/>
        <v>0</v>
      </c>
      <c r="P62" s="54">
        <f t="shared" si="8"/>
        <v>0</v>
      </c>
      <c r="Q62" s="54">
        <f t="shared" si="8"/>
        <v>0</v>
      </c>
      <c r="R62" s="54">
        <f t="shared" si="8"/>
        <v>0</v>
      </c>
      <c r="S62" s="192">
        <v>0</v>
      </c>
      <c r="T62" s="192">
        <v>0</v>
      </c>
      <c r="U62" s="259">
        <v>0</v>
      </c>
      <c r="V62" s="71">
        <f>V59</f>
        <v>0</v>
      </c>
      <c r="W62" s="52">
        <f>W59</f>
        <v>0</v>
      </c>
      <c r="X62" s="72">
        <f>X59</f>
        <v>0</v>
      </c>
      <c r="Y62" s="54">
        <f t="shared" ref="Y62:AD62" si="9">Y59</f>
        <v>0</v>
      </c>
      <c r="Z62" s="54">
        <f t="shared" si="9"/>
        <v>0</v>
      </c>
      <c r="AA62" s="54">
        <f t="shared" si="9"/>
        <v>0</v>
      </c>
      <c r="AB62" s="52">
        <f t="shared" si="9"/>
        <v>0</v>
      </c>
      <c r="AC62" s="52">
        <f t="shared" si="9"/>
        <v>0</v>
      </c>
      <c r="AD62" s="52">
        <f t="shared" si="9"/>
        <v>0</v>
      </c>
      <c r="AE62" s="52">
        <f t="shared" ref="AE62:AG62" si="10">+AE59</f>
        <v>0</v>
      </c>
      <c r="AF62" s="52">
        <f t="shared" si="10"/>
        <v>0</v>
      </c>
      <c r="AG62" s="52">
        <f t="shared" si="10"/>
        <v>0</v>
      </c>
      <c r="AH62" s="54">
        <f t="shared" ref="AH62:AP62" si="11">AH59</f>
        <v>0</v>
      </c>
      <c r="AI62" s="54">
        <f t="shared" si="11"/>
        <v>0</v>
      </c>
      <c r="AJ62" s="54">
        <f t="shared" si="11"/>
        <v>0</v>
      </c>
      <c r="AK62" s="52">
        <f t="shared" si="11"/>
        <v>0</v>
      </c>
      <c r="AL62" s="52">
        <f t="shared" si="11"/>
        <v>0</v>
      </c>
      <c r="AM62" s="52">
        <f t="shared" si="11"/>
        <v>0</v>
      </c>
      <c r="AN62" s="54">
        <f t="shared" si="11"/>
        <v>0</v>
      </c>
      <c r="AO62" s="54">
        <f t="shared" si="11"/>
        <v>0</v>
      </c>
      <c r="AP62" s="54">
        <f t="shared" si="11"/>
        <v>0</v>
      </c>
      <c r="AQ62" s="54">
        <f t="shared" si="2"/>
        <v>0</v>
      </c>
      <c r="AR62" s="54">
        <f t="shared" si="2"/>
        <v>0</v>
      </c>
      <c r="AS62" s="54">
        <f t="shared" si="2"/>
        <v>0</v>
      </c>
      <c r="AT62" s="90" t="s">
        <v>68</v>
      </c>
      <c r="AU62" s="109" t="s">
        <v>90</v>
      </c>
      <c r="AV62" s="110"/>
      <c r="AW62" s="24"/>
    </row>
    <row r="63" spans="1:49" ht="25.5">
      <c r="A63" s="32"/>
      <c r="B63" s="33"/>
      <c r="C63" s="58" t="s">
        <v>26</v>
      </c>
      <c r="D63" s="172">
        <f t="shared" ref="D63:F63" si="12">+D7+D9+D11+D13+D15+D17+D19+D21+D23+D25+D27+D29+D31+D33+D35+D37+D39+D41+D43+D45+D47+D49+D51+D53+D55+D57+D60</f>
        <v>64</v>
      </c>
      <c r="E63" s="173">
        <f t="shared" si="12"/>
        <v>872.0376</v>
      </c>
      <c r="F63" s="173">
        <f t="shared" si="12"/>
        <v>628807.64108767966</v>
      </c>
      <c r="G63" s="156">
        <f>+G7+G9+G11+G13+G15+G17+G19+G21+G23+G25+G27+G29+G31+G33+G35+G37+G39+G41+G43+G45+G47+G49+G51+G53+G55+G57+G60</f>
        <v>46</v>
      </c>
      <c r="H63" s="156">
        <f>+H7+H9+H11+H13+H15+H17+H19+H21+H23+H25+H27+H29+H31+H33+H35+H37+H39+H41+H43+H45+H47+H49+H51+H53+H55+H57+H60</f>
        <v>409.22820000000002</v>
      </c>
      <c r="I63" s="156">
        <f>+I7+I9+I11+I13+I15+I17+I19+I21+I23+I25+I27+I29+I31+I33+I35+I37+I39+I41+I43+I45+I47+I49+I51+I53+I55+I57+I60</f>
        <v>299419.35499999998</v>
      </c>
      <c r="J63" s="61">
        <f>+J7+J9+J11+J13+J15+J17+J19+J21+J23+J25+J27+J29+J31+J33+J35+J37+J39+J41+J43+J45+J47+J49+J51+J53+J55+J57+J60</f>
        <v>110</v>
      </c>
      <c r="K63" s="61">
        <f>+K7+K9+K11+K13+K15+K17+K19+K21+K23+K25+K27+K29+K31+K33+K35+K37+K39+K41+K43+K45+K47+K49+K51+K53+K55+K57+K60</f>
        <v>1281.2657999999999</v>
      </c>
      <c r="L63" s="62">
        <f>+L7+L9+L11+L13+L15+L17+L19+L21+L23+L25+L27+L29+L31+L33+L35+L37+L39+L41+L43+L45+L47+L49+L51+L53+L55+L57+L60</f>
        <v>928226.99608767964</v>
      </c>
      <c r="M63" s="172">
        <f t="shared" ref="M63:R63" si="13">+M7+M9+M11+M13+M15+M17+M19+M21+M23+M25+M27+M29+M31+M33+M35+M37+M39+M41+M43+M45+M47+M49+M51+M53+M55+M57+M60</f>
        <v>309</v>
      </c>
      <c r="N63" s="173">
        <f t="shared" si="13"/>
        <v>8634.0325999999986</v>
      </c>
      <c r="O63" s="251">
        <f t="shared" si="13"/>
        <v>2112153.0180000002</v>
      </c>
      <c r="P63" s="54">
        <f t="shared" si="13"/>
        <v>67</v>
      </c>
      <c r="Q63" s="54">
        <f t="shared" si="13"/>
        <v>2961.7416000000003</v>
      </c>
      <c r="R63" s="54">
        <f t="shared" si="13"/>
        <v>480613.55700000003</v>
      </c>
      <c r="S63" s="193">
        <v>0</v>
      </c>
      <c r="T63" s="193">
        <v>0</v>
      </c>
      <c r="U63" s="260">
        <v>0</v>
      </c>
      <c r="V63" s="62">
        <f>+V7+V9+V11+V13+V15+V17+V19+V21+V23+V25+V27+V29+V31+V33+V35+V37+V39+V41+V43+V45+V47+V49+V51+V53+V55+V57+V60</f>
        <v>67</v>
      </c>
      <c r="W63" s="61">
        <f>+W7+W9+W11+W13+W15+W17+W19+W21+W23+W25+W27+W29+W31+W33+W35+W37+W39+W41+W43+W45+W47+W49+W51+W53+W55+W57+W60</f>
        <v>2961.7416000000003</v>
      </c>
      <c r="X63" s="67">
        <f>+X7+X9+X11+X13+X15+X17+X19+X21+X23+X25+X27+X29+X31+X33+X35+X37+X39+X41+X43+X45+X47+X49+X51+X53+X55+X57+X60</f>
        <v>480613.55700000003</v>
      </c>
      <c r="Y63" s="54">
        <f t="shared" ref="Y63:AD63" si="14">+Y7+Y9+Y11+Y13+Y15+Y17+Y19+Y21+Y23+Y25+Y27+Y29+Y31+Y33+Y35+Y37+Y39+Y41+Y43+Y45+Y47+Y49+Y51+Y53+Y55+Y57+Y60</f>
        <v>8</v>
      </c>
      <c r="Z63" s="54">
        <f t="shared" si="14"/>
        <v>688.625</v>
      </c>
      <c r="AA63" s="54">
        <f t="shared" si="14"/>
        <v>141388.109</v>
      </c>
      <c r="AB63" s="61">
        <f t="shared" si="14"/>
        <v>0</v>
      </c>
      <c r="AC63" s="61">
        <f t="shared" si="14"/>
        <v>0</v>
      </c>
      <c r="AD63" s="61">
        <f t="shared" si="14"/>
        <v>0</v>
      </c>
      <c r="AE63" s="61">
        <f t="shared" ref="AE63:AP63" si="15">AE7+AE9+AE11+AE13+AE15+AE17+AE19+AE21+AE23+AE25+AE27+AE29+AE31+AE33+AE35+AE37+AE39+AE41+AE43+AE45+AE47+AE49+AE51+AE53+AE55+AE57+AE60</f>
        <v>0</v>
      </c>
      <c r="AF63" s="61">
        <f t="shared" si="15"/>
        <v>0</v>
      </c>
      <c r="AG63" s="61">
        <f t="shared" si="15"/>
        <v>0</v>
      </c>
      <c r="AH63" s="68">
        <f t="shared" si="15"/>
        <v>0</v>
      </c>
      <c r="AI63" s="68">
        <f t="shared" si="15"/>
        <v>0</v>
      </c>
      <c r="AJ63" s="68">
        <f t="shared" si="15"/>
        <v>0</v>
      </c>
      <c r="AK63" s="61">
        <f t="shared" si="15"/>
        <v>0</v>
      </c>
      <c r="AL63" s="61">
        <f t="shared" si="15"/>
        <v>0</v>
      </c>
      <c r="AM63" s="61">
        <f t="shared" si="15"/>
        <v>0</v>
      </c>
      <c r="AN63" s="68">
        <f t="shared" si="15"/>
        <v>0</v>
      </c>
      <c r="AO63" s="68">
        <f t="shared" si="15"/>
        <v>0</v>
      </c>
      <c r="AP63" s="68">
        <f t="shared" si="15"/>
        <v>0</v>
      </c>
      <c r="AQ63" s="68">
        <f t="shared" si="2"/>
        <v>494</v>
      </c>
      <c r="AR63" s="68">
        <f t="shared" si="2"/>
        <v>13565.664999999999</v>
      </c>
      <c r="AS63" s="68">
        <f t="shared" si="2"/>
        <v>3662381.68008768</v>
      </c>
      <c r="AT63" s="58" t="s">
        <v>26</v>
      </c>
      <c r="AU63" s="119"/>
      <c r="AV63" s="75"/>
      <c r="AW63" s="24"/>
    </row>
    <row r="64" spans="1:49" ht="25.5">
      <c r="A64" s="41" t="s">
        <v>71</v>
      </c>
      <c r="B64" s="42" t="s">
        <v>72</v>
      </c>
      <c r="C64" s="70" t="s">
        <v>25</v>
      </c>
      <c r="D64" s="170">
        <v>0</v>
      </c>
      <c r="E64" s="171">
        <v>0</v>
      </c>
      <c r="F64" s="171">
        <v>0</v>
      </c>
      <c r="G64" s="156">
        <v>245</v>
      </c>
      <c r="H64" s="156">
        <v>1325.9746500000001</v>
      </c>
      <c r="I64" s="156">
        <v>428834.15</v>
      </c>
      <c r="J64" s="52">
        <f t="shared" ref="J64:L67" si="16">D64+G64</f>
        <v>245</v>
      </c>
      <c r="K64" s="52">
        <f t="shared" si="16"/>
        <v>1325.9746500000001</v>
      </c>
      <c r="L64" s="71">
        <f t="shared" si="16"/>
        <v>428834.15</v>
      </c>
      <c r="M64" s="170">
        <v>254</v>
      </c>
      <c r="N64" s="171">
        <v>39.911299999999997</v>
      </c>
      <c r="O64" s="247">
        <v>37795.154999999999</v>
      </c>
      <c r="P64" s="54">
        <v>1056</v>
      </c>
      <c r="Q64" s="54">
        <v>108.69499999999999</v>
      </c>
      <c r="R64" s="54">
        <v>40294.071000000004</v>
      </c>
      <c r="S64" s="192"/>
      <c r="T64" s="192"/>
      <c r="U64" s="259"/>
      <c r="V64" s="71">
        <f t="shared" ref="V64:X70" si="17">P64+S64</f>
        <v>1056</v>
      </c>
      <c r="W64" s="52">
        <f t="shared" si="17"/>
        <v>108.69499999999999</v>
      </c>
      <c r="X64" s="71">
        <f t="shared" si="17"/>
        <v>40294.071000000004</v>
      </c>
      <c r="Y64" s="54">
        <v>61</v>
      </c>
      <c r="Z64" s="54">
        <v>752.33399999999995</v>
      </c>
      <c r="AA64" s="54">
        <v>41457.769</v>
      </c>
      <c r="AB64" s="52">
        <v>14</v>
      </c>
      <c r="AC64" s="52">
        <v>0.1759</v>
      </c>
      <c r="AD64" s="52">
        <v>356.72800000000001</v>
      </c>
      <c r="AE64" s="52"/>
      <c r="AF64" s="52"/>
      <c r="AG64" s="52"/>
      <c r="AH64" s="54"/>
      <c r="AI64" s="54"/>
      <c r="AJ64" s="54"/>
      <c r="AK64" s="52"/>
      <c r="AL64" s="52"/>
      <c r="AM64" s="52"/>
      <c r="AN64" s="54"/>
      <c r="AO64" s="54"/>
      <c r="AP64" s="54"/>
      <c r="AQ64" s="54">
        <f t="shared" si="2"/>
        <v>1630</v>
      </c>
      <c r="AR64" s="54">
        <f t="shared" si="2"/>
        <v>2227.09085</v>
      </c>
      <c r="AS64" s="54">
        <f t="shared" si="2"/>
        <v>548737.87300000002</v>
      </c>
      <c r="AT64" s="55" t="s">
        <v>25</v>
      </c>
      <c r="AU64" s="42" t="s">
        <v>72</v>
      </c>
      <c r="AV64" s="120" t="s">
        <v>71</v>
      </c>
      <c r="AW64" s="24"/>
    </row>
    <row r="65" spans="1:49" ht="25.5">
      <c r="A65" s="41"/>
      <c r="B65" s="57"/>
      <c r="C65" s="58" t="s">
        <v>26</v>
      </c>
      <c r="D65" s="172">
        <v>318</v>
      </c>
      <c r="E65" s="173">
        <v>29.052099999999999</v>
      </c>
      <c r="F65" s="173">
        <v>34297.230817411393</v>
      </c>
      <c r="G65" s="156">
        <v>70</v>
      </c>
      <c r="H65" s="156">
        <v>640.19219999999996</v>
      </c>
      <c r="I65" s="156">
        <v>244325.152</v>
      </c>
      <c r="J65" s="61">
        <f t="shared" si="16"/>
        <v>388</v>
      </c>
      <c r="K65" s="61">
        <f t="shared" si="16"/>
        <v>669.24429999999995</v>
      </c>
      <c r="L65" s="62">
        <f t="shared" si="16"/>
        <v>278622.38281741139</v>
      </c>
      <c r="M65" s="173">
        <v>36</v>
      </c>
      <c r="N65" s="173">
        <v>13.940300000000001</v>
      </c>
      <c r="O65" s="248">
        <v>2461.9960000000001</v>
      </c>
      <c r="P65" s="54">
        <v>77</v>
      </c>
      <c r="Q65" s="54">
        <v>27.842600000000001</v>
      </c>
      <c r="R65" s="54">
        <v>5958.3549999999996</v>
      </c>
      <c r="S65" s="193"/>
      <c r="T65" s="193"/>
      <c r="U65" s="260"/>
      <c r="V65" s="62">
        <f t="shared" si="17"/>
        <v>77</v>
      </c>
      <c r="W65" s="61">
        <f t="shared" si="17"/>
        <v>27.842600000000001</v>
      </c>
      <c r="X65" s="62">
        <f t="shared" si="17"/>
        <v>5958.3549999999996</v>
      </c>
      <c r="Y65" s="54">
        <v>1</v>
      </c>
      <c r="Z65" s="54">
        <v>17.895</v>
      </c>
      <c r="AA65" s="54">
        <v>9394.875</v>
      </c>
      <c r="AB65" s="61"/>
      <c r="AC65" s="61"/>
      <c r="AD65" s="61"/>
      <c r="AE65" s="61"/>
      <c r="AF65" s="61"/>
      <c r="AG65" s="61"/>
      <c r="AH65" s="68"/>
      <c r="AI65" s="68"/>
      <c r="AJ65" s="68"/>
      <c r="AK65" s="61"/>
      <c r="AL65" s="61"/>
      <c r="AM65" s="61"/>
      <c r="AN65" s="68"/>
      <c r="AO65" s="68"/>
      <c r="AP65" s="68"/>
      <c r="AQ65" s="68">
        <f t="shared" si="2"/>
        <v>502</v>
      </c>
      <c r="AR65" s="68">
        <f t="shared" si="2"/>
        <v>728.92219999999998</v>
      </c>
      <c r="AS65" s="68">
        <f t="shared" si="2"/>
        <v>296437.60881741141</v>
      </c>
      <c r="AT65" s="69" t="s">
        <v>26</v>
      </c>
      <c r="AU65" s="57"/>
      <c r="AV65" s="56"/>
      <c r="AW65" s="24"/>
    </row>
    <row r="66" spans="1:49" ht="25.5">
      <c r="A66" s="41" t="s">
        <v>73</v>
      </c>
      <c r="B66" s="42" t="s">
        <v>74</v>
      </c>
      <c r="C66" s="70" t="s">
        <v>25</v>
      </c>
      <c r="D66" s="170">
        <v>0</v>
      </c>
      <c r="E66" s="171">
        <v>0</v>
      </c>
      <c r="F66" s="171">
        <v>0</v>
      </c>
      <c r="G66" s="156"/>
      <c r="H66" s="156"/>
      <c r="I66" s="156"/>
      <c r="J66" s="52">
        <f t="shared" si="16"/>
        <v>0</v>
      </c>
      <c r="K66" s="52">
        <f t="shared" si="16"/>
        <v>0</v>
      </c>
      <c r="L66" s="71">
        <f t="shared" si="16"/>
        <v>0</v>
      </c>
      <c r="M66" s="171"/>
      <c r="N66" s="171"/>
      <c r="O66" s="247"/>
      <c r="P66" s="54"/>
      <c r="Q66" s="54"/>
      <c r="R66" s="54"/>
      <c r="S66" s="192"/>
      <c r="T66" s="192"/>
      <c r="U66" s="259"/>
      <c r="V66" s="71">
        <f t="shared" si="17"/>
        <v>0</v>
      </c>
      <c r="W66" s="52">
        <f t="shared" si="17"/>
        <v>0</v>
      </c>
      <c r="X66" s="71">
        <f t="shared" si="17"/>
        <v>0</v>
      </c>
      <c r="Y66" s="54"/>
      <c r="Z66" s="54"/>
      <c r="AA66" s="54"/>
      <c r="AB66" s="52"/>
      <c r="AC66" s="52"/>
      <c r="AD66" s="52"/>
      <c r="AE66" s="52"/>
      <c r="AF66" s="52"/>
      <c r="AG66" s="52"/>
      <c r="AH66" s="54"/>
      <c r="AI66" s="54"/>
      <c r="AJ66" s="54"/>
      <c r="AK66" s="52"/>
      <c r="AL66" s="52"/>
      <c r="AM66" s="52"/>
      <c r="AN66" s="54"/>
      <c r="AO66" s="54"/>
      <c r="AP66" s="54"/>
      <c r="AQ66" s="54">
        <f t="shared" si="2"/>
        <v>0</v>
      </c>
      <c r="AR66" s="54">
        <f t="shared" si="2"/>
        <v>0</v>
      </c>
      <c r="AS66" s="54">
        <f t="shared" si="2"/>
        <v>0</v>
      </c>
      <c r="AT66" s="55" t="s">
        <v>25</v>
      </c>
      <c r="AU66" s="42" t="s">
        <v>74</v>
      </c>
      <c r="AV66" s="56" t="s">
        <v>73</v>
      </c>
      <c r="AW66" s="24"/>
    </row>
    <row r="67" spans="1:49" ht="25.5">
      <c r="A67" s="73" t="s">
        <v>51</v>
      </c>
      <c r="B67" s="57"/>
      <c r="C67" s="58" t="s">
        <v>26</v>
      </c>
      <c r="D67" s="172">
        <v>0</v>
      </c>
      <c r="E67" s="173">
        <v>0</v>
      </c>
      <c r="F67" s="173">
        <v>0</v>
      </c>
      <c r="G67" s="156"/>
      <c r="H67" s="156"/>
      <c r="I67" s="156"/>
      <c r="J67" s="61">
        <f t="shared" si="16"/>
        <v>0</v>
      </c>
      <c r="K67" s="61">
        <f t="shared" si="16"/>
        <v>0</v>
      </c>
      <c r="L67" s="62">
        <f t="shared" si="16"/>
        <v>0</v>
      </c>
      <c r="M67" s="173"/>
      <c r="N67" s="173"/>
      <c r="O67" s="248"/>
      <c r="P67" s="54"/>
      <c r="Q67" s="54"/>
      <c r="R67" s="54"/>
      <c r="S67" s="193"/>
      <c r="T67" s="193"/>
      <c r="U67" s="260"/>
      <c r="V67" s="62">
        <f t="shared" si="17"/>
        <v>0</v>
      </c>
      <c r="W67" s="61">
        <f t="shared" si="17"/>
        <v>0</v>
      </c>
      <c r="X67" s="62">
        <f t="shared" si="17"/>
        <v>0</v>
      </c>
      <c r="Y67" s="54"/>
      <c r="Z67" s="54"/>
      <c r="AA67" s="54"/>
      <c r="AB67" s="61"/>
      <c r="AC67" s="61"/>
      <c r="AD67" s="61"/>
      <c r="AE67" s="61"/>
      <c r="AF67" s="61"/>
      <c r="AG67" s="61"/>
      <c r="AH67" s="68"/>
      <c r="AI67" s="68"/>
      <c r="AJ67" s="68"/>
      <c r="AK67" s="61"/>
      <c r="AL67" s="61"/>
      <c r="AM67" s="61"/>
      <c r="AN67" s="68"/>
      <c r="AO67" s="68"/>
      <c r="AP67" s="68"/>
      <c r="AQ67" s="68">
        <f t="shared" si="2"/>
        <v>0</v>
      </c>
      <c r="AR67" s="68">
        <f t="shared" si="2"/>
        <v>0</v>
      </c>
      <c r="AS67" s="68">
        <f t="shared" si="2"/>
        <v>0</v>
      </c>
      <c r="AT67" s="74" t="s">
        <v>26</v>
      </c>
      <c r="AU67" s="57"/>
      <c r="AV67" s="75" t="s">
        <v>51</v>
      </c>
      <c r="AW67" s="24"/>
    </row>
    <row r="68" spans="1:49">
      <c r="A68" s="121" t="s">
        <v>91</v>
      </c>
      <c r="B68" s="122"/>
      <c r="C68" s="70" t="s">
        <v>25</v>
      </c>
      <c r="D68" s="178">
        <f t="shared" ref="D68:I68" si="18">+D61+D64+D66</f>
        <v>37</v>
      </c>
      <c r="E68" s="51">
        <f t="shared" si="18"/>
        <v>11.018000000000001</v>
      </c>
      <c r="F68" s="72">
        <f t="shared" si="18"/>
        <v>9659.2950949090118</v>
      </c>
      <c r="G68" s="156">
        <f t="shared" si="18"/>
        <v>291</v>
      </c>
      <c r="H68" s="156">
        <f t="shared" si="18"/>
        <v>1346.7325500000002</v>
      </c>
      <c r="I68" s="156">
        <f t="shared" si="18"/>
        <v>445504.13500000001</v>
      </c>
      <c r="J68" s="52">
        <f t="shared" ref="D68:R68" si="19">+J61+J64+J66</f>
        <v>328</v>
      </c>
      <c r="K68" s="52">
        <f t="shared" si="19"/>
        <v>1357.7505500000002</v>
      </c>
      <c r="L68" s="71">
        <f t="shared" si="19"/>
        <v>455163.43009490904</v>
      </c>
      <c r="M68" s="178">
        <f t="shared" si="19"/>
        <v>861</v>
      </c>
      <c r="N68" s="51">
        <f t="shared" si="19"/>
        <v>1476.8471000000002</v>
      </c>
      <c r="O68" s="72">
        <f t="shared" si="19"/>
        <v>257786.016</v>
      </c>
      <c r="P68" s="54">
        <f t="shared" si="19"/>
        <v>1501</v>
      </c>
      <c r="Q68" s="54">
        <f t="shared" si="19"/>
        <v>2952.0802000000003</v>
      </c>
      <c r="R68" s="54">
        <f t="shared" si="19"/>
        <v>430461.01300000004</v>
      </c>
      <c r="S68" s="52">
        <f>+S61+S64+S66</f>
        <v>0</v>
      </c>
      <c r="T68" s="52">
        <f>+T61+T64+T66</f>
        <v>0</v>
      </c>
      <c r="U68" s="52">
        <f>+U61+U64+U66</f>
        <v>0</v>
      </c>
      <c r="V68" s="71">
        <f>V61+V64+V66</f>
        <v>1501</v>
      </c>
      <c r="W68" s="52">
        <f>W61+W64+W66</f>
        <v>2952.0802000000003</v>
      </c>
      <c r="X68" s="71">
        <f>X61+X64+X66</f>
        <v>430461.01300000004</v>
      </c>
      <c r="Y68" s="54">
        <f t="shared" ref="Y68:AD68" si="20">+Y61+Y64+Y66</f>
        <v>458</v>
      </c>
      <c r="Z68" s="54">
        <f t="shared" si="20"/>
        <v>2724.1765</v>
      </c>
      <c r="AA68" s="54">
        <f t="shared" si="20"/>
        <v>281332.06999999995</v>
      </c>
      <c r="AB68" s="52">
        <f t="shared" si="20"/>
        <v>681</v>
      </c>
      <c r="AC68" s="52">
        <f t="shared" si="20"/>
        <v>78.990799999999993</v>
      </c>
      <c r="AD68" s="52">
        <f t="shared" si="20"/>
        <v>14581.317999999997</v>
      </c>
      <c r="AE68" s="52">
        <f>AE61+AE62+AE64+AE66</f>
        <v>71</v>
      </c>
      <c r="AF68" s="52">
        <f>+AF61+AF64+AF66</f>
        <v>6.2324000000000002</v>
      </c>
      <c r="AG68" s="52">
        <f>AG61+AG62+AG64+AG66</f>
        <v>11104.087</v>
      </c>
      <c r="AH68" s="54">
        <f t="shared" ref="AH68:AJ68" si="21">AH61+AH62+AH64+AH66</f>
        <v>44</v>
      </c>
      <c r="AI68" s="54">
        <f>+AI61+AI64+AI66</f>
        <v>2.6383999999999999</v>
      </c>
      <c r="AJ68" s="54">
        <f t="shared" si="21"/>
        <v>2326.6259999999997</v>
      </c>
      <c r="AK68" s="52">
        <f>AK61+AK62+AK64+AK66</f>
        <v>173</v>
      </c>
      <c r="AL68" s="52">
        <f>+AL61+AL64+AL66</f>
        <v>2.6583999999999999</v>
      </c>
      <c r="AM68" s="52">
        <f>AM61+AM62+AM64+AM66</f>
        <v>2621.92</v>
      </c>
      <c r="AN68" s="54">
        <f>AN61+AN64+AN66+AN62</f>
        <v>170</v>
      </c>
      <c r="AO68" s="54">
        <f>+AO61+AO64+AO66</f>
        <v>8.3444599999999998</v>
      </c>
      <c r="AP68" s="54">
        <f>+AP61+AP64+AP66+AP62</f>
        <v>6910.701</v>
      </c>
      <c r="AQ68" s="54">
        <f t="shared" si="2"/>
        <v>4287</v>
      </c>
      <c r="AR68" s="54">
        <f t="shared" si="2"/>
        <v>8609.7188100000003</v>
      </c>
      <c r="AS68" s="54">
        <f t="shared" si="2"/>
        <v>1462287.1810949089</v>
      </c>
      <c r="AT68" s="83" t="s">
        <v>25</v>
      </c>
      <c r="AU68" s="124" t="s">
        <v>91</v>
      </c>
      <c r="AV68" s="125"/>
      <c r="AW68" s="24"/>
    </row>
    <row r="69" spans="1:49">
      <c r="A69" s="126"/>
      <c r="B69" s="127"/>
      <c r="C69" s="58" t="s">
        <v>26</v>
      </c>
      <c r="D69" s="179">
        <f t="shared" ref="D69:I69" si="22">+D63+D65+D67</f>
        <v>382</v>
      </c>
      <c r="E69" s="66">
        <f t="shared" si="22"/>
        <v>901.08969999999999</v>
      </c>
      <c r="F69" s="61">
        <f t="shared" si="22"/>
        <v>663104.8719050911</v>
      </c>
      <c r="G69" s="156">
        <f t="shared" si="22"/>
        <v>116</v>
      </c>
      <c r="H69" s="156">
        <f t="shared" si="22"/>
        <v>1049.4204</v>
      </c>
      <c r="I69" s="156">
        <f t="shared" si="22"/>
        <v>543744.50699999998</v>
      </c>
      <c r="J69" s="61">
        <f t="shared" ref="D69:R69" si="23">+J63+J65+J67</f>
        <v>498</v>
      </c>
      <c r="K69" s="61">
        <f t="shared" si="23"/>
        <v>1950.5101</v>
      </c>
      <c r="L69" s="62">
        <f t="shared" si="23"/>
        <v>1206849.378905091</v>
      </c>
      <c r="M69" s="179">
        <f t="shared" si="23"/>
        <v>345</v>
      </c>
      <c r="N69" s="66">
        <f t="shared" si="23"/>
        <v>8647.9728999999988</v>
      </c>
      <c r="O69" s="61">
        <f t="shared" si="23"/>
        <v>2114615.014</v>
      </c>
      <c r="P69" s="54">
        <f t="shared" si="23"/>
        <v>144</v>
      </c>
      <c r="Q69" s="54">
        <f t="shared" si="23"/>
        <v>2989.5842000000002</v>
      </c>
      <c r="R69" s="54">
        <f t="shared" si="23"/>
        <v>486571.91200000001</v>
      </c>
      <c r="S69" s="61">
        <f>+S63+S65+S67</f>
        <v>0</v>
      </c>
      <c r="T69" s="61">
        <f>+T63+T65+T67</f>
        <v>0</v>
      </c>
      <c r="U69" s="67">
        <f>+U63+U65+U67</f>
        <v>0</v>
      </c>
      <c r="V69" s="62">
        <f>+V63+V65+V67</f>
        <v>144</v>
      </c>
      <c r="W69" s="61">
        <f>+W63+W65+W67</f>
        <v>2989.5842000000002</v>
      </c>
      <c r="X69" s="62">
        <f>+X63+X65+X67</f>
        <v>486571.91200000001</v>
      </c>
      <c r="Y69" s="54">
        <f t="shared" ref="Y69:AP69" si="24">+Y63+Y65+Y67</f>
        <v>9</v>
      </c>
      <c r="Z69" s="54">
        <f t="shared" si="24"/>
        <v>706.52</v>
      </c>
      <c r="AA69" s="54">
        <f t="shared" si="24"/>
        <v>150782.984</v>
      </c>
      <c r="AB69" s="61">
        <f t="shared" si="24"/>
        <v>0</v>
      </c>
      <c r="AC69" s="61">
        <f t="shared" si="24"/>
        <v>0</v>
      </c>
      <c r="AD69" s="61">
        <f t="shared" si="24"/>
        <v>0</v>
      </c>
      <c r="AE69" s="61">
        <f t="shared" si="24"/>
        <v>0</v>
      </c>
      <c r="AF69" s="61">
        <f t="shared" si="24"/>
        <v>0</v>
      </c>
      <c r="AG69" s="61">
        <f t="shared" si="24"/>
        <v>0</v>
      </c>
      <c r="AH69" s="68">
        <f t="shared" si="24"/>
        <v>0</v>
      </c>
      <c r="AI69" s="68">
        <f t="shared" si="24"/>
        <v>0</v>
      </c>
      <c r="AJ69" s="68">
        <f t="shared" si="24"/>
        <v>0</v>
      </c>
      <c r="AK69" s="61">
        <f t="shared" si="24"/>
        <v>0</v>
      </c>
      <c r="AL69" s="61">
        <f t="shared" si="24"/>
        <v>0</v>
      </c>
      <c r="AM69" s="61">
        <f t="shared" si="24"/>
        <v>0</v>
      </c>
      <c r="AN69" s="68">
        <f t="shared" si="24"/>
        <v>0</v>
      </c>
      <c r="AO69" s="68">
        <f t="shared" si="24"/>
        <v>0</v>
      </c>
      <c r="AP69" s="68">
        <f t="shared" si="24"/>
        <v>0</v>
      </c>
      <c r="AQ69" s="68">
        <f>AN69+AK69+AH69+AE69+AB69+Y69+S69+P69+M69+G69+D69</f>
        <v>996</v>
      </c>
      <c r="AR69" s="68">
        <f t="shared" ref="AQ69:AS132" si="25">AO69+AL69+AI69+AF69+AC69+Z69+T69+Q69+N69+H69+E69</f>
        <v>14294.587199999998</v>
      </c>
      <c r="AS69" s="68">
        <f t="shared" si="25"/>
        <v>3958819.2889050916</v>
      </c>
      <c r="AT69" s="58" t="s">
        <v>26</v>
      </c>
      <c r="AU69" s="130"/>
      <c r="AV69" s="131"/>
      <c r="AW69" s="24"/>
    </row>
    <row r="70" spans="1:49" ht="19.5" thickBot="1">
      <c r="A70" s="132" t="s">
        <v>92</v>
      </c>
      <c r="B70" s="133" t="s">
        <v>77</v>
      </c>
      <c r="C70" s="134"/>
      <c r="D70" s="137"/>
      <c r="E70" s="137"/>
      <c r="F70" s="137"/>
      <c r="G70" s="156"/>
      <c r="H70" s="156"/>
      <c r="I70" s="156"/>
      <c r="J70" s="137"/>
      <c r="K70" s="137">
        <f>E70+H70</f>
        <v>0</v>
      </c>
      <c r="L70" s="138">
        <f>F70+I70</f>
        <v>0</v>
      </c>
      <c r="M70" s="137"/>
      <c r="N70" s="137"/>
      <c r="O70" s="137"/>
      <c r="P70" s="54"/>
      <c r="Q70" s="54"/>
      <c r="R70" s="54"/>
      <c r="S70" s="137"/>
      <c r="T70" s="137"/>
      <c r="U70" s="168"/>
      <c r="V70" s="138">
        <f t="shared" si="17"/>
        <v>0</v>
      </c>
      <c r="W70" s="137">
        <f t="shared" si="17"/>
        <v>0</v>
      </c>
      <c r="X70" s="138">
        <f t="shared" si="17"/>
        <v>0</v>
      </c>
      <c r="Y70" s="54"/>
      <c r="Z70" s="54"/>
      <c r="AA70" s="54"/>
      <c r="AB70" s="137"/>
      <c r="AC70" s="137"/>
      <c r="AD70" s="137"/>
      <c r="AE70" s="137"/>
      <c r="AF70" s="137"/>
      <c r="AG70" s="137"/>
      <c r="AH70" s="263"/>
      <c r="AI70" s="137"/>
      <c r="AJ70" s="137"/>
      <c r="AK70" s="137"/>
      <c r="AL70" s="137"/>
      <c r="AM70" s="137"/>
      <c r="AN70" s="263"/>
      <c r="AO70" s="137"/>
      <c r="AP70" s="137"/>
      <c r="AQ70" s="137">
        <f t="shared" si="25"/>
        <v>0</v>
      </c>
      <c r="AR70" s="137">
        <f t="shared" si="25"/>
        <v>0</v>
      </c>
      <c r="AS70" s="137">
        <f t="shared" si="25"/>
        <v>0</v>
      </c>
      <c r="AT70" s="140" t="s">
        <v>92</v>
      </c>
      <c r="AU70" s="133" t="s">
        <v>77</v>
      </c>
      <c r="AV70" s="141"/>
      <c r="AW70" s="24"/>
    </row>
    <row r="71" spans="1:49" ht="19.5" thickBot="1">
      <c r="A71" s="142" t="s">
        <v>93</v>
      </c>
      <c r="B71" s="143" t="s">
        <v>79</v>
      </c>
      <c r="C71" s="144"/>
      <c r="D71" s="137">
        <f t="shared" ref="D71:I71" si="26">D68+D69</f>
        <v>419</v>
      </c>
      <c r="E71" s="137">
        <f t="shared" si="26"/>
        <v>912.10770000000002</v>
      </c>
      <c r="F71" s="137">
        <f t="shared" si="26"/>
        <v>672764.16700000013</v>
      </c>
      <c r="G71" s="156">
        <f t="shared" si="26"/>
        <v>407</v>
      </c>
      <c r="H71" s="156">
        <f t="shared" si="26"/>
        <v>2396.1529500000001</v>
      </c>
      <c r="I71" s="156">
        <f t="shared" si="26"/>
        <v>989248.64199999999</v>
      </c>
      <c r="J71" s="145">
        <f t="shared" ref="D71:R71" si="27">J68+J69</f>
        <v>826</v>
      </c>
      <c r="K71" s="145">
        <f t="shared" si="27"/>
        <v>3308.2606500000002</v>
      </c>
      <c r="L71" s="146">
        <f t="shared" si="27"/>
        <v>1662012.8089999999</v>
      </c>
      <c r="M71" s="137">
        <f t="shared" si="27"/>
        <v>1206</v>
      </c>
      <c r="N71" s="137">
        <f t="shared" si="27"/>
        <v>10124.82</v>
      </c>
      <c r="O71" s="137">
        <f t="shared" si="27"/>
        <v>2372401.0299999998</v>
      </c>
      <c r="P71" s="54">
        <f t="shared" si="27"/>
        <v>1645</v>
      </c>
      <c r="Q71" s="54">
        <f t="shared" si="27"/>
        <v>5941.6644000000006</v>
      </c>
      <c r="R71" s="54">
        <f t="shared" si="27"/>
        <v>917032.92500000005</v>
      </c>
      <c r="S71" s="137">
        <f>S68+S69</f>
        <v>0</v>
      </c>
      <c r="T71" s="137">
        <f>T68+T69</f>
        <v>0</v>
      </c>
      <c r="U71" s="168">
        <f>U68+U69</f>
        <v>0</v>
      </c>
      <c r="V71" s="146">
        <f>V68+V69+V70</f>
        <v>1645</v>
      </c>
      <c r="W71" s="145">
        <f>W68+W69+W70</f>
        <v>5941.6644000000006</v>
      </c>
      <c r="X71" s="146">
        <f>X68+X69+X70</f>
        <v>917032.92500000005</v>
      </c>
      <c r="Y71" s="54">
        <f t="shared" ref="Y71:AP71" si="28">Y68+Y69</f>
        <v>467</v>
      </c>
      <c r="Z71" s="54">
        <f t="shared" si="28"/>
        <v>3430.6965</v>
      </c>
      <c r="AA71" s="54">
        <f t="shared" si="28"/>
        <v>432115.05399999995</v>
      </c>
      <c r="AB71" s="137">
        <f t="shared" si="28"/>
        <v>681</v>
      </c>
      <c r="AC71" s="137">
        <f t="shared" si="28"/>
        <v>78.990799999999993</v>
      </c>
      <c r="AD71" s="137">
        <f t="shared" si="28"/>
        <v>14581.317999999997</v>
      </c>
      <c r="AE71" s="137">
        <f t="shared" si="28"/>
        <v>71</v>
      </c>
      <c r="AF71" s="137">
        <f t="shared" si="28"/>
        <v>6.2324000000000002</v>
      </c>
      <c r="AG71" s="137">
        <f t="shared" si="28"/>
        <v>11104.087</v>
      </c>
      <c r="AH71" s="263">
        <f t="shared" si="28"/>
        <v>44</v>
      </c>
      <c r="AI71" s="137">
        <f t="shared" si="28"/>
        <v>2.6383999999999999</v>
      </c>
      <c r="AJ71" s="137">
        <f t="shared" si="28"/>
        <v>2326.6259999999997</v>
      </c>
      <c r="AK71" s="137">
        <f t="shared" si="28"/>
        <v>173</v>
      </c>
      <c r="AL71" s="137">
        <f t="shared" si="28"/>
        <v>2.6583999999999999</v>
      </c>
      <c r="AM71" s="137">
        <f t="shared" si="28"/>
        <v>2621.92</v>
      </c>
      <c r="AN71" s="263">
        <f t="shared" si="28"/>
        <v>170</v>
      </c>
      <c r="AO71" s="137">
        <f t="shared" si="28"/>
        <v>8.3444599999999998</v>
      </c>
      <c r="AP71" s="137">
        <f t="shared" si="28"/>
        <v>6910.701</v>
      </c>
      <c r="AQ71" s="151">
        <f>AN71+AK71+AH71+AE71+AB71+Y71+S71+P71+M71+G71+D71</f>
        <v>5283</v>
      </c>
      <c r="AR71" s="151">
        <f>AO71+AL71+AI71+AF71+AC71+Z71+T71+Q71+N71+H71+E71</f>
        <v>22904.30601</v>
      </c>
      <c r="AS71" s="145">
        <f>AP71+AM71+AJ71+AG71+AD71+AA71+U71+R71+O71+I71+F71</f>
        <v>5421106.4699999997</v>
      </c>
      <c r="AT71" s="152" t="s">
        <v>93</v>
      </c>
      <c r="AU71" s="143" t="s">
        <v>79</v>
      </c>
      <c r="AV71" s="153" t="s">
        <v>66</v>
      </c>
      <c r="AW71" s="24"/>
    </row>
    <row r="72" spans="1:49">
      <c r="X72" s="154" t="s">
        <v>94</v>
      </c>
      <c r="AU72" s="154" t="s">
        <v>94</v>
      </c>
    </row>
    <row r="73" spans="1:49">
      <c r="AR73" s="155"/>
      <c r="AS73" s="155"/>
    </row>
    <row r="86" spans="4:4">
      <c r="D86" s="155"/>
    </row>
    <row r="87" spans="4:4">
      <c r="D87" s="155"/>
    </row>
    <row r="88" spans="4:4">
      <c r="D88" s="155"/>
    </row>
    <row r="89" spans="4:4">
      <c r="D89" s="155"/>
    </row>
    <row r="90" spans="4:4">
      <c r="D90" s="155"/>
    </row>
    <row r="91" spans="4:4">
      <c r="D91" s="155"/>
    </row>
    <row r="92" spans="4:4">
      <c r="D92" s="155"/>
    </row>
    <row r="93" spans="4:4">
      <c r="D93" s="155"/>
    </row>
    <row r="94" spans="4:4">
      <c r="D94" s="155"/>
    </row>
    <row r="95" spans="4:4">
      <c r="D95" s="155"/>
    </row>
    <row r="96" spans="4:4">
      <c r="D96" s="155"/>
    </row>
    <row r="97" spans="4:4">
      <c r="D97" s="155"/>
    </row>
  </sheetData>
  <mergeCells count="69">
    <mergeCell ref="A71:C71"/>
    <mergeCell ref="AT71:AV71"/>
    <mergeCell ref="B66:B67"/>
    <mergeCell ref="AU66:AU67"/>
    <mergeCell ref="A68:B69"/>
    <mergeCell ref="AU68:AV69"/>
    <mergeCell ref="A70:C70"/>
    <mergeCell ref="AT70:AV70"/>
    <mergeCell ref="A59:B59"/>
    <mergeCell ref="AU59:AV59"/>
    <mergeCell ref="A62:B62"/>
    <mergeCell ref="AU62:AV62"/>
    <mergeCell ref="B64:B65"/>
    <mergeCell ref="AU64:AU65"/>
    <mergeCell ref="B52:B53"/>
    <mergeCell ref="AU52:AU53"/>
    <mergeCell ref="B54:B55"/>
    <mergeCell ref="AU54:AU55"/>
    <mergeCell ref="A56:B57"/>
    <mergeCell ref="AU56:AV57"/>
    <mergeCell ref="B46:B47"/>
    <mergeCell ref="AU46:AU47"/>
    <mergeCell ref="B48:B49"/>
    <mergeCell ref="AU48:AU49"/>
    <mergeCell ref="B50:B51"/>
    <mergeCell ref="AU50:AU51"/>
    <mergeCell ref="B40:B41"/>
    <mergeCell ref="AU40:AU41"/>
    <mergeCell ref="B42:B43"/>
    <mergeCell ref="AU42:AU43"/>
    <mergeCell ref="B44:B45"/>
    <mergeCell ref="AU44:AU45"/>
    <mergeCell ref="B34:B35"/>
    <mergeCell ref="AU34:AU35"/>
    <mergeCell ref="B36:B37"/>
    <mergeCell ref="AU36:AU37"/>
    <mergeCell ref="B38:B39"/>
    <mergeCell ref="AU38:AU39"/>
    <mergeCell ref="B28:B29"/>
    <mergeCell ref="AU28:AU29"/>
    <mergeCell ref="B30:B31"/>
    <mergeCell ref="AU30:AU31"/>
    <mergeCell ref="B32:B33"/>
    <mergeCell ref="AU32:AU33"/>
    <mergeCell ref="B22:B23"/>
    <mergeCell ref="AU22:AU23"/>
    <mergeCell ref="B24:B25"/>
    <mergeCell ref="AU24:AU25"/>
    <mergeCell ref="B26:B27"/>
    <mergeCell ref="AU26:AU27"/>
    <mergeCell ref="B16:B17"/>
    <mergeCell ref="AU16:AU17"/>
    <mergeCell ref="B18:B19"/>
    <mergeCell ref="AU18:AU19"/>
    <mergeCell ref="B20:B21"/>
    <mergeCell ref="AU20:AU21"/>
    <mergeCell ref="B10:B11"/>
    <mergeCell ref="AU10:AU11"/>
    <mergeCell ref="B12:B13"/>
    <mergeCell ref="AU12:AU13"/>
    <mergeCell ref="B14:B15"/>
    <mergeCell ref="AU14:AU15"/>
    <mergeCell ref="A1:X1"/>
    <mergeCell ref="S3:U3"/>
    <mergeCell ref="AB3:AD3"/>
    <mergeCell ref="B6:B7"/>
    <mergeCell ref="AU6:AU7"/>
    <mergeCell ref="B8:B9"/>
    <mergeCell ref="AU8:AU9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1月～12月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2013-06-24T00:04:15Z</dcterms:created>
  <dcterms:modified xsi:type="dcterms:W3CDTF">2013-06-24T02:12:25Z</dcterms:modified>
</cp:coreProperties>
</file>