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CW102" i="11" l="1"/>
  <c r="DB102" i="11"/>
  <c r="DG102" i="11"/>
  <c r="DL102" i="11"/>
  <c r="DQ102" i="11"/>
  <c r="CR102" i="11"/>
  <c r="AU88" i="11"/>
  <c r="AP88" i="11"/>
  <c r="AF88" i="11"/>
  <c r="AU63" i="11"/>
  <c r="AP63" i="11"/>
  <c r="AA34" i="11" l="1"/>
  <c r="AA30" i="11"/>
  <c r="AA33" i="11"/>
  <c r="AA32" i="11"/>
  <c r="AA31" i="11"/>
  <c r="AA29" i="11" l="1"/>
  <c r="AA28" i="11"/>
  <c r="AP23" i="11"/>
  <c r="V23" i="11"/>
  <c r="Q23" i="11"/>
  <c r="AA7" i="11" l="1"/>
  <c r="AA23" i="11" s="1"/>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W34" i="9" l="1"/>
  <c r="BW35" i="9" s="1"/>
  <c r="BW36" i="9" s="1"/>
  <c r="BW37" i="9" s="1"/>
  <c r="BW38" i="9" s="1"/>
  <c r="CO34" i="9"/>
  <c r="CO35" i="9" s="1"/>
</calcChain>
</file>

<file path=xl/sharedStrings.xml><?xml version="1.0" encoding="utf-8"?>
<sst xmlns="http://schemas.openxmlformats.org/spreadsheetml/2006/main" count="1034" uniqueCount="565">
  <si>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</si>
  <si>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</si>
  <si>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</si>
  <si>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</si>
  <si>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</si>
  <si>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</si>
  <si>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</si>
  <si>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</si>
  <si>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</si>
  <si>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</si>
  <si>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</si>
  <si>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</si>
  <si>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</si>
  <si>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</si>
  <si>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</si>
  <si>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</si>
  <si>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</si>
  <si>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</si>
  <si>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</si>
  <si>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</si>
  <si>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</si>
  <si>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</si>
  <si>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</si>
  <si>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</si>
  <si>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</si>
  <si>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</si>
  <si>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</si>
  <si>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</si>
  <si>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</si>
  <si>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</si>
  <si>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</si>
  <si>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</si>
  <si>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</si>
  <si>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</si>
  <si>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</si>
  <si>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</si>
  <si>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</si>
  <si>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</si>
  <si>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</si>
  <si>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</si>
  <si>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</si>
  <si>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</si>
  <si>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</si>
  <si>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</si>
  <si>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</si>
  <si>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</si>
  <si>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</si>
  <si>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</si>
  <si>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</si>
  <si>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</si>
  <si>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</si>
  <si>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</si>
  <si>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</si>
  <si>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</si>
  <si>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</si>
  <si>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</si>
  <si>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</si>
  <si>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</si>
  <si>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</si>
  <si>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</si>
  <si>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</si>
  <si>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</si>
  <si>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</si>
  <si>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</si>
  <si>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</si>
  <si>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</si>
  <si>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</si>
  <si>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</si>
  <si>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</si>
  <si>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</si>
  <si>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</si>
  <si>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</si>
  <si>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</si>
  <si>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</si>
  <si>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</si>
  <si>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</si>
  <si>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</si>
  <si>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</si>
  <si>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</si>
  <si>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</si>
  <si>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</si>
  <si>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</si>
  <si>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岩沼市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</si>
  <si>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</si>
  <si>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</si>
  <si>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</si>
  <si>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</si>
  <si>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</si>
  <si>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</si>
  <si>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</si>
  <si>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</si>
  <si>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</si>
  <si>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</si>
  <si>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</si>
  <si>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</si>
  <si>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</si>
  <si>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</si>
  <si>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</si>
  <si>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</si>
  <si>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</si>
  <si>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</si>
  <si>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</si>
  <si>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</si>
  <si>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</si>
  <si>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</si>
  <si>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</si>
  <si>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</si>
  <si>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</si>
  <si>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</si>
  <si>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</si>
  <si>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</si>
  <si>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</si>
  <si>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</si>
  <si>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</si>
  <si>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</si>
  <si>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</si>
  <si>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</si>
  <si>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</si>
  <si>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</si>
  <si>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</si>
  <si>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</si>
  <si>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</si>
  <si>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</si>
  <si>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</si>
  <si>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</si>
  <si>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</si>
  <si>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</si>
  <si>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</si>
  <si>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</si>
  <si>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</si>
  <si>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</si>
  <si>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</si>
  <si>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</si>
  <si>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</si>
  <si>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</si>
  <si>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</si>
  <si>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</si>
  <si>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</si>
  <si>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</si>
  <si>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</si>
  <si>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</si>
  <si>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</si>
  <si>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</si>
  <si>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</si>
  <si>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</si>
  <si>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</si>
  <si>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</si>
  <si>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</si>
  <si>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</si>
  <si>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</si>
  <si>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</si>
  <si>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</si>
  <si>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</si>
  <si>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</si>
  <si>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</si>
  <si>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</si>
  <si>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</si>
  <si>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</si>
  <si>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</si>
  <si>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</si>
  <si>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</si>
  <si>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</si>
  <si>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</si>
  <si>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</si>
  <si>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</si>
  <si>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</si>
  <si>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</si>
  <si>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</si>
  <si>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</si>
  <si>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</si>
  <si>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</si>
  <si>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</si>
  <si>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</si>
  <si>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</si>
  <si>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</si>
  <si>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</si>
  <si>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</si>
  <si>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</si>
  <si>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</si>
  <si>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</si>
  <si>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</si>
  <si>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</si>
  <si>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</si>
  <si>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</si>
  <si>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</si>
  <si>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</si>
  <si>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</si>
  <si>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</si>
  <si>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</si>
  <si>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</si>
  <si>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</si>
  <si>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</si>
  <si>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</si>
  <si>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宮城県岩沼市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</si>
  <si>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</si>
  <si>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</si>
  <si>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</si>
  <si>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</si>
  <si>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</si>
  <si>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</si>
  <si>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</si>
  <si>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</si>
  <si>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</si>
  <si>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</si>
  <si>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</si>
  <si>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</si>
  <si>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</si>
  <si>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</si>
  <si>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</si>
  <si>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</si>
  <si>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</si>
  <si>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</si>
  <si>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</si>
  <si>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</si>
  <si>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</si>
  <si>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</si>
  <si>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</si>
  <si>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</si>
  <si>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</si>
  <si>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</si>
  <si>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</si>
  <si>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</si>
  <si>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</si>
  <si>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</si>
  <si>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</si>
  <si>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</si>
  <si>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</si>
  <si>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</si>
  <si>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</si>
  <si>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</si>
  <si>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</si>
  <si>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</si>
  <si>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</si>
  <si>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</si>
  <si>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</si>
  <si>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</si>
  <si>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</si>
  <si>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</si>
  <si>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</si>
  <si>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</si>
  <si>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</si>
  <si>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</si>
  <si>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</si>
  <si>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</si>
  <si>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</si>
  <si>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</si>
  <si>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</si>
  <si>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</si>
  <si>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</si>
  <si>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</si>
  <si>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</si>
  <si>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</si>
  <si>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</si>
  <si>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</si>
  <si>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</si>
  <si>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</si>
  <si>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</si>
  <si>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</si>
  <si>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</si>
  <si>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</si>
  <si>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</si>
  <si>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</si>
  <si>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</si>
  <si>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</si>
  <si>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</si>
  <si>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</si>
  <si>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</si>
  <si>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</si>
  <si>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</si>
  <si>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</si>
  <si>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</si>
  <si>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</si>
  <si>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</si>
  <si>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</si>
  <si>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</si>
  <si>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</si>
  <si>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</si>
  <si>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</si>
  <si>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</si>
  <si>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</si>
  <si>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</si>
  <si>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</si>
  <si>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</si>
  <si>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</si>
  <si>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</si>
  <si>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</si>
  <si>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</si>
  <si>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</si>
  <si>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</si>
  <si>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</si>
  <si>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</si>
  <si>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</si>
  <si>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</si>
  <si>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</si>
  <si>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</si>
  <si>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</si>
  <si>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</si>
  <si>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</si>
  <si>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</si>
  <si>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</si>
  <si>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</si>
  <si>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</si>
  <si>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</si>
  <si>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</si>
  <si>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</si>
  <si>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</si>
  <si>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</si>
  <si>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</si>
  <si>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</si>
  <si>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</si>
  <si>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</si>
  <si>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</si>
  <si>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</si>
  <si>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</si>
  <si>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</si>
  <si>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</si>
  <si>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</si>
  <si>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</si>
  <si>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</si>
  <si>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</si>
  <si>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</si>
  <si>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</si>
  <si>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</si>
  <si>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</si>
  <si>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</si>
  <si>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</si>
  <si>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</si>
  <si>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</si>
  <si>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</si>
  <si>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</si>
  <si>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</si>
  <si>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</si>
  <si>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</si>
  <si>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</si>
  <si>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</si>
  <si>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</si>
  <si>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</si>
  <si>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</si>
  <si>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</si>
  <si>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</si>
  <si>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</si>
  <si>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宮城県岩沼市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</si>
  <si>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</si>
  <si>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</si>
  <si>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</si>
  <si>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</si>
  <si>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</si>
  <si>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</si>
  <si>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</si>
  <si>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</si>
  <si>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</si>
  <si>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</si>
  <si>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</si>
  <si>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</si>
  <si>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</si>
  <si>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</si>
  <si>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</si>
  <si>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</si>
  <si>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</si>
  <si>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</si>
  <si>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</si>
  <si>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</si>
  <si>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</si>
  <si>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</si>
  <si>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</si>
  <si>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</si>
  <si>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</si>
  <si>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</si>
  <si>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</si>
  <si>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</si>
  <si>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</si>
  <si>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</si>
  <si>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</si>
  <si>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</si>
  <si>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</si>
  <si>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</si>
  <si>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</si>
  <si>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</si>
  <si>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</si>
  <si>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</si>
  <si>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特別都市下水路事業会計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</si>
  <si>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</si>
  <si>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</si>
  <si>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</si>
  <si>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</si>
  <si>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</si>
  <si>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</si>
  <si>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</si>
  <si>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</si>
  <si>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</si>
  <si>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</si>
  <si>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</si>
  <si>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</si>
  <si>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</si>
  <si>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</si>
  <si>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</si>
  <si>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</si>
  <si>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</si>
  <si>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</si>
  <si>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</si>
  <si>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</si>
  <si>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</si>
  <si>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</si>
  <si>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</si>
  <si>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</si>
  <si>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</si>
  <si>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</si>
  <si>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</si>
  <si>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</si>
  <si>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</si>
  <si>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</si>
  <si>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</si>
  <si>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</si>
  <si>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</si>
  <si>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</si>
  <si>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</si>
  <si>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</si>
  <si>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</si>
  <si>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</si>
  <si>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</si>
  <si>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</si>
  <si>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</si>
  <si>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</si>
  <si>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</si>
  <si>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</si>
  <si>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</si>
  <si>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</si>
  <si>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</si>
  <si>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</si>
  <si>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</si>
  <si>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</si>
  <si>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</si>
  <si>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</si>
  <si>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</si>
  <si>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</si>
  <si>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</si>
  <si>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</si>
  <si>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</si>
  <si>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</si>
  <si>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</si>
  <si>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</si>
  <si>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</si>
  <si>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</si>
  <si>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</si>
  <si>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</si>
  <si>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</si>
  <si>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</si>
  <si>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</si>
  <si>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</si>
  <si>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</si>
  <si>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</si>
  <si>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</si>
  <si>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</si>
  <si>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</si>
  <si>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</si>
  <si>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</si>
  <si>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</si>
  <si>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</si>
  <si>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</si>
  <si>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</si>
  <si>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</si>
  <si>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</si>
  <si>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</si>
  <si>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</si>
  <si>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</si>
  <si>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</si>
  <si>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</si>
  <si>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</si>
  <si>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</si>
  <si>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</si>
  <si>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</si>
  <si>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</si>
  <si>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</si>
  <si>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</si>
  <si>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</si>
  <si>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</si>
  <si>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</si>
  <si>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</si>
  <si>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</si>
  <si>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</si>
  <si>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</si>
  <si>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</si>
  <si>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</si>
  <si>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</si>
  <si>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</si>
  <si>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</si>
  <si>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</si>
  <si>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</si>
  <si>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</si>
  <si>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</si>
  <si>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</si>
  <si>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</si>
  <si>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</si>
  <si>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</si>
  <si>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</si>
  <si>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</si>
  <si>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</si>
  <si>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</si>
  <si>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</si>
  <si>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</si>
  <si>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</si>
  <si>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</si>
  <si>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</si>
  <si>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</si>
  <si>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</si>
  <si>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</si>
  <si>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</si>
  <si>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</si>
  <si>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</si>
  <si>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</si>
  <si>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</si>
  <si>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</si>
  <si>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</si>
  <si>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</si>
  <si>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</si>
  <si>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</si>
  <si>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</si>
  <si>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</si>
  <si>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</si>
  <si>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</si>
  <si>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</si>
  <si>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</si>
  <si>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</si>
  <si>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</si>
  <si>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</si>
  <si>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</si>
  <si>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</si>
  <si>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</si>
  <si>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</si>
  <si>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</si>
  <si>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</si>
  <si>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</si>
  <si>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7.12</t>
  </si>
  <si>
    <t>▲ 35.73</t>
  </si>
  <si>
    <t>一般会計</t>
  </si>
  <si>
    <t>水道事業会計</t>
  </si>
  <si>
    <t>特別都市下水路事業会計</t>
  </si>
  <si>
    <t>国民健康保険事業特別会計</t>
  </si>
  <si>
    <t>公共下水道事業特別会計</t>
  </si>
  <si>
    <t>介護保険事業特別会計</t>
  </si>
  <si>
    <t>後期高齢者医療特別会計</t>
  </si>
  <si>
    <t>農業集落排水事業特別会計</t>
  </si>
  <si>
    <t>その他会計（赤字）</t>
  </si>
  <si>
    <t>その他会計（黒字）</t>
  </si>
  <si>
    <t>岩沼土地開発公社</t>
    <phoneticPr fontId="5"/>
  </si>
  <si>
    <t>（株）エフエムいわぬま</t>
    <phoneticPr fontId="5"/>
  </si>
  <si>
    <t>-</t>
    <phoneticPr fontId="2"/>
  </si>
  <si>
    <t>-</t>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</si>
  <si>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</si>
  <si>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</si>
  <si>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</si>
  <si>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</si>
  <si>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</si>
  <si>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</si>
  <si>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</si>
  <si>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</si>
  <si>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</si>
  <si>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</si>
  <si>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</si>
  <si>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</si>
  <si>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</si>
  <si>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</si>
  <si>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</si>
  <si>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</si>
  <si>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一般会計の元利償還金が前年度に比べ減少したこと、更に公共下水道事業特別会計及び一部事務組合である亘理名取共立衛生処理組合における元利償還金及び公債費に準じる債務負担行為額が減少したため、実質公債費比率の分子が減少することとなった。また、将来負担比率については、充当可能財源が減少したが、公営企業債等繰入見込額や退職手当負担金額などが減少したため、27年度決算においても、将来負担は発生していない状況である。今後も引き続き地方債発行の抑制に努め、将来負担が発生することのないように、健全的な財政運営を継続する。</t>
    <rPh sb="118" eb="120">
      <t>ショウライ</t>
    </rPh>
    <rPh sb="120" eb="122">
      <t>フタン</t>
    </rPh>
    <rPh sb="122" eb="124">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</si>
</sst>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63727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40436</c:v>
                </c:pt>
                <c:pt idx="1">
                  <c:v>189207</c:v>
                </c:pt>
                <c:pt idx="2">
                  <c:v>231177</c:v>
                </c:pt>
                <c:pt idx="3">
                  <c:v>290050</c:v>
                </c:pt>
                <c:pt idx="4">
                  <c:v>148659</c:v>
                </c:pt>
              </c:numCache>
            </c:numRef>
          </c:val>
          <c:smooth val="0"/>
        </c:ser>
        <c:dLbls>
          <c:showLegendKey val="0"/>
          <c:showVal val="0"/>
          <c:showCatName val="0"/>
          <c:showSerName val="0"/>
          <c:showPercent val="0"/>
          <c:showBubbleSize val="0"/>
        </c:dLbls>
        <c:marker val="1"/>
        <c:smooth val="0"/>
        <c:axId val="121161984"/>
        <c:axId val="121164160"/>
      </c:lineChart>
      <c:catAx>
        <c:axId val="121161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164160"/>
        <c:crosses val="autoZero"/>
        <c:auto val="1"/>
        <c:lblAlgn val="ctr"/>
        <c:lblOffset val="100"/>
        <c:tickLblSkip val="1"/>
        <c:tickMarkSkip val="1"/>
        <c:noMultiLvlLbl val="0"/>
      </c:catAx>
      <c:valAx>
        <c:axId val="1211641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161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27.98</c:v>
                </c:pt>
                <c:pt idx="1">
                  <c:v>11.02</c:v>
                </c:pt>
                <c:pt idx="2">
                  <c:v>25.37</c:v>
                </c:pt>
                <c:pt idx="3">
                  <c:v>18.329999999999998</c:v>
                </c:pt>
                <c:pt idx="4">
                  <c:v>13.78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29.17</c:v>
                </c:pt>
                <c:pt idx="1">
                  <c:v>69.45</c:v>
                </c:pt>
                <c:pt idx="2">
                  <c:v>69.209999999999994</c:v>
                </c:pt>
                <c:pt idx="3">
                  <c:v>77.349999999999994</c:v>
                </c:pt>
                <c:pt idx="4">
                  <c:v>57.88</c:v>
                </c:pt>
              </c:numCache>
            </c:numRef>
          </c:val>
        </c:ser>
        <c:dLbls>
          <c:showLegendKey val="0"/>
          <c:showVal val="0"/>
          <c:showCatName val="0"/>
          <c:showSerName val="0"/>
          <c:showPercent val="0"/>
          <c:showBubbleSize val="0"/>
        </c:dLbls>
        <c:gapWidth val="250"/>
        <c:overlap val="100"/>
        <c:axId val="130719104"/>
        <c:axId val="130725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15.47</c:v>
                </c:pt>
                <c:pt idx="1">
                  <c:v>8.5</c:v>
                </c:pt>
                <c:pt idx="2">
                  <c:v>9.69</c:v>
                </c:pt>
                <c:pt idx="3">
                  <c:v>-7.12</c:v>
                </c:pt>
                <c:pt idx="4">
                  <c:v>-35.729999999999997</c:v>
                </c:pt>
              </c:numCache>
            </c:numRef>
          </c:val>
          <c:smooth val="0"/>
        </c:ser>
        <c:dLbls>
          <c:showLegendKey val="0"/>
          <c:showVal val="0"/>
          <c:showCatName val="0"/>
          <c:showSerName val="0"/>
          <c:showPercent val="0"/>
          <c:showBubbleSize val="0"/>
        </c:dLbls>
        <c:marker val="1"/>
        <c:smooth val="0"/>
        <c:axId val="130719104"/>
        <c:axId val="130725376"/>
      </c:lineChart>
      <c:catAx>
        <c:axId val="13071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725376"/>
        <c:crosses val="autoZero"/>
        <c:auto val="1"/>
        <c:lblAlgn val="ctr"/>
        <c:lblOffset val="100"/>
        <c:tickLblSkip val="1"/>
        <c:tickMarkSkip val="1"/>
        <c:noMultiLvlLbl val="0"/>
      </c:catAx>
      <c:valAx>
        <c:axId val="13072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19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0.39</c:v>
                </c:pt>
                <c:pt idx="2">
                  <c:v>#N/A</c:v>
                </c:pt>
                <c:pt idx="3">
                  <c:v>0</c:v>
                </c:pt>
                <c:pt idx="4">
                  <c:v>#N/A</c:v>
                </c:pt>
                <c:pt idx="5">
                  <c:v>0.14000000000000001</c:v>
                </c:pt>
                <c:pt idx="6">
                  <c:v>#N/A</c:v>
                </c:pt>
                <c:pt idx="7">
                  <c:v>0.04</c:v>
                </c:pt>
                <c:pt idx="8">
                  <c:v>#N/A</c:v>
                </c:pt>
                <c:pt idx="9">
                  <c:v>0.03</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0.16</c:v>
                </c:pt>
                <c:pt idx="2">
                  <c:v>#N/A</c:v>
                </c:pt>
                <c:pt idx="3">
                  <c:v>0.1</c:v>
                </c:pt>
                <c:pt idx="4">
                  <c:v>#N/A</c:v>
                </c:pt>
                <c:pt idx="5">
                  <c:v>0.18</c:v>
                </c:pt>
                <c:pt idx="6">
                  <c:v>#N/A</c:v>
                </c:pt>
                <c:pt idx="7">
                  <c:v>0.2</c:v>
                </c:pt>
                <c:pt idx="8">
                  <c:v>#N/A</c:v>
                </c:pt>
                <c:pt idx="9">
                  <c:v>0.06</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0.35</c:v>
                </c:pt>
                <c:pt idx="2">
                  <c:v>#N/A</c:v>
                </c:pt>
                <c:pt idx="3">
                  <c:v>7.0000000000000007E-2</c:v>
                </c:pt>
                <c:pt idx="4">
                  <c:v>#N/A</c:v>
                </c:pt>
                <c:pt idx="5">
                  <c:v>0.1</c:v>
                </c:pt>
                <c:pt idx="6">
                  <c:v>#N/A</c:v>
                </c:pt>
                <c:pt idx="7">
                  <c:v>0.26</c:v>
                </c:pt>
                <c:pt idx="8">
                  <c:v>#N/A</c:v>
                </c:pt>
                <c:pt idx="9">
                  <c:v>0.75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1.72</c:v>
                </c:pt>
                <c:pt idx="2">
                  <c:v>#N/A</c:v>
                </c:pt>
                <c:pt idx="3">
                  <c:v>1.01</c:v>
                </c:pt>
                <c:pt idx="4">
                  <c:v>#N/A</c:v>
                </c:pt>
                <c:pt idx="5">
                  <c:v>5.15</c:v>
                </c:pt>
                <c:pt idx="6">
                  <c:v>#N/A</c:v>
                </c:pt>
                <c:pt idx="7">
                  <c:v>5.22</c:v>
                </c:pt>
                <c:pt idx="8">
                  <c:v>#N/A</c:v>
                </c:pt>
                <c:pt idx="9">
                  <c:v>4.0999999999999996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2.64</c:v>
                </c:pt>
                <c:pt idx="2">
                  <c:v>#N/A</c:v>
                </c:pt>
                <c:pt idx="3">
                  <c:v>5.35</c:v>
                </c:pt>
                <c:pt idx="4">
                  <c:v>#N/A</c:v>
                </c:pt>
                <c:pt idx="5">
                  <c:v>3.26</c:v>
                </c:pt>
                <c:pt idx="6">
                  <c:v>#N/A</c:v>
                </c:pt>
                <c:pt idx="7">
                  <c:v>4.16</c:v>
                </c:pt>
                <c:pt idx="8">
                  <c:v>#N/A</c:v>
                </c:pt>
                <c:pt idx="9">
                  <c:v>4.6100000000000003</c:v>
                </c:pt>
              </c:numCache>
            </c:numRef>
          </c:val>
        </c:ser>
        <c:ser>
          <c:idx val="7"/>
          <c:order val="7"/>
          <c:tx>
            <c:strRef>
              <c:f>データシート!$A$34</c:f>
              <c:strCache>
                <c:ptCount val="1"/>
                <c:pt idx="0">
                  <c:v>特別都市下水路事業会計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6.99</c:v>
                </c:pt>
                <c:pt idx="2">
                  <c:v>#N/A</c:v>
                </c:pt>
                <c:pt idx="3">
                  <c:v>8.16</c:v>
                </c:pt>
                <c:pt idx="4">
                  <c:v>#N/A</c:v>
                </c:pt>
                <c:pt idx="5">
                  <c:v>9.0299999999999994</c:v>
                </c:pt>
                <c:pt idx="6">
                  <c:v>#N/A</c:v>
                </c:pt>
                <c:pt idx="7">
                  <c:v>9.3800000000000008</c:v>
                </c:pt>
                <c:pt idx="8">
                  <c:v>#N/A</c:v>
                </c:pt>
                <c:pt idx="9">
                  <c:v>10.56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10.06</c:v>
                </c:pt>
                <c:pt idx="2">
                  <c:v>#N/A</c:v>
                </c:pt>
                <c:pt idx="3">
                  <c:v>9.85</c:v>
                </c:pt>
                <c:pt idx="4">
                  <c:v>#N/A</c:v>
                </c:pt>
                <c:pt idx="5">
                  <c:v>9.7200000000000006</c:v>
                </c:pt>
                <c:pt idx="6">
                  <c:v>#N/A</c:v>
                </c:pt>
                <c:pt idx="7">
                  <c:v>9.5299999999999994</c:v>
                </c:pt>
                <c:pt idx="8">
                  <c:v>#N/A</c:v>
                </c:pt>
                <c:pt idx="9">
                  <c:v>10.9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27.97</c:v>
                </c:pt>
                <c:pt idx="2">
                  <c:v>#N/A</c:v>
                </c:pt>
                <c:pt idx="3">
                  <c:v>11.01</c:v>
                </c:pt>
                <c:pt idx="4">
                  <c:v>#N/A</c:v>
                </c:pt>
                <c:pt idx="5">
                  <c:v>25.37</c:v>
                </c:pt>
                <c:pt idx="6">
                  <c:v>#N/A</c:v>
                </c:pt>
                <c:pt idx="7">
                  <c:v>18.32</c:v>
                </c:pt>
                <c:pt idx="8">
                  <c:v>#N/A</c:v>
                </c:pt>
                <c:pt idx="9">
                  <c:v>13.78</c:v>
                </c:pt>
              </c:numCache>
            </c:numRef>
          </c:val>
        </c:ser>
        <c:dLbls>
          <c:showLegendKey val="0"/>
          <c:showVal val="0"/>
          <c:showCatName val="0"/>
          <c:showSerName val="0"/>
          <c:showPercent val="0"/>
          <c:showBubbleSize val="0"/>
        </c:dLbls>
        <c:gapWidth val="150"/>
        <c:overlap val="100"/>
        <c:axId val="130839680"/>
        <c:axId val="130841216"/>
      </c:barChart>
      <c:catAx>
        <c:axId val="13083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841216"/>
        <c:crosses val="autoZero"/>
        <c:auto val="1"/>
        <c:lblAlgn val="ctr"/>
        <c:lblOffset val="100"/>
        <c:tickLblSkip val="1"/>
        <c:tickMarkSkip val="1"/>
        <c:noMultiLvlLbl val="0"/>
      </c:catAx>
      <c:valAx>
        <c:axId val="13084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39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1604</c:v>
                </c:pt>
                <c:pt idx="5">
                  <c:v>1573</c:v>
                </c:pt>
                <c:pt idx="8">
                  <c:v>1341</c:v>
                </c:pt>
                <c:pt idx="11">
                  <c:v>1374</c:v>
                </c:pt>
                <c:pt idx="14">
                  <c:v>1289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29</c:v>
                </c:pt>
                <c:pt idx="3">
                  <c:v>25</c:v>
                </c:pt>
                <c:pt idx="6">
                  <c:v>24</c:v>
                </c:pt>
                <c:pt idx="9">
                  <c:v>2</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448</c:v>
                </c:pt>
                <c:pt idx="3">
                  <c:v>132</c:v>
                </c:pt>
                <c:pt idx="6">
                  <c:v>8</c:v>
                </c:pt>
                <c:pt idx="9">
                  <c:v>7</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956</c:v>
                </c:pt>
                <c:pt idx="3">
                  <c:v>895</c:v>
                </c:pt>
                <c:pt idx="6">
                  <c:v>274</c:v>
                </c:pt>
                <c:pt idx="9">
                  <c:v>120</c:v>
                </c:pt>
                <c:pt idx="12">
                  <c:v>120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10</c:v>
                </c:pt>
                <c:pt idx="3">
                  <c:v>10</c:v>
                </c:pt>
                <c:pt idx="6">
                  <c:v>10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1124</c:v>
                </c:pt>
                <c:pt idx="3">
                  <c:v>1123</c:v>
                </c:pt>
                <c:pt idx="6">
                  <c:v>1159</c:v>
                </c:pt>
                <c:pt idx="9">
                  <c:v>1141</c:v>
                </c:pt>
                <c:pt idx="12">
                  <c:v>1006</c:v>
                </c:pt>
              </c:numCache>
            </c:numRef>
          </c:val>
        </c:ser>
        <c:dLbls>
          <c:showLegendKey val="0"/>
          <c:showVal val="0"/>
          <c:showCatName val="0"/>
          <c:showSerName val="0"/>
          <c:showPercent val="0"/>
          <c:showBubbleSize val="0"/>
        </c:dLbls>
        <c:gapWidth val="100"/>
        <c:overlap val="100"/>
        <c:axId val="130923136"/>
        <c:axId val="130933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963</c:v>
                </c:pt>
                <c:pt idx="2">
                  <c:v>#N/A</c:v>
                </c:pt>
                <c:pt idx="3">
                  <c:v>#N/A</c:v>
                </c:pt>
                <c:pt idx="4">
                  <c:v>612</c:v>
                </c:pt>
                <c:pt idx="5">
                  <c:v>#N/A</c:v>
                </c:pt>
                <c:pt idx="6">
                  <c:v>#N/A</c:v>
                </c:pt>
                <c:pt idx="7">
                  <c:v>134</c:v>
                </c:pt>
                <c:pt idx="8">
                  <c:v>#N/A</c:v>
                </c:pt>
                <c:pt idx="9">
                  <c:v>#N/A</c:v>
                </c:pt>
                <c:pt idx="10">
                  <c:v>-104</c:v>
                </c:pt>
                <c:pt idx="11">
                  <c:v>#N/A</c:v>
                </c:pt>
                <c:pt idx="12">
                  <c:v>#N/A</c:v>
                </c:pt>
                <c:pt idx="13">
                  <c:v>-143</c:v>
                </c:pt>
                <c:pt idx="14">
                  <c:v>#N/A</c:v>
                </c:pt>
              </c:numCache>
            </c:numRef>
          </c:val>
          <c:smooth val="0"/>
        </c:ser>
        <c:dLbls>
          <c:showLegendKey val="0"/>
          <c:showVal val="0"/>
          <c:showCatName val="0"/>
          <c:showSerName val="0"/>
          <c:showPercent val="0"/>
          <c:showBubbleSize val="0"/>
        </c:dLbls>
        <c:marker val="1"/>
        <c:smooth val="0"/>
        <c:axId val="130923136"/>
        <c:axId val="130933504"/>
      </c:lineChart>
      <c:catAx>
        <c:axId val="13092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33504"/>
        <c:crosses val="autoZero"/>
        <c:auto val="1"/>
        <c:lblAlgn val="ctr"/>
        <c:lblOffset val="100"/>
        <c:tickLblSkip val="1"/>
        <c:tickMarkSkip val="1"/>
        <c:noMultiLvlLbl val="0"/>
      </c:catAx>
      <c:valAx>
        <c:axId val="13093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2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13131</c:v>
                </c:pt>
                <c:pt idx="5">
                  <c:v>13278</c:v>
                </c:pt>
                <c:pt idx="8">
                  <c:v>13142</c:v>
                </c:pt>
                <c:pt idx="11">
                  <c:v>13280</c:v>
                </c:pt>
                <c:pt idx="14">
                  <c:v>12560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4345</c:v>
                </c:pt>
                <c:pt idx="5">
                  <c:v>3413</c:v>
                </c:pt>
                <c:pt idx="8">
                  <c:v>2490</c:v>
                </c:pt>
                <c:pt idx="11">
                  <c:v>2200</c:v>
                </c:pt>
                <c:pt idx="14">
                  <c:v>1827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6417</c:v>
                </c:pt>
                <c:pt idx="5">
                  <c:v>10372</c:v>
                </c:pt>
                <c:pt idx="8">
                  <c:v>10235</c:v>
                </c:pt>
                <c:pt idx="11">
                  <c:v>11590</c:v>
                </c:pt>
                <c:pt idx="14">
                  <c:v>10330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483</c:v>
                </c:pt>
                <c:pt idx="3">
                  <c:v>463</c:v>
                </c:pt>
                <c:pt idx="6">
                  <c:v>462</c:v>
                </c:pt>
                <c:pt idx="9">
                  <c:v>449</c:v>
                </c:pt>
                <c:pt idx="12">
                  <c:v>442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3001</c:v>
                </c:pt>
                <c:pt idx="3">
                  <c:v>2958</c:v>
                </c:pt>
                <c:pt idx="6">
                  <c:v>2817</c:v>
                </c:pt>
                <c:pt idx="9">
                  <c:v>2564</c:v>
                </c:pt>
                <c:pt idx="12">
                  <c:v>2370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414</c:v>
                </c:pt>
                <c:pt idx="3">
                  <c:v>235</c:v>
                </c:pt>
                <c:pt idx="6">
                  <c:v>69</c:v>
                </c:pt>
                <c:pt idx="9">
                  <c:v>168</c:v>
                </c:pt>
                <c:pt idx="12">
                  <c:v>386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7097</c:v>
                </c:pt>
                <c:pt idx="3">
                  <c:v>7656</c:v>
                </c:pt>
                <c:pt idx="6">
                  <c:v>6320</c:v>
                </c:pt>
                <c:pt idx="9">
                  <c:v>3701</c:v>
                </c:pt>
                <c:pt idx="12">
                  <c:v>1609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49</c:v>
                </c:pt>
                <c:pt idx="3">
                  <c:v>24</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11604</c:v>
                </c:pt>
                <c:pt idx="3">
                  <c:v>11580</c:v>
                </c:pt>
                <c:pt idx="6">
                  <c:v>10690</c:v>
                </c:pt>
                <c:pt idx="9">
                  <c:v>10218</c:v>
                </c:pt>
                <c:pt idx="12">
                  <c:v>10144</c:v>
                </c:pt>
              </c:numCache>
            </c:numRef>
          </c:val>
        </c:ser>
        <c:dLbls>
          <c:showLegendKey val="0"/>
          <c:showVal val="0"/>
          <c:showCatName val="0"/>
          <c:showSerName val="0"/>
          <c:showPercent val="0"/>
          <c:showBubbleSize val="0"/>
        </c:dLbls>
        <c:gapWidth val="100"/>
        <c:overlap val="100"/>
        <c:axId val="130770432"/>
        <c:axId val="130772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0770432"/>
        <c:axId val="130772352"/>
      </c:lineChart>
      <c:catAx>
        <c:axId val="13077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772352"/>
        <c:crosses val="autoZero"/>
        <c:auto val="1"/>
        <c:lblAlgn val="ctr"/>
        <c:lblOffset val="100"/>
        <c:tickLblSkip val="1"/>
        <c:tickMarkSkip val="1"/>
        <c:noMultiLvlLbl val="0"/>
      </c:catAx>
      <c:valAx>
        <c:axId val="13077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7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{AC1AC4EC-7269-4B8B-BC77-9E8721735FF2}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{1CBBE034-A459-4FD4-B0DA-8E4FEE1E0621}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{EF6E80A5-FAE5-4427-8CC8-4F7B1BA26CBE}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{4758AC2C-1090-4A94-8892-CBDD7E0D1C15}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{EB9B9D17-7210-4D76-AAAC-980132B51382}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{6EC521B6-673A-4722-9E04-3673BAF926D5}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{C0752BE0-8007-4B05-BBFA-5E6E3DDBDB3B}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{13E6749B-A101-43AA-86AB-22156DF82DC5}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{EF902D7D-CE77-4043-A35C-794721988F21}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{F0A1D60D-0E34-40A2-8D2C-593FE50431E3}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0083200"/>
        <c:axId val="140085120"/>
      </c:scatterChart>
      <c:valAx>
        <c:axId val="1400832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085120"/>
        <c:crosses val="autoZero"/>
        <c:crossBetween val="midCat"/>
      </c:valAx>
      <c:valAx>
        <c:axId val="1400851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083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{D2180210-54C4-465E-B02B-11B0F9E631F7}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{1600F46D-2184-44CA-AEAC-EC676D0EDEEF}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{F844EFEC-F45D-49B3-90A4-CB650F426874}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{B8902EAC-3C19-4A67-AC56-97203E173D0C}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{72A650FC-5FDD-479F-968B-CCF0678A815E}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6.6</c:v>
                </c:pt>
                <c:pt idx="1">
                  <c:v>6.5</c:v>
                </c:pt>
                <c:pt idx="2">
                  <c:v>6.1</c:v>
                </c:pt>
                <c:pt idx="3">
                  <c:v>2.8</c:v>
                </c:pt>
                <c:pt idx="4">
                  <c:v>-0.4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{222C7355-6BA6-47A3-B3BD-70EC84B1C433}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{27C1DE52-8164-4427-BEC2-90C2A8C6B3FF}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{716ED4B9-3B7F-4944-B10A-F9E953E38AC9}</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{BCC208D3-BF45-4E48-A0CD-28EC61A7E709}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{8F7E91B5-9D11-4548-B765-6A6198DB6816}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9.6</c:v>
                </c:pt>
              </c:numCache>
            </c:numRef>
          </c:xVal>
          <c:yVal>
            <c:numRef>
              <c:f>公会計指標分析・財政指標組合せ分析表!$K$77:$O$77</c:f>
              <c:numCache>
                <c:formatCode>#,##0.0;"▲ "#,##0.0</c:formatCode>
                <c:ptCount val="5"/>
                <c:pt idx="0">
                  <c:v>88.3</c:v>
                </c:pt>
                <c:pt idx="1">
                  <c:v>76.2</c:v>
                </c:pt>
                <c:pt idx="2">
                  <c:v>65.3</c:v>
                </c:pt>
                <c:pt idx="3">
                  <c:v>60.8</c:v>
                </c:pt>
                <c:pt idx="4">
                  <c:v>41.5</c:v>
                </c:pt>
              </c:numCache>
            </c:numRef>
          </c:yVal>
          <c:smooth val="0"/>
        </c:ser>
        <c:dLbls>
          <c:showLegendKey val="0"/>
          <c:showVal val="0"/>
          <c:showCatName val="0"/>
          <c:showSerName val="0"/>
          <c:showPercent val="0"/>
          <c:showBubbleSize val="0"/>
        </c:dLbls>
        <c:axId val="141122176"/>
        <c:axId val="141140736"/>
      </c:scatterChart>
      <c:valAx>
        <c:axId val="141122176"/>
        <c:scaling>
          <c:orientation val="minMax"/>
          <c:max val="14.2"/>
          <c:min val="9.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140736"/>
        <c:crosses val="autoZero"/>
        <c:crossBetween val="midCat"/>
      </c:valAx>
      <c:valAx>
        <c:axId val="141140736"/>
        <c:scaling>
          <c:orientation val="minMax"/>
          <c:max val="97"/>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1221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一般会計の元利償還金</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が前年度に比べ減少したこと、更に</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公共下水道事業特別会計及び一部事務組合である亘理名取共立衛生処理組合における元利償還金</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及び</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公債費に準じる債務負担行為額が減少したため、実質公債費比率の分子</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が</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減少することとなった。</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また、</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普通交付税算入公債費は近年減少傾向にあり、今後もこの傾向は続くと見込まれる。</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一般会計における地方債残高は</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借入抑制措置の効果などもあり、着実に減少している。充当可能</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財源</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が減少したが、公営企業債等繰入見込額</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や</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退職手当負担金額</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などが</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減少したため、</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27</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年度決算においても、将来負担は発生していない状況である</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28</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年度及び</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29</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年度に</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新火葬場建設事業などの</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大型事業が控えているため、</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今後も引き続き地方債発行の抑制に努め、将来負担が発生することのないように、健全的な財政運営を継続する。</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宮城県岩沼市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44,274
44,066
60.45
43,284,910
33,699,981
1,288,658
9,348,663
10,144,428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宮城県岩沼市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44,274
44,066
60.45
43,284,910
33,699,981
1,288,658
9,348,663
10,144,428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宮城県岩沼市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44,274
44,066
60.45
43,284,910
33,699,981
1,288,658
9,348,663
10,144,428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宮城県岩沼市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44,274
44,066
60.45
43,284,910
33,699,981
1,288,658
9,348,663
10,144,428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ここ数年は類似団体平均、全国平均、県平均を大きく上回る数値で推移している。</a:t>
          </a:r>
          <a:endPar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pPr rtl="0" eaLnBrk="1" fontAlgn="auto" latinLnBrk="0" hangingPunct="1"/>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市税は、震災前の水準に回復している状況だが、復興需要等の影響などによる一時的な現象とも捉えられる。復興需要が落ち着くことによる減収や</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今後の景気動向</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などを</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注視しながら、引き続き健全な財政運営に努める。</a:t>
          </a:r>
          <a:endParaRPr lang="ja-JP" altLang="ja-JP" sz="11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124278</xdr:rowOff>
    </xdr:from>
    <xdr:to>
      <xdr:col>7</xdr:col>
      <xdr:colOff>152400</xdr:colOff>
      <xdr:row>38</xdr:row>
      <xdr:rowOff>4535</xdr:rowOff>
    </xdr:to>
    <xdr:cxnSp macro="">
      <xdr:nvCxnSpPr>
        <xdr:cNvPr id="69" name="直線コネクタ 68"/>
        <xdr:cNvCxnSpPr/>
      </xdr:nvCxnSpPr>
      <xdr:spPr>
        <a:xfrm flipV="1">
          <a:off x="4114800" y="646792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4535</xdr:rowOff>
    </xdr:from>
    <xdr:to>
      <xdr:col>6</xdr:col>
      <xdr:colOff>0</xdr:colOff>
      <xdr:row>38</xdr:row>
      <xdr:rowOff>21772</xdr:rowOff>
    </xdr:to>
    <xdr:cxnSp macro="">
      <xdr:nvCxnSpPr>
        <xdr:cNvPr id="72" name="直線コネクタ 71"/>
        <xdr:cNvCxnSpPr/>
      </xdr:nvCxnSpPr>
      <xdr:spPr>
        <a:xfrm flipV="1">
          <a:off x="3225800" y="65196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59872</xdr:rowOff>
    </xdr:from>
    <xdr:to>
      <xdr:col>6</xdr:col>
      <xdr:colOff>50800</xdr:colOff>
      <xdr:row>41</xdr:row>
      <xdr:rowOff>161472</xdr:rowOff>
    </xdr:to>
    <xdr:sp macro="" textlink="">
      <xdr:nvSpPr>
        <xdr:cNvPr id="73" name="フローチャート : 判断 72"/>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146249</xdr:rowOff>
    </xdr:from>
    <xdr:ext cx="736600" cy="259045"/>
    <xdr:sp macro="" textlink="">
      <xdr:nvSpPr>
        <xdr:cNvPr id="74" name="テキスト ボックス 73"/>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21772</xdr:rowOff>
    </xdr:from>
    <xdr:to>
      <xdr:col>4</xdr:col>
      <xdr:colOff>482600</xdr:colOff>
      <xdr:row>38</xdr:row>
      <xdr:rowOff>21772</xdr:rowOff>
    </xdr:to>
    <xdr:cxnSp macro="">
      <xdr:nvCxnSpPr>
        <xdr:cNvPr id="75" name="直線コネクタ 74"/>
        <xdr:cNvCxnSpPr/>
      </xdr:nvCxnSpPr>
      <xdr:spPr>
        <a:xfrm>
          <a:off x="2336800" y="653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77" name="テキスト ボックス 76"/>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158750</xdr:rowOff>
    </xdr:from>
    <xdr:to>
      <xdr:col>3</xdr:col>
      <xdr:colOff>279400</xdr:colOff>
      <xdr:row>38</xdr:row>
      <xdr:rowOff>21772</xdr:rowOff>
    </xdr:to>
    <xdr:cxnSp macro="">
      <xdr:nvCxnSpPr>
        <xdr:cNvPr id="78" name="直線コネクタ 77"/>
        <xdr:cNvCxnSpPr/>
      </xdr:nvCxnSpPr>
      <xdr:spPr>
        <a:xfrm>
          <a:off x="1447800" y="65024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0" name="テキスト ボックス 79"/>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73478</xdr:rowOff>
    </xdr:from>
    <xdr:to>
      <xdr:col>7</xdr:col>
      <xdr:colOff>203200</xdr:colOff>
      <xdr:row>38</xdr:row>
      <xdr:rowOff>3628</xdr:rowOff>
    </xdr:to>
    <xdr:sp macro="" textlink="">
      <xdr:nvSpPr>
        <xdr:cNvPr id="88" name="円/楕円 87"/>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90005</xdr:rowOff>
    </xdr:from>
    <xdr:ext cx="762000" cy="259045"/>
    <xdr:sp macro="" textlink="">
      <xdr:nvSpPr>
        <xdr:cNvPr id="89" name="財政力該当値テキスト"/>
        <xdr:cNvSpPr txBox="1"/>
      </xdr:nvSpPr>
      <xdr:spPr>
        <a:xfrm>
          <a:off x="5041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125186</xdr:rowOff>
    </xdr:from>
    <xdr:to>
      <xdr:col>6</xdr:col>
      <xdr:colOff>50800</xdr:colOff>
      <xdr:row>38</xdr:row>
      <xdr:rowOff>55336</xdr:rowOff>
    </xdr:to>
    <xdr:sp macro="" textlink="">
      <xdr:nvSpPr>
        <xdr:cNvPr id="90" name="円/楕円 89"/>
        <xdr:cNvSpPr/>
      </xdr:nvSpPr>
      <xdr:spPr>
        <a:xfrm>
          <a:off x="4064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65513</xdr:rowOff>
    </xdr:from>
    <xdr:ext cx="736600" cy="259045"/>
    <xdr:sp macro="" textlink="">
      <xdr:nvSpPr>
        <xdr:cNvPr id="91" name="テキスト ボックス 90"/>
        <xdr:cNvSpPr txBox="1"/>
      </xdr:nvSpPr>
      <xdr:spPr>
        <a:xfrm>
          <a:off x="3733800" y="623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142422</xdr:rowOff>
    </xdr:from>
    <xdr:to>
      <xdr:col>4</xdr:col>
      <xdr:colOff>533400</xdr:colOff>
      <xdr:row>38</xdr:row>
      <xdr:rowOff>72572</xdr:rowOff>
    </xdr:to>
    <xdr:sp macro="" textlink="">
      <xdr:nvSpPr>
        <xdr:cNvPr id="92" name="円/楕円 91"/>
        <xdr:cNvSpPr/>
      </xdr:nvSpPr>
      <xdr:spPr>
        <a:xfrm>
          <a:off x="3175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82749</xdr:rowOff>
    </xdr:from>
    <xdr:ext cx="762000" cy="259045"/>
    <xdr:sp macro="" textlink="">
      <xdr:nvSpPr>
        <xdr:cNvPr id="93" name="テキスト ボックス 92"/>
        <xdr:cNvSpPr txBox="1"/>
      </xdr:nvSpPr>
      <xdr:spPr>
        <a:xfrm>
          <a:off x="2844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142422</xdr:rowOff>
    </xdr:from>
    <xdr:to>
      <xdr:col>3</xdr:col>
      <xdr:colOff>330200</xdr:colOff>
      <xdr:row>38</xdr:row>
      <xdr:rowOff>72572</xdr:rowOff>
    </xdr:to>
    <xdr:sp macro="" textlink="">
      <xdr:nvSpPr>
        <xdr:cNvPr id="94" name="円/楕円 93"/>
        <xdr:cNvSpPr/>
      </xdr:nvSpPr>
      <xdr:spPr>
        <a:xfrm>
          <a:off x="2286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82749</xdr:rowOff>
    </xdr:from>
    <xdr:ext cx="762000" cy="259045"/>
    <xdr:sp macro="" textlink="">
      <xdr:nvSpPr>
        <xdr:cNvPr id="95" name="テキスト ボックス 94"/>
        <xdr:cNvSpPr txBox="1"/>
      </xdr:nvSpPr>
      <xdr:spPr>
        <a:xfrm>
          <a:off x="1955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96" name="円/楕円 95"/>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97" name="テキスト ボックス 96"/>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分母である経常一般財源は、消費税率引き上げに伴う地方消費税交付金の平年度化に</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より</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増</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となる一方、</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復興</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事業に係る需要が</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落ち着</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いてきたこと等</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による市税</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減</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、及び地方交付税の減など</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により、</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206,013</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の減</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となり、また、分子である経常経費充当一般財源等は、</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社会保障などに係る扶助費の増</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や</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民間委託等による物件費の増など</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により、</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22,173</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の増</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額とな</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った。</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経常収支比率は</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前年度比</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0.4</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ポイント</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増</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92.5</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％となり、</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依然、全国平均及び県平均より高い水準となっている。</a:t>
          </a:r>
          <a:endPar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162560</xdr:rowOff>
    </xdr:from>
    <xdr:to>
      <xdr:col>7</xdr:col>
      <xdr:colOff>152400</xdr:colOff>
      <xdr:row>64</xdr:row>
      <xdr:rowOff>23283</xdr:rowOff>
    </xdr:to>
    <xdr:cxnSp macro="">
      <xdr:nvCxnSpPr>
        <xdr:cNvPr id="132" name="直線コネクタ 131"/>
        <xdr:cNvCxnSpPr/>
      </xdr:nvCxnSpPr>
      <xdr:spPr>
        <a:xfrm>
          <a:off x="4114800" y="1096391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3"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162560</xdr:rowOff>
    </xdr:from>
    <xdr:to>
      <xdr:col>6</xdr:col>
      <xdr:colOff>0</xdr:colOff>
      <xdr:row>67</xdr:row>
      <xdr:rowOff>112183</xdr:rowOff>
    </xdr:to>
    <xdr:cxnSp macro="">
      <xdr:nvCxnSpPr>
        <xdr:cNvPr id="135" name="直線コネクタ 134"/>
        <xdr:cNvCxnSpPr/>
      </xdr:nvCxnSpPr>
      <xdr:spPr>
        <a:xfrm flipV="1">
          <a:off x="3225800" y="10963910"/>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6" name="フローチャート : 判断 135"/>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7" name="テキスト ボックス 136"/>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4656</xdr:rowOff>
    </xdr:from>
    <xdr:to>
      <xdr:col>4</xdr:col>
      <xdr:colOff>482600</xdr:colOff>
      <xdr:row>67</xdr:row>
      <xdr:rowOff>112183</xdr:rowOff>
    </xdr:to>
    <xdr:cxnSp macro="">
      <xdr:nvCxnSpPr>
        <xdr:cNvPr id="138" name="直線コネクタ 137"/>
        <xdr:cNvCxnSpPr/>
      </xdr:nvCxnSpPr>
      <xdr:spPr>
        <a:xfrm>
          <a:off x="2336800" y="11148906"/>
          <a:ext cx="8890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9737</xdr:rowOff>
    </xdr:from>
    <xdr:to>
      <xdr:col>4</xdr:col>
      <xdr:colOff>533400</xdr:colOff>
      <xdr:row>62</xdr:row>
      <xdr:rowOff>111337</xdr:rowOff>
    </xdr:to>
    <xdr:sp macro="" textlink="">
      <xdr:nvSpPr>
        <xdr:cNvPr id="139" name="フローチャート :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4656</xdr:rowOff>
    </xdr:from>
    <xdr:to>
      <xdr:col>3</xdr:col>
      <xdr:colOff>279400</xdr:colOff>
      <xdr:row>67</xdr:row>
      <xdr:rowOff>120227</xdr:rowOff>
    </xdr:to>
    <xdr:cxnSp macro="">
      <xdr:nvCxnSpPr>
        <xdr:cNvPr id="141" name="直線コネクタ 140"/>
        <xdr:cNvCxnSpPr/>
      </xdr:nvCxnSpPr>
      <xdr:spPr>
        <a:xfrm flipV="1">
          <a:off x="1447800" y="11148906"/>
          <a:ext cx="889000" cy="4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2" name="フローチャート : 判断 141"/>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3" name="テキスト ボックス 142"/>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4" name="フローチャート : 判断 143"/>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5" name="テキスト ボックス 144"/>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143933</xdr:rowOff>
    </xdr:from>
    <xdr:to>
      <xdr:col>7</xdr:col>
      <xdr:colOff>203200</xdr:colOff>
      <xdr:row>64</xdr:row>
      <xdr:rowOff>74083</xdr:rowOff>
    </xdr:to>
    <xdr:sp macro="" textlink="">
      <xdr:nvSpPr>
        <xdr:cNvPr id="151" name="円/楕円 150"/>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116010</xdr:rowOff>
    </xdr:from>
    <xdr:ext cx="762000" cy="259045"/>
    <xdr:sp macro="" textlink="">
      <xdr:nvSpPr>
        <xdr:cNvPr id="152" name="財政構造の弾力性該当値テキスト"/>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53" name="円/楕円 152"/>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26687</xdr:rowOff>
    </xdr:from>
    <xdr:ext cx="736600" cy="259045"/>
    <xdr:sp macro="" textlink="">
      <xdr:nvSpPr>
        <xdr:cNvPr id="154" name="テキスト ボックス 153"/>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61383</xdr:rowOff>
    </xdr:from>
    <xdr:to>
      <xdr:col>4</xdr:col>
      <xdr:colOff>533400</xdr:colOff>
      <xdr:row>67</xdr:row>
      <xdr:rowOff>162983</xdr:rowOff>
    </xdr:to>
    <xdr:sp macro="" textlink="">
      <xdr:nvSpPr>
        <xdr:cNvPr id="155" name="円/楕円 154"/>
        <xdr:cNvSpPr/>
      </xdr:nvSpPr>
      <xdr:spPr>
        <a:xfrm>
          <a:off x="3175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147760</xdr:rowOff>
    </xdr:from>
    <xdr:ext cx="762000" cy="259045"/>
    <xdr:sp macro="" textlink="">
      <xdr:nvSpPr>
        <xdr:cNvPr id="156" name="テキスト ボックス 155"/>
        <xdr:cNvSpPr txBox="1"/>
      </xdr:nvSpPr>
      <xdr:spPr>
        <a:xfrm>
          <a:off x="2844800" y="116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125306</xdr:rowOff>
    </xdr:from>
    <xdr:to>
      <xdr:col>3</xdr:col>
      <xdr:colOff>330200</xdr:colOff>
      <xdr:row>65</xdr:row>
      <xdr:rowOff>55456</xdr:rowOff>
    </xdr:to>
    <xdr:sp macro="" textlink="">
      <xdr:nvSpPr>
        <xdr:cNvPr id="157" name="円/楕円 156"/>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40233</xdr:rowOff>
    </xdr:from>
    <xdr:ext cx="762000" cy="259045"/>
    <xdr:sp macro="" textlink="">
      <xdr:nvSpPr>
        <xdr:cNvPr id="158" name="テキスト ボックス 157"/>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69427</xdr:rowOff>
    </xdr:from>
    <xdr:to>
      <xdr:col>2</xdr:col>
      <xdr:colOff>127000</xdr:colOff>
      <xdr:row>67</xdr:row>
      <xdr:rowOff>171027</xdr:rowOff>
    </xdr:to>
    <xdr:sp macro="" textlink="">
      <xdr:nvSpPr>
        <xdr:cNvPr id="159" name="円/楕円 158"/>
        <xdr:cNvSpPr/>
      </xdr:nvSpPr>
      <xdr:spPr>
        <a:xfrm>
          <a:off x="1397000" y="115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155804</xdr:rowOff>
    </xdr:from>
    <xdr:ext cx="762000" cy="259045"/>
    <xdr:sp macro="" textlink="">
      <xdr:nvSpPr>
        <xdr:cNvPr id="160" name="テキスト ボックス 159"/>
        <xdr:cNvSpPr txBox="1"/>
      </xdr:nvSpPr>
      <xdr:spPr>
        <a:xfrm>
          <a:off x="1066800" y="1164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[119,888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職員の退職などにより人件費が減となる一方、</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各種委託業務の増に伴</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い</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物件費</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が</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増</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となった。</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人口</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人当たりの決算額としては</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6,852</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円の増額となったが、県平均と比較し大きく下回っており、類似団体中</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6</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位となった。</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56562</xdr:rowOff>
    </xdr:from>
    <xdr:to>
      <xdr:col>7</xdr:col>
      <xdr:colOff>152400</xdr:colOff>
      <xdr:row>81</xdr:row>
      <xdr:rowOff>89630</xdr:rowOff>
    </xdr:to>
    <xdr:cxnSp macro="">
      <xdr:nvCxnSpPr>
        <xdr:cNvPr id="193" name="直線コネクタ 192"/>
        <xdr:cNvCxnSpPr/>
      </xdr:nvCxnSpPr>
      <xdr:spPr>
        <a:xfrm>
          <a:off x="4114800" y="13944012"/>
          <a:ext cx="838200" cy="3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113681</xdr:rowOff>
    </xdr:from>
    <xdr:ext cx="762000" cy="259045"/>
    <xdr:sp macro="" textlink="">
      <xdr:nvSpPr>
        <xdr:cNvPr id="194" name="人件費・物件費等の状況平均値テキスト"/>
        <xdr:cNvSpPr txBox="1"/>
      </xdr:nvSpPr>
      <xdr:spPr>
        <a:xfrm>
          <a:off x="5041900" y="14001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54790</xdr:rowOff>
    </xdr:from>
    <xdr:to>
      <xdr:col>6</xdr:col>
      <xdr:colOff>0</xdr:colOff>
      <xdr:row>81</xdr:row>
      <xdr:rowOff>56562</xdr:rowOff>
    </xdr:to>
    <xdr:cxnSp macro="">
      <xdr:nvCxnSpPr>
        <xdr:cNvPr id="196" name="直線コネクタ 195"/>
        <xdr:cNvCxnSpPr/>
      </xdr:nvCxnSpPr>
      <xdr:spPr>
        <a:xfrm>
          <a:off x="3225800" y="13942240"/>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23120</xdr:rowOff>
    </xdr:from>
    <xdr:to>
      <xdr:col>6</xdr:col>
      <xdr:colOff>50800</xdr:colOff>
      <xdr:row>82</xdr:row>
      <xdr:rowOff>124720</xdr:rowOff>
    </xdr:to>
    <xdr:sp macro="" textlink="">
      <xdr:nvSpPr>
        <xdr:cNvPr id="197" name="フローチャート : 判断 196"/>
        <xdr:cNvSpPr/>
      </xdr:nvSpPr>
      <xdr:spPr>
        <a:xfrm>
          <a:off x="4064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109497</xdr:rowOff>
    </xdr:from>
    <xdr:ext cx="736600" cy="259045"/>
    <xdr:sp macro="" textlink="">
      <xdr:nvSpPr>
        <xdr:cNvPr id="198" name="テキスト ボックス 197"/>
        <xdr:cNvSpPr txBox="1"/>
      </xdr:nvSpPr>
      <xdr:spPr>
        <a:xfrm>
          <a:off x="3733800" y="14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54790</xdr:rowOff>
    </xdr:from>
    <xdr:to>
      <xdr:col>4</xdr:col>
      <xdr:colOff>482600</xdr:colOff>
      <xdr:row>81</xdr:row>
      <xdr:rowOff>78636</xdr:rowOff>
    </xdr:to>
    <xdr:cxnSp macro="">
      <xdr:nvCxnSpPr>
        <xdr:cNvPr id="199" name="直線コネクタ 198"/>
        <xdr:cNvCxnSpPr/>
      </xdr:nvCxnSpPr>
      <xdr:spPr>
        <a:xfrm flipV="1">
          <a:off x="2336800" y="13942240"/>
          <a:ext cx="889000" cy="2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380</xdr:rowOff>
    </xdr:from>
    <xdr:to>
      <xdr:col>4</xdr:col>
      <xdr:colOff>533400</xdr:colOff>
      <xdr:row>82</xdr:row>
      <xdr:rowOff>101980</xdr:rowOff>
    </xdr:to>
    <xdr:sp macro="" textlink="">
      <xdr:nvSpPr>
        <xdr:cNvPr id="200" name="フローチャート : 判断 199"/>
        <xdr:cNvSpPr/>
      </xdr:nvSpPr>
      <xdr:spPr>
        <a:xfrm>
          <a:off x="3175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86757</xdr:rowOff>
    </xdr:from>
    <xdr:ext cx="762000" cy="259045"/>
    <xdr:sp macro="" textlink="">
      <xdr:nvSpPr>
        <xdr:cNvPr id="201" name="テキスト ボックス 200"/>
        <xdr:cNvSpPr txBox="1"/>
      </xdr:nvSpPr>
      <xdr:spPr>
        <a:xfrm>
          <a:off x="2844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78636</xdr:rowOff>
    </xdr:from>
    <xdr:to>
      <xdr:col>3</xdr:col>
      <xdr:colOff>279400</xdr:colOff>
      <xdr:row>83</xdr:row>
      <xdr:rowOff>28626</xdr:rowOff>
    </xdr:to>
    <xdr:cxnSp macro="">
      <xdr:nvCxnSpPr>
        <xdr:cNvPr id="202" name="直線コネクタ 201"/>
        <xdr:cNvCxnSpPr/>
      </xdr:nvCxnSpPr>
      <xdr:spPr>
        <a:xfrm flipV="1">
          <a:off x="1447800" y="13966086"/>
          <a:ext cx="889000" cy="29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9356</xdr:rowOff>
    </xdr:from>
    <xdr:to>
      <xdr:col>3</xdr:col>
      <xdr:colOff>330200</xdr:colOff>
      <xdr:row>82</xdr:row>
      <xdr:rowOff>110956</xdr:rowOff>
    </xdr:to>
    <xdr:sp macro="" textlink="">
      <xdr:nvSpPr>
        <xdr:cNvPr id="203" name="フローチャート : 判断 202"/>
        <xdr:cNvSpPr/>
      </xdr:nvSpPr>
      <xdr:spPr>
        <a:xfrm>
          <a:off x="2286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95733</xdr:rowOff>
    </xdr:from>
    <xdr:ext cx="762000" cy="259045"/>
    <xdr:sp macro="" textlink="">
      <xdr:nvSpPr>
        <xdr:cNvPr id="204" name="テキスト ボックス 203"/>
        <xdr:cNvSpPr txBox="1"/>
      </xdr:nvSpPr>
      <xdr:spPr>
        <a:xfrm>
          <a:off x="1955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46467</xdr:rowOff>
    </xdr:from>
    <xdr:to>
      <xdr:col>2</xdr:col>
      <xdr:colOff>127000</xdr:colOff>
      <xdr:row>82</xdr:row>
      <xdr:rowOff>148067</xdr:rowOff>
    </xdr:to>
    <xdr:sp macro="" textlink="">
      <xdr:nvSpPr>
        <xdr:cNvPr id="205" name="フローチャート : 判断 204"/>
        <xdr:cNvSpPr/>
      </xdr:nvSpPr>
      <xdr:spPr>
        <a:xfrm>
          <a:off x="1397000" y="141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158244</xdr:rowOff>
    </xdr:from>
    <xdr:ext cx="762000" cy="259045"/>
    <xdr:sp macro="" textlink="">
      <xdr:nvSpPr>
        <xdr:cNvPr id="206" name="テキスト ボックス 205"/>
        <xdr:cNvSpPr txBox="1"/>
      </xdr:nvSpPr>
      <xdr:spPr>
        <a:xfrm>
          <a:off x="1066800" y="1387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38830</xdr:rowOff>
    </xdr:from>
    <xdr:to>
      <xdr:col>7</xdr:col>
      <xdr:colOff>203200</xdr:colOff>
      <xdr:row>81</xdr:row>
      <xdr:rowOff>140430</xdr:rowOff>
    </xdr:to>
    <xdr:sp macro="" textlink="">
      <xdr:nvSpPr>
        <xdr:cNvPr id="212" name="円/楕円 211"/>
        <xdr:cNvSpPr/>
      </xdr:nvSpPr>
      <xdr:spPr>
        <a:xfrm>
          <a:off x="4902200" y="139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131557</xdr:rowOff>
    </xdr:from>
    <xdr:ext cx="762000" cy="259045"/>
    <xdr:sp macro="" textlink="">
      <xdr:nvSpPr>
        <xdr:cNvPr id="213" name="人件費・物件費等の状況該当値テキスト"/>
        <xdr:cNvSpPr txBox="1"/>
      </xdr:nvSpPr>
      <xdr:spPr>
        <a:xfrm>
          <a:off x="5041900" y="1384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119,888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5762</xdr:rowOff>
    </xdr:from>
    <xdr:to>
      <xdr:col>6</xdr:col>
      <xdr:colOff>50800</xdr:colOff>
      <xdr:row>81</xdr:row>
      <xdr:rowOff>107362</xdr:rowOff>
    </xdr:to>
    <xdr:sp macro="" textlink="">
      <xdr:nvSpPr>
        <xdr:cNvPr id="214" name="円/楕円 213"/>
        <xdr:cNvSpPr/>
      </xdr:nvSpPr>
      <xdr:spPr>
        <a:xfrm>
          <a:off x="4064000" y="138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117539</xdr:rowOff>
    </xdr:from>
    <xdr:ext cx="736600" cy="259045"/>
    <xdr:sp macro="" textlink="">
      <xdr:nvSpPr>
        <xdr:cNvPr id="215" name="テキスト ボックス 214"/>
        <xdr:cNvSpPr txBox="1"/>
      </xdr:nvSpPr>
      <xdr:spPr>
        <a:xfrm>
          <a:off x="3733800" y="13662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113,036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3990</xdr:rowOff>
    </xdr:from>
    <xdr:to>
      <xdr:col>4</xdr:col>
      <xdr:colOff>533400</xdr:colOff>
      <xdr:row>81</xdr:row>
      <xdr:rowOff>105590</xdr:rowOff>
    </xdr:to>
    <xdr:sp macro="" textlink="">
      <xdr:nvSpPr>
        <xdr:cNvPr id="216" name="円/楕円 215"/>
        <xdr:cNvSpPr/>
      </xdr:nvSpPr>
      <xdr:spPr>
        <a:xfrm>
          <a:off x="3175000" y="138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115767</xdr:rowOff>
    </xdr:from>
    <xdr:ext cx="762000" cy="259045"/>
    <xdr:sp macro="" textlink="">
      <xdr:nvSpPr>
        <xdr:cNvPr id="217" name="テキスト ボックス 216"/>
        <xdr:cNvSpPr txBox="1"/>
      </xdr:nvSpPr>
      <xdr:spPr>
        <a:xfrm>
          <a:off x="2844800" y="1366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112,669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27836</xdr:rowOff>
    </xdr:from>
    <xdr:to>
      <xdr:col>3</xdr:col>
      <xdr:colOff>330200</xdr:colOff>
      <xdr:row>81</xdr:row>
      <xdr:rowOff>129436</xdr:rowOff>
    </xdr:to>
    <xdr:sp macro="" textlink="">
      <xdr:nvSpPr>
        <xdr:cNvPr id="218" name="円/楕円 217"/>
        <xdr:cNvSpPr/>
      </xdr:nvSpPr>
      <xdr:spPr>
        <a:xfrm>
          <a:off x="2286000" y="1391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139613</xdr:rowOff>
    </xdr:from>
    <xdr:ext cx="762000" cy="259045"/>
    <xdr:sp macro="" textlink="">
      <xdr:nvSpPr>
        <xdr:cNvPr id="219" name="テキスト ボックス 218"/>
        <xdr:cNvSpPr txBox="1"/>
      </xdr:nvSpPr>
      <xdr:spPr>
        <a:xfrm>
          <a:off x="1955800" y="1368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117,610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149276</xdr:rowOff>
    </xdr:from>
    <xdr:to>
      <xdr:col>2</xdr:col>
      <xdr:colOff>127000</xdr:colOff>
      <xdr:row>83</xdr:row>
      <xdr:rowOff>79426</xdr:rowOff>
    </xdr:to>
    <xdr:sp macro="" textlink="">
      <xdr:nvSpPr>
        <xdr:cNvPr id="220" name="円/楕円 219"/>
        <xdr:cNvSpPr/>
      </xdr:nvSpPr>
      <xdr:spPr>
        <a:xfrm>
          <a:off x="1397000" y="1420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64203</xdr:rowOff>
    </xdr:from>
    <xdr:ext cx="762000" cy="259045"/>
    <xdr:sp macro="" textlink="">
      <xdr:nvSpPr>
        <xdr:cNvPr id="221" name="テキスト ボックス 220"/>
        <xdr:cNvSpPr txBox="1"/>
      </xdr:nvSpPr>
      <xdr:spPr>
        <a:xfrm>
          <a:off x="1066800" y="1429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職員の採用や退職などに伴い、ラスパイレス指数が</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1.1</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ポイント増となったが、全国市平均よりは低い数値となり</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、今後も適正な給与水準の維持に努める。</a:t>
          </a:r>
          <a:endPar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107245</xdr:rowOff>
    </xdr:to>
    <xdr:cxnSp macro="">
      <xdr:nvCxnSpPr>
        <xdr:cNvPr id="250" name="直線コネクタ 249"/>
        <xdr:cNvCxnSpPr/>
      </xdr:nvCxnSpPr>
      <xdr:spPr>
        <a:xfrm flipV="1">
          <a:off x="17018000" y="13720234"/>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79322</xdr:rowOff>
    </xdr:from>
    <xdr:ext cx="762000" cy="259045"/>
    <xdr:sp macro="" textlink="">
      <xdr:nvSpPr>
        <xdr:cNvPr id="251"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107245</xdr:rowOff>
    </xdr:from>
    <xdr:to>
      <xdr:col>24</xdr:col>
      <xdr:colOff>647700</xdr:colOff>
      <xdr:row>88</xdr:row>
      <xdr:rowOff>107245</xdr:rowOff>
    </xdr:to>
    <xdr:cxnSp macro="">
      <xdr:nvCxnSpPr>
        <xdr:cNvPr id="252" name="直線コネクタ 251"/>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66322</xdr:rowOff>
    </xdr:from>
    <xdr:to>
      <xdr:col>24</xdr:col>
      <xdr:colOff>558800</xdr:colOff>
      <xdr:row>84</xdr:row>
      <xdr:rowOff>42334</xdr:rowOff>
    </xdr:to>
    <xdr:cxnSp macro="">
      <xdr:nvCxnSpPr>
        <xdr:cNvPr id="255" name="直線コネクタ 254"/>
        <xdr:cNvCxnSpPr/>
      </xdr:nvCxnSpPr>
      <xdr:spPr>
        <a:xfrm>
          <a:off x="16179800" y="14296672"/>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152699</xdr:rowOff>
    </xdr:from>
    <xdr:ext cx="762000" cy="259045"/>
    <xdr:sp macro="" textlink="">
      <xdr:nvSpPr>
        <xdr:cNvPr id="256" name="給与水準   （国との比較）平均値テキスト"/>
        <xdr:cNvSpPr txBox="1"/>
      </xdr:nvSpPr>
      <xdr:spPr>
        <a:xfrm>
          <a:off x="17106900" y="1421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7" name="フローチャート : 判断 256"/>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157339</xdr:rowOff>
    </xdr:from>
    <xdr:to>
      <xdr:col>23</xdr:col>
      <xdr:colOff>406400</xdr:colOff>
      <xdr:row>83</xdr:row>
      <xdr:rowOff>66322</xdr:rowOff>
    </xdr:to>
    <xdr:cxnSp macro="">
      <xdr:nvCxnSpPr>
        <xdr:cNvPr id="258" name="直線コネクタ 257"/>
        <xdr:cNvCxnSpPr/>
      </xdr:nvCxnSpPr>
      <xdr:spPr>
        <a:xfrm>
          <a:off x="15290800" y="142162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59" name="フローチャート : 判断 258"/>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60" name="テキスト ボックス 259"/>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157339</xdr:rowOff>
    </xdr:from>
    <xdr:to>
      <xdr:col>22</xdr:col>
      <xdr:colOff>203200</xdr:colOff>
      <xdr:row>90</xdr:row>
      <xdr:rowOff>45861</xdr:rowOff>
    </xdr:to>
    <xdr:cxnSp macro="">
      <xdr:nvCxnSpPr>
        <xdr:cNvPr id="261" name="直線コネクタ 260"/>
        <xdr:cNvCxnSpPr/>
      </xdr:nvCxnSpPr>
      <xdr:spPr>
        <a:xfrm flipV="1">
          <a:off x="14401800" y="14216239"/>
          <a:ext cx="889000" cy="12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28928</xdr:rowOff>
    </xdr:from>
    <xdr:to>
      <xdr:col>22</xdr:col>
      <xdr:colOff>254000</xdr:colOff>
      <xdr:row>83</xdr:row>
      <xdr:rowOff>130528</xdr:rowOff>
    </xdr:to>
    <xdr:sp macro="" textlink="">
      <xdr:nvSpPr>
        <xdr:cNvPr id="262" name="フローチャート : 判断 261"/>
        <xdr:cNvSpPr/>
      </xdr:nvSpPr>
      <xdr:spPr>
        <a:xfrm>
          <a:off x="15240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115305</xdr:rowOff>
    </xdr:from>
    <xdr:ext cx="762000" cy="259045"/>
    <xdr:sp macro="" textlink="">
      <xdr:nvSpPr>
        <xdr:cNvPr id="263" name="テキスト ボックス 262"/>
        <xdr:cNvSpPr txBox="1"/>
      </xdr:nvSpPr>
      <xdr:spPr>
        <a:xfrm>
          <a:off x="14909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83255</xdr:rowOff>
    </xdr:from>
    <xdr:to>
      <xdr:col>21</xdr:col>
      <xdr:colOff>0</xdr:colOff>
      <xdr:row>90</xdr:row>
      <xdr:rowOff>45861</xdr:rowOff>
    </xdr:to>
    <xdr:cxnSp macro="">
      <xdr:nvCxnSpPr>
        <xdr:cNvPr id="264" name="直線コネクタ 263"/>
        <xdr:cNvCxnSpPr/>
      </xdr:nvCxnSpPr>
      <xdr:spPr>
        <a:xfrm>
          <a:off x="13512800" y="153423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45861</xdr:rowOff>
    </xdr:from>
    <xdr:to>
      <xdr:col>21</xdr:col>
      <xdr:colOff>50800</xdr:colOff>
      <xdr:row>89</xdr:row>
      <xdr:rowOff>147461</xdr:rowOff>
    </xdr:to>
    <xdr:sp macro="" textlink="">
      <xdr:nvSpPr>
        <xdr:cNvPr id="265" name="フローチャート : 判断 264"/>
        <xdr:cNvSpPr/>
      </xdr:nvSpPr>
      <xdr:spPr>
        <a:xfrm>
          <a:off x="14351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157638</xdr:rowOff>
    </xdr:from>
    <xdr:ext cx="762000" cy="259045"/>
    <xdr:sp macro="" textlink="">
      <xdr:nvSpPr>
        <xdr:cNvPr id="266" name="テキスト ボックス 265"/>
        <xdr:cNvSpPr txBox="1"/>
      </xdr:nvSpPr>
      <xdr:spPr>
        <a:xfrm>
          <a:off x="14020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67" name="フローチャート : 判断 266"/>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68" name="テキスト ボックス 267"/>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4" name="円/楕円 273"/>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5"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15522</xdr:rowOff>
    </xdr:from>
    <xdr:to>
      <xdr:col>23</xdr:col>
      <xdr:colOff>457200</xdr:colOff>
      <xdr:row>83</xdr:row>
      <xdr:rowOff>117122</xdr:rowOff>
    </xdr:to>
    <xdr:sp macro="" textlink="">
      <xdr:nvSpPr>
        <xdr:cNvPr id="276" name="円/楕円 275"/>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127299</xdr:rowOff>
    </xdr:from>
    <xdr:ext cx="736600" cy="259045"/>
    <xdr:sp macro="" textlink="">
      <xdr:nvSpPr>
        <xdr:cNvPr id="277" name="テキスト ボックス 276"/>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106539</xdr:rowOff>
    </xdr:from>
    <xdr:to>
      <xdr:col>22</xdr:col>
      <xdr:colOff>254000</xdr:colOff>
      <xdr:row>83</xdr:row>
      <xdr:rowOff>36689</xdr:rowOff>
    </xdr:to>
    <xdr:sp macro="" textlink="">
      <xdr:nvSpPr>
        <xdr:cNvPr id="278" name="円/楕円 277"/>
        <xdr:cNvSpPr/>
      </xdr:nvSpPr>
      <xdr:spPr>
        <a:xfrm>
          <a:off x="15240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46866</xdr:rowOff>
    </xdr:from>
    <xdr:ext cx="762000" cy="259045"/>
    <xdr:sp macro="" textlink="">
      <xdr:nvSpPr>
        <xdr:cNvPr id="279" name="テキスト ボックス 278"/>
        <xdr:cNvSpPr txBox="1"/>
      </xdr:nvSpPr>
      <xdr:spPr>
        <a:xfrm>
          <a:off x="14909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166511</xdr:rowOff>
    </xdr:from>
    <xdr:to>
      <xdr:col>21</xdr:col>
      <xdr:colOff>50800</xdr:colOff>
      <xdr:row>90</xdr:row>
      <xdr:rowOff>96661</xdr:rowOff>
    </xdr:to>
    <xdr:sp macro="" textlink="">
      <xdr:nvSpPr>
        <xdr:cNvPr id="280" name="円/楕円 279"/>
        <xdr:cNvSpPr/>
      </xdr:nvSpPr>
      <xdr:spPr>
        <a:xfrm>
          <a:off x="14351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81438</xdr:rowOff>
    </xdr:from>
    <xdr:ext cx="762000" cy="259045"/>
    <xdr:sp macro="" textlink="">
      <xdr:nvSpPr>
        <xdr:cNvPr id="281" name="テキスト ボックス 280"/>
        <xdr:cNvSpPr txBox="1"/>
      </xdr:nvSpPr>
      <xdr:spPr>
        <a:xfrm>
          <a:off x="14020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32455</xdr:rowOff>
    </xdr:from>
    <xdr:to>
      <xdr:col>19</xdr:col>
      <xdr:colOff>533400</xdr:colOff>
      <xdr:row>89</xdr:row>
      <xdr:rowOff>134055</xdr:rowOff>
    </xdr:to>
    <xdr:sp macro="" textlink="">
      <xdr:nvSpPr>
        <xdr:cNvPr id="282" name="円/楕円 281"/>
        <xdr:cNvSpPr/>
      </xdr:nvSpPr>
      <xdr:spPr>
        <a:xfrm>
          <a:off x="13462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144232</xdr:rowOff>
    </xdr:from>
    <xdr:ext cx="762000" cy="259045"/>
    <xdr:sp macro="" textlink="">
      <xdr:nvSpPr>
        <xdr:cNvPr id="283" name="テキスト ボックス 282"/>
        <xdr:cNvSpPr txBox="1"/>
      </xdr:nvSpPr>
      <xdr:spPr>
        <a:xfrm>
          <a:off x="13131800" y="1506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職員数定員適正化計画</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平成</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22</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26</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年度</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5</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ヵ年計画</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により、新規採用抑制や民間委託の推進により、</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職員数を削減してきたが、東日本大震災などの影響による業務量の増加に伴い、一人当たりが担う業務量も増加している。その多様な行政ニーズに対応できる行財政組織体制を構築したことなどにより、</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前年度より</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0.24</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人</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増加</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したが、ほぼ横ばい</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となった。</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県平均よりは下回っている</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ものの、</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全国平均より上回っている</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ため、</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更なる効率化の促進を図り、簡素で効率的な体制の整備に努</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め</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る</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endPar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0" name="直線コネクタ 309"/>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1"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2" name="直線コネクタ 311"/>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3"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4" name="直線コネクタ 313"/>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121438</xdr:rowOff>
    </xdr:from>
    <xdr:to>
      <xdr:col>24</xdr:col>
      <xdr:colOff>558800</xdr:colOff>
      <xdr:row>60</xdr:row>
      <xdr:rowOff>133020</xdr:rowOff>
    </xdr:to>
    <xdr:cxnSp macro="">
      <xdr:nvCxnSpPr>
        <xdr:cNvPr id="315" name="直線コネクタ 314"/>
        <xdr:cNvCxnSpPr/>
      </xdr:nvCxnSpPr>
      <xdr:spPr>
        <a:xfrm>
          <a:off x="16179800" y="10408438"/>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129582</xdr:rowOff>
    </xdr:from>
    <xdr:ext cx="762000" cy="259045"/>
    <xdr:sp macro="" textlink="">
      <xdr:nvSpPr>
        <xdr:cNvPr id="316" name="定員管理の状況平均値テキスト"/>
        <xdr:cNvSpPr txBox="1"/>
      </xdr:nvSpPr>
      <xdr:spPr>
        <a:xfrm>
          <a:off x="17106900" y="1041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7" name="フローチャート : 判断 316"/>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121438</xdr:rowOff>
    </xdr:from>
    <xdr:to>
      <xdr:col>23</xdr:col>
      <xdr:colOff>406400</xdr:colOff>
      <xdr:row>60</xdr:row>
      <xdr:rowOff>125781</xdr:rowOff>
    </xdr:to>
    <xdr:cxnSp macro="">
      <xdr:nvCxnSpPr>
        <xdr:cNvPr id="318" name="直線コネクタ 317"/>
        <xdr:cNvCxnSpPr/>
      </xdr:nvCxnSpPr>
      <xdr:spPr>
        <a:xfrm flipV="1">
          <a:off x="15290800" y="1040843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15011</xdr:rowOff>
    </xdr:from>
    <xdr:to>
      <xdr:col>23</xdr:col>
      <xdr:colOff>457200</xdr:colOff>
      <xdr:row>61</xdr:row>
      <xdr:rowOff>116611</xdr:rowOff>
    </xdr:to>
    <xdr:sp macro="" textlink="">
      <xdr:nvSpPr>
        <xdr:cNvPr id="319" name="フローチャート : 判断 318"/>
        <xdr:cNvSpPr/>
      </xdr:nvSpPr>
      <xdr:spPr>
        <a:xfrm>
          <a:off x="16129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101388</xdr:rowOff>
    </xdr:from>
    <xdr:ext cx="736600" cy="259045"/>
    <xdr:sp macro="" textlink="">
      <xdr:nvSpPr>
        <xdr:cNvPr id="320" name="テキスト ボックス 319"/>
        <xdr:cNvSpPr txBox="1"/>
      </xdr:nvSpPr>
      <xdr:spPr>
        <a:xfrm>
          <a:off x="15798800" y="1055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125781</xdr:rowOff>
    </xdr:from>
    <xdr:to>
      <xdr:col>22</xdr:col>
      <xdr:colOff>203200</xdr:colOff>
      <xdr:row>60</xdr:row>
      <xdr:rowOff>131572</xdr:rowOff>
    </xdr:to>
    <xdr:cxnSp macro="">
      <xdr:nvCxnSpPr>
        <xdr:cNvPr id="321" name="直線コネクタ 320"/>
        <xdr:cNvCxnSpPr/>
      </xdr:nvCxnSpPr>
      <xdr:spPr>
        <a:xfrm flipV="1">
          <a:off x="14401800" y="1041278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13564</xdr:rowOff>
    </xdr:from>
    <xdr:to>
      <xdr:col>22</xdr:col>
      <xdr:colOff>254000</xdr:colOff>
      <xdr:row>61</xdr:row>
      <xdr:rowOff>115164</xdr:rowOff>
    </xdr:to>
    <xdr:sp macro="" textlink="">
      <xdr:nvSpPr>
        <xdr:cNvPr id="322" name="フローチャート : 判断 321"/>
        <xdr:cNvSpPr/>
      </xdr:nvSpPr>
      <xdr:spPr>
        <a:xfrm>
          <a:off x="15240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99941</xdr:rowOff>
    </xdr:from>
    <xdr:ext cx="762000" cy="259045"/>
    <xdr:sp macro="" textlink="">
      <xdr:nvSpPr>
        <xdr:cNvPr id="323" name="テキスト ボックス 322"/>
        <xdr:cNvSpPr txBox="1"/>
      </xdr:nvSpPr>
      <xdr:spPr>
        <a:xfrm>
          <a:off x="14909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131572</xdr:rowOff>
    </xdr:from>
    <xdr:to>
      <xdr:col>21</xdr:col>
      <xdr:colOff>0</xdr:colOff>
      <xdr:row>60</xdr:row>
      <xdr:rowOff>136881</xdr:rowOff>
    </xdr:to>
    <xdr:cxnSp macro="">
      <xdr:nvCxnSpPr>
        <xdr:cNvPr id="324" name="直線コネクタ 323"/>
        <xdr:cNvCxnSpPr/>
      </xdr:nvCxnSpPr>
      <xdr:spPr>
        <a:xfrm flipV="1">
          <a:off x="13512800" y="10418572"/>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15494</xdr:rowOff>
    </xdr:from>
    <xdr:to>
      <xdr:col>21</xdr:col>
      <xdr:colOff>50800</xdr:colOff>
      <xdr:row>61</xdr:row>
      <xdr:rowOff>117094</xdr:rowOff>
    </xdr:to>
    <xdr:sp macro="" textlink="">
      <xdr:nvSpPr>
        <xdr:cNvPr id="325" name="フローチャート : 判断 324"/>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101871</xdr:rowOff>
    </xdr:from>
    <xdr:ext cx="762000" cy="259045"/>
    <xdr:sp macro="" textlink="">
      <xdr:nvSpPr>
        <xdr:cNvPr id="326" name="テキスト ボックス 325"/>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27" name="フローチャート : 判断 326"/>
        <xdr:cNvSpPr/>
      </xdr:nvSpPr>
      <xdr:spPr>
        <a:xfrm>
          <a:off x="13462000" y="104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105732</xdr:rowOff>
    </xdr:from>
    <xdr:ext cx="762000" cy="259045"/>
    <xdr:sp macro="" textlink="">
      <xdr:nvSpPr>
        <xdr:cNvPr id="328" name="テキスト ボックス 327"/>
        <xdr:cNvSpPr txBox="1"/>
      </xdr:nvSpPr>
      <xdr:spPr>
        <a:xfrm>
          <a:off x="13131800" y="1056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82220</xdr:rowOff>
    </xdr:from>
    <xdr:to>
      <xdr:col>24</xdr:col>
      <xdr:colOff>609600</xdr:colOff>
      <xdr:row>61</xdr:row>
      <xdr:rowOff>12370</xdr:rowOff>
    </xdr:to>
    <xdr:sp macro="" textlink="">
      <xdr:nvSpPr>
        <xdr:cNvPr id="334" name="円/楕円 333"/>
        <xdr:cNvSpPr/>
      </xdr:nvSpPr>
      <xdr:spPr>
        <a:xfrm>
          <a:off x="16967200" y="103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98747</xdr:rowOff>
    </xdr:from>
    <xdr:ext cx="762000" cy="259045"/>
    <xdr:sp macro="" textlink="">
      <xdr:nvSpPr>
        <xdr:cNvPr id="335" name="定員管理の状況該当値テキスト"/>
        <xdr:cNvSpPr txBox="1"/>
      </xdr:nvSpPr>
      <xdr:spPr>
        <a:xfrm>
          <a:off x="17106900" y="102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70638</xdr:rowOff>
    </xdr:from>
    <xdr:to>
      <xdr:col>23</xdr:col>
      <xdr:colOff>457200</xdr:colOff>
      <xdr:row>61</xdr:row>
      <xdr:rowOff>788</xdr:rowOff>
    </xdr:to>
    <xdr:sp macro="" textlink="">
      <xdr:nvSpPr>
        <xdr:cNvPr id="336" name="円/楕円 335"/>
        <xdr:cNvSpPr/>
      </xdr:nvSpPr>
      <xdr:spPr>
        <a:xfrm>
          <a:off x="16129000" y="103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10965</xdr:rowOff>
    </xdr:from>
    <xdr:ext cx="736600" cy="259045"/>
    <xdr:sp macro="" textlink="">
      <xdr:nvSpPr>
        <xdr:cNvPr id="337" name="テキスト ボックス 336"/>
        <xdr:cNvSpPr txBox="1"/>
      </xdr:nvSpPr>
      <xdr:spPr>
        <a:xfrm>
          <a:off x="15798800" y="10126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74981</xdr:rowOff>
    </xdr:from>
    <xdr:to>
      <xdr:col>22</xdr:col>
      <xdr:colOff>254000</xdr:colOff>
      <xdr:row>61</xdr:row>
      <xdr:rowOff>5131</xdr:rowOff>
    </xdr:to>
    <xdr:sp macro="" textlink="">
      <xdr:nvSpPr>
        <xdr:cNvPr id="338" name="円/楕円 337"/>
        <xdr:cNvSpPr/>
      </xdr:nvSpPr>
      <xdr:spPr>
        <a:xfrm>
          <a:off x="15240000" y="103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15308</xdr:rowOff>
    </xdr:from>
    <xdr:ext cx="762000" cy="259045"/>
    <xdr:sp macro="" textlink="">
      <xdr:nvSpPr>
        <xdr:cNvPr id="339" name="テキスト ボックス 338"/>
        <xdr:cNvSpPr txBox="1"/>
      </xdr:nvSpPr>
      <xdr:spPr>
        <a:xfrm>
          <a:off x="14909800" y="1013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80772</xdr:rowOff>
    </xdr:from>
    <xdr:to>
      <xdr:col>21</xdr:col>
      <xdr:colOff>50800</xdr:colOff>
      <xdr:row>61</xdr:row>
      <xdr:rowOff>10922</xdr:rowOff>
    </xdr:to>
    <xdr:sp macro="" textlink="">
      <xdr:nvSpPr>
        <xdr:cNvPr id="340" name="円/楕円 339"/>
        <xdr:cNvSpPr/>
      </xdr:nvSpPr>
      <xdr:spPr>
        <a:xfrm>
          <a:off x="14351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21099</xdr:rowOff>
    </xdr:from>
    <xdr:ext cx="762000" cy="259045"/>
    <xdr:sp macro="" textlink="">
      <xdr:nvSpPr>
        <xdr:cNvPr id="341" name="テキスト ボックス 340"/>
        <xdr:cNvSpPr txBox="1"/>
      </xdr:nvSpPr>
      <xdr:spPr>
        <a:xfrm>
          <a:off x="14020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86081</xdr:rowOff>
    </xdr:from>
    <xdr:to>
      <xdr:col>19</xdr:col>
      <xdr:colOff>533400</xdr:colOff>
      <xdr:row>61</xdr:row>
      <xdr:rowOff>16231</xdr:rowOff>
    </xdr:to>
    <xdr:sp macro="" textlink="">
      <xdr:nvSpPr>
        <xdr:cNvPr id="342" name="円/楕円 341"/>
        <xdr:cNvSpPr/>
      </xdr:nvSpPr>
      <xdr:spPr>
        <a:xfrm>
          <a:off x="13462000" y="1037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26408</xdr:rowOff>
    </xdr:from>
    <xdr:ext cx="762000" cy="259045"/>
    <xdr:sp macro="" textlink="">
      <xdr:nvSpPr>
        <xdr:cNvPr id="343" name="テキスト ボックス 342"/>
        <xdr:cNvSpPr txBox="1"/>
      </xdr:nvSpPr>
      <xdr:spPr>
        <a:xfrm>
          <a:off x="13131800" y="1014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前年度と比較し、</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3.2</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％の改善となった。これは過去からの起債抑制等の効果が出ていること及び公債費に</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準</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ずる債務負担行為額の減などが主な要因と考えられる。全国平均や県平均よりも大きく下回る数値であり、中でも類似団体中</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位という結果となった</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が、</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引き続き、起債許可団体の判定ラインとなる早期健全化基準以下の水準を保つように財政運営に努める。</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2" name="直線コネクタ 371"/>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3"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4" name="直線コネクタ 373"/>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5"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6" name="直線コネクタ 375"/>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147743</xdr:rowOff>
    </xdr:from>
    <xdr:to>
      <xdr:col>24</xdr:col>
      <xdr:colOff>558800</xdr:colOff>
      <xdr:row>37</xdr:row>
      <xdr:rowOff>62230</xdr:rowOff>
    </xdr:to>
    <xdr:cxnSp macro="">
      <xdr:nvCxnSpPr>
        <xdr:cNvPr id="377" name="直線コネクタ 376"/>
        <xdr:cNvCxnSpPr/>
      </xdr:nvCxnSpPr>
      <xdr:spPr>
        <a:xfrm flipV="1">
          <a:off x="16179800" y="6148493"/>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16104</xdr:rowOff>
    </xdr:from>
    <xdr:ext cx="762000" cy="259045"/>
    <xdr:sp macro="" textlink="">
      <xdr:nvSpPr>
        <xdr:cNvPr id="378" name="公債費負担の状況平均値テキスト"/>
        <xdr:cNvSpPr txBox="1"/>
      </xdr:nvSpPr>
      <xdr:spPr>
        <a:xfrm>
          <a:off x="17106900" y="687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79" name="フローチャート : 判断 378"/>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62230</xdr:rowOff>
    </xdr:from>
    <xdr:to>
      <xdr:col>23</xdr:col>
      <xdr:colOff>406400</xdr:colOff>
      <xdr:row>38</xdr:row>
      <xdr:rowOff>156210</xdr:rowOff>
    </xdr:to>
    <xdr:cxnSp macro="">
      <xdr:nvCxnSpPr>
        <xdr:cNvPr id="380" name="直線コネクタ 379"/>
        <xdr:cNvCxnSpPr/>
      </xdr:nvCxnSpPr>
      <xdr:spPr>
        <a:xfrm flipV="1">
          <a:off x="15290800" y="640588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1" name="フローチャート : 判断 380"/>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2" name="テキスト ボックス 381"/>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156210</xdr:rowOff>
    </xdr:from>
    <xdr:to>
      <xdr:col>22</xdr:col>
      <xdr:colOff>203200</xdr:colOff>
      <xdr:row>39</xdr:row>
      <xdr:rowOff>16933</xdr:rowOff>
    </xdr:to>
    <xdr:cxnSp macro="">
      <xdr:nvCxnSpPr>
        <xdr:cNvPr id="383" name="直線コネクタ 382"/>
        <xdr:cNvCxnSpPr/>
      </xdr:nvCxnSpPr>
      <xdr:spPr>
        <a:xfrm flipV="1">
          <a:off x="14401800" y="66713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4" name="フローチャート : 判断 383"/>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85" name="テキスト ボックス 384"/>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16933</xdr:rowOff>
    </xdr:from>
    <xdr:to>
      <xdr:col>21</xdr:col>
      <xdr:colOff>0</xdr:colOff>
      <xdr:row>39</xdr:row>
      <xdr:rowOff>24977</xdr:rowOff>
    </xdr:to>
    <xdr:cxnSp macro="">
      <xdr:nvCxnSpPr>
        <xdr:cNvPr id="386" name="直線コネクタ 385"/>
        <xdr:cNvCxnSpPr/>
      </xdr:nvCxnSpPr>
      <xdr:spPr>
        <a:xfrm flipV="1">
          <a:off x="13512800" y="67034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7" name="フローチャート : 判断 386"/>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88" name="テキスト ボックス 387"/>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89" name="フローチャート : 判断 388"/>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0" name="テキスト ボックス 389"/>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96943</xdr:rowOff>
    </xdr:from>
    <xdr:to>
      <xdr:col>24</xdr:col>
      <xdr:colOff>609600</xdr:colOff>
      <xdr:row>36</xdr:row>
      <xdr:rowOff>27093</xdr:rowOff>
    </xdr:to>
    <xdr:sp macro="" textlink="">
      <xdr:nvSpPr>
        <xdr:cNvPr id="396" name="円/楕円 395"/>
        <xdr:cNvSpPr/>
      </xdr:nvSpPr>
      <xdr:spPr>
        <a:xfrm>
          <a:off x="16967200" y="60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18220</xdr:rowOff>
    </xdr:from>
    <xdr:ext cx="762000" cy="259045"/>
    <xdr:sp macro="" textlink="">
      <xdr:nvSpPr>
        <xdr:cNvPr id="397" name="公債費負担の状況該当値テキスト"/>
        <xdr:cNvSpPr txBox="1"/>
      </xdr:nvSpPr>
      <xdr:spPr>
        <a:xfrm>
          <a:off x="17106900" y="601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11430</xdr:rowOff>
    </xdr:from>
    <xdr:to>
      <xdr:col>23</xdr:col>
      <xdr:colOff>457200</xdr:colOff>
      <xdr:row>37</xdr:row>
      <xdr:rowOff>113030</xdr:rowOff>
    </xdr:to>
    <xdr:sp macro="" textlink="">
      <xdr:nvSpPr>
        <xdr:cNvPr id="398" name="円/楕円 397"/>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123207</xdr:rowOff>
    </xdr:from>
    <xdr:ext cx="736600" cy="259045"/>
    <xdr:sp macro="" textlink="">
      <xdr:nvSpPr>
        <xdr:cNvPr id="399" name="テキスト ボックス 398"/>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105410</xdr:rowOff>
    </xdr:from>
    <xdr:to>
      <xdr:col>22</xdr:col>
      <xdr:colOff>254000</xdr:colOff>
      <xdr:row>39</xdr:row>
      <xdr:rowOff>35560</xdr:rowOff>
    </xdr:to>
    <xdr:sp macro="" textlink="">
      <xdr:nvSpPr>
        <xdr:cNvPr id="400" name="円/楕円 399"/>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401" name="テキスト ボックス 400"/>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137583</xdr:rowOff>
    </xdr:from>
    <xdr:to>
      <xdr:col>21</xdr:col>
      <xdr:colOff>50800</xdr:colOff>
      <xdr:row>39</xdr:row>
      <xdr:rowOff>67733</xdr:rowOff>
    </xdr:to>
    <xdr:sp macro="" textlink="">
      <xdr:nvSpPr>
        <xdr:cNvPr id="402" name="円/楕円 401"/>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77910</xdr:rowOff>
    </xdr:from>
    <xdr:ext cx="762000" cy="259045"/>
    <xdr:sp macro="" textlink="">
      <xdr:nvSpPr>
        <xdr:cNvPr id="403" name="テキスト ボックス 402"/>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145627</xdr:rowOff>
    </xdr:from>
    <xdr:to>
      <xdr:col>19</xdr:col>
      <xdr:colOff>533400</xdr:colOff>
      <xdr:row>39</xdr:row>
      <xdr:rowOff>75777</xdr:rowOff>
    </xdr:to>
    <xdr:sp macro="" textlink="">
      <xdr:nvSpPr>
        <xdr:cNvPr id="404" name="円/楕円 403"/>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85954</xdr:rowOff>
    </xdr:from>
    <xdr:ext cx="762000" cy="259045"/>
    <xdr:sp macro="" textlink="">
      <xdr:nvSpPr>
        <xdr:cNvPr id="405" name="テキスト ボックス 404"/>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将来負担額に対して充当可能財源等が上回っているため、将来負担比率としての数値は計上されていない。</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6" name="直線コネクタ 435"/>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7"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38" name="直線コネクタ 437"/>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139596</xdr:rowOff>
    </xdr:from>
    <xdr:ext cx="762000" cy="259045"/>
    <xdr:sp macro="" textlink="">
      <xdr:nvSpPr>
        <xdr:cNvPr id="441" name="将来負担の状況平均値テキスト"/>
        <xdr:cNvSpPr txBox="1"/>
      </xdr:nvSpPr>
      <xdr:spPr>
        <a:xfrm>
          <a:off x="17106900" y="2711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2" name="フローチャート : 判断 441"/>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46385</xdr:rowOff>
    </xdr:from>
    <xdr:to>
      <xdr:col>23</xdr:col>
      <xdr:colOff>457200</xdr:colOff>
      <xdr:row>17</xdr:row>
      <xdr:rowOff>147985</xdr:rowOff>
    </xdr:to>
    <xdr:sp macro="" textlink="">
      <xdr:nvSpPr>
        <xdr:cNvPr id="443" name="フローチャート : 判断 442"/>
        <xdr:cNvSpPr/>
      </xdr:nvSpPr>
      <xdr:spPr>
        <a:xfrm>
          <a:off x="16129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158162</xdr:rowOff>
    </xdr:from>
    <xdr:ext cx="736600" cy="259045"/>
    <xdr:sp macro="" textlink="">
      <xdr:nvSpPr>
        <xdr:cNvPr id="444" name="テキスト ボックス 443"/>
        <xdr:cNvSpPr txBox="1"/>
      </xdr:nvSpPr>
      <xdr:spPr>
        <a:xfrm>
          <a:off x="15798800" y="272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98092</xdr:rowOff>
    </xdr:from>
    <xdr:to>
      <xdr:col>22</xdr:col>
      <xdr:colOff>254000</xdr:colOff>
      <xdr:row>18</xdr:row>
      <xdr:rowOff>28242</xdr:rowOff>
    </xdr:to>
    <xdr:sp macro="" textlink="">
      <xdr:nvSpPr>
        <xdr:cNvPr id="445" name="フローチャート : 判断 444"/>
        <xdr:cNvSpPr/>
      </xdr:nvSpPr>
      <xdr:spPr>
        <a:xfrm>
          <a:off x="15240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38419</xdr:rowOff>
    </xdr:from>
    <xdr:ext cx="762000" cy="259045"/>
    <xdr:sp macro="" textlink="">
      <xdr:nvSpPr>
        <xdr:cNvPr id="446" name="テキスト ボックス 445"/>
        <xdr:cNvSpPr txBox="1"/>
      </xdr:nvSpPr>
      <xdr:spPr>
        <a:xfrm>
          <a:off x="14909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51888</xdr:rowOff>
    </xdr:from>
    <xdr:to>
      <xdr:col>21</xdr:col>
      <xdr:colOff>50800</xdr:colOff>
      <xdr:row>18</xdr:row>
      <xdr:rowOff>153488</xdr:rowOff>
    </xdr:to>
    <xdr:sp macro="" textlink="">
      <xdr:nvSpPr>
        <xdr:cNvPr id="447" name="フローチャート : 判断 446"/>
        <xdr:cNvSpPr/>
      </xdr:nvSpPr>
      <xdr:spPr>
        <a:xfrm>
          <a:off x="14351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163665</xdr:rowOff>
    </xdr:from>
    <xdr:ext cx="762000" cy="259045"/>
    <xdr:sp macro="" textlink="">
      <xdr:nvSpPr>
        <xdr:cNvPr id="448" name="テキスト ボックス 447"/>
        <xdr:cNvSpPr txBox="1"/>
      </xdr:nvSpPr>
      <xdr:spPr>
        <a:xfrm>
          <a:off x="14020800" y="290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19473</xdr:rowOff>
    </xdr:from>
    <xdr:to>
      <xdr:col>19</xdr:col>
      <xdr:colOff>533400</xdr:colOff>
      <xdr:row>19</xdr:row>
      <xdr:rowOff>121073</xdr:rowOff>
    </xdr:to>
    <xdr:sp macro="" textlink="">
      <xdr:nvSpPr>
        <xdr:cNvPr id="449" name="フローチャート : 判断 448"/>
        <xdr:cNvSpPr/>
      </xdr:nvSpPr>
      <xdr:spPr>
        <a:xfrm>
          <a:off x="13462000" y="327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131250</xdr:rowOff>
    </xdr:from>
    <xdr:ext cx="762000" cy="259045"/>
    <xdr:sp macro="" textlink="">
      <xdr:nvSpPr>
        <xdr:cNvPr id="450" name="テキスト ボックス 449"/>
        <xdr:cNvSpPr txBox="1"/>
      </xdr:nvSpPr>
      <xdr:spPr>
        <a:xfrm>
          <a:off x="13131800" y="304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宮城県岩沼市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44,274
44,066
60.45
43,284,910
33,699,981
1,288,658
9,348,663
10,144,428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経常経費充当一般財源における人件費は</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17,122</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千円削減され、経常収支比率に占める人件費割合は、</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前年度比</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0.2</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ポイント減の</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26.5</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％の結果となったが、全国平均の</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+3.2</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％、県平均の</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+1.8</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％と依然高い水準となっている。今後も定員管理</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の適正化に努め</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、継続して新規採用抑制や民間委託の推進など、行財政改革への取り組みを通じて人件費の削減に努める。</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37</xdr:row>
      <xdr:rowOff>147574</xdr:rowOff>
    </xdr:to>
    <xdr:cxnSp macro="">
      <xdr:nvCxnSpPr>
        <xdr:cNvPr id="64" name="直線コネクタ 63"/>
        <xdr:cNvCxnSpPr/>
      </xdr:nvCxnSpPr>
      <xdr:spPr>
        <a:xfrm flipV="1">
          <a:off x="3987800" y="64820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147574</xdr:rowOff>
    </xdr:from>
    <xdr:to>
      <xdr:col>5</xdr:col>
      <xdr:colOff>549275</xdr:colOff>
      <xdr:row>38</xdr:row>
      <xdr:rowOff>26416</xdr:rowOff>
    </xdr:to>
    <xdr:cxnSp macro="">
      <xdr:nvCxnSpPr>
        <xdr:cNvPr id="67" name="直線コネクタ 66"/>
        <xdr:cNvCxnSpPr/>
      </xdr:nvCxnSpPr>
      <xdr:spPr>
        <a:xfrm flipV="1">
          <a:off x="3098800" y="64912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26416</xdr:rowOff>
    </xdr:from>
    <xdr:to>
      <xdr:col>4</xdr:col>
      <xdr:colOff>346075</xdr:colOff>
      <xdr:row>38</xdr:row>
      <xdr:rowOff>140716</xdr:rowOff>
    </xdr:to>
    <xdr:cxnSp macro="">
      <xdr:nvCxnSpPr>
        <xdr:cNvPr id="70" name="直線コネクタ 69"/>
        <xdr:cNvCxnSpPr/>
      </xdr:nvCxnSpPr>
      <xdr:spPr>
        <a:xfrm flipV="1">
          <a:off x="2209800" y="654151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140716</xdr:rowOff>
    </xdr:from>
    <xdr:to>
      <xdr:col>3</xdr:col>
      <xdr:colOff>142875</xdr:colOff>
      <xdr:row>39</xdr:row>
      <xdr:rowOff>74422</xdr:rowOff>
    </xdr:to>
    <xdr:cxnSp macro="">
      <xdr:nvCxnSpPr>
        <xdr:cNvPr id="73" name="直線コネクタ 72"/>
        <xdr:cNvCxnSpPr/>
      </xdr:nvCxnSpPr>
      <xdr:spPr>
        <a:xfrm flipV="1">
          <a:off x="1320800" y="665581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4" name="フローチャート : 判断 73"/>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5" name="テキスト ボックス 74"/>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3" name="円/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96774</xdr:rowOff>
    </xdr:from>
    <xdr:to>
      <xdr:col>5</xdr:col>
      <xdr:colOff>600075</xdr:colOff>
      <xdr:row>38</xdr:row>
      <xdr:rowOff>26924</xdr:rowOff>
    </xdr:to>
    <xdr:sp macro="" textlink="">
      <xdr:nvSpPr>
        <xdr:cNvPr id="85" name="円/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147066</xdr:rowOff>
    </xdr:from>
    <xdr:to>
      <xdr:col>4</xdr:col>
      <xdr:colOff>396875</xdr:colOff>
      <xdr:row>38</xdr:row>
      <xdr:rowOff>77215</xdr:rowOff>
    </xdr:to>
    <xdr:sp macro="" textlink="">
      <xdr:nvSpPr>
        <xdr:cNvPr id="87" name="円/楕円 86"/>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61993</xdr:rowOff>
    </xdr:from>
    <xdr:ext cx="762000" cy="259045"/>
    <xdr:sp macro="" textlink="">
      <xdr:nvSpPr>
        <xdr:cNvPr id="88" name="テキスト ボックス 87"/>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89916</xdr:rowOff>
    </xdr:from>
    <xdr:to>
      <xdr:col>3</xdr:col>
      <xdr:colOff>193675</xdr:colOff>
      <xdr:row>39</xdr:row>
      <xdr:rowOff>20066</xdr:rowOff>
    </xdr:to>
    <xdr:sp macro="" textlink="">
      <xdr:nvSpPr>
        <xdr:cNvPr id="89" name="円/楕円 88"/>
        <xdr:cNvSpPr/>
      </xdr:nvSpPr>
      <xdr:spPr>
        <a:xfrm>
          <a:off x="2159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4843</xdr:rowOff>
    </xdr:from>
    <xdr:ext cx="762000" cy="259045"/>
    <xdr:sp macro="" textlink="">
      <xdr:nvSpPr>
        <xdr:cNvPr id="90" name="テキスト ボックス 89"/>
        <xdr:cNvSpPr txBox="1"/>
      </xdr:nvSpPr>
      <xdr:spPr>
        <a:xfrm>
          <a:off x="1828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23622</xdr:rowOff>
    </xdr:from>
    <xdr:to>
      <xdr:col>1</xdr:col>
      <xdr:colOff>676275</xdr:colOff>
      <xdr:row>39</xdr:row>
      <xdr:rowOff>125222</xdr:rowOff>
    </xdr:to>
    <xdr:sp macro="" textlink="">
      <xdr:nvSpPr>
        <xdr:cNvPr id="91" name="円/楕円 90"/>
        <xdr:cNvSpPr/>
      </xdr:nvSpPr>
      <xdr:spPr>
        <a:xfrm>
          <a:off x="1270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109999</xdr:rowOff>
    </xdr:from>
    <xdr:ext cx="762000" cy="259045"/>
    <xdr:sp macro="" textlink="">
      <xdr:nvSpPr>
        <xdr:cNvPr id="92" name="テキスト ボックス 91"/>
        <xdr:cNvSpPr txBox="1"/>
      </xdr:nvSpPr>
      <xdr:spPr>
        <a:xfrm>
          <a:off x="939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物件費総額は前年度と比較し、</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+350,764</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千円、経常経費充当一般財源額は</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+189,093</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千円となり、経常収支比率に占める</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物件</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費</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割合</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が前年度比</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2.2</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ポイント増加し、</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類似</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団体</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中</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最下</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位となった。増額の主な要因は、職員数の減に伴う嘱託職員経費、各種計画の策定</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経費や施設管理</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業務委託経費</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など</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が挙げられる</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引き続き、事業</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統合や業務のスリム化・効率化等を促進し、物件費の抑制に努める。</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149860</xdr:rowOff>
    </xdr:from>
    <xdr:to>
      <xdr:col>24</xdr:col>
      <xdr:colOff>31750</xdr:colOff>
      <xdr:row>21</xdr:row>
      <xdr:rowOff>146050</xdr:rowOff>
    </xdr:to>
    <xdr:cxnSp macro="">
      <xdr:nvCxnSpPr>
        <xdr:cNvPr id="124" name="直線コネクタ 123"/>
        <xdr:cNvCxnSpPr/>
      </xdr:nvCxnSpPr>
      <xdr:spPr>
        <a:xfrm>
          <a:off x="15671800" y="35788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85107</xdr:rowOff>
    </xdr:from>
    <xdr:ext cx="762000" cy="259045"/>
    <xdr:sp macro="" textlink="">
      <xdr:nvSpPr>
        <xdr:cNvPr id="125"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149860</xdr:rowOff>
    </xdr:from>
    <xdr:to>
      <xdr:col>22</xdr:col>
      <xdr:colOff>565150</xdr:colOff>
      <xdr:row>20</xdr:row>
      <xdr:rowOff>149860</xdr:rowOff>
    </xdr:to>
    <xdr:cxnSp macro="">
      <xdr:nvCxnSpPr>
        <xdr:cNvPr id="127" name="直線コネクタ 126"/>
        <xdr:cNvCxnSpPr/>
      </xdr:nvCxnSpPr>
      <xdr:spPr>
        <a:xfrm>
          <a:off x="14782800" y="3578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53340</xdr:rowOff>
    </xdr:from>
    <xdr:to>
      <xdr:col>22</xdr:col>
      <xdr:colOff>615950</xdr:colOff>
      <xdr:row>18</xdr:row>
      <xdr:rowOff>154940</xdr:rowOff>
    </xdr:to>
    <xdr:sp macro="" textlink="">
      <xdr:nvSpPr>
        <xdr:cNvPr id="128" name="フローチャート : 判断 127"/>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165117</xdr:rowOff>
    </xdr:from>
    <xdr:ext cx="736600" cy="259045"/>
    <xdr:sp macro="" textlink="">
      <xdr:nvSpPr>
        <xdr:cNvPr id="129" name="テキスト ボックス 128"/>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73660</xdr:rowOff>
    </xdr:from>
    <xdr:to>
      <xdr:col>21</xdr:col>
      <xdr:colOff>361950</xdr:colOff>
      <xdr:row>20</xdr:row>
      <xdr:rowOff>149860</xdr:rowOff>
    </xdr:to>
    <xdr:cxnSp macro="">
      <xdr:nvCxnSpPr>
        <xdr:cNvPr id="130" name="直線コネクタ 129"/>
        <xdr:cNvCxnSpPr/>
      </xdr:nvCxnSpPr>
      <xdr:spPr>
        <a:xfrm>
          <a:off x="13893800" y="3502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15240</xdr:rowOff>
    </xdr:from>
    <xdr:to>
      <xdr:col>21</xdr:col>
      <xdr:colOff>412750</xdr:colOff>
      <xdr:row>18</xdr:row>
      <xdr:rowOff>116840</xdr:rowOff>
    </xdr:to>
    <xdr:sp macro="" textlink="">
      <xdr:nvSpPr>
        <xdr:cNvPr id="131" name="フローチャート : 判断 130"/>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127017</xdr:rowOff>
    </xdr:from>
    <xdr:ext cx="762000" cy="259045"/>
    <xdr:sp macro="" textlink="">
      <xdr:nvSpPr>
        <xdr:cNvPr id="132" name="テキスト ボックス 131"/>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73660</xdr:rowOff>
    </xdr:from>
    <xdr:to>
      <xdr:col>20</xdr:col>
      <xdr:colOff>158750</xdr:colOff>
      <xdr:row>20</xdr:row>
      <xdr:rowOff>104140</xdr:rowOff>
    </xdr:to>
    <xdr:cxnSp macro="">
      <xdr:nvCxnSpPr>
        <xdr:cNvPr id="133" name="直線コネクタ 132"/>
        <xdr:cNvCxnSpPr/>
      </xdr:nvCxnSpPr>
      <xdr:spPr>
        <a:xfrm flipV="1">
          <a:off x="13004800" y="3502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156210</xdr:rowOff>
    </xdr:from>
    <xdr:to>
      <xdr:col>20</xdr:col>
      <xdr:colOff>209550</xdr:colOff>
      <xdr:row>18</xdr:row>
      <xdr:rowOff>86360</xdr:rowOff>
    </xdr:to>
    <xdr:sp macro="" textlink="">
      <xdr:nvSpPr>
        <xdr:cNvPr id="134" name="フローチャート : 判断 133"/>
        <xdr:cNvSpPr/>
      </xdr:nvSpPr>
      <xdr:spPr>
        <a:xfrm>
          <a:off x="13843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96537</xdr:rowOff>
    </xdr:from>
    <xdr:ext cx="762000" cy="259045"/>
    <xdr:sp macro="" textlink="">
      <xdr:nvSpPr>
        <xdr:cNvPr id="135" name="テキスト ボックス 134"/>
        <xdr:cNvSpPr txBox="1"/>
      </xdr:nvSpPr>
      <xdr:spPr>
        <a:xfrm>
          <a:off x="13512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36" name="フローチャート : 判断 135"/>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7" name="テキスト ボックス 136"/>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21</xdr:row>
      <xdr:rowOff>95250</xdr:rowOff>
    </xdr:from>
    <xdr:to>
      <xdr:col>24</xdr:col>
      <xdr:colOff>82550</xdr:colOff>
      <xdr:row>22</xdr:row>
      <xdr:rowOff>25400</xdr:rowOff>
    </xdr:to>
    <xdr:sp macro="" textlink="">
      <xdr:nvSpPr>
        <xdr:cNvPr id="143" name="円/楕円 142"/>
        <xdr:cNvSpPr/>
      </xdr:nvSpPr>
      <xdr:spPr>
        <a:xfrm>
          <a:off x="164592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3827</xdr:rowOff>
    </xdr:from>
    <xdr:ext cx="762000" cy="259045"/>
    <xdr:sp macro="" textlink="">
      <xdr:nvSpPr>
        <xdr:cNvPr id="144" name="物件費該当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99060</xdr:rowOff>
    </xdr:from>
    <xdr:to>
      <xdr:col>22</xdr:col>
      <xdr:colOff>615950</xdr:colOff>
      <xdr:row>21</xdr:row>
      <xdr:rowOff>29210</xdr:rowOff>
    </xdr:to>
    <xdr:sp macro="" textlink="">
      <xdr:nvSpPr>
        <xdr:cNvPr id="145" name="円/楕円 144"/>
        <xdr:cNvSpPr/>
      </xdr:nvSpPr>
      <xdr:spPr>
        <a:xfrm>
          <a:off x="15621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13987</xdr:rowOff>
    </xdr:from>
    <xdr:ext cx="736600" cy="259045"/>
    <xdr:sp macro="" textlink="">
      <xdr:nvSpPr>
        <xdr:cNvPr id="146" name="テキスト ボックス 145"/>
        <xdr:cNvSpPr txBox="1"/>
      </xdr:nvSpPr>
      <xdr:spPr>
        <a:xfrm>
          <a:off x="15290800" y="361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99060</xdr:rowOff>
    </xdr:from>
    <xdr:to>
      <xdr:col>21</xdr:col>
      <xdr:colOff>412750</xdr:colOff>
      <xdr:row>21</xdr:row>
      <xdr:rowOff>29210</xdr:rowOff>
    </xdr:to>
    <xdr:sp macro="" textlink="">
      <xdr:nvSpPr>
        <xdr:cNvPr id="147" name="円/楕円 146"/>
        <xdr:cNvSpPr/>
      </xdr:nvSpPr>
      <xdr:spPr>
        <a:xfrm>
          <a:off x="14732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13987</xdr:rowOff>
    </xdr:from>
    <xdr:ext cx="762000" cy="259045"/>
    <xdr:sp macro="" textlink="">
      <xdr:nvSpPr>
        <xdr:cNvPr id="148" name="テキスト ボックス 147"/>
        <xdr:cNvSpPr txBox="1"/>
      </xdr:nvSpPr>
      <xdr:spPr>
        <a:xfrm>
          <a:off x="14401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22860</xdr:rowOff>
    </xdr:from>
    <xdr:to>
      <xdr:col>20</xdr:col>
      <xdr:colOff>209550</xdr:colOff>
      <xdr:row>20</xdr:row>
      <xdr:rowOff>124460</xdr:rowOff>
    </xdr:to>
    <xdr:sp macro="" textlink="">
      <xdr:nvSpPr>
        <xdr:cNvPr id="149" name="円/楕円 148"/>
        <xdr:cNvSpPr/>
      </xdr:nvSpPr>
      <xdr:spPr>
        <a:xfrm>
          <a:off x="13843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109237</xdr:rowOff>
    </xdr:from>
    <xdr:ext cx="762000" cy="259045"/>
    <xdr:sp macro="" textlink="">
      <xdr:nvSpPr>
        <xdr:cNvPr id="150" name="テキスト ボックス 149"/>
        <xdr:cNvSpPr txBox="1"/>
      </xdr:nvSpPr>
      <xdr:spPr>
        <a:xfrm>
          <a:off x="13512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53340</xdr:rowOff>
    </xdr:from>
    <xdr:to>
      <xdr:col>19</xdr:col>
      <xdr:colOff>6350</xdr:colOff>
      <xdr:row>20</xdr:row>
      <xdr:rowOff>154940</xdr:rowOff>
    </xdr:to>
    <xdr:sp macro="" textlink="">
      <xdr:nvSpPr>
        <xdr:cNvPr id="151" name="円/楕円 150"/>
        <xdr:cNvSpPr/>
      </xdr:nvSpPr>
      <xdr:spPr>
        <a:xfrm>
          <a:off x="12954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139717</xdr:rowOff>
    </xdr:from>
    <xdr:ext cx="762000" cy="259045"/>
    <xdr:sp macro="" textlink="">
      <xdr:nvSpPr>
        <xdr:cNvPr id="152" name="テキスト ボックス 151"/>
        <xdr:cNvSpPr txBox="1"/>
      </xdr:nvSpPr>
      <xdr:spPr>
        <a:xfrm>
          <a:off x="12623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少子高齢社会を迎え、社会保障関連経費が増加し、経常収支比率に占める</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扶助</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費</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割合は、</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前年度比</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0.6</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ポイント増の</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10.4</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％となった。</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今後も</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扶助費の増加は避け</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ら</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れないものと見込まれる</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ため、</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地方創生総合戦略に基づく人口ビジョンを念頭に置き、「社会保障と税の一体改革」や生活保護等の見直しなど、国の動向を注視していく必要がある。</a:t>
          </a:r>
          <a:endPar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88900</xdr:rowOff>
    </xdr:to>
    <xdr:cxnSp macro="">
      <xdr:nvCxnSpPr>
        <xdr:cNvPr id="189" name="直線コネクタ 188"/>
        <xdr:cNvCxnSpPr/>
      </xdr:nvCxnSpPr>
      <xdr:spPr>
        <a:xfrm>
          <a:off x="3987800" y="9632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0"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41275</xdr:rowOff>
    </xdr:to>
    <xdr:cxnSp macro="">
      <xdr:nvCxnSpPr>
        <xdr:cNvPr id="192" name="直線コネクタ 191"/>
        <xdr:cNvCxnSpPr/>
      </xdr:nvCxnSpPr>
      <xdr:spPr>
        <a:xfrm flipV="1">
          <a:off x="3098800" y="9632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194" name="テキスト ボックス 19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41275</xdr:rowOff>
    </xdr:to>
    <xdr:cxnSp macro="">
      <xdr:nvCxnSpPr>
        <xdr:cNvPr id="195" name="直線コネクタ 194"/>
        <xdr:cNvCxnSpPr/>
      </xdr:nvCxnSpPr>
      <xdr:spPr>
        <a:xfrm>
          <a:off x="2209800" y="95758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196" name="フローチャート : 判断 195"/>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197" name="テキスト ボックス 196"/>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79375</xdr:rowOff>
    </xdr:to>
    <xdr:cxnSp macro="">
      <xdr:nvCxnSpPr>
        <xdr:cNvPr id="198" name="直線コネクタ 197"/>
        <xdr:cNvCxnSpPr/>
      </xdr:nvCxnSpPr>
      <xdr:spPr>
        <a:xfrm flipV="1">
          <a:off x="1320800" y="95758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85725</xdr:rowOff>
    </xdr:from>
    <xdr:to>
      <xdr:col>1</xdr:col>
      <xdr:colOff>676275</xdr:colOff>
      <xdr:row>55</xdr:row>
      <xdr:rowOff>15875</xdr:rowOff>
    </xdr:to>
    <xdr:sp macro="" textlink="">
      <xdr:nvSpPr>
        <xdr:cNvPr id="201" name="フローチャート : 判断 200"/>
        <xdr:cNvSpPr/>
      </xdr:nvSpPr>
      <xdr:spPr>
        <a:xfrm>
          <a:off x="1270000" y="93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26052</xdr:rowOff>
    </xdr:from>
    <xdr:ext cx="762000" cy="259045"/>
    <xdr:sp macro="" textlink="">
      <xdr:nvSpPr>
        <xdr:cNvPr id="202" name="テキスト ボックス 201"/>
        <xdr:cNvSpPr txBox="1"/>
      </xdr:nvSpPr>
      <xdr:spPr>
        <a:xfrm>
          <a:off x="939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8" name="円/楕円 207"/>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09"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10" name="円/楕円 209"/>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67327</xdr:rowOff>
    </xdr:from>
    <xdr:ext cx="736600" cy="259045"/>
    <xdr:sp macro="" textlink="">
      <xdr:nvSpPr>
        <xdr:cNvPr id="211" name="テキスト ボックス 210"/>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161925</xdr:rowOff>
    </xdr:from>
    <xdr:to>
      <xdr:col>4</xdr:col>
      <xdr:colOff>396875</xdr:colOff>
      <xdr:row>56</xdr:row>
      <xdr:rowOff>92075</xdr:rowOff>
    </xdr:to>
    <xdr:sp macro="" textlink="">
      <xdr:nvSpPr>
        <xdr:cNvPr id="212" name="円/楕円 211"/>
        <xdr:cNvSpPr/>
      </xdr:nvSpPr>
      <xdr:spPr>
        <a:xfrm>
          <a:off x="3048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76852</xdr:rowOff>
    </xdr:from>
    <xdr:ext cx="762000" cy="259045"/>
    <xdr:sp macro="" textlink="">
      <xdr:nvSpPr>
        <xdr:cNvPr id="213" name="テキスト ボックス 21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4" name="円/楕円 213"/>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5" name="テキスト ボックス 214"/>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28575</xdr:rowOff>
    </xdr:from>
    <xdr:to>
      <xdr:col>1</xdr:col>
      <xdr:colOff>676275</xdr:colOff>
      <xdr:row>56</xdr:row>
      <xdr:rowOff>130175</xdr:rowOff>
    </xdr:to>
    <xdr:sp macro="" textlink="">
      <xdr:nvSpPr>
        <xdr:cNvPr id="216" name="円/楕円 215"/>
        <xdr:cNvSpPr/>
      </xdr:nvSpPr>
      <xdr:spPr>
        <a:xfrm>
          <a:off x="1270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114952</xdr:rowOff>
    </xdr:from>
    <xdr:ext cx="762000" cy="259045"/>
    <xdr:sp macro="" textlink="">
      <xdr:nvSpPr>
        <xdr:cNvPr id="217" name="テキスト ボックス 216"/>
        <xdr:cNvSpPr txBox="1"/>
      </xdr:nvSpPr>
      <xdr:spPr>
        <a:xfrm>
          <a:off x="939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施設等の小修繕が多く維持補修費が増となる一方、公共下水道事業特別会計などへの繰出金が減となり、</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前年度比</a:t>
          </a: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0.2</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ポイント減の</a:t>
          </a: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14.7</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％となった。</a:t>
          </a:r>
          <a:r>
            <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公営企業にあっては、引き続き経費の節減に努めるとともに、独立採算の原則を踏まえ、施設設備の整備・維持管理・長寿命化、及び料金の適正化に係る検討を重ね、将来にわたり普通会計の負担を削減できるよう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62230</xdr:rowOff>
    </xdr:to>
    <xdr:cxnSp macro="">
      <xdr:nvCxnSpPr>
        <xdr:cNvPr id="250" name="直線コネクタ 249"/>
        <xdr:cNvCxnSpPr/>
      </xdr:nvCxnSpPr>
      <xdr:spPr>
        <a:xfrm flipV="1">
          <a:off x="15671800" y="9819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21607</xdr:rowOff>
    </xdr:from>
    <xdr:ext cx="762000" cy="259045"/>
    <xdr:sp macro="" textlink="">
      <xdr:nvSpPr>
        <xdr:cNvPr id="251"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59</xdr:row>
      <xdr:rowOff>107950</xdr:rowOff>
    </xdr:to>
    <xdr:cxnSp macro="">
      <xdr:nvCxnSpPr>
        <xdr:cNvPr id="253" name="直線コネクタ 252"/>
        <xdr:cNvCxnSpPr/>
      </xdr:nvCxnSpPr>
      <xdr:spPr>
        <a:xfrm flipV="1">
          <a:off x="14782800" y="98348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5" name="テキスト ボックス 254"/>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59</xdr:row>
      <xdr:rowOff>107950</xdr:rowOff>
    </xdr:to>
    <xdr:cxnSp macro="">
      <xdr:nvCxnSpPr>
        <xdr:cNvPr id="256" name="直線コネクタ 255"/>
        <xdr:cNvCxnSpPr/>
      </xdr:nvCxnSpPr>
      <xdr:spPr>
        <a:xfrm>
          <a:off x="13893800" y="9880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7" name="フローチャート : 判断 256"/>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8" name="テキスト ボックス 257"/>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107950</xdr:rowOff>
    </xdr:to>
    <xdr:cxnSp macro="">
      <xdr:nvCxnSpPr>
        <xdr:cNvPr id="259" name="直線コネクタ 258"/>
        <xdr:cNvCxnSpPr/>
      </xdr:nvCxnSpPr>
      <xdr:spPr>
        <a:xfrm>
          <a:off x="13004800" y="9819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2" name="フローチャート : 判断 261"/>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3" name="テキスト ボックス 262"/>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69" name="円/楕円 268"/>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12717</xdr:rowOff>
    </xdr:from>
    <xdr:ext cx="762000" cy="259045"/>
    <xdr:sp macro="" textlink="">
      <xdr:nvSpPr>
        <xdr:cNvPr id="270"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71" name="円/楕円 270"/>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72" name="テキスト ボックス 271"/>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73" name="円/楕円 272"/>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74" name="テキスト ボックス 273"/>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5" name="円/楕円 274"/>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6" name="テキスト ボックス 275"/>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7" name="円/楕円 276"/>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8" name="テキスト ボックス 277"/>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一部事務組合に対する</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ごみ処理経費などの負担金や</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公的病院による二次救急医療運営費に対する助成</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防犯灯維持管理等補助などが主な</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もので</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、経常収支比率に占める</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補助費等</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の割合</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は前年度比</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0.4</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ポイント</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減の</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9.9</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となった。今後も</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各種団体への補助金などの</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適正な執行</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に努め</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、経常収支比率の改善を図る。</a:t>
          </a:r>
          <a:endPar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xdr:rowOff>
    </xdr:from>
    <xdr:to>
      <xdr:col>24</xdr:col>
      <xdr:colOff>31750</xdr:colOff>
      <xdr:row>36</xdr:row>
      <xdr:rowOff>26416</xdr:rowOff>
    </xdr:to>
    <xdr:cxnSp macro="">
      <xdr:nvCxnSpPr>
        <xdr:cNvPr id="308" name="直線コネクタ 307"/>
        <xdr:cNvCxnSpPr/>
      </xdr:nvCxnSpPr>
      <xdr:spPr>
        <a:xfrm flipV="1">
          <a:off x="15671800" y="61803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36</xdr:row>
      <xdr:rowOff>26416</xdr:rowOff>
    </xdr:to>
    <xdr:cxnSp macro="">
      <xdr:nvCxnSpPr>
        <xdr:cNvPr id="311" name="直線コネクタ 310"/>
        <xdr:cNvCxnSpPr/>
      </xdr:nvCxnSpPr>
      <xdr:spPr>
        <a:xfrm>
          <a:off x="14782800" y="61254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2" name="フローチャート : 判断 311"/>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3" name="テキスト ボックス 312"/>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124714</xdr:rowOff>
    </xdr:from>
    <xdr:to>
      <xdr:col>21</xdr:col>
      <xdr:colOff>361950</xdr:colOff>
      <xdr:row>35</xdr:row>
      <xdr:rowOff>143002</xdr:rowOff>
    </xdr:to>
    <xdr:cxnSp macro="">
      <xdr:nvCxnSpPr>
        <xdr:cNvPr id="314" name="直線コネクタ 313"/>
        <xdr:cNvCxnSpPr/>
      </xdr:nvCxnSpPr>
      <xdr:spPr>
        <a:xfrm flipV="1">
          <a:off x="13893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5" name="フローチャート : 判断 314"/>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6" name="テキスト ボックス 315"/>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36</xdr:row>
      <xdr:rowOff>76708</xdr:rowOff>
    </xdr:to>
    <xdr:cxnSp macro="">
      <xdr:nvCxnSpPr>
        <xdr:cNvPr id="317" name="直線コネクタ 316"/>
        <xdr:cNvCxnSpPr/>
      </xdr:nvCxnSpPr>
      <xdr:spPr>
        <a:xfrm flipV="1">
          <a:off x="13004800" y="61437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8" name="フローチャート : 判断 317"/>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9" name="テキスト ボックス 318"/>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7" name="円/楕円 326"/>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8"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147066</xdr:rowOff>
    </xdr:from>
    <xdr:to>
      <xdr:col>22</xdr:col>
      <xdr:colOff>615950</xdr:colOff>
      <xdr:row>36</xdr:row>
      <xdr:rowOff>77216</xdr:rowOff>
    </xdr:to>
    <xdr:sp macro="" textlink="">
      <xdr:nvSpPr>
        <xdr:cNvPr id="329" name="円/楕円 328"/>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30" name="テキスト ボックス 32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73914</xdr:rowOff>
    </xdr:from>
    <xdr:to>
      <xdr:col>21</xdr:col>
      <xdr:colOff>412750</xdr:colOff>
      <xdr:row>36</xdr:row>
      <xdr:rowOff>4064</xdr:rowOff>
    </xdr:to>
    <xdr:sp macro="" textlink="">
      <xdr:nvSpPr>
        <xdr:cNvPr id="331" name="円/楕円 330"/>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14241</xdr:rowOff>
    </xdr:from>
    <xdr:ext cx="762000" cy="259045"/>
    <xdr:sp macro="" textlink="">
      <xdr:nvSpPr>
        <xdr:cNvPr id="332" name="テキスト ボックス 331"/>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33" name="円/楕円 332"/>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34" name="テキスト ボックス 333"/>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5" name="円/楕円 334"/>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36" name="テキスト ボックス 335"/>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公債費における経常経費充当一般財源額は、</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137,371</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千円の削減により、</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経常収支比率に占める</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公債</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費割合</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は、前年度比</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1.6</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ポイント改善し、類似団体内で</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位となった。</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今後、交付税に算入されない震災復興関連の災害公営住宅建設事業債</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の償還開始</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や一般単独事業となる新火葬場建設事業債</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の借入</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など、公債費及び地方債残高が大幅に増加する</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見込みである</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156935</xdr:rowOff>
    </xdr:from>
    <xdr:to>
      <xdr:col>7</xdr:col>
      <xdr:colOff>15875</xdr:colOff>
      <xdr:row>74</xdr:row>
      <xdr:rowOff>159657</xdr:rowOff>
    </xdr:to>
    <xdr:cxnSp macro="">
      <xdr:nvCxnSpPr>
        <xdr:cNvPr id="371" name="直線コネクタ 370"/>
        <xdr:cNvCxnSpPr/>
      </xdr:nvCxnSpPr>
      <xdr:spPr>
        <a:xfrm flipV="1">
          <a:off x="3987800" y="12672785"/>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45556</xdr:rowOff>
    </xdr:from>
    <xdr:ext cx="762000" cy="259045"/>
    <xdr:sp macro="" textlink="">
      <xdr:nvSpPr>
        <xdr:cNvPr id="372"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159657</xdr:rowOff>
    </xdr:from>
    <xdr:to>
      <xdr:col>5</xdr:col>
      <xdr:colOff>549275</xdr:colOff>
      <xdr:row>76</xdr:row>
      <xdr:rowOff>165100</xdr:rowOff>
    </xdr:to>
    <xdr:cxnSp macro="">
      <xdr:nvCxnSpPr>
        <xdr:cNvPr id="374" name="直線コネクタ 373"/>
        <xdr:cNvCxnSpPr/>
      </xdr:nvCxnSpPr>
      <xdr:spPr>
        <a:xfrm flipV="1">
          <a:off x="3098800" y="12846957"/>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24493</xdr:rowOff>
    </xdr:from>
    <xdr:to>
      <xdr:col>5</xdr:col>
      <xdr:colOff>600075</xdr:colOff>
      <xdr:row>79</xdr:row>
      <xdr:rowOff>126093</xdr:rowOff>
    </xdr:to>
    <xdr:sp macro="" textlink="">
      <xdr:nvSpPr>
        <xdr:cNvPr id="375" name="フローチャート : 判断 374"/>
        <xdr:cNvSpPr/>
      </xdr:nvSpPr>
      <xdr:spPr>
        <a:xfrm>
          <a:off x="3937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110870</xdr:rowOff>
    </xdr:from>
    <xdr:ext cx="736600" cy="259045"/>
    <xdr:sp macro="" textlink="">
      <xdr:nvSpPr>
        <xdr:cNvPr id="376" name="テキスト ボックス 375"/>
        <xdr:cNvSpPr txBox="1"/>
      </xdr:nvSpPr>
      <xdr:spPr>
        <a:xfrm>
          <a:off x="3606800" y="1365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86178</xdr:rowOff>
    </xdr:from>
    <xdr:to>
      <xdr:col>4</xdr:col>
      <xdr:colOff>346075</xdr:colOff>
      <xdr:row>76</xdr:row>
      <xdr:rowOff>165100</xdr:rowOff>
    </xdr:to>
    <xdr:cxnSp macro="">
      <xdr:nvCxnSpPr>
        <xdr:cNvPr id="377" name="直線コネクタ 376"/>
        <xdr:cNvCxnSpPr/>
      </xdr:nvCxnSpPr>
      <xdr:spPr>
        <a:xfrm>
          <a:off x="2209800" y="12944928"/>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35379</xdr:rowOff>
    </xdr:from>
    <xdr:to>
      <xdr:col>4</xdr:col>
      <xdr:colOff>396875</xdr:colOff>
      <xdr:row>79</xdr:row>
      <xdr:rowOff>136979</xdr:rowOff>
    </xdr:to>
    <xdr:sp macro="" textlink="">
      <xdr:nvSpPr>
        <xdr:cNvPr id="378" name="フローチャート : 判断 377"/>
        <xdr:cNvSpPr/>
      </xdr:nvSpPr>
      <xdr:spPr>
        <a:xfrm>
          <a:off x="3048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121756</xdr:rowOff>
    </xdr:from>
    <xdr:ext cx="762000" cy="259045"/>
    <xdr:sp macro="" textlink="">
      <xdr:nvSpPr>
        <xdr:cNvPr id="379" name="テキスト ボックス 378"/>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86178</xdr:rowOff>
    </xdr:from>
    <xdr:to>
      <xdr:col>3</xdr:col>
      <xdr:colOff>142875</xdr:colOff>
      <xdr:row>75</xdr:row>
      <xdr:rowOff>129722</xdr:rowOff>
    </xdr:to>
    <xdr:cxnSp macro="">
      <xdr:nvCxnSpPr>
        <xdr:cNvPr id="380" name="直線コネクタ 379"/>
        <xdr:cNvCxnSpPr/>
      </xdr:nvCxnSpPr>
      <xdr:spPr>
        <a:xfrm flipV="1">
          <a:off x="1320800" y="12944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78921</xdr:rowOff>
    </xdr:from>
    <xdr:to>
      <xdr:col>3</xdr:col>
      <xdr:colOff>193675</xdr:colOff>
      <xdr:row>80</xdr:row>
      <xdr:rowOff>9071</xdr:rowOff>
    </xdr:to>
    <xdr:sp macro="" textlink="">
      <xdr:nvSpPr>
        <xdr:cNvPr id="381" name="フローチャート : 判断 380"/>
        <xdr:cNvSpPr/>
      </xdr:nvSpPr>
      <xdr:spPr>
        <a:xfrm>
          <a:off x="2159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165298</xdr:rowOff>
    </xdr:from>
    <xdr:ext cx="762000" cy="259045"/>
    <xdr:sp macro="" textlink="">
      <xdr:nvSpPr>
        <xdr:cNvPr id="382" name="テキスト ボックス 381"/>
        <xdr:cNvSpPr txBox="1"/>
      </xdr:nvSpPr>
      <xdr:spPr>
        <a:xfrm>
          <a:off x="1828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111579</xdr:rowOff>
    </xdr:from>
    <xdr:to>
      <xdr:col>1</xdr:col>
      <xdr:colOff>676275</xdr:colOff>
      <xdr:row>80</xdr:row>
      <xdr:rowOff>41729</xdr:rowOff>
    </xdr:to>
    <xdr:sp macro="" textlink="">
      <xdr:nvSpPr>
        <xdr:cNvPr id="383" name="フローチャート : 判断 382"/>
        <xdr:cNvSpPr/>
      </xdr:nvSpPr>
      <xdr:spPr>
        <a:xfrm>
          <a:off x="1270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26506</xdr:rowOff>
    </xdr:from>
    <xdr:ext cx="762000" cy="259045"/>
    <xdr:sp macro="" textlink="">
      <xdr:nvSpPr>
        <xdr:cNvPr id="384" name="テキスト ボックス 383"/>
        <xdr:cNvSpPr txBox="1"/>
      </xdr:nvSpPr>
      <xdr:spPr>
        <a:xfrm>
          <a:off x="939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106135</xdr:rowOff>
    </xdr:from>
    <xdr:to>
      <xdr:col>7</xdr:col>
      <xdr:colOff>66675</xdr:colOff>
      <xdr:row>74</xdr:row>
      <xdr:rowOff>36285</xdr:rowOff>
    </xdr:to>
    <xdr:sp macro="" textlink="">
      <xdr:nvSpPr>
        <xdr:cNvPr id="390" name="円/楕円 389"/>
        <xdr:cNvSpPr/>
      </xdr:nvSpPr>
      <xdr:spPr>
        <a:xfrm>
          <a:off x="47752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14712</xdr:rowOff>
    </xdr:from>
    <xdr:ext cx="762000" cy="259045"/>
    <xdr:sp macro="" textlink="">
      <xdr:nvSpPr>
        <xdr:cNvPr id="391" name="公債費該当値テキスト"/>
        <xdr:cNvSpPr txBox="1"/>
      </xdr:nvSpPr>
      <xdr:spPr>
        <a:xfrm>
          <a:off x="4914900" y="1253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108857</xdr:rowOff>
    </xdr:from>
    <xdr:to>
      <xdr:col>5</xdr:col>
      <xdr:colOff>600075</xdr:colOff>
      <xdr:row>75</xdr:row>
      <xdr:rowOff>39007</xdr:rowOff>
    </xdr:to>
    <xdr:sp macro="" textlink="">
      <xdr:nvSpPr>
        <xdr:cNvPr id="392" name="円/楕円 391"/>
        <xdr:cNvSpPr/>
      </xdr:nvSpPr>
      <xdr:spPr>
        <a:xfrm>
          <a:off x="3937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49184</xdr:rowOff>
    </xdr:from>
    <xdr:ext cx="736600" cy="259045"/>
    <xdr:sp macro="" textlink="">
      <xdr:nvSpPr>
        <xdr:cNvPr id="393" name="テキスト ボックス 392"/>
        <xdr:cNvSpPr txBox="1"/>
      </xdr:nvSpPr>
      <xdr:spPr>
        <a:xfrm>
          <a:off x="3606800" y="1256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114300</xdr:rowOff>
    </xdr:from>
    <xdr:to>
      <xdr:col>4</xdr:col>
      <xdr:colOff>396875</xdr:colOff>
      <xdr:row>77</xdr:row>
      <xdr:rowOff>44450</xdr:rowOff>
    </xdr:to>
    <xdr:sp macro="" textlink="">
      <xdr:nvSpPr>
        <xdr:cNvPr id="394" name="円/楕円 393"/>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54627</xdr:rowOff>
    </xdr:from>
    <xdr:ext cx="762000" cy="259045"/>
    <xdr:sp macro="" textlink="">
      <xdr:nvSpPr>
        <xdr:cNvPr id="395" name="テキスト ボックス 394"/>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35378</xdr:rowOff>
    </xdr:from>
    <xdr:to>
      <xdr:col>3</xdr:col>
      <xdr:colOff>193675</xdr:colOff>
      <xdr:row>75</xdr:row>
      <xdr:rowOff>136978</xdr:rowOff>
    </xdr:to>
    <xdr:sp macro="" textlink="">
      <xdr:nvSpPr>
        <xdr:cNvPr id="396" name="円/楕円 395"/>
        <xdr:cNvSpPr/>
      </xdr:nvSpPr>
      <xdr:spPr>
        <a:xfrm>
          <a:off x="2159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147155</xdr:rowOff>
    </xdr:from>
    <xdr:ext cx="762000" cy="259045"/>
    <xdr:sp macro="" textlink="">
      <xdr:nvSpPr>
        <xdr:cNvPr id="397" name="テキスト ボックス 396"/>
        <xdr:cNvSpPr txBox="1"/>
      </xdr:nvSpPr>
      <xdr:spPr>
        <a:xfrm>
          <a:off x="1828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78922</xdr:rowOff>
    </xdr:from>
    <xdr:to>
      <xdr:col>1</xdr:col>
      <xdr:colOff>676275</xdr:colOff>
      <xdr:row>76</xdr:row>
      <xdr:rowOff>9072</xdr:rowOff>
    </xdr:to>
    <xdr:sp macro="" textlink="">
      <xdr:nvSpPr>
        <xdr:cNvPr id="398" name="円/楕円 397"/>
        <xdr:cNvSpPr/>
      </xdr:nvSpPr>
      <xdr:spPr>
        <a:xfrm>
          <a:off x="12700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19249</xdr:rowOff>
    </xdr:from>
    <xdr:ext cx="762000" cy="259045"/>
    <xdr:sp macro="" textlink="">
      <xdr:nvSpPr>
        <xdr:cNvPr id="399" name="テキスト ボックス 398"/>
        <xdr:cNvSpPr txBox="1"/>
      </xdr:nvSpPr>
      <xdr:spPr>
        <a:xfrm>
          <a:off x="939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全国平均と比較し</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+8.9%</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、県平均と比較し</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+7.2%</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上回っており、類似団体においては、</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32</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団体中</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30</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位となった。物件費は依然高い水準のまま推移</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し</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て</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おり、また、</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社会保障関連経費</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に係る扶助費の増崇も</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大きく影響しているものと考えられる。</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104139</xdr:rowOff>
    </xdr:from>
    <xdr:to>
      <xdr:col>24</xdr:col>
      <xdr:colOff>31750</xdr:colOff>
      <xdr:row>79</xdr:row>
      <xdr:rowOff>24130</xdr:rowOff>
    </xdr:to>
    <xdr:cxnSp macro="">
      <xdr:nvCxnSpPr>
        <xdr:cNvPr id="430" name="直線コネクタ 429"/>
        <xdr:cNvCxnSpPr/>
      </xdr:nvCxnSpPr>
      <xdr:spPr>
        <a:xfrm>
          <a:off x="15671800" y="134772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133875</xdr:rowOff>
    </xdr:from>
    <xdr:ext cx="762000" cy="259045"/>
    <xdr:sp macro="" textlink="">
      <xdr:nvSpPr>
        <xdr:cNvPr id="431"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104139</xdr:rowOff>
    </xdr:from>
    <xdr:to>
      <xdr:col>22</xdr:col>
      <xdr:colOff>565150</xdr:colOff>
      <xdr:row>79</xdr:row>
      <xdr:rowOff>147574</xdr:rowOff>
    </xdr:to>
    <xdr:cxnSp macro="">
      <xdr:nvCxnSpPr>
        <xdr:cNvPr id="433" name="直線コネクタ 432"/>
        <xdr:cNvCxnSpPr/>
      </xdr:nvCxnSpPr>
      <xdr:spPr>
        <a:xfrm flipV="1">
          <a:off x="14782800" y="13477239"/>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5" name="テキスト ボックス 434"/>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168148</xdr:rowOff>
    </xdr:from>
    <xdr:to>
      <xdr:col>21</xdr:col>
      <xdr:colOff>361950</xdr:colOff>
      <xdr:row>79</xdr:row>
      <xdr:rowOff>147574</xdr:rowOff>
    </xdr:to>
    <xdr:cxnSp macro="">
      <xdr:nvCxnSpPr>
        <xdr:cNvPr id="436" name="直線コネクタ 435"/>
        <xdr:cNvCxnSpPr/>
      </xdr:nvCxnSpPr>
      <xdr:spPr>
        <a:xfrm>
          <a:off x="13893800" y="1354124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83058</xdr:rowOff>
    </xdr:from>
    <xdr:to>
      <xdr:col>21</xdr:col>
      <xdr:colOff>412750</xdr:colOff>
      <xdr:row>76</xdr:row>
      <xdr:rowOff>13208</xdr:rowOff>
    </xdr:to>
    <xdr:sp macro="" textlink="">
      <xdr:nvSpPr>
        <xdr:cNvPr id="437" name="フローチャート : 判断 436"/>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38" name="テキスト ボックス 437"/>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168148</xdr:rowOff>
    </xdr:from>
    <xdr:to>
      <xdr:col>20</xdr:col>
      <xdr:colOff>158750</xdr:colOff>
      <xdr:row>80</xdr:row>
      <xdr:rowOff>67563</xdr:rowOff>
    </xdr:to>
    <xdr:cxnSp macro="">
      <xdr:nvCxnSpPr>
        <xdr:cNvPr id="439" name="直線コネクタ 438"/>
        <xdr:cNvCxnSpPr/>
      </xdr:nvCxnSpPr>
      <xdr:spPr>
        <a:xfrm flipV="1">
          <a:off x="13004800" y="13541248"/>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105918</xdr:rowOff>
    </xdr:from>
    <xdr:to>
      <xdr:col>20</xdr:col>
      <xdr:colOff>209550</xdr:colOff>
      <xdr:row>76</xdr:row>
      <xdr:rowOff>36069</xdr:rowOff>
    </xdr:to>
    <xdr:sp macro="" textlink="">
      <xdr:nvSpPr>
        <xdr:cNvPr id="440" name="フローチャート : 判断 439"/>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46245</xdr:rowOff>
    </xdr:from>
    <xdr:ext cx="762000" cy="259045"/>
    <xdr:sp macro="" textlink="">
      <xdr:nvSpPr>
        <xdr:cNvPr id="441" name="テキスト ボックス 440"/>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144780</xdr:rowOff>
    </xdr:from>
    <xdr:to>
      <xdr:col>24</xdr:col>
      <xdr:colOff>82550</xdr:colOff>
      <xdr:row>79</xdr:row>
      <xdr:rowOff>74930</xdr:rowOff>
    </xdr:to>
    <xdr:sp macro="" textlink="">
      <xdr:nvSpPr>
        <xdr:cNvPr id="449" name="円/楕円 448"/>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116857</xdr:rowOff>
    </xdr:from>
    <xdr:ext cx="762000" cy="259045"/>
    <xdr:sp macro="" textlink="">
      <xdr:nvSpPr>
        <xdr:cNvPr id="450"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51" name="円/楕円 450"/>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52" name="テキスト ボックス 451"/>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96774</xdr:rowOff>
    </xdr:from>
    <xdr:to>
      <xdr:col>21</xdr:col>
      <xdr:colOff>412750</xdr:colOff>
      <xdr:row>80</xdr:row>
      <xdr:rowOff>26924</xdr:rowOff>
    </xdr:to>
    <xdr:sp macro="" textlink="">
      <xdr:nvSpPr>
        <xdr:cNvPr id="453" name="円/楕円 452"/>
        <xdr:cNvSpPr/>
      </xdr:nvSpPr>
      <xdr:spPr>
        <a:xfrm>
          <a:off x="14732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11701</xdr:rowOff>
    </xdr:from>
    <xdr:ext cx="762000" cy="259045"/>
    <xdr:sp macro="" textlink="">
      <xdr:nvSpPr>
        <xdr:cNvPr id="454" name="テキスト ボックス 453"/>
        <xdr:cNvSpPr txBox="1"/>
      </xdr:nvSpPr>
      <xdr:spPr>
        <a:xfrm>
          <a:off x="14401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117348</xdr:rowOff>
    </xdr:from>
    <xdr:to>
      <xdr:col>20</xdr:col>
      <xdr:colOff>209550</xdr:colOff>
      <xdr:row>79</xdr:row>
      <xdr:rowOff>47498</xdr:rowOff>
    </xdr:to>
    <xdr:sp macro="" textlink="">
      <xdr:nvSpPr>
        <xdr:cNvPr id="455" name="円/楕円 454"/>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32275</xdr:rowOff>
    </xdr:from>
    <xdr:ext cx="762000" cy="259045"/>
    <xdr:sp macro="" textlink="">
      <xdr:nvSpPr>
        <xdr:cNvPr id="456" name="テキスト ボックス 455"/>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16763</xdr:rowOff>
    </xdr:from>
    <xdr:to>
      <xdr:col>19</xdr:col>
      <xdr:colOff>6350</xdr:colOff>
      <xdr:row>80</xdr:row>
      <xdr:rowOff>118363</xdr:rowOff>
    </xdr:to>
    <xdr:sp macro="" textlink="">
      <xdr:nvSpPr>
        <xdr:cNvPr id="457" name="円/楕円 456"/>
        <xdr:cNvSpPr/>
      </xdr:nvSpPr>
      <xdr:spPr>
        <a:xfrm>
          <a:off x="12954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103140</xdr:rowOff>
    </xdr:from>
    <xdr:ext cx="762000" cy="259045"/>
    <xdr:sp macro="" textlink="">
      <xdr:nvSpPr>
        <xdr:cNvPr id="458" name="テキスト ボックス 457"/>
        <xdr:cNvSpPr txBox="1"/>
      </xdr:nvSpPr>
      <xdr:spPr>
        <a:xfrm>
          <a:off x="12623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宮城県岩沼市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69615</xdr:rowOff>
    </xdr:from>
    <xdr:ext cx="762000" cy="259045"/>
    <xdr:sp macro="" textlink="">
      <xdr:nvSpPr>
        <xdr:cNvPr id="43" name="人口1人当たり決算額の推移最小値テキスト130"/>
        <xdr:cNvSpPr txBox="1"/>
      </xdr:nvSpPr>
      <xdr:spPr>
        <a:xfrm>
          <a:off x="5740400" y="320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55643</xdr:rowOff>
    </xdr:from>
    <xdr:to>
      <xdr:col>4</xdr:col>
      <xdr:colOff>1117600</xdr:colOff>
      <xdr:row>18</xdr:row>
      <xdr:rowOff>59438</xdr:rowOff>
    </xdr:to>
    <xdr:cxnSp macro="">
      <xdr:nvCxnSpPr>
        <xdr:cNvPr id="47" name="直線コネクタ 46"/>
        <xdr:cNvCxnSpPr/>
      </xdr:nvCxnSpPr>
      <xdr:spPr bwMode="auto">
        <a:xfrm>
          <a:off x="5003800" y="3189368"/>
          <a:ext cx="647700" cy="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61453</xdr:rowOff>
    </xdr:from>
    <xdr:ext cx="762000" cy="259045"/>
    <xdr:sp macro="" textlink="">
      <xdr:nvSpPr>
        <xdr:cNvPr id="48" name="人口1人当たり決算額の推移平均値テキスト130"/>
        <xdr:cNvSpPr txBox="1"/>
      </xdr:nvSpPr>
      <xdr:spPr>
        <a:xfrm>
          <a:off x="5740400" y="285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49846</xdr:rowOff>
    </xdr:from>
    <xdr:to>
      <xdr:col>4</xdr:col>
      <xdr:colOff>469900</xdr:colOff>
      <xdr:row>18</xdr:row>
      <xdr:rowOff>55643</xdr:rowOff>
    </xdr:to>
    <xdr:cxnSp macro="">
      <xdr:nvCxnSpPr>
        <xdr:cNvPr id="50" name="直線コネクタ 49"/>
        <xdr:cNvCxnSpPr/>
      </xdr:nvCxnSpPr>
      <xdr:spPr bwMode="auto">
        <a:xfrm>
          <a:off x="4305300" y="3183571"/>
          <a:ext cx="698500" cy="5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18655</xdr:rowOff>
    </xdr:from>
    <xdr:to>
      <xdr:col>4</xdr:col>
      <xdr:colOff>520700</xdr:colOff>
      <xdr:row>17</xdr:row>
      <xdr:rowOff>120255</xdr:rowOff>
    </xdr:to>
    <xdr:sp macro="" textlink="">
      <xdr:nvSpPr>
        <xdr:cNvPr id="51" name="フローチャート : 判断 50"/>
        <xdr:cNvSpPr/>
      </xdr:nvSpPr>
      <xdr:spPr bwMode="auto">
        <a:xfrm>
          <a:off x="4953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130432</xdr:rowOff>
    </xdr:from>
    <xdr:ext cx="736600" cy="259045"/>
    <xdr:sp macro="" textlink="">
      <xdr:nvSpPr>
        <xdr:cNvPr id="52" name="テキスト ボックス 51"/>
        <xdr:cNvSpPr txBox="1"/>
      </xdr:nvSpPr>
      <xdr:spPr>
        <a:xfrm>
          <a:off x="4622800" y="274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42979</xdr:rowOff>
    </xdr:from>
    <xdr:to>
      <xdr:col>3</xdr:col>
      <xdr:colOff>904875</xdr:colOff>
      <xdr:row>18</xdr:row>
      <xdr:rowOff>49846</xdr:rowOff>
    </xdr:to>
    <xdr:cxnSp macro="">
      <xdr:nvCxnSpPr>
        <xdr:cNvPr id="53" name="直線コネクタ 52"/>
        <xdr:cNvCxnSpPr/>
      </xdr:nvCxnSpPr>
      <xdr:spPr bwMode="auto">
        <a:xfrm>
          <a:off x="3606800" y="3176704"/>
          <a:ext cx="698500" cy="6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32257</xdr:rowOff>
    </xdr:from>
    <xdr:to>
      <xdr:col>3</xdr:col>
      <xdr:colOff>955675</xdr:colOff>
      <xdr:row>17</xdr:row>
      <xdr:rowOff>133857</xdr:rowOff>
    </xdr:to>
    <xdr:sp macro="" textlink="">
      <xdr:nvSpPr>
        <xdr:cNvPr id="54" name="フローチャート : 判断 53"/>
        <xdr:cNvSpPr/>
      </xdr:nvSpPr>
      <xdr:spPr bwMode="auto">
        <a:xfrm>
          <a:off x="4254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144034</xdr:rowOff>
    </xdr:from>
    <xdr:ext cx="762000" cy="259045"/>
    <xdr:sp macro="" textlink="">
      <xdr:nvSpPr>
        <xdr:cNvPr id="55" name="テキスト ボックス 54"/>
        <xdr:cNvSpPr txBox="1"/>
      </xdr:nvSpPr>
      <xdr:spPr>
        <a:xfrm>
          <a:off x="3924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37538</xdr:rowOff>
    </xdr:from>
    <xdr:to>
      <xdr:col>3</xdr:col>
      <xdr:colOff>206375</xdr:colOff>
      <xdr:row>18</xdr:row>
      <xdr:rowOff>42979</xdr:rowOff>
    </xdr:to>
    <xdr:cxnSp macro="">
      <xdr:nvCxnSpPr>
        <xdr:cNvPr id="56" name="直線コネクタ 55"/>
        <xdr:cNvCxnSpPr/>
      </xdr:nvCxnSpPr>
      <xdr:spPr bwMode="auto">
        <a:xfrm>
          <a:off x="2908300" y="3171263"/>
          <a:ext cx="698500" cy="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25436</xdr:rowOff>
    </xdr:from>
    <xdr:to>
      <xdr:col>3</xdr:col>
      <xdr:colOff>257175</xdr:colOff>
      <xdr:row>17</xdr:row>
      <xdr:rowOff>127036</xdr:rowOff>
    </xdr:to>
    <xdr:sp macro="" textlink="">
      <xdr:nvSpPr>
        <xdr:cNvPr id="57" name="フローチャート : 判断 56"/>
        <xdr:cNvSpPr/>
      </xdr:nvSpPr>
      <xdr:spPr bwMode="auto">
        <a:xfrm>
          <a:off x="35560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137213</xdr:rowOff>
    </xdr:from>
    <xdr:ext cx="762000" cy="259045"/>
    <xdr:sp macro="" textlink="">
      <xdr:nvSpPr>
        <xdr:cNvPr id="58" name="テキスト ボックス 57"/>
        <xdr:cNvSpPr txBox="1"/>
      </xdr:nvSpPr>
      <xdr:spPr>
        <a:xfrm>
          <a:off x="3225800" y="275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14824</xdr:rowOff>
    </xdr:from>
    <xdr:to>
      <xdr:col>2</xdr:col>
      <xdr:colOff>692150</xdr:colOff>
      <xdr:row>17</xdr:row>
      <xdr:rowOff>116424</xdr:rowOff>
    </xdr:to>
    <xdr:sp macro="" textlink="">
      <xdr:nvSpPr>
        <xdr:cNvPr id="59" name="フローチャート : 判断 58"/>
        <xdr:cNvSpPr/>
      </xdr:nvSpPr>
      <xdr:spPr bwMode="auto">
        <a:xfrm>
          <a:off x="2857500" y="297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126601</xdr:rowOff>
    </xdr:from>
    <xdr:ext cx="762000" cy="259045"/>
    <xdr:sp macro="" textlink="">
      <xdr:nvSpPr>
        <xdr:cNvPr id="60" name="テキスト ボックス 59"/>
        <xdr:cNvSpPr txBox="1"/>
      </xdr:nvSpPr>
      <xdr:spPr>
        <a:xfrm>
          <a:off x="2527300" y="274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8638</xdr:rowOff>
    </xdr:from>
    <xdr:to>
      <xdr:col>5</xdr:col>
      <xdr:colOff>34925</xdr:colOff>
      <xdr:row>18</xdr:row>
      <xdr:rowOff>110238</xdr:rowOff>
    </xdr:to>
    <xdr:sp macro="" textlink="">
      <xdr:nvSpPr>
        <xdr:cNvPr id="66" name="円/楕円 65"/>
        <xdr:cNvSpPr/>
      </xdr:nvSpPr>
      <xdr:spPr bwMode="auto">
        <a:xfrm>
          <a:off x="5600700" y="3142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88665</xdr:rowOff>
    </xdr:from>
    <xdr:ext cx="762000" cy="259045"/>
    <xdr:sp macro="" textlink="">
      <xdr:nvSpPr>
        <xdr:cNvPr id="67" name="人口1人当たり決算額の推移該当値テキスト130"/>
        <xdr:cNvSpPr txBox="1"/>
      </xdr:nvSpPr>
      <xdr:spPr>
        <a:xfrm>
          <a:off x="5740400" y="305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62,694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4843</xdr:rowOff>
    </xdr:from>
    <xdr:to>
      <xdr:col>4</xdr:col>
      <xdr:colOff>520700</xdr:colOff>
      <xdr:row>18</xdr:row>
      <xdr:rowOff>106443</xdr:rowOff>
    </xdr:to>
    <xdr:sp macro="" textlink="">
      <xdr:nvSpPr>
        <xdr:cNvPr id="68" name="円/楕円 67"/>
        <xdr:cNvSpPr/>
      </xdr:nvSpPr>
      <xdr:spPr bwMode="auto">
        <a:xfrm>
          <a:off x="4953000" y="3138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91220</xdr:rowOff>
    </xdr:from>
    <xdr:ext cx="736600" cy="259045"/>
    <xdr:sp macro="" textlink="">
      <xdr:nvSpPr>
        <xdr:cNvPr id="69" name="テキスト ボックス 68"/>
        <xdr:cNvSpPr txBox="1"/>
      </xdr:nvSpPr>
      <xdr:spPr>
        <a:xfrm>
          <a:off x="4622800" y="322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63,524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170496</xdr:rowOff>
    </xdr:from>
    <xdr:to>
      <xdr:col>3</xdr:col>
      <xdr:colOff>955675</xdr:colOff>
      <xdr:row>18</xdr:row>
      <xdr:rowOff>100646</xdr:rowOff>
    </xdr:to>
    <xdr:sp macro="" textlink="">
      <xdr:nvSpPr>
        <xdr:cNvPr id="70" name="円/楕円 69"/>
        <xdr:cNvSpPr/>
      </xdr:nvSpPr>
      <xdr:spPr bwMode="auto">
        <a:xfrm>
          <a:off x="4254500" y="313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85423</xdr:rowOff>
    </xdr:from>
    <xdr:ext cx="762000" cy="259045"/>
    <xdr:sp macro="" textlink="">
      <xdr:nvSpPr>
        <xdr:cNvPr id="71" name="テキスト ボックス 70"/>
        <xdr:cNvSpPr txBox="1"/>
      </xdr:nvSpPr>
      <xdr:spPr>
        <a:xfrm>
          <a:off x="3924300" y="321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64,792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163629</xdr:rowOff>
    </xdr:from>
    <xdr:to>
      <xdr:col>3</xdr:col>
      <xdr:colOff>257175</xdr:colOff>
      <xdr:row>18</xdr:row>
      <xdr:rowOff>93779</xdr:rowOff>
    </xdr:to>
    <xdr:sp macro="" textlink="">
      <xdr:nvSpPr>
        <xdr:cNvPr id="72" name="円/楕円 71"/>
        <xdr:cNvSpPr/>
      </xdr:nvSpPr>
      <xdr:spPr bwMode="auto">
        <a:xfrm>
          <a:off x="3556000" y="312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78556</xdr:rowOff>
    </xdr:from>
    <xdr:ext cx="762000" cy="259045"/>
    <xdr:sp macro="" textlink="">
      <xdr:nvSpPr>
        <xdr:cNvPr id="73" name="テキスト ボックス 72"/>
        <xdr:cNvSpPr txBox="1"/>
      </xdr:nvSpPr>
      <xdr:spPr>
        <a:xfrm>
          <a:off x="3225800" y="321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158188</xdr:rowOff>
    </xdr:from>
    <xdr:to>
      <xdr:col>2</xdr:col>
      <xdr:colOff>692150</xdr:colOff>
      <xdr:row>18</xdr:row>
      <xdr:rowOff>88338</xdr:rowOff>
    </xdr:to>
    <xdr:sp macro="" textlink="">
      <xdr:nvSpPr>
        <xdr:cNvPr id="74" name="円/楕円 73"/>
        <xdr:cNvSpPr/>
      </xdr:nvSpPr>
      <xdr:spPr bwMode="auto">
        <a:xfrm>
          <a:off x="2857500" y="312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73115</xdr:rowOff>
    </xdr:from>
    <xdr:ext cx="762000" cy="259045"/>
    <xdr:sp macro="" textlink="">
      <xdr:nvSpPr>
        <xdr:cNvPr id="75" name="テキスト ボックス 74"/>
        <xdr:cNvSpPr txBox="1"/>
      </xdr:nvSpPr>
      <xdr:spPr>
        <a:xfrm>
          <a:off x="2527300" y="320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160818</xdr:rowOff>
    </xdr:from>
    <xdr:ext cx="762000" cy="259045"/>
    <xdr:sp macro="" textlink="">
      <xdr:nvSpPr>
        <xdr:cNvPr id="105" name="人口1人当たり決算額の推移最小値テキスト445"/>
        <xdr:cNvSpPr txBox="1"/>
      </xdr:nvSpPr>
      <xdr:spPr>
        <a:xfrm>
          <a:off x="5740400" y="762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133553</xdr:rowOff>
    </xdr:from>
    <xdr:to>
      <xdr:col>4</xdr:col>
      <xdr:colOff>1117600</xdr:colOff>
      <xdr:row>38</xdr:row>
      <xdr:rowOff>150641</xdr:rowOff>
    </xdr:to>
    <xdr:cxnSp macro="">
      <xdr:nvCxnSpPr>
        <xdr:cNvPr id="109" name="直線コネクタ 108"/>
        <xdr:cNvCxnSpPr/>
      </xdr:nvCxnSpPr>
      <xdr:spPr bwMode="auto">
        <a:xfrm>
          <a:off x="5003800" y="7601153"/>
          <a:ext cx="647700" cy="17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319956</xdr:rowOff>
    </xdr:from>
    <xdr:ext cx="762000" cy="259045"/>
    <xdr:sp macro="" textlink="">
      <xdr:nvSpPr>
        <xdr:cNvPr id="110" name="人口1人当たり決算額の推移平均値テキスト445"/>
        <xdr:cNvSpPr txBox="1"/>
      </xdr:nvSpPr>
      <xdr:spPr>
        <a:xfrm>
          <a:off x="5740400" y="6930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30302</xdr:rowOff>
    </xdr:from>
    <xdr:to>
      <xdr:col>4</xdr:col>
      <xdr:colOff>469900</xdr:colOff>
      <xdr:row>38</xdr:row>
      <xdr:rowOff>133553</xdr:rowOff>
    </xdr:to>
    <xdr:cxnSp macro="">
      <xdr:nvCxnSpPr>
        <xdr:cNvPr id="112" name="直線コネクタ 111"/>
        <xdr:cNvCxnSpPr/>
      </xdr:nvCxnSpPr>
      <xdr:spPr bwMode="auto">
        <a:xfrm>
          <a:off x="4305300" y="7497902"/>
          <a:ext cx="698500" cy="103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49778</xdr:rowOff>
    </xdr:from>
    <xdr:to>
      <xdr:col>4</xdr:col>
      <xdr:colOff>520700</xdr:colOff>
      <xdr:row>36</xdr:row>
      <xdr:rowOff>151378</xdr:rowOff>
    </xdr:to>
    <xdr:sp macro="" textlink="">
      <xdr:nvSpPr>
        <xdr:cNvPr id="113" name="フローチャート : 判断 112"/>
        <xdr:cNvSpPr/>
      </xdr:nvSpPr>
      <xdr:spPr bwMode="auto">
        <a:xfrm>
          <a:off x="49530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161555</xdr:rowOff>
    </xdr:from>
    <xdr:ext cx="736600" cy="259045"/>
    <xdr:sp macro="" textlink="">
      <xdr:nvSpPr>
        <xdr:cNvPr id="114" name="テキスト ボックス 113"/>
        <xdr:cNvSpPr txBox="1"/>
      </xdr:nvSpPr>
      <xdr:spPr>
        <a:xfrm>
          <a:off x="4622800" y="677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164452</xdr:rowOff>
    </xdr:from>
    <xdr:to>
      <xdr:col>3</xdr:col>
      <xdr:colOff>904875</xdr:colOff>
      <xdr:row>38</xdr:row>
      <xdr:rowOff>30302</xdr:rowOff>
    </xdr:to>
    <xdr:cxnSp macro="">
      <xdr:nvCxnSpPr>
        <xdr:cNvPr id="115" name="直線コネクタ 114"/>
        <xdr:cNvCxnSpPr/>
      </xdr:nvCxnSpPr>
      <xdr:spPr bwMode="auto">
        <a:xfrm>
          <a:off x="3606800" y="7289152"/>
          <a:ext cx="698500" cy="208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2648</xdr:rowOff>
    </xdr:from>
    <xdr:to>
      <xdr:col>3</xdr:col>
      <xdr:colOff>955675</xdr:colOff>
      <xdr:row>36</xdr:row>
      <xdr:rowOff>104248</xdr:rowOff>
    </xdr:to>
    <xdr:sp macro="" textlink="">
      <xdr:nvSpPr>
        <xdr:cNvPr id="116" name="フローチャート : 判断 115"/>
        <xdr:cNvSpPr/>
      </xdr:nvSpPr>
      <xdr:spPr bwMode="auto">
        <a:xfrm>
          <a:off x="4254500" y="6955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114425</xdr:rowOff>
    </xdr:from>
    <xdr:ext cx="762000" cy="259045"/>
    <xdr:sp macro="" textlink="">
      <xdr:nvSpPr>
        <xdr:cNvPr id="117" name="テキスト ボックス 116"/>
        <xdr:cNvSpPr txBox="1"/>
      </xdr:nvSpPr>
      <xdr:spPr>
        <a:xfrm>
          <a:off x="3924300" y="672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10376</xdr:rowOff>
    </xdr:from>
    <xdr:to>
      <xdr:col>3</xdr:col>
      <xdr:colOff>206375</xdr:colOff>
      <xdr:row>37</xdr:row>
      <xdr:rowOff>164452</xdr:rowOff>
    </xdr:to>
    <xdr:cxnSp macro="">
      <xdr:nvCxnSpPr>
        <xdr:cNvPr id="118" name="直線コネクタ 117"/>
        <xdr:cNvCxnSpPr/>
      </xdr:nvCxnSpPr>
      <xdr:spPr bwMode="auto">
        <a:xfrm>
          <a:off x="2908300" y="7135076"/>
          <a:ext cx="698500" cy="15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308552</xdr:rowOff>
    </xdr:from>
    <xdr:to>
      <xdr:col>3</xdr:col>
      <xdr:colOff>257175</xdr:colOff>
      <xdr:row>36</xdr:row>
      <xdr:rowOff>67252</xdr:rowOff>
    </xdr:to>
    <xdr:sp macro="" textlink="">
      <xdr:nvSpPr>
        <xdr:cNvPr id="119" name="フローチャート : 判断 118"/>
        <xdr:cNvSpPr/>
      </xdr:nvSpPr>
      <xdr:spPr bwMode="auto">
        <a:xfrm>
          <a:off x="3556000" y="691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77429</xdr:rowOff>
    </xdr:from>
    <xdr:ext cx="762000" cy="259045"/>
    <xdr:sp macro="" textlink="">
      <xdr:nvSpPr>
        <xdr:cNvPr id="120" name="テキスト ボックス 119"/>
        <xdr:cNvSpPr txBox="1"/>
      </xdr:nvSpPr>
      <xdr:spPr>
        <a:xfrm>
          <a:off x="3225800" y="668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259023</xdr:rowOff>
    </xdr:from>
    <xdr:to>
      <xdr:col>2</xdr:col>
      <xdr:colOff>692150</xdr:colOff>
      <xdr:row>36</xdr:row>
      <xdr:rowOff>17723</xdr:rowOff>
    </xdr:to>
    <xdr:sp macro="" textlink="">
      <xdr:nvSpPr>
        <xdr:cNvPr id="121" name="フローチャート : 判断 120"/>
        <xdr:cNvSpPr/>
      </xdr:nvSpPr>
      <xdr:spPr bwMode="auto">
        <a:xfrm>
          <a:off x="2857500" y="6869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27900</xdr:rowOff>
    </xdr:from>
    <xdr:ext cx="762000" cy="259045"/>
    <xdr:sp macro="" textlink="">
      <xdr:nvSpPr>
        <xdr:cNvPr id="122" name="テキスト ボックス 121"/>
        <xdr:cNvSpPr txBox="1"/>
      </xdr:nvSpPr>
      <xdr:spPr>
        <a:xfrm>
          <a:off x="2527300" y="66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99841</xdr:rowOff>
    </xdr:from>
    <xdr:to>
      <xdr:col>5</xdr:col>
      <xdr:colOff>34925</xdr:colOff>
      <xdr:row>39</xdr:row>
      <xdr:rowOff>29991</xdr:rowOff>
    </xdr:to>
    <xdr:sp macro="" textlink="">
      <xdr:nvSpPr>
        <xdr:cNvPr id="128" name="円/楕円 127"/>
        <xdr:cNvSpPr/>
      </xdr:nvSpPr>
      <xdr:spPr bwMode="auto">
        <a:xfrm>
          <a:off x="5600700" y="7567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38</xdr:row>
      <xdr:rowOff>8418</xdr:rowOff>
    </xdr:from>
    <xdr:ext cx="762000" cy="259045"/>
    <xdr:sp macro="" textlink="">
      <xdr:nvSpPr>
        <xdr:cNvPr id="129" name="人口1人当たり決算額の推移該当値テキスト445"/>
        <xdr:cNvSpPr txBox="1"/>
      </xdr:nvSpPr>
      <xdr:spPr>
        <a:xfrm>
          <a:off x="5740400" y="74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-3,241</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82753</xdr:rowOff>
    </xdr:from>
    <xdr:to>
      <xdr:col>4</xdr:col>
      <xdr:colOff>520700</xdr:colOff>
      <xdr:row>39</xdr:row>
      <xdr:rowOff>12903</xdr:rowOff>
    </xdr:to>
    <xdr:sp macro="" textlink="">
      <xdr:nvSpPr>
        <xdr:cNvPr id="130" name="円/楕円 129"/>
        <xdr:cNvSpPr/>
      </xdr:nvSpPr>
      <xdr:spPr bwMode="auto">
        <a:xfrm>
          <a:off x="4953000" y="7550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169130</xdr:rowOff>
    </xdr:from>
    <xdr:ext cx="736600" cy="259045"/>
    <xdr:sp macro="" textlink="">
      <xdr:nvSpPr>
        <xdr:cNvPr id="131" name="テキスト ボックス 130"/>
        <xdr:cNvSpPr txBox="1"/>
      </xdr:nvSpPr>
      <xdr:spPr>
        <a:xfrm>
          <a:off x="4622800" y="7636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322402</xdr:rowOff>
    </xdr:from>
    <xdr:to>
      <xdr:col>3</xdr:col>
      <xdr:colOff>955675</xdr:colOff>
      <xdr:row>38</xdr:row>
      <xdr:rowOff>81102</xdr:rowOff>
    </xdr:to>
    <xdr:sp macro="" textlink="">
      <xdr:nvSpPr>
        <xdr:cNvPr id="132" name="円/楕円 131"/>
        <xdr:cNvSpPr/>
      </xdr:nvSpPr>
      <xdr:spPr bwMode="auto">
        <a:xfrm>
          <a:off x="4254500" y="744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65879</xdr:rowOff>
    </xdr:from>
    <xdr:ext cx="762000" cy="259045"/>
    <xdr:sp macro="" textlink="">
      <xdr:nvSpPr>
        <xdr:cNvPr id="133" name="テキスト ボックス 132"/>
        <xdr:cNvSpPr txBox="1"/>
      </xdr:nvSpPr>
      <xdr:spPr>
        <a:xfrm>
          <a:off x="3924300" y="75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113652</xdr:rowOff>
    </xdr:from>
    <xdr:to>
      <xdr:col>3</xdr:col>
      <xdr:colOff>257175</xdr:colOff>
      <xdr:row>37</xdr:row>
      <xdr:rowOff>215252</xdr:rowOff>
    </xdr:to>
    <xdr:sp macro="" textlink="">
      <xdr:nvSpPr>
        <xdr:cNvPr id="134" name="円/楕円 133"/>
        <xdr:cNvSpPr/>
      </xdr:nvSpPr>
      <xdr:spPr bwMode="auto">
        <a:xfrm>
          <a:off x="3556000" y="7238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200029</xdr:rowOff>
    </xdr:from>
    <xdr:ext cx="762000" cy="259045"/>
    <xdr:sp macro="" textlink="">
      <xdr:nvSpPr>
        <xdr:cNvPr id="135" name="テキスト ボックス 134"/>
        <xdr:cNvSpPr txBox="1"/>
      </xdr:nvSpPr>
      <xdr:spPr>
        <a:xfrm>
          <a:off x="3225800" y="732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131026</xdr:rowOff>
    </xdr:from>
    <xdr:to>
      <xdr:col>2</xdr:col>
      <xdr:colOff>692150</xdr:colOff>
      <xdr:row>37</xdr:row>
      <xdr:rowOff>61176</xdr:rowOff>
    </xdr:to>
    <xdr:sp macro="" textlink="">
      <xdr:nvSpPr>
        <xdr:cNvPr id="136" name="円/楕円 135"/>
        <xdr:cNvSpPr/>
      </xdr:nvSpPr>
      <xdr:spPr bwMode="auto">
        <a:xfrm>
          <a:off x="2857500" y="708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45953</xdr:rowOff>
    </xdr:from>
    <xdr:ext cx="762000" cy="259045"/>
    <xdr:sp macro="" textlink="">
      <xdr:nvSpPr>
        <xdr:cNvPr id="137" name="テキスト ボックス 136"/>
        <xdr:cNvSpPr txBox="1"/>
      </xdr:nvSpPr>
      <xdr:spPr>
        <a:xfrm>
          <a:off x="2527300" y="717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宮城県岩沼市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44,274
44,066
60.45
43,284,910
33,699,981
1,288,658
9,348,663
10,144,428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46011</xdr:rowOff>
    </xdr:from>
    <xdr:to>
      <xdr:col>6</xdr:col>
      <xdr:colOff>511175</xdr:colOff>
      <xdr:row>37</xdr:row>
      <xdr:rowOff>47414</xdr:rowOff>
    </xdr:to>
    <xdr:cxnSp macro="">
      <xdr:nvCxnSpPr>
        <xdr:cNvPr id="58" name="直線コネクタ 57"/>
        <xdr:cNvCxnSpPr/>
      </xdr:nvCxnSpPr>
      <xdr:spPr>
        <a:xfrm>
          <a:off x="3797300" y="6389661"/>
          <a:ext cx="8382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97279</xdr:rowOff>
    </xdr:from>
    <xdr:ext cx="534377" cy="259045"/>
    <xdr:sp macro="" textlink="">
      <xdr:nvSpPr>
        <xdr:cNvPr id="59" name="人件費平均値テキスト"/>
        <xdr:cNvSpPr txBox="1"/>
      </xdr:nvSpPr>
      <xdr:spPr>
        <a:xfrm>
          <a:off x="4686300" y="609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42440</xdr:rowOff>
    </xdr:from>
    <xdr:to>
      <xdr:col>5</xdr:col>
      <xdr:colOff>358775</xdr:colOff>
      <xdr:row>37</xdr:row>
      <xdr:rowOff>46011</xdr:rowOff>
    </xdr:to>
    <xdr:cxnSp macro="">
      <xdr:nvCxnSpPr>
        <xdr:cNvPr id="61" name="直線コネクタ 60"/>
        <xdr:cNvCxnSpPr/>
      </xdr:nvCxnSpPr>
      <xdr:spPr>
        <a:xfrm>
          <a:off x="2908300" y="6386090"/>
          <a:ext cx="889000" cy="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46618</xdr:rowOff>
    </xdr:from>
    <xdr:to>
      <xdr:col>5</xdr:col>
      <xdr:colOff>409575</xdr:colOff>
      <xdr:row>36</xdr:row>
      <xdr:rowOff>148218</xdr:rowOff>
    </xdr:to>
    <xdr:sp macro="" textlink="">
      <xdr:nvSpPr>
        <xdr:cNvPr id="62" name="フローチャート : 判断 61"/>
        <xdr:cNvSpPr/>
      </xdr:nvSpPr>
      <xdr:spPr>
        <a:xfrm>
          <a:off x="3746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164745</xdr:rowOff>
    </xdr:from>
    <xdr:ext cx="534377" cy="259045"/>
    <xdr:sp macro="" textlink="">
      <xdr:nvSpPr>
        <xdr:cNvPr id="63" name="テキスト ボックス 62"/>
        <xdr:cNvSpPr txBox="1"/>
      </xdr:nvSpPr>
      <xdr:spPr>
        <a:xfrm>
          <a:off x="3530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31197</xdr:rowOff>
    </xdr:from>
    <xdr:to>
      <xdr:col>4</xdr:col>
      <xdr:colOff>155575</xdr:colOff>
      <xdr:row>37</xdr:row>
      <xdr:rowOff>42440</xdr:rowOff>
    </xdr:to>
    <xdr:cxnSp macro="">
      <xdr:nvCxnSpPr>
        <xdr:cNvPr id="64" name="直線コネクタ 63"/>
        <xdr:cNvCxnSpPr/>
      </xdr:nvCxnSpPr>
      <xdr:spPr>
        <a:xfrm>
          <a:off x="2019300" y="6374847"/>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51547</xdr:rowOff>
    </xdr:from>
    <xdr:to>
      <xdr:col>4</xdr:col>
      <xdr:colOff>206375</xdr:colOff>
      <xdr:row>36</xdr:row>
      <xdr:rowOff>153147</xdr:rowOff>
    </xdr:to>
    <xdr:sp macro="" textlink="">
      <xdr:nvSpPr>
        <xdr:cNvPr id="65" name="フローチャート : 判断 64"/>
        <xdr:cNvSpPr/>
      </xdr:nvSpPr>
      <xdr:spPr>
        <a:xfrm>
          <a:off x="2857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169674</xdr:rowOff>
    </xdr:from>
    <xdr:ext cx="534377" cy="259045"/>
    <xdr:sp macro="" textlink="">
      <xdr:nvSpPr>
        <xdr:cNvPr id="66" name="テキスト ボックス 65"/>
        <xdr:cNvSpPr txBox="1"/>
      </xdr:nvSpPr>
      <xdr:spPr>
        <a:xfrm>
          <a:off x="2641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23324</xdr:rowOff>
    </xdr:from>
    <xdr:to>
      <xdr:col>2</xdr:col>
      <xdr:colOff>638175</xdr:colOff>
      <xdr:row>37</xdr:row>
      <xdr:rowOff>31197</xdr:rowOff>
    </xdr:to>
    <xdr:cxnSp macro="">
      <xdr:nvCxnSpPr>
        <xdr:cNvPr id="67" name="直線コネクタ 66"/>
        <xdr:cNvCxnSpPr/>
      </xdr:nvCxnSpPr>
      <xdr:spPr>
        <a:xfrm>
          <a:off x="1130300" y="6366974"/>
          <a:ext cx="889000" cy="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43779</xdr:rowOff>
    </xdr:from>
    <xdr:to>
      <xdr:col>3</xdr:col>
      <xdr:colOff>3175</xdr:colOff>
      <xdr:row>36</xdr:row>
      <xdr:rowOff>145379</xdr:rowOff>
    </xdr:to>
    <xdr:sp macro="" textlink="">
      <xdr:nvSpPr>
        <xdr:cNvPr id="68" name="フローチャート : 判断 67"/>
        <xdr:cNvSpPr/>
      </xdr:nvSpPr>
      <xdr:spPr>
        <a:xfrm>
          <a:off x="1968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161906</xdr:rowOff>
    </xdr:from>
    <xdr:ext cx="534377" cy="259045"/>
    <xdr:sp macro="" textlink="">
      <xdr:nvSpPr>
        <xdr:cNvPr id="69" name="テキスト ボックス 68"/>
        <xdr:cNvSpPr txBox="1"/>
      </xdr:nvSpPr>
      <xdr:spPr>
        <a:xfrm>
          <a:off x="1752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35394</xdr:rowOff>
    </xdr:from>
    <xdr:to>
      <xdr:col>1</xdr:col>
      <xdr:colOff>485775</xdr:colOff>
      <xdr:row>36</xdr:row>
      <xdr:rowOff>136994</xdr:rowOff>
    </xdr:to>
    <xdr:sp macro="" textlink="">
      <xdr:nvSpPr>
        <xdr:cNvPr id="70" name="フローチャート : 判断 69"/>
        <xdr:cNvSpPr/>
      </xdr:nvSpPr>
      <xdr:spPr>
        <a:xfrm>
          <a:off x="1079500" y="620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153521</xdr:rowOff>
    </xdr:from>
    <xdr:ext cx="534377" cy="259045"/>
    <xdr:sp macro="" textlink="">
      <xdr:nvSpPr>
        <xdr:cNvPr id="71" name="テキスト ボックス 70"/>
        <xdr:cNvSpPr txBox="1"/>
      </xdr:nvSpPr>
      <xdr:spPr>
        <a:xfrm>
          <a:off x="863111" y="59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168064</xdr:rowOff>
    </xdr:from>
    <xdr:to>
      <xdr:col>6</xdr:col>
      <xdr:colOff>561975</xdr:colOff>
      <xdr:row>37</xdr:row>
      <xdr:rowOff>98214</xdr:rowOff>
    </xdr:to>
    <xdr:sp macro="" textlink="">
      <xdr:nvSpPr>
        <xdr:cNvPr id="77" name="円/楕円 76"/>
        <xdr:cNvSpPr/>
      </xdr:nvSpPr>
      <xdr:spPr>
        <a:xfrm>
          <a:off x="4584700" y="63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82991</xdr:rowOff>
    </xdr:from>
    <xdr:ext cx="534377" cy="259045"/>
    <xdr:sp macro="" textlink="">
      <xdr:nvSpPr>
        <xdr:cNvPr id="78" name="人件費該当値テキスト"/>
        <xdr:cNvSpPr txBox="1"/>
      </xdr:nvSpPr>
      <xdr:spPr>
        <a:xfrm>
          <a:off x="4686300" y="625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57,685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166661</xdr:rowOff>
    </xdr:from>
    <xdr:to>
      <xdr:col>5</xdr:col>
      <xdr:colOff>409575</xdr:colOff>
      <xdr:row>37</xdr:row>
      <xdr:rowOff>96811</xdr:rowOff>
    </xdr:to>
    <xdr:sp macro="" textlink="">
      <xdr:nvSpPr>
        <xdr:cNvPr id="79" name="円/楕円 78"/>
        <xdr:cNvSpPr/>
      </xdr:nvSpPr>
      <xdr:spPr>
        <a:xfrm>
          <a:off x="3746500" y="63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87938</xdr:rowOff>
    </xdr:from>
    <xdr:ext cx="534377" cy="259045"/>
    <xdr:sp macro="" textlink="">
      <xdr:nvSpPr>
        <xdr:cNvPr id="80" name="テキスト ボックス 79"/>
        <xdr:cNvSpPr txBox="1"/>
      </xdr:nvSpPr>
      <xdr:spPr>
        <a:xfrm>
          <a:off x="3530111" y="643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163090</xdr:rowOff>
    </xdr:from>
    <xdr:to>
      <xdr:col>4</xdr:col>
      <xdr:colOff>206375</xdr:colOff>
      <xdr:row>37</xdr:row>
      <xdr:rowOff>93240</xdr:rowOff>
    </xdr:to>
    <xdr:sp macro="" textlink="">
      <xdr:nvSpPr>
        <xdr:cNvPr id="81" name="円/楕円 80"/>
        <xdr:cNvSpPr/>
      </xdr:nvSpPr>
      <xdr:spPr>
        <a:xfrm>
          <a:off x="2857500" y="633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84367</xdr:rowOff>
    </xdr:from>
    <xdr:ext cx="534377" cy="259045"/>
    <xdr:sp macro="" textlink="">
      <xdr:nvSpPr>
        <xdr:cNvPr id="82" name="テキスト ボックス 81"/>
        <xdr:cNvSpPr txBox="1"/>
      </xdr:nvSpPr>
      <xdr:spPr>
        <a:xfrm>
          <a:off x="2641111" y="64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151847</xdr:rowOff>
    </xdr:from>
    <xdr:to>
      <xdr:col>3</xdr:col>
      <xdr:colOff>3175</xdr:colOff>
      <xdr:row>37</xdr:row>
      <xdr:rowOff>81997</xdr:rowOff>
    </xdr:to>
    <xdr:sp macro="" textlink="">
      <xdr:nvSpPr>
        <xdr:cNvPr id="83" name="円/楕円 82"/>
        <xdr:cNvSpPr/>
      </xdr:nvSpPr>
      <xdr:spPr>
        <a:xfrm>
          <a:off x="1968500" y="632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73124</xdr:rowOff>
    </xdr:from>
    <xdr:ext cx="534377" cy="259045"/>
    <xdr:sp macro="" textlink="">
      <xdr:nvSpPr>
        <xdr:cNvPr id="84" name="テキスト ボックス 83"/>
        <xdr:cNvSpPr txBox="1"/>
      </xdr:nvSpPr>
      <xdr:spPr>
        <a:xfrm>
          <a:off x="1752111" y="641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143974</xdr:rowOff>
    </xdr:from>
    <xdr:to>
      <xdr:col>1</xdr:col>
      <xdr:colOff>485775</xdr:colOff>
      <xdr:row>37</xdr:row>
      <xdr:rowOff>74124</xdr:rowOff>
    </xdr:to>
    <xdr:sp macro="" textlink="">
      <xdr:nvSpPr>
        <xdr:cNvPr id="85" name="円/楕円 84"/>
        <xdr:cNvSpPr/>
      </xdr:nvSpPr>
      <xdr:spPr>
        <a:xfrm>
          <a:off x="1079500" y="631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65251</xdr:rowOff>
    </xdr:from>
    <xdr:ext cx="534377" cy="259045"/>
    <xdr:sp macro="" textlink="">
      <xdr:nvSpPr>
        <xdr:cNvPr id="86" name="テキスト ボックス 85"/>
        <xdr:cNvSpPr txBox="1"/>
      </xdr:nvSpPr>
      <xdr:spPr>
        <a:xfrm>
          <a:off x="863111" y="640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12421</xdr:rowOff>
    </xdr:from>
    <xdr:to>
      <xdr:col>6</xdr:col>
      <xdr:colOff>511175</xdr:colOff>
      <xdr:row>57</xdr:row>
      <xdr:rowOff>110020</xdr:rowOff>
    </xdr:to>
    <xdr:cxnSp macro="">
      <xdr:nvCxnSpPr>
        <xdr:cNvPr id="116" name="直線コネクタ 115"/>
        <xdr:cNvCxnSpPr/>
      </xdr:nvCxnSpPr>
      <xdr:spPr>
        <a:xfrm flipV="1">
          <a:off x="3797300" y="9785071"/>
          <a:ext cx="838200" cy="9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110355</xdr:rowOff>
    </xdr:from>
    <xdr:ext cx="534377" cy="259045"/>
    <xdr:sp macro="" textlink="">
      <xdr:nvSpPr>
        <xdr:cNvPr id="117" name="物件費平均値テキスト"/>
        <xdr:cNvSpPr txBox="1"/>
      </xdr:nvSpPr>
      <xdr:spPr>
        <a:xfrm>
          <a:off x="4686300" y="9540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110020</xdr:rowOff>
    </xdr:from>
    <xdr:to>
      <xdr:col>5</xdr:col>
      <xdr:colOff>358775</xdr:colOff>
      <xdr:row>57</xdr:row>
      <xdr:rowOff>117259</xdr:rowOff>
    </xdr:to>
    <xdr:cxnSp macro="">
      <xdr:nvCxnSpPr>
        <xdr:cNvPr id="119" name="直線コネクタ 118"/>
        <xdr:cNvCxnSpPr/>
      </xdr:nvCxnSpPr>
      <xdr:spPr>
        <a:xfrm flipV="1">
          <a:off x="2908300" y="988267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0" name="フローチャート : 判断 119"/>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1" name="テキスト ボックス 120"/>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84696</xdr:rowOff>
    </xdr:from>
    <xdr:to>
      <xdr:col>4</xdr:col>
      <xdr:colOff>155575</xdr:colOff>
      <xdr:row>57</xdr:row>
      <xdr:rowOff>117259</xdr:rowOff>
    </xdr:to>
    <xdr:cxnSp macro="">
      <xdr:nvCxnSpPr>
        <xdr:cNvPr id="122" name="直線コネクタ 121"/>
        <xdr:cNvCxnSpPr/>
      </xdr:nvCxnSpPr>
      <xdr:spPr>
        <a:xfrm>
          <a:off x="2019300" y="9857346"/>
          <a:ext cx="889000" cy="3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23" name="フローチャート : 判断 122"/>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24" name="テキスト ボックス 123"/>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164249</xdr:rowOff>
    </xdr:from>
    <xdr:to>
      <xdr:col>2</xdr:col>
      <xdr:colOff>638175</xdr:colOff>
      <xdr:row>57</xdr:row>
      <xdr:rowOff>84696</xdr:rowOff>
    </xdr:to>
    <xdr:cxnSp macro="">
      <xdr:nvCxnSpPr>
        <xdr:cNvPr id="125" name="直線コネクタ 124"/>
        <xdr:cNvCxnSpPr/>
      </xdr:nvCxnSpPr>
      <xdr:spPr>
        <a:xfrm>
          <a:off x="1130300" y="9079649"/>
          <a:ext cx="889000" cy="77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26" name="フローチャート : 判断 125"/>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27" name="テキスト ボックス 126"/>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28" name="フローチャート : 判断 127"/>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29" name="テキスト ボックス 128"/>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133071</xdr:rowOff>
    </xdr:from>
    <xdr:to>
      <xdr:col>6</xdr:col>
      <xdr:colOff>561975</xdr:colOff>
      <xdr:row>57</xdr:row>
      <xdr:rowOff>63221</xdr:rowOff>
    </xdr:to>
    <xdr:sp macro="" textlink="">
      <xdr:nvSpPr>
        <xdr:cNvPr id="135" name="円/楕円 134"/>
        <xdr:cNvSpPr/>
      </xdr:nvSpPr>
      <xdr:spPr>
        <a:xfrm>
          <a:off x="4584700" y="97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111498</xdr:rowOff>
    </xdr:from>
    <xdr:ext cx="534377" cy="259045"/>
    <xdr:sp macro="" textlink="">
      <xdr:nvSpPr>
        <xdr:cNvPr id="136" name="物件費該当値テキスト"/>
        <xdr:cNvSpPr txBox="1"/>
      </xdr:nvSpPr>
      <xdr:spPr>
        <a:xfrm>
          <a:off x="4686300" y="971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59220</xdr:rowOff>
    </xdr:from>
    <xdr:to>
      <xdr:col>5</xdr:col>
      <xdr:colOff>409575</xdr:colOff>
      <xdr:row>57</xdr:row>
      <xdr:rowOff>160820</xdr:rowOff>
    </xdr:to>
    <xdr:sp macro="" textlink="">
      <xdr:nvSpPr>
        <xdr:cNvPr id="137" name="円/楕円 136"/>
        <xdr:cNvSpPr/>
      </xdr:nvSpPr>
      <xdr:spPr>
        <a:xfrm>
          <a:off x="3746500" y="98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151947</xdr:rowOff>
    </xdr:from>
    <xdr:ext cx="534377" cy="259045"/>
    <xdr:sp macro="" textlink="">
      <xdr:nvSpPr>
        <xdr:cNvPr id="138" name="テキスト ボックス 137"/>
        <xdr:cNvSpPr txBox="1"/>
      </xdr:nvSpPr>
      <xdr:spPr>
        <a:xfrm>
          <a:off x="3530111" y="992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66459</xdr:rowOff>
    </xdr:from>
    <xdr:to>
      <xdr:col>4</xdr:col>
      <xdr:colOff>206375</xdr:colOff>
      <xdr:row>57</xdr:row>
      <xdr:rowOff>168059</xdr:rowOff>
    </xdr:to>
    <xdr:sp macro="" textlink="">
      <xdr:nvSpPr>
        <xdr:cNvPr id="139" name="円/楕円 138"/>
        <xdr:cNvSpPr/>
      </xdr:nvSpPr>
      <xdr:spPr>
        <a:xfrm>
          <a:off x="2857500" y="983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159186</xdr:rowOff>
    </xdr:from>
    <xdr:ext cx="534377" cy="259045"/>
    <xdr:sp macro="" textlink="">
      <xdr:nvSpPr>
        <xdr:cNvPr id="140" name="テキスト ボックス 139"/>
        <xdr:cNvSpPr txBox="1"/>
      </xdr:nvSpPr>
      <xdr:spPr>
        <a:xfrm>
          <a:off x="2641111" y="99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33896</xdr:rowOff>
    </xdr:from>
    <xdr:to>
      <xdr:col>3</xdr:col>
      <xdr:colOff>3175</xdr:colOff>
      <xdr:row>57</xdr:row>
      <xdr:rowOff>135496</xdr:rowOff>
    </xdr:to>
    <xdr:sp macro="" textlink="">
      <xdr:nvSpPr>
        <xdr:cNvPr id="141" name="円/楕円 140"/>
        <xdr:cNvSpPr/>
      </xdr:nvSpPr>
      <xdr:spPr>
        <a:xfrm>
          <a:off x="1968500" y="98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126623</xdr:rowOff>
    </xdr:from>
    <xdr:ext cx="534377" cy="259045"/>
    <xdr:sp macro="" textlink="">
      <xdr:nvSpPr>
        <xdr:cNvPr id="142" name="テキスト ボックス 141"/>
        <xdr:cNvSpPr txBox="1"/>
      </xdr:nvSpPr>
      <xdr:spPr>
        <a:xfrm>
          <a:off x="1752111" y="98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53,831</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113449</xdr:rowOff>
    </xdr:from>
    <xdr:to>
      <xdr:col>1</xdr:col>
      <xdr:colOff>485775</xdr:colOff>
      <xdr:row>53</xdr:row>
      <xdr:rowOff>43599</xdr:rowOff>
    </xdr:to>
    <xdr:sp macro="" textlink="">
      <xdr:nvSpPr>
        <xdr:cNvPr id="143" name="円/楕円 142"/>
        <xdr:cNvSpPr/>
      </xdr:nvSpPr>
      <xdr:spPr>
        <a:xfrm>
          <a:off x="1079500" y="90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60126</xdr:rowOff>
    </xdr:from>
    <xdr:ext cx="599010" cy="259045"/>
    <xdr:sp macro="" textlink="">
      <xdr:nvSpPr>
        <xdr:cNvPr id="144" name="テキスト ボックス 143"/>
        <xdr:cNvSpPr txBox="1"/>
      </xdr:nvSpPr>
      <xdr:spPr>
        <a:xfrm>
          <a:off x="830794" y="880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40422</xdr:rowOff>
    </xdr:from>
    <xdr:to>
      <xdr:col>6</xdr:col>
      <xdr:colOff>511175</xdr:colOff>
      <xdr:row>78</xdr:row>
      <xdr:rowOff>50350</xdr:rowOff>
    </xdr:to>
    <xdr:cxnSp macro="">
      <xdr:nvCxnSpPr>
        <xdr:cNvPr id="175" name="直線コネクタ 174"/>
        <xdr:cNvCxnSpPr/>
      </xdr:nvCxnSpPr>
      <xdr:spPr>
        <a:xfrm flipV="1">
          <a:off x="3797300" y="13413522"/>
          <a:ext cx="8382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8642</xdr:rowOff>
    </xdr:from>
    <xdr:ext cx="469744" cy="259045"/>
    <xdr:sp macro="" textlink="">
      <xdr:nvSpPr>
        <xdr:cNvPr id="176" name="維持補修費平均値テキスト"/>
        <xdr:cNvSpPr txBox="1"/>
      </xdr:nvSpPr>
      <xdr:spPr>
        <a:xfrm>
          <a:off x="4686300" y="13381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45746</xdr:rowOff>
    </xdr:from>
    <xdr:to>
      <xdr:col>5</xdr:col>
      <xdr:colOff>358775</xdr:colOff>
      <xdr:row>78</xdr:row>
      <xdr:rowOff>50350</xdr:rowOff>
    </xdr:to>
    <xdr:cxnSp macro="">
      <xdr:nvCxnSpPr>
        <xdr:cNvPr id="178" name="直線コネクタ 177"/>
        <xdr:cNvCxnSpPr/>
      </xdr:nvCxnSpPr>
      <xdr:spPr>
        <a:xfrm>
          <a:off x="2908300" y="13418846"/>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168811</xdr:rowOff>
    </xdr:from>
    <xdr:to>
      <xdr:col>5</xdr:col>
      <xdr:colOff>409575</xdr:colOff>
      <xdr:row>78</xdr:row>
      <xdr:rowOff>98961</xdr:rowOff>
    </xdr:to>
    <xdr:sp macro="" textlink="">
      <xdr:nvSpPr>
        <xdr:cNvPr id="179" name="フローチャート : 判断 178"/>
        <xdr:cNvSpPr/>
      </xdr:nvSpPr>
      <xdr:spPr>
        <a:xfrm>
          <a:off x="3746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115488</xdr:rowOff>
    </xdr:from>
    <xdr:ext cx="469744" cy="259045"/>
    <xdr:sp macro="" textlink="">
      <xdr:nvSpPr>
        <xdr:cNvPr id="180" name="テキスト ボックス 179"/>
        <xdr:cNvSpPr txBox="1"/>
      </xdr:nvSpPr>
      <xdr:spPr>
        <a:xfrm>
          <a:off x="3562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45746</xdr:rowOff>
    </xdr:from>
    <xdr:to>
      <xdr:col>4</xdr:col>
      <xdr:colOff>155575</xdr:colOff>
      <xdr:row>78</xdr:row>
      <xdr:rowOff>46366</xdr:rowOff>
    </xdr:to>
    <xdr:cxnSp macro="">
      <xdr:nvCxnSpPr>
        <xdr:cNvPr id="181" name="直線コネクタ 180"/>
        <xdr:cNvCxnSpPr/>
      </xdr:nvCxnSpPr>
      <xdr:spPr>
        <a:xfrm flipV="1">
          <a:off x="2019300" y="13418846"/>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22541</xdr:rowOff>
    </xdr:from>
    <xdr:to>
      <xdr:col>4</xdr:col>
      <xdr:colOff>206375</xdr:colOff>
      <xdr:row>78</xdr:row>
      <xdr:rowOff>124141</xdr:rowOff>
    </xdr:to>
    <xdr:sp macro="" textlink="">
      <xdr:nvSpPr>
        <xdr:cNvPr id="182" name="フローチャート : 判断 181"/>
        <xdr:cNvSpPr/>
      </xdr:nvSpPr>
      <xdr:spPr>
        <a:xfrm>
          <a:off x="2857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115268</xdr:rowOff>
    </xdr:from>
    <xdr:ext cx="469744" cy="259045"/>
    <xdr:sp macro="" textlink="">
      <xdr:nvSpPr>
        <xdr:cNvPr id="183" name="テキスト ボックス 182"/>
        <xdr:cNvSpPr txBox="1"/>
      </xdr:nvSpPr>
      <xdr:spPr>
        <a:xfrm>
          <a:off x="2673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46366</xdr:rowOff>
    </xdr:from>
    <xdr:to>
      <xdr:col>2</xdr:col>
      <xdr:colOff>638175</xdr:colOff>
      <xdr:row>78</xdr:row>
      <xdr:rowOff>108283</xdr:rowOff>
    </xdr:to>
    <xdr:cxnSp macro="">
      <xdr:nvCxnSpPr>
        <xdr:cNvPr id="184" name="直線コネクタ 183"/>
        <xdr:cNvCxnSpPr/>
      </xdr:nvCxnSpPr>
      <xdr:spPr>
        <a:xfrm flipV="1">
          <a:off x="1130300" y="13419466"/>
          <a:ext cx="889000" cy="6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19927</xdr:rowOff>
    </xdr:from>
    <xdr:to>
      <xdr:col>3</xdr:col>
      <xdr:colOff>3175</xdr:colOff>
      <xdr:row>78</xdr:row>
      <xdr:rowOff>121527</xdr:rowOff>
    </xdr:to>
    <xdr:sp macro="" textlink="">
      <xdr:nvSpPr>
        <xdr:cNvPr id="185" name="フローチャート : 判断 184"/>
        <xdr:cNvSpPr/>
      </xdr:nvSpPr>
      <xdr:spPr>
        <a:xfrm>
          <a:off x="1968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112654</xdr:rowOff>
    </xdr:from>
    <xdr:ext cx="469744" cy="259045"/>
    <xdr:sp macro="" textlink="">
      <xdr:nvSpPr>
        <xdr:cNvPr id="186" name="テキスト ボックス 185"/>
        <xdr:cNvSpPr txBox="1"/>
      </xdr:nvSpPr>
      <xdr:spPr>
        <a:xfrm>
          <a:off x="1784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31325</xdr:rowOff>
    </xdr:from>
    <xdr:to>
      <xdr:col>1</xdr:col>
      <xdr:colOff>485775</xdr:colOff>
      <xdr:row>78</xdr:row>
      <xdr:rowOff>132925</xdr:rowOff>
    </xdr:to>
    <xdr:sp macro="" textlink="">
      <xdr:nvSpPr>
        <xdr:cNvPr id="187" name="フローチャート : 判断 186"/>
        <xdr:cNvSpPr/>
      </xdr:nvSpPr>
      <xdr:spPr>
        <a:xfrm>
          <a:off x="1079500" y="13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149452</xdr:rowOff>
    </xdr:from>
    <xdr:ext cx="469744" cy="259045"/>
    <xdr:sp macro="" textlink="">
      <xdr:nvSpPr>
        <xdr:cNvPr id="188" name="テキスト ボックス 187"/>
        <xdr:cNvSpPr txBox="1"/>
      </xdr:nvSpPr>
      <xdr:spPr>
        <a:xfrm>
          <a:off x="895427" y="131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161072</xdr:rowOff>
    </xdr:from>
    <xdr:to>
      <xdr:col>6</xdr:col>
      <xdr:colOff>561975</xdr:colOff>
      <xdr:row>78</xdr:row>
      <xdr:rowOff>91222</xdr:rowOff>
    </xdr:to>
    <xdr:sp macro="" textlink="">
      <xdr:nvSpPr>
        <xdr:cNvPr id="194" name="円/楕円 193"/>
        <xdr:cNvSpPr/>
      </xdr:nvSpPr>
      <xdr:spPr>
        <a:xfrm>
          <a:off x="4584700" y="133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12499</xdr:rowOff>
    </xdr:from>
    <xdr:ext cx="469744" cy="259045"/>
    <xdr:sp macro="" textlink="">
      <xdr:nvSpPr>
        <xdr:cNvPr id="195" name="維持補修費該当値テキスト"/>
        <xdr:cNvSpPr txBox="1"/>
      </xdr:nvSpPr>
      <xdr:spPr>
        <a:xfrm>
          <a:off x="4686300" y="1321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171000</xdr:rowOff>
    </xdr:from>
    <xdr:to>
      <xdr:col>5</xdr:col>
      <xdr:colOff>409575</xdr:colOff>
      <xdr:row>78</xdr:row>
      <xdr:rowOff>101150</xdr:rowOff>
    </xdr:to>
    <xdr:sp macro="" textlink="">
      <xdr:nvSpPr>
        <xdr:cNvPr id="196" name="円/楕円 195"/>
        <xdr:cNvSpPr/>
      </xdr:nvSpPr>
      <xdr:spPr>
        <a:xfrm>
          <a:off x="3746500" y="133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92277</xdr:rowOff>
    </xdr:from>
    <xdr:ext cx="469744" cy="259045"/>
    <xdr:sp macro="" textlink="">
      <xdr:nvSpPr>
        <xdr:cNvPr id="197" name="テキスト ボックス 196"/>
        <xdr:cNvSpPr txBox="1"/>
      </xdr:nvSpPr>
      <xdr:spPr>
        <a:xfrm>
          <a:off x="3562427" y="1346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166396</xdr:rowOff>
    </xdr:from>
    <xdr:to>
      <xdr:col>4</xdr:col>
      <xdr:colOff>206375</xdr:colOff>
      <xdr:row>78</xdr:row>
      <xdr:rowOff>96546</xdr:rowOff>
    </xdr:to>
    <xdr:sp macro="" textlink="">
      <xdr:nvSpPr>
        <xdr:cNvPr id="198" name="円/楕円 197"/>
        <xdr:cNvSpPr/>
      </xdr:nvSpPr>
      <xdr:spPr>
        <a:xfrm>
          <a:off x="2857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113073</xdr:rowOff>
    </xdr:from>
    <xdr:ext cx="469744" cy="259045"/>
    <xdr:sp macro="" textlink="">
      <xdr:nvSpPr>
        <xdr:cNvPr id="199" name="テキスト ボックス 198"/>
        <xdr:cNvSpPr txBox="1"/>
      </xdr:nvSpPr>
      <xdr:spPr>
        <a:xfrm>
          <a:off x="2673427" y="131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167016</xdr:rowOff>
    </xdr:from>
    <xdr:to>
      <xdr:col>3</xdr:col>
      <xdr:colOff>3175</xdr:colOff>
      <xdr:row>78</xdr:row>
      <xdr:rowOff>97166</xdr:rowOff>
    </xdr:to>
    <xdr:sp macro="" textlink="">
      <xdr:nvSpPr>
        <xdr:cNvPr id="200" name="円/楕円 199"/>
        <xdr:cNvSpPr/>
      </xdr:nvSpPr>
      <xdr:spPr>
        <a:xfrm>
          <a:off x="1968500" y="133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113693</xdr:rowOff>
    </xdr:from>
    <xdr:ext cx="469744" cy="259045"/>
    <xdr:sp macro="" textlink="">
      <xdr:nvSpPr>
        <xdr:cNvPr id="201" name="テキスト ボックス 200"/>
        <xdr:cNvSpPr txBox="1"/>
      </xdr:nvSpPr>
      <xdr:spPr>
        <a:xfrm>
          <a:off x="1784427" y="1314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57483</xdr:rowOff>
    </xdr:from>
    <xdr:to>
      <xdr:col>1</xdr:col>
      <xdr:colOff>485775</xdr:colOff>
      <xdr:row>78</xdr:row>
      <xdr:rowOff>159083</xdr:rowOff>
    </xdr:to>
    <xdr:sp macro="" textlink="">
      <xdr:nvSpPr>
        <xdr:cNvPr id="202" name="円/楕円 201"/>
        <xdr:cNvSpPr/>
      </xdr:nvSpPr>
      <xdr:spPr>
        <a:xfrm>
          <a:off x="1079500" y="1343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150210</xdr:rowOff>
    </xdr:from>
    <xdr:ext cx="469744" cy="259045"/>
    <xdr:sp macro="" textlink="">
      <xdr:nvSpPr>
        <xdr:cNvPr id="203" name="テキスト ボックス 202"/>
        <xdr:cNvSpPr txBox="1"/>
      </xdr:nvSpPr>
      <xdr:spPr>
        <a:xfrm>
          <a:off x="895427" y="1352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134725</xdr:rowOff>
    </xdr:from>
    <xdr:to>
      <xdr:col>6</xdr:col>
      <xdr:colOff>511175</xdr:colOff>
      <xdr:row>98</xdr:row>
      <xdr:rowOff>137077</xdr:rowOff>
    </xdr:to>
    <xdr:cxnSp macro="">
      <xdr:nvCxnSpPr>
        <xdr:cNvPr id="235" name="直線コネクタ 234"/>
        <xdr:cNvCxnSpPr/>
      </xdr:nvCxnSpPr>
      <xdr:spPr>
        <a:xfrm>
          <a:off x="3797300" y="16936825"/>
          <a:ext cx="8382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94066</xdr:rowOff>
    </xdr:from>
    <xdr:ext cx="599010" cy="259045"/>
    <xdr:sp macro="" textlink="">
      <xdr:nvSpPr>
        <xdr:cNvPr id="236" name="扶助費平均値テキスト"/>
        <xdr:cNvSpPr txBox="1"/>
      </xdr:nvSpPr>
      <xdr:spPr>
        <a:xfrm>
          <a:off x="4686300" y="16381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134725</xdr:rowOff>
    </xdr:from>
    <xdr:to>
      <xdr:col>5</xdr:col>
      <xdr:colOff>358775</xdr:colOff>
      <xdr:row>99</xdr:row>
      <xdr:rowOff>42001</xdr:rowOff>
    </xdr:to>
    <xdr:cxnSp macro="">
      <xdr:nvCxnSpPr>
        <xdr:cNvPr id="238" name="直線コネクタ 237"/>
        <xdr:cNvCxnSpPr/>
      </xdr:nvCxnSpPr>
      <xdr:spPr>
        <a:xfrm flipV="1">
          <a:off x="2908300" y="16936825"/>
          <a:ext cx="889000" cy="7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109637</xdr:rowOff>
    </xdr:from>
    <xdr:to>
      <xdr:col>5</xdr:col>
      <xdr:colOff>409575</xdr:colOff>
      <xdr:row>98</xdr:row>
      <xdr:rowOff>39787</xdr:rowOff>
    </xdr:to>
    <xdr:sp macro="" textlink="">
      <xdr:nvSpPr>
        <xdr:cNvPr id="239" name="フローチャート : 判断 238"/>
        <xdr:cNvSpPr/>
      </xdr:nvSpPr>
      <xdr:spPr>
        <a:xfrm>
          <a:off x="3746500" y="167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56314</xdr:rowOff>
    </xdr:from>
    <xdr:ext cx="534377" cy="259045"/>
    <xdr:sp macro="" textlink="">
      <xdr:nvSpPr>
        <xdr:cNvPr id="240" name="テキスト ボックス 239"/>
        <xdr:cNvSpPr txBox="1"/>
      </xdr:nvSpPr>
      <xdr:spPr>
        <a:xfrm>
          <a:off x="3530111" y="165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42001</xdr:rowOff>
    </xdr:from>
    <xdr:to>
      <xdr:col>4</xdr:col>
      <xdr:colOff>155575</xdr:colOff>
      <xdr:row>99</xdr:row>
      <xdr:rowOff>71284</xdr:rowOff>
    </xdr:to>
    <xdr:cxnSp macro="">
      <xdr:nvCxnSpPr>
        <xdr:cNvPr id="241" name="直線コネクタ 240"/>
        <xdr:cNvCxnSpPr/>
      </xdr:nvCxnSpPr>
      <xdr:spPr>
        <a:xfrm flipV="1">
          <a:off x="2019300" y="17015551"/>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4090</xdr:rowOff>
    </xdr:from>
    <xdr:to>
      <xdr:col>4</xdr:col>
      <xdr:colOff>206375</xdr:colOff>
      <xdr:row>98</xdr:row>
      <xdr:rowOff>105690</xdr:rowOff>
    </xdr:to>
    <xdr:sp macro="" textlink="">
      <xdr:nvSpPr>
        <xdr:cNvPr id="242" name="フローチャート : 判断 241"/>
        <xdr:cNvSpPr/>
      </xdr:nvSpPr>
      <xdr:spPr>
        <a:xfrm>
          <a:off x="2857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122217</xdr:rowOff>
    </xdr:from>
    <xdr:ext cx="534377" cy="259045"/>
    <xdr:sp macro="" textlink="">
      <xdr:nvSpPr>
        <xdr:cNvPr id="243" name="テキスト ボックス 242"/>
        <xdr:cNvSpPr txBox="1"/>
      </xdr:nvSpPr>
      <xdr:spPr>
        <a:xfrm>
          <a:off x="2641111" y="165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76225</xdr:rowOff>
    </xdr:from>
    <xdr:to>
      <xdr:col>2</xdr:col>
      <xdr:colOff>638175</xdr:colOff>
      <xdr:row>99</xdr:row>
      <xdr:rowOff>71284</xdr:rowOff>
    </xdr:to>
    <xdr:cxnSp macro="">
      <xdr:nvCxnSpPr>
        <xdr:cNvPr id="244" name="直線コネクタ 243"/>
        <xdr:cNvCxnSpPr/>
      </xdr:nvCxnSpPr>
      <xdr:spPr>
        <a:xfrm>
          <a:off x="1130300" y="16878325"/>
          <a:ext cx="889000" cy="16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25251</xdr:rowOff>
    </xdr:from>
    <xdr:to>
      <xdr:col>3</xdr:col>
      <xdr:colOff>3175</xdr:colOff>
      <xdr:row>98</xdr:row>
      <xdr:rowOff>126851</xdr:rowOff>
    </xdr:to>
    <xdr:sp macro="" textlink="">
      <xdr:nvSpPr>
        <xdr:cNvPr id="245" name="フローチャート : 判断 244"/>
        <xdr:cNvSpPr/>
      </xdr:nvSpPr>
      <xdr:spPr>
        <a:xfrm>
          <a:off x="1968500" y="1682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143378</xdr:rowOff>
    </xdr:from>
    <xdr:ext cx="534377" cy="259045"/>
    <xdr:sp macro="" textlink="">
      <xdr:nvSpPr>
        <xdr:cNvPr id="246" name="テキスト ボックス 245"/>
        <xdr:cNvSpPr txBox="1"/>
      </xdr:nvSpPr>
      <xdr:spPr>
        <a:xfrm>
          <a:off x="1752111" y="166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24544</xdr:rowOff>
    </xdr:from>
    <xdr:to>
      <xdr:col>1</xdr:col>
      <xdr:colOff>485775</xdr:colOff>
      <xdr:row>98</xdr:row>
      <xdr:rowOff>126144</xdr:rowOff>
    </xdr:to>
    <xdr:sp macro="" textlink="">
      <xdr:nvSpPr>
        <xdr:cNvPr id="247" name="フローチャート : 判断 246"/>
        <xdr:cNvSpPr/>
      </xdr:nvSpPr>
      <xdr:spPr>
        <a:xfrm>
          <a:off x="1079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142671</xdr:rowOff>
    </xdr:from>
    <xdr:ext cx="534377" cy="259045"/>
    <xdr:sp macro="" textlink="">
      <xdr:nvSpPr>
        <xdr:cNvPr id="248" name="テキスト ボックス 247"/>
        <xdr:cNvSpPr txBox="1"/>
      </xdr:nvSpPr>
      <xdr:spPr>
        <a:xfrm>
          <a:off x="863111" y="166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86277</xdr:rowOff>
    </xdr:from>
    <xdr:to>
      <xdr:col>6</xdr:col>
      <xdr:colOff>561975</xdr:colOff>
      <xdr:row>99</xdr:row>
      <xdr:rowOff>16427</xdr:rowOff>
    </xdr:to>
    <xdr:sp macro="" textlink="">
      <xdr:nvSpPr>
        <xdr:cNvPr id="254" name="円/楕円 253"/>
        <xdr:cNvSpPr/>
      </xdr:nvSpPr>
      <xdr:spPr>
        <a:xfrm>
          <a:off x="4584700" y="1688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64704</xdr:rowOff>
    </xdr:from>
    <xdr:ext cx="534377" cy="259045"/>
    <xdr:sp macro="" textlink="">
      <xdr:nvSpPr>
        <xdr:cNvPr id="255" name="扶助費該当値テキスト"/>
        <xdr:cNvSpPr txBox="1"/>
      </xdr:nvSpPr>
      <xdr:spPr>
        <a:xfrm>
          <a:off x="4686300" y="168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72,241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83925</xdr:rowOff>
    </xdr:from>
    <xdr:to>
      <xdr:col>5</xdr:col>
      <xdr:colOff>409575</xdr:colOff>
      <xdr:row>99</xdr:row>
      <xdr:rowOff>14075</xdr:rowOff>
    </xdr:to>
    <xdr:sp macro="" textlink="">
      <xdr:nvSpPr>
        <xdr:cNvPr id="256" name="円/楕円 255"/>
        <xdr:cNvSpPr/>
      </xdr:nvSpPr>
      <xdr:spPr>
        <a:xfrm>
          <a:off x="3746500" y="168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5202</xdr:rowOff>
    </xdr:from>
    <xdr:ext cx="534377" cy="259045"/>
    <xdr:sp macro="" textlink="">
      <xdr:nvSpPr>
        <xdr:cNvPr id="257" name="テキスト ボックス 256"/>
        <xdr:cNvSpPr txBox="1"/>
      </xdr:nvSpPr>
      <xdr:spPr>
        <a:xfrm>
          <a:off x="3530111" y="1697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72,457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162651</xdr:rowOff>
    </xdr:from>
    <xdr:to>
      <xdr:col>4</xdr:col>
      <xdr:colOff>206375</xdr:colOff>
      <xdr:row>99</xdr:row>
      <xdr:rowOff>92801</xdr:rowOff>
    </xdr:to>
    <xdr:sp macro="" textlink="">
      <xdr:nvSpPr>
        <xdr:cNvPr id="258" name="円/楕円 257"/>
        <xdr:cNvSpPr/>
      </xdr:nvSpPr>
      <xdr:spPr>
        <a:xfrm>
          <a:off x="2857500" y="169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83928</xdr:rowOff>
    </xdr:from>
    <xdr:ext cx="534377" cy="259045"/>
    <xdr:sp macro="" textlink="">
      <xdr:nvSpPr>
        <xdr:cNvPr id="259" name="テキスト ボックス 258"/>
        <xdr:cNvSpPr txBox="1"/>
      </xdr:nvSpPr>
      <xdr:spPr>
        <a:xfrm>
          <a:off x="2641111" y="1705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65,225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20484</xdr:rowOff>
    </xdr:from>
    <xdr:to>
      <xdr:col>3</xdr:col>
      <xdr:colOff>3175</xdr:colOff>
      <xdr:row>99</xdr:row>
      <xdr:rowOff>122084</xdr:rowOff>
    </xdr:to>
    <xdr:sp macro="" textlink="">
      <xdr:nvSpPr>
        <xdr:cNvPr id="260" name="円/楕円 259"/>
        <xdr:cNvSpPr/>
      </xdr:nvSpPr>
      <xdr:spPr>
        <a:xfrm>
          <a:off x="1968500" y="1699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113211</xdr:rowOff>
    </xdr:from>
    <xdr:ext cx="534377" cy="259045"/>
    <xdr:sp macro="" textlink="">
      <xdr:nvSpPr>
        <xdr:cNvPr id="261" name="テキスト ボックス 260"/>
        <xdr:cNvSpPr txBox="1"/>
      </xdr:nvSpPr>
      <xdr:spPr>
        <a:xfrm>
          <a:off x="1752111" y="1708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62,535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25425</xdr:rowOff>
    </xdr:from>
    <xdr:to>
      <xdr:col>1</xdr:col>
      <xdr:colOff>485775</xdr:colOff>
      <xdr:row>98</xdr:row>
      <xdr:rowOff>127025</xdr:rowOff>
    </xdr:to>
    <xdr:sp macro="" textlink="">
      <xdr:nvSpPr>
        <xdr:cNvPr id="262" name="円/楕円 261"/>
        <xdr:cNvSpPr/>
      </xdr:nvSpPr>
      <xdr:spPr>
        <a:xfrm>
          <a:off x="1079500" y="1682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118152</xdr:rowOff>
    </xdr:from>
    <xdr:ext cx="534377" cy="259045"/>
    <xdr:sp macro="" textlink="">
      <xdr:nvSpPr>
        <xdr:cNvPr id="263" name="テキスト ボックス 262"/>
        <xdr:cNvSpPr txBox="1"/>
      </xdr:nvSpPr>
      <xdr:spPr>
        <a:xfrm>
          <a:off x="863111" y="169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43190</xdr:rowOff>
    </xdr:from>
    <xdr:to>
      <xdr:col>15</xdr:col>
      <xdr:colOff>180340</xdr:colOff>
      <xdr:row>38</xdr:row>
      <xdr:rowOff>59324</xdr:rowOff>
    </xdr:to>
    <xdr:cxnSp macro="">
      <xdr:nvCxnSpPr>
        <xdr:cNvPr id="285" name="直線コネクタ 284"/>
        <xdr:cNvCxnSpPr/>
      </xdr:nvCxnSpPr>
      <xdr:spPr>
        <a:xfrm flipV="1">
          <a:off x="10475595" y="5701040"/>
          <a:ext cx="1270" cy="873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63151</xdr:rowOff>
    </xdr:from>
    <xdr:ext cx="534377" cy="259045"/>
    <xdr:sp macro="" textlink="">
      <xdr:nvSpPr>
        <xdr:cNvPr id="286" name="補助費等最小値テキスト"/>
        <xdr:cNvSpPr txBox="1"/>
      </xdr:nvSpPr>
      <xdr:spPr>
        <a:xfrm>
          <a:off x="10528300" y="657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59324</xdr:rowOff>
    </xdr:from>
    <xdr:to>
      <xdr:col>15</xdr:col>
      <xdr:colOff>269875</xdr:colOff>
      <xdr:row>38</xdr:row>
      <xdr:rowOff>59324</xdr:rowOff>
    </xdr:to>
    <xdr:cxnSp macro="">
      <xdr:nvCxnSpPr>
        <xdr:cNvPr id="287" name="直線コネクタ 286"/>
        <xdr:cNvCxnSpPr/>
      </xdr:nvCxnSpPr>
      <xdr:spPr>
        <a:xfrm>
          <a:off x="10388600" y="6574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161317</xdr:rowOff>
    </xdr:from>
    <xdr:ext cx="599010" cy="259045"/>
    <xdr:sp macro="" textlink="">
      <xdr:nvSpPr>
        <xdr:cNvPr id="288" name="補助費等最大値テキスト"/>
        <xdr:cNvSpPr txBox="1"/>
      </xdr:nvSpPr>
      <xdr:spPr>
        <a:xfrm>
          <a:off x="10528300" y="547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33</xdr:row>
      <xdr:rowOff>43190</xdr:rowOff>
    </xdr:from>
    <xdr:to>
      <xdr:col>15</xdr:col>
      <xdr:colOff>269875</xdr:colOff>
      <xdr:row>33</xdr:row>
      <xdr:rowOff>43190</xdr:rowOff>
    </xdr:to>
    <xdr:cxnSp macro="">
      <xdr:nvCxnSpPr>
        <xdr:cNvPr id="289" name="直線コネクタ 288"/>
        <xdr:cNvCxnSpPr/>
      </xdr:nvCxnSpPr>
      <xdr:spPr>
        <a:xfrm>
          <a:off x="10388600" y="570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111344</xdr:rowOff>
    </xdr:from>
    <xdr:to>
      <xdr:col>15</xdr:col>
      <xdr:colOff>180975</xdr:colOff>
      <xdr:row>37</xdr:row>
      <xdr:rowOff>60220</xdr:rowOff>
    </xdr:to>
    <xdr:cxnSp macro="">
      <xdr:nvCxnSpPr>
        <xdr:cNvPr id="290" name="直線コネクタ 289"/>
        <xdr:cNvCxnSpPr/>
      </xdr:nvCxnSpPr>
      <xdr:spPr>
        <a:xfrm flipV="1">
          <a:off x="9639300" y="6283544"/>
          <a:ext cx="838200" cy="1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143300</xdr:rowOff>
    </xdr:from>
    <xdr:ext cx="534377" cy="259045"/>
    <xdr:sp macro="" textlink="">
      <xdr:nvSpPr>
        <xdr:cNvPr id="291" name="補助費等平均値テキスト"/>
        <xdr:cNvSpPr txBox="1"/>
      </xdr:nvSpPr>
      <xdr:spPr>
        <a:xfrm>
          <a:off x="10528300" y="631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164873</xdr:rowOff>
    </xdr:from>
    <xdr:to>
      <xdr:col>15</xdr:col>
      <xdr:colOff>231775</xdr:colOff>
      <xdr:row>37</xdr:row>
      <xdr:rowOff>95023</xdr:rowOff>
    </xdr:to>
    <xdr:sp macro="" textlink="">
      <xdr:nvSpPr>
        <xdr:cNvPr id="292" name="フローチャート : 判断 291"/>
        <xdr:cNvSpPr/>
      </xdr:nvSpPr>
      <xdr:spPr>
        <a:xfrm>
          <a:off x="10426700" y="633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139083</xdr:rowOff>
    </xdr:from>
    <xdr:to>
      <xdr:col>14</xdr:col>
      <xdr:colOff>28575</xdr:colOff>
      <xdr:row>37</xdr:row>
      <xdr:rowOff>60220</xdr:rowOff>
    </xdr:to>
    <xdr:cxnSp macro="">
      <xdr:nvCxnSpPr>
        <xdr:cNvPr id="293" name="直線コネクタ 292"/>
        <xdr:cNvCxnSpPr/>
      </xdr:nvCxnSpPr>
      <xdr:spPr>
        <a:xfrm>
          <a:off x="8750300" y="5454033"/>
          <a:ext cx="889000" cy="94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158463</xdr:rowOff>
    </xdr:from>
    <xdr:to>
      <xdr:col>14</xdr:col>
      <xdr:colOff>79375</xdr:colOff>
      <xdr:row>37</xdr:row>
      <xdr:rowOff>88613</xdr:rowOff>
    </xdr:to>
    <xdr:sp macro="" textlink="">
      <xdr:nvSpPr>
        <xdr:cNvPr id="294" name="フローチャート : 判断 293"/>
        <xdr:cNvSpPr/>
      </xdr:nvSpPr>
      <xdr:spPr>
        <a:xfrm>
          <a:off x="9588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105140</xdr:rowOff>
    </xdr:from>
    <xdr:ext cx="534377" cy="259045"/>
    <xdr:sp macro="" textlink="">
      <xdr:nvSpPr>
        <xdr:cNvPr id="295" name="テキスト ボックス 294"/>
        <xdr:cNvSpPr txBox="1"/>
      </xdr:nvSpPr>
      <xdr:spPr>
        <a:xfrm>
          <a:off x="9372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139083</xdr:rowOff>
    </xdr:from>
    <xdr:to>
      <xdr:col>12</xdr:col>
      <xdr:colOff>511175</xdr:colOff>
      <xdr:row>32</xdr:row>
      <xdr:rowOff>84219</xdr:rowOff>
    </xdr:to>
    <xdr:cxnSp macro="">
      <xdr:nvCxnSpPr>
        <xdr:cNvPr id="296" name="直線コネクタ 295"/>
        <xdr:cNvCxnSpPr/>
      </xdr:nvCxnSpPr>
      <xdr:spPr>
        <a:xfrm flipV="1">
          <a:off x="7861300" y="5454033"/>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169902</xdr:rowOff>
    </xdr:from>
    <xdr:to>
      <xdr:col>12</xdr:col>
      <xdr:colOff>561975</xdr:colOff>
      <xdr:row>37</xdr:row>
      <xdr:rowOff>100052</xdr:rowOff>
    </xdr:to>
    <xdr:sp macro="" textlink="">
      <xdr:nvSpPr>
        <xdr:cNvPr id="297" name="フローチャート : 判断 296"/>
        <xdr:cNvSpPr/>
      </xdr:nvSpPr>
      <xdr:spPr>
        <a:xfrm>
          <a:off x="8699500" y="63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91179</xdr:rowOff>
    </xdr:from>
    <xdr:ext cx="534377" cy="259045"/>
    <xdr:sp macro="" textlink="">
      <xdr:nvSpPr>
        <xdr:cNvPr id="298" name="テキスト ボックス 297"/>
        <xdr:cNvSpPr txBox="1"/>
      </xdr:nvSpPr>
      <xdr:spPr>
        <a:xfrm>
          <a:off x="8483111" y="64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84219</xdr:rowOff>
    </xdr:from>
    <xdr:to>
      <xdr:col>11</xdr:col>
      <xdr:colOff>307975</xdr:colOff>
      <xdr:row>35</xdr:row>
      <xdr:rowOff>56823</xdr:rowOff>
    </xdr:to>
    <xdr:cxnSp macro="">
      <xdr:nvCxnSpPr>
        <xdr:cNvPr id="299" name="直線コネクタ 298"/>
        <xdr:cNvCxnSpPr/>
      </xdr:nvCxnSpPr>
      <xdr:spPr>
        <a:xfrm flipV="1">
          <a:off x="6972300" y="5570619"/>
          <a:ext cx="889000" cy="48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1844</xdr:rowOff>
    </xdr:from>
    <xdr:to>
      <xdr:col>11</xdr:col>
      <xdr:colOff>358775</xdr:colOff>
      <xdr:row>37</xdr:row>
      <xdr:rowOff>103444</xdr:rowOff>
    </xdr:to>
    <xdr:sp macro="" textlink="">
      <xdr:nvSpPr>
        <xdr:cNvPr id="300" name="フローチャート : 判断 299"/>
        <xdr:cNvSpPr/>
      </xdr:nvSpPr>
      <xdr:spPr>
        <a:xfrm>
          <a:off x="7810500" y="63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94571</xdr:rowOff>
    </xdr:from>
    <xdr:ext cx="534377" cy="259045"/>
    <xdr:sp macro="" textlink="">
      <xdr:nvSpPr>
        <xdr:cNvPr id="301" name="テキスト ボックス 300"/>
        <xdr:cNvSpPr txBox="1"/>
      </xdr:nvSpPr>
      <xdr:spPr>
        <a:xfrm>
          <a:off x="7594111" y="643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14815</xdr:rowOff>
    </xdr:from>
    <xdr:to>
      <xdr:col>10</xdr:col>
      <xdr:colOff>155575</xdr:colOff>
      <xdr:row>37</xdr:row>
      <xdr:rowOff>116415</xdr:rowOff>
    </xdr:to>
    <xdr:sp macro="" textlink="">
      <xdr:nvSpPr>
        <xdr:cNvPr id="302" name="フローチャート : 判断 301"/>
        <xdr:cNvSpPr/>
      </xdr:nvSpPr>
      <xdr:spPr>
        <a:xfrm>
          <a:off x="6921500" y="635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107542</xdr:rowOff>
    </xdr:from>
    <xdr:ext cx="534377" cy="259045"/>
    <xdr:sp macro="" textlink="">
      <xdr:nvSpPr>
        <xdr:cNvPr id="303" name="テキスト ボックス 302"/>
        <xdr:cNvSpPr txBox="1"/>
      </xdr:nvSpPr>
      <xdr:spPr>
        <a:xfrm>
          <a:off x="6705111" y="645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60544</xdr:rowOff>
    </xdr:from>
    <xdr:to>
      <xdr:col>15</xdr:col>
      <xdr:colOff>231775</xdr:colOff>
      <xdr:row>36</xdr:row>
      <xdr:rowOff>162144</xdr:rowOff>
    </xdr:to>
    <xdr:sp macro="" textlink="">
      <xdr:nvSpPr>
        <xdr:cNvPr id="309" name="円/楕円 308"/>
        <xdr:cNvSpPr/>
      </xdr:nvSpPr>
      <xdr:spPr>
        <a:xfrm>
          <a:off x="10426700" y="623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83421</xdr:rowOff>
    </xdr:from>
    <xdr:ext cx="534377" cy="259045"/>
    <xdr:sp macro="" textlink="">
      <xdr:nvSpPr>
        <xdr:cNvPr id="310" name="補助費等該当値テキスト"/>
        <xdr:cNvSpPr txBox="1"/>
      </xdr:nvSpPr>
      <xdr:spPr>
        <a:xfrm>
          <a:off x="10528300" y="608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9420</xdr:rowOff>
    </xdr:from>
    <xdr:to>
      <xdr:col>14</xdr:col>
      <xdr:colOff>79375</xdr:colOff>
      <xdr:row>37</xdr:row>
      <xdr:rowOff>111020</xdr:rowOff>
    </xdr:to>
    <xdr:sp macro="" textlink="">
      <xdr:nvSpPr>
        <xdr:cNvPr id="311" name="円/楕円 310"/>
        <xdr:cNvSpPr/>
      </xdr:nvSpPr>
      <xdr:spPr>
        <a:xfrm>
          <a:off x="9588500" y="63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102147</xdr:rowOff>
    </xdr:from>
    <xdr:ext cx="534377" cy="259045"/>
    <xdr:sp macro="" textlink="">
      <xdr:nvSpPr>
        <xdr:cNvPr id="312" name="テキスト ボックス 311"/>
        <xdr:cNvSpPr txBox="1"/>
      </xdr:nvSpPr>
      <xdr:spPr>
        <a:xfrm>
          <a:off x="9372111" y="644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54,884</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88283</xdr:rowOff>
    </xdr:from>
    <xdr:to>
      <xdr:col>12</xdr:col>
      <xdr:colOff>561975</xdr:colOff>
      <xdr:row>32</xdr:row>
      <xdr:rowOff>18433</xdr:rowOff>
    </xdr:to>
    <xdr:sp macro="" textlink="">
      <xdr:nvSpPr>
        <xdr:cNvPr id="313" name="円/楕円 312"/>
        <xdr:cNvSpPr/>
      </xdr:nvSpPr>
      <xdr:spPr>
        <a:xfrm>
          <a:off x="8699500" y="54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34960</xdr:rowOff>
    </xdr:from>
    <xdr:ext cx="599010" cy="259045"/>
    <xdr:sp macro="" textlink="">
      <xdr:nvSpPr>
        <xdr:cNvPr id="314" name="テキスト ボックス 313"/>
        <xdr:cNvSpPr txBox="1"/>
      </xdr:nvSpPr>
      <xdr:spPr>
        <a:xfrm>
          <a:off x="8450794" y="517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262,635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33419</xdr:rowOff>
    </xdr:from>
    <xdr:to>
      <xdr:col>11</xdr:col>
      <xdr:colOff>358775</xdr:colOff>
      <xdr:row>32</xdr:row>
      <xdr:rowOff>135019</xdr:rowOff>
    </xdr:to>
    <xdr:sp macro="" textlink="">
      <xdr:nvSpPr>
        <xdr:cNvPr id="315" name="円/楕円 314"/>
        <xdr:cNvSpPr/>
      </xdr:nvSpPr>
      <xdr:spPr>
        <a:xfrm>
          <a:off x="7810500" y="551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151546</xdr:rowOff>
    </xdr:from>
    <xdr:ext cx="599010" cy="259045"/>
    <xdr:sp macro="" textlink="">
      <xdr:nvSpPr>
        <xdr:cNvPr id="316" name="テキスト ボックス 315"/>
        <xdr:cNvSpPr txBox="1"/>
      </xdr:nvSpPr>
      <xdr:spPr>
        <a:xfrm>
          <a:off x="7561794" y="529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237,135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6023</xdr:rowOff>
    </xdr:from>
    <xdr:to>
      <xdr:col>10</xdr:col>
      <xdr:colOff>155575</xdr:colOff>
      <xdr:row>35</xdr:row>
      <xdr:rowOff>107623</xdr:rowOff>
    </xdr:to>
    <xdr:sp macro="" textlink="">
      <xdr:nvSpPr>
        <xdr:cNvPr id="317" name="円/楕円 316"/>
        <xdr:cNvSpPr/>
      </xdr:nvSpPr>
      <xdr:spPr>
        <a:xfrm>
          <a:off x="6921500" y="600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124150</xdr:rowOff>
    </xdr:from>
    <xdr:ext cx="599010" cy="259045"/>
    <xdr:sp macro="" textlink="">
      <xdr:nvSpPr>
        <xdr:cNvPr id="318" name="テキスト ボックス 317"/>
        <xdr:cNvSpPr txBox="1"/>
      </xdr:nvSpPr>
      <xdr:spPr>
        <a:xfrm>
          <a:off x="6672794" y="578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2" name="直線コネクタ 341"/>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3"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4" name="直線コネクタ 343"/>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5"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6" name="直線コネクタ 345"/>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6255</xdr:rowOff>
    </xdr:from>
    <xdr:to>
      <xdr:col>15</xdr:col>
      <xdr:colOff>180975</xdr:colOff>
      <xdr:row>57</xdr:row>
      <xdr:rowOff>104155</xdr:rowOff>
    </xdr:to>
    <xdr:cxnSp macro="">
      <xdr:nvCxnSpPr>
        <xdr:cNvPr id="347" name="直線コネクタ 346"/>
        <xdr:cNvCxnSpPr/>
      </xdr:nvCxnSpPr>
      <xdr:spPr>
        <a:xfrm>
          <a:off x="9639300" y="9607455"/>
          <a:ext cx="838200" cy="26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22127</xdr:rowOff>
    </xdr:from>
    <xdr:ext cx="534377" cy="259045"/>
    <xdr:sp macro="" textlink="">
      <xdr:nvSpPr>
        <xdr:cNvPr id="348" name="普通建設事業費平均値テキスト"/>
        <xdr:cNvSpPr txBox="1"/>
      </xdr:nvSpPr>
      <xdr:spPr>
        <a:xfrm>
          <a:off x="10528300" y="9966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49" name="フローチャート : 判断 348"/>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6255</xdr:rowOff>
    </xdr:from>
    <xdr:to>
      <xdr:col>14</xdr:col>
      <xdr:colOff>28575</xdr:colOff>
      <xdr:row>56</xdr:row>
      <xdr:rowOff>118408</xdr:rowOff>
    </xdr:to>
    <xdr:cxnSp macro="">
      <xdr:nvCxnSpPr>
        <xdr:cNvPr id="350" name="直線コネクタ 349"/>
        <xdr:cNvCxnSpPr/>
      </xdr:nvCxnSpPr>
      <xdr:spPr>
        <a:xfrm flipV="1">
          <a:off x="8750300" y="9607455"/>
          <a:ext cx="889000" cy="1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1" name="フローチャート : 判断 350"/>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54727</xdr:rowOff>
    </xdr:from>
    <xdr:ext cx="599010" cy="259045"/>
    <xdr:sp macro="" textlink="">
      <xdr:nvSpPr>
        <xdr:cNvPr id="352" name="テキスト ボックス 351"/>
        <xdr:cNvSpPr txBox="1"/>
      </xdr:nvSpPr>
      <xdr:spPr>
        <a:xfrm>
          <a:off x="9339794"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118408</xdr:rowOff>
    </xdr:from>
    <xdr:to>
      <xdr:col>12</xdr:col>
      <xdr:colOff>511175</xdr:colOff>
      <xdr:row>57</xdr:row>
      <xdr:rowOff>26911</xdr:rowOff>
    </xdr:to>
    <xdr:cxnSp macro="">
      <xdr:nvCxnSpPr>
        <xdr:cNvPr id="353" name="直線コネクタ 352"/>
        <xdr:cNvCxnSpPr/>
      </xdr:nvCxnSpPr>
      <xdr:spPr>
        <a:xfrm flipV="1">
          <a:off x="7861300" y="9719608"/>
          <a:ext cx="889000" cy="7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4" name="フローチャート : 判断 353"/>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5" name="テキスト ボックス 354"/>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26911</xdr:rowOff>
    </xdr:from>
    <xdr:to>
      <xdr:col>11</xdr:col>
      <xdr:colOff>307975</xdr:colOff>
      <xdr:row>58</xdr:row>
      <xdr:rowOff>138869</xdr:rowOff>
    </xdr:to>
    <xdr:cxnSp macro="">
      <xdr:nvCxnSpPr>
        <xdr:cNvPr id="356" name="直線コネクタ 355"/>
        <xdr:cNvCxnSpPr/>
      </xdr:nvCxnSpPr>
      <xdr:spPr>
        <a:xfrm flipV="1">
          <a:off x="6972300" y="9799561"/>
          <a:ext cx="889000" cy="28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57" name="フローチャート : 判断 356"/>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113602</xdr:rowOff>
    </xdr:from>
    <xdr:ext cx="534377" cy="259045"/>
    <xdr:sp macro="" textlink="">
      <xdr:nvSpPr>
        <xdr:cNvPr id="358" name="テキスト ボックス 357"/>
        <xdr:cNvSpPr txBox="1"/>
      </xdr:nvSpPr>
      <xdr:spPr>
        <a:xfrm>
          <a:off x="7594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59" name="フローチャート : 判断 358"/>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0" name="テキスト ボックス 359"/>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53355</xdr:rowOff>
    </xdr:from>
    <xdr:to>
      <xdr:col>15</xdr:col>
      <xdr:colOff>231775</xdr:colOff>
      <xdr:row>57</xdr:row>
      <xdr:rowOff>154955</xdr:rowOff>
    </xdr:to>
    <xdr:sp macro="" textlink="">
      <xdr:nvSpPr>
        <xdr:cNvPr id="366" name="円/楕円 365"/>
        <xdr:cNvSpPr/>
      </xdr:nvSpPr>
      <xdr:spPr>
        <a:xfrm>
          <a:off x="10426700" y="98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76232</xdr:rowOff>
    </xdr:from>
    <xdr:ext cx="599010" cy="259045"/>
    <xdr:sp macro="" textlink="">
      <xdr:nvSpPr>
        <xdr:cNvPr id="367" name="普通建設事業費該当値テキスト"/>
        <xdr:cNvSpPr txBox="1"/>
      </xdr:nvSpPr>
      <xdr:spPr>
        <a:xfrm>
          <a:off x="10528300" y="967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148,659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126905</xdr:rowOff>
    </xdr:from>
    <xdr:to>
      <xdr:col>14</xdr:col>
      <xdr:colOff>79375</xdr:colOff>
      <xdr:row>56</xdr:row>
      <xdr:rowOff>57055</xdr:rowOff>
    </xdr:to>
    <xdr:sp macro="" textlink="">
      <xdr:nvSpPr>
        <xdr:cNvPr id="368" name="円/楕円 367"/>
        <xdr:cNvSpPr/>
      </xdr:nvSpPr>
      <xdr:spPr>
        <a:xfrm>
          <a:off x="9588500" y="95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73582</xdr:rowOff>
    </xdr:from>
    <xdr:ext cx="599010" cy="259045"/>
    <xdr:sp macro="" textlink="">
      <xdr:nvSpPr>
        <xdr:cNvPr id="369" name="テキスト ボックス 368"/>
        <xdr:cNvSpPr txBox="1"/>
      </xdr:nvSpPr>
      <xdr:spPr>
        <a:xfrm>
          <a:off x="9339794" y="933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290,050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67608</xdr:rowOff>
    </xdr:from>
    <xdr:to>
      <xdr:col>12</xdr:col>
      <xdr:colOff>561975</xdr:colOff>
      <xdr:row>56</xdr:row>
      <xdr:rowOff>169208</xdr:rowOff>
    </xdr:to>
    <xdr:sp macro="" textlink="">
      <xdr:nvSpPr>
        <xdr:cNvPr id="370" name="円/楕円 369"/>
        <xdr:cNvSpPr/>
      </xdr:nvSpPr>
      <xdr:spPr>
        <a:xfrm>
          <a:off x="8699500" y="96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14285</xdr:rowOff>
    </xdr:from>
    <xdr:ext cx="599010" cy="259045"/>
    <xdr:sp macro="" textlink="">
      <xdr:nvSpPr>
        <xdr:cNvPr id="371" name="テキスト ボックス 370"/>
        <xdr:cNvSpPr txBox="1"/>
      </xdr:nvSpPr>
      <xdr:spPr>
        <a:xfrm>
          <a:off x="8450794" y="944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231,177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147561</xdr:rowOff>
    </xdr:from>
    <xdr:to>
      <xdr:col>11</xdr:col>
      <xdr:colOff>358775</xdr:colOff>
      <xdr:row>57</xdr:row>
      <xdr:rowOff>77711</xdr:rowOff>
    </xdr:to>
    <xdr:sp macro="" textlink="">
      <xdr:nvSpPr>
        <xdr:cNvPr id="372" name="円/楕円 371"/>
        <xdr:cNvSpPr/>
      </xdr:nvSpPr>
      <xdr:spPr>
        <a:xfrm>
          <a:off x="7810500" y="97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94238</xdr:rowOff>
    </xdr:from>
    <xdr:ext cx="599010" cy="259045"/>
    <xdr:sp macro="" textlink="">
      <xdr:nvSpPr>
        <xdr:cNvPr id="373" name="テキスト ボックス 372"/>
        <xdr:cNvSpPr txBox="1"/>
      </xdr:nvSpPr>
      <xdr:spPr>
        <a:xfrm>
          <a:off x="7561794" y="952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88069</xdr:rowOff>
    </xdr:from>
    <xdr:to>
      <xdr:col>10</xdr:col>
      <xdr:colOff>155575</xdr:colOff>
      <xdr:row>59</xdr:row>
      <xdr:rowOff>18219</xdr:rowOff>
    </xdr:to>
    <xdr:sp macro="" textlink="">
      <xdr:nvSpPr>
        <xdr:cNvPr id="374" name="円/楕円 373"/>
        <xdr:cNvSpPr/>
      </xdr:nvSpPr>
      <xdr:spPr>
        <a:xfrm>
          <a:off x="6921500" y="100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9346</xdr:rowOff>
    </xdr:from>
    <xdr:ext cx="534377" cy="259045"/>
    <xdr:sp macro="" textlink="">
      <xdr:nvSpPr>
        <xdr:cNvPr id="375" name="テキスト ボックス 374"/>
        <xdr:cNvSpPr txBox="1"/>
      </xdr:nvSpPr>
      <xdr:spPr>
        <a:xfrm>
          <a:off x="6705111" y="101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399" name="直線コネクタ 398"/>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0"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1" name="直線コネクタ 400"/>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2"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3" name="直線コネクタ 402"/>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142680</xdr:rowOff>
    </xdr:from>
    <xdr:to>
      <xdr:col>15</xdr:col>
      <xdr:colOff>180975</xdr:colOff>
      <xdr:row>76</xdr:row>
      <xdr:rowOff>125023</xdr:rowOff>
    </xdr:to>
    <xdr:cxnSp macro="">
      <xdr:nvCxnSpPr>
        <xdr:cNvPr id="404" name="直線コネクタ 403"/>
        <xdr:cNvCxnSpPr/>
      </xdr:nvCxnSpPr>
      <xdr:spPr>
        <a:xfrm>
          <a:off x="9639300" y="13001430"/>
          <a:ext cx="838200" cy="15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35323</xdr:rowOff>
    </xdr:from>
    <xdr:ext cx="534377" cy="259045"/>
    <xdr:sp macro="" textlink="">
      <xdr:nvSpPr>
        <xdr:cNvPr id="405" name="普通建設事業費 （ うち新規整備　）平均値テキスト"/>
        <xdr:cNvSpPr txBox="1"/>
      </xdr:nvSpPr>
      <xdr:spPr>
        <a:xfrm>
          <a:off x="10528300" y="13408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6" name="フローチャート : 判断 405"/>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137858</xdr:rowOff>
    </xdr:from>
    <xdr:to>
      <xdr:col>14</xdr:col>
      <xdr:colOff>79375</xdr:colOff>
      <xdr:row>78</xdr:row>
      <xdr:rowOff>68008</xdr:rowOff>
    </xdr:to>
    <xdr:sp macro="" textlink="">
      <xdr:nvSpPr>
        <xdr:cNvPr id="407" name="フローチャート : 判断 406"/>
        <xdr:cNvSpPr/>
      </xdr:nvSpPr>
      <xdr:spPr>
        <a:xfrm>
          <a:off x="9588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59135</xdr:rowOff>
    </xdr:from>
    <xdr:ext cx="534377" cy="259045"/>
    <xdr:sp macro="" textlink="">
      <xdr:nvSpPr>
        <xdr:cNvPr id="408" name="テキスト ボックス 407"/>
        <xdr:cNvSpPr txBox="1"/>
      </xdr:nvSpPr>
      <xdr:spPr>
        <a:xfrm>
          <a:off x="9372111" y="134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74223</xdr:rowOff>
    </xdr:from>
    <xdr:to>
      <xdr:col>15</xdr:col>
      <xdr:colOff>231775</xdr:colOff>
      <xdr:row>77</xdr:row>
      <xdr:rowOff>4373</xdr:rowOff>
    </xdr:to>
    <xdr:sp macro="" textlink="">
      <xdr:nvSpPr>
        <xdr:cNvPr id="414" name="円/楕円 413"/>
        <xdr:cNvSpPr/>
      </xdr:nvSpPr>
      <xdr:spPr>
        <a:xfrm>
          <a:off x="10426700" y="131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97101</xdr:rowOff>
    </xdr:from>
    <xdr:ext cx="599010" cy="259045"/>
    <xdr:sp macro="" textlink="">
      <xdr:nvSpPr>
        <xdr:cNvPr id="415" name="普通建設事業費 （ うち新規整備　）該当値テキスト"/>
        <xdr:cNvSpPr txBox="1"/>
      </xdr:nvSpPr>
      <xdr:spPr>
        <a:xfrm>
          <a:off x="10528300" y="1295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113,852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91880</xdr:rowOff>
    </xdr:from>
    <xdr:to>
      <xdr:col>14</xdr:col>
      <xdr:colOff>79375</xdr:colOff>
      <xdr:row>76</xdr:row>
      <xdr:rowOff>22030</xdr:rowOff>
    </xdr:to>
    <xdr:sp macro="" textlink="">
      <xdr:nvSpPr>
        <xdr:cNvPr id="416" name="円/楕円 415"/>
        <xdr:cNvSpPr/>
      </xdr:nvSpPr>
      <xdr:spPr>
        <a:xfrm>
          <a:off x="9588500" y="1295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38557</xdr:rowOff>
    </xdr:from>
    <xdr:ext cx="599010" cy="259045"/>
    <xdr:sp macro="" textlink="">
      <xdr:nvSpPr>
        <xdr:cNvPr id="417" name="テキスト ボックス 416"/>
        <xdr:cNvSpPr txBox="1"/>
      </xdr:nvSpPr>
      <xdr:spPr>
        <a:xfrm>
          <a:off x="9339794" y="127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8" name="直線コネクタ 42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9" name="テキスト ボックス 42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0" name="直線コネクタ 42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1" name="テキスト ボックス 43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2" name="直線コネクタ 43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3" name="テキスト ボックス 43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4" name="直線コネクタ 43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5" name="テキスト ボックス 43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39" name="直線コネクタ 438"/>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0"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1" name="直線コネクタ 440"/>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2"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3" name="直線コネクタ 442"/>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41539</xdr:rowOff>
    </xdr:from>
    <xdr:to>
      <xdr:col>15</xdr:col>
      <xdr:colOff>180975</xdr:colOff>
      <xdr:row>98</xdr:row>
      <xdr:rowOff>47126</xdr:rowOff>
    </xdr:to>
    <xdr:cxnSp macro="">
      <xdr:nvCxnSpPr>
        <xdr:cNvPr id="444" name="直線コネクタ 443"/>
        <xdr:cNvCxnSpPr/>
      </xdr:nvCxnSpPr>
      <xdr:spPr>
        <a:xfrm>
          <a:off x="9639300" y="16843639"/>
          <a:ext cx="8382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27195</xdr:rowOff>
    </xdr:from>
    <xdr:ext cx="534377" cy="259045"/>
    <xdr:sp macro="" textlink="">
      <xdr:nvSpPr>
        <xdr:cNvPr id="445" name="普通建設事業費 （ うち更新整備　）平均値テキスト"/>
        <xdr:cNvSpPr txBox="1"/>
      </xdr:nvSpPr>
      <xdr:spPr>
        <a:xfrm>
          <a:off x="10528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6" name="フローチャート : 判断 445"/>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100870</xdr:rowOff>
    </xdr:from>
    <xdr:to>
      <xdr:col>14</xdr:col>
      <xdr:colOff>79375</xdr:colOff>
      <xdr:row>97</xdr:row>
      <xdr:rowOff>31020</xdr:rowOff>
    </xdr:to>
    <xdr:sp macro="" textlink="">
      <xdr:nvSpPr>
        <xdr:cNvPr id="447" name="フローチャート : 判断 446"/>
        <xdr:cNvSpPr/>
      </xdr:nvSpPr>
      <xdr:spPr>
        <a:xfrm>
          <a:off x="9588500" y="165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47547</xdr:rowOff>
    </xdr:from>
    <xdr:ext cx="534377" cy="259045"/>
    <xdr:sp macro="" textlink="">
      <xdr:nvSpPr>
        <xdr:cNvPr id="448" name="テキスト ボックス 447"/>
        <xdr:cNvSpPr txBox="1"/>
      </xdr:nvSpPr>
      <xdr:spPr>
        <a:xfrm>
          <a:off x="9372111" y="1633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167776</xdr:rowOff>
    </xdr:from>
    <xdr:to>
      <xdr:col>15</xdr:col>
      <xdr:colOff>231775</xdr:colOff>
      <xdr:row>98</xdr:row>
      <xdr:rowOff>97926</xdr:rowOff>
    </xdr:to>
    <xdr:sp macro="" textlink="">
      <xdr:nvSpPr>
        <xdr:cNvPr id="454" name="円/楕円 453"/>
        <xdr:cNvSpPr/>
      </xdr:nvSpPr>
      <xdr:spPr>
        <a:xfrm>
          <a:off x="10426700" y="1679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82703</xdr:rowOff>
    </xdr:from>
    <xdr:ext cx="534377" cy="259045"/>
    <xdr:sp macro="" textlink="">
      <xdr:nvSpPr>
        <xdr:cNvPr id="455" name="普通建設事業費 （ うち更新整備　）該当値テキスト"/>
        <xdr:cNvSpPr txBox="1"/>
      </xdr:nvSpPr>
      <xdr:spPr>
        <a:xfrm>
          <a:off x="10528300" y="1671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162189</xdr:rowOff>
    </xdr:from>
    <xdr:to>
      <xdr:col>14</xdr:col>
      <xdr:colOff>79375</xdr:colOff>
      <xdr:row>98</xdr:row>
      <xdr:rowOff>92339</xdr:rowOff>
    </xdr:to>
    <xdr:sp macro="" textlink="">
      <xdr:nvSpPr>
        <xdr:cNvPr id="456" name="円/楕円 455"/>
        <xdr:cNvSpPr/>
      </xdr:nvSpPr>
      <xdr:spPr>
        <a:xfrm>
          <a:off x="9588500" y="167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83466</xdr:rowOff>
    </xdr:from>
    <xdr:ext cx="534377" cy="259045"/>
    <xdr:sp macro="" textlink="">
      <xdr:nvSpPr>
        <xdr:cNvPr id="457" name="テキスト ボックス 456"/>
        <xdr:cNvSpPr txBox="1"/>
      </xdr:nvSpPr>
      <xdr:spPr>
        <a:xfrm>
          <a:off x="9372111" y="1688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8" name="直線コネクタ 46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9" name="テキスト ボックス 46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0" name="直線コネクタ 46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1" name="テキスト ボックス 47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2" name="直線コネクタ 47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3" name="テキスト ボックス 47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4" name="直線コネクタ 47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5" name="テキスト ボックス 47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6" name="直線コネクタ 47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7" name="テキスト ボックス 47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9" name="テキスト ボックス 47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1" name="直線コネクタ 480"/>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3" name="直線コネクタ 48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4"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5" name="直線コネクタ 484"/>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20066</xdr:rowOff>
    </xdr:from>
    <xdr:to>
      <xdr:col>23</xdr:col>
      <xdr:colOff>517525</xdr:colOff>
      <xdr:row>38</xdr:row>
      <xdr:rowOff>13513</xdr:rowOff>
    </xdr:to>
    <xdr:cxnSp macro="">
      <xdr:nvCxnSpPr>
        <xdr:cNvPr id="486" name="直線コネクタ 485"/>
        <xdr:cNvCxnSpPr/>
      </xdr:nvCxnSpPr>
      <xdr:spPr>
        <a:xfrm flipV="1">
          <a:off x="15481300" y="6020816"/>
          <a:ext cx="838200" cy="5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78357</xdr:rowOff>
    </xdr:from>
    <xdr:ext cx="469744" cy="259045"/>
    <xdr:sp macro="" textlink="">
      <xdr:nvSpPr>
        <xdr:cNvPr id="487" name="災害復旧事業費平均値テキスト"/>
        <xdr:cNvSpPr txBox="1"/>
      </xdr:nvSpPr>
      <xdr:spPr>
        <a:xfrm>
          <a:off x="16370300" y="659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88" name="フローチャート : 判断 487"/>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45098</xdr:rowOff>
    </xdr:from>
    <xdr:to>
      <xdr:col>22</xdr:col>
      <xdr:colOff>365125</xdr:colOff>
      <xdr:row>38</xdr:row>
      <xdr:rowOff>13513</xdr:rowOff>
    </xdr:to>
    <xdr:cxnSp macro="">
      <xdr:nvCxnSpPr>
        <xdr:cNvPr id="489" name="直線コネクタ 488"/>
        <xdr:cNvCxnSpPr/>
      </xdr:nvCxnSpPr>
      <xdr:spPr>
        <a:xfrm>
          <a:off x="14592300" y="6217298"/>
          <a:ext cx="889000" cy="3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10585</xdr:rowOff>
    </xdr:from>
    <xdr:to>
      <xdr:col>22</xdr:col>
      <xdr:colOff>415925</xdr:colOff>
      <xdr:row>38</xdr:row>
      <xdr:rowOff>112185</xdr:rowOff>
    </xdr:to>
    <xdr:sp macro="" textlink="">
      <xdr:nvSpPr>
        <xdr:cNvPr id="490" name="フローチャート : 判断 489"/>
        <xdr:cNvSpPr/>
      </xdr:nvSpPr>
      <xdr:spPr>
        <a:xfrm>
          <a:off x="15430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103312</xdr:rowOff>
    </xdr:from>
    <xdr:ext cx="469744" cy="259045"/>
    <xdr:sp macro="" textlink="">
      <xdr:nvSpPr>
        <xdr:cNvPr id="491" name="テキスト ボックス 490"/>
        <xdr:cNvSpPr txBox="1"/>
      </xdr:nvSpPr>
      <xdr:spPr>
        <a:xfrm>
          <a:off x="15246427" y="66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134080</xdr:rowOff>
    </xdr:from>
    <xdr:to>
      <xdr:col>21</xdr:col>
      <xdr:colOff>161925</xdr:colOff>
      <xdr:row>36</xdr:row>
      <xdr:rowOff>45098</xdr:rowOff>
    </xdr:to>
    <xdr:cxnSp macro="">
      <xdr:nvCxnSpPr>
        <xdr:cNvPr id="492" name="直線コネクタ 491"/>
        <xdr:cNvCxnSpPr/>
      </xdr:nvCxnSpPr>
      <xdr:spPr>
        <a:xfrm>
          <a:off x="13703300" y="6134830"/>
          <a:ext cx="889000" cy="8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14433</xdr:rowOff>
    </xdr:from>
    <xdr:to>
      <xdr:col>21</xdr:col>
      <xdr:colOff>212725</xdr:colOff>
      <xdr:row>38</xdr:row>
      <xdr:rowOff>116033</xdr:rowOff>
    </xdr:to>
    <xdr:sp macro="" textlink="">
      <xdr:nvSpPr>
        <xdr:cNvPr id="493" name="フローチャート : 判断 492"/>
        <xdr:cNvSpPr/>
      </xdr:nvSpPr>
      <xdr:spPr>
        <a:xfrm>
          <a:off x="14541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107160</xdr:rowOff>
    </xdr:from>
    <xdr:ext cx="469744" cy="259045"/>
    <xdr:sp macro="" textlink="">
      <xdr:nvSpPr>
        <xdr:cNvPr id="494" name="テキスト ボックス 493"/>
        <xdr:cNvSpPr txBox="1"/>
      </xdr:nvSpPr>
      <xdr:spPr>
        <a:xfrm>
          <a:off x="14357427" y="662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163094</xdr:rowOff>
    </xdr:from>
    <xdr:to>
      <xdr:col>19</xdr:col>
      <xdr:colOff>644525</xdr:colOff>
      <xdr:row>35</xdr:row>
      <xdr:rowOff>134080</xdr:rowOff>
    </xdr:to>
    <xdr:cxnSp macro="">
      <xdr:nvCxnSpPr>
        <xdr:cNvPr id="495" name="直線コネクタ 494"/>
        <xdr:cNvCxnSpPr/>
      </xdr:nvCxnSpPr>
      <xdr:spPr>
        <a:xfrm>
          <a:off x="12814300" y="5820944"/>
          <a:ext cx="889000" cy="3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123095</xdr:rowOff>
    </xdr:from>
    <xdr:to>
      <xdr:col>20</xdr:col>
      <xdr:colOff>9525</xdr:colOff>
      <xdr:row>38</xdr:row>
      <xdr:rowOff>53245</xdr:rowOff>
    </xdr:to>
    <xdr:sp macro="" textlink="">
      <xdr:nvSpPr>
        <xdr:cNvPr id="496" name="フローチャート : 判断 495"/>
        <xdr:cNvSpPr/>
      </xdr:nvSpPr>
      <xdr:spPr>
        <a:xfrm>
          <a:off x="13652500" y="64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44372</xdr:rowOff>
    </xdr:from>
    <xdr:ext cx="534377" cy="259045"/>
    <xdr:sp macro="" textlink="">
      <xdr:nvSpPr>
        <xdr:cNvPr id="497" name="テキスト ボックス 496"/>
        <xdr:cNvSpPr txBox="1"/>
      </xdr:nvSpPr>
      <xdr:spPr>
        <a:xfrm>
          <a:off x="13436111" y="655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29273</xdr:rowOff>
    </xdr:from>
    <xdr:to>
      <xdr:col>18</xdr:col>
      <xdr:colOff>492125</xdr:colOff>
      <xdr:row>38</xdr:row>
      <xdr:rowOff>130873</xdr:rowOff>
    </xdr:to>
    <xdr:sp macro="" textlink="">
      <xdr:nvSpPr>
        <xdr:cNvPr id="498" name="フローチャート : 判断 497"/>
        <xdr:cNvSpPr/>
      </xdr:nvSpPr>
      <xdr:spPr>
        <a:xfrm>
          <a:off x="12763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122000</xdr:rowOff>
    </xdr:from>
    <xdr:ext cx="469744" cy="259045"/>
    <xdr:sp macro="" textlink="">
      <xdr:nvSpPr>
        <xdr:cNvPr id="499" name="テキスト ボックス 498"/>
        <xdr:cNvSpPr txBox="1"/>
      </xdr:nvSpPr>
      <xdr:spPr>
        <a:xfrm>
          <a:off x="12579427" y="66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140716</xdr:rowOff>
    </xdr:from>
    <xdr:to>
      <xdr:col>23</xdr:col>
      <xdr:colOff>568325</xdr:colOff>
      <xdr:row>35</xdr:row>
      <xdr:rowOff>70866</xdr:rowOff>
    </xdr:to>
    <xdr:sp macro="" textlink="">
      <xdr:nvSpPr>
        <xdr:cNvPr id="505" name="円/楕円 504"/>
        <xdr:cNvSpPr/>
      </xdr:nvSpPr>
      <xdr:spPr>
        <a:xfrm>
          <a:off x="16268700" y="59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163593</xdr:rowOff>
    </xdr:from>
    <xdr:ext cx="534377" cy="259045"/>
    <xdr:sp macro="" textlink="">
      <xdr:nvSpPr>
        <xdr:cNvPr id="506" name="災害復旧事業費該当値テキスト"/>
        <xdr:cNvSpPr txBox="1"/>
      </xdr:nvSpPr>
      <xdr:spPr>
        <a:xfrm>
          <a:off x="16370300" y="58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37,280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134163</xdr:rowOff>
    </xdr:from>
    <xdr:to>
      <xdr:col>22</xdr:col>
      <xdr:colOff>415925</xdr:colOff>
      <xdr:row>38</xdr:row>
      <xdr:rowOff>64312</xdr:rowOff>
    </xdr:to>
    <xdr:sp macro="" textlink="">
      <xdr:nvSpPr>
        <xdr:cNvPr id="507" name="円/楕円 506"/>
        <xdr:cNvSpPr/>
      </xdr:nvSpPr>
      <xdr:spPr>
        <a:xfrm>
          <a:off x="15430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80840</xdr:rowOff>
    </xdr:from>
    <xdr:ext cx="534377" cy="259045"/>
    <xdr:sp macro="" textlink="">
      <xdr:nvSpPr>
        <xdr:cNvPr id="508" name="テキスト ボックス 507"/>
        <xdr:cNvSpPr txBox="1"/>
      </xdr:nvSpPr>
      <xdr:spPr>
        <a:xfrm>
          <a:off x="15214111" y="62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165748</xdr:rowOff>
    </xdr:from>
    <xdr:to>
      <xdr:col>21</xdr:col>
      <xdr:colOff>212725</xdr:colOff>
      <xdr:row>36</xdr:row>
      <xdr:rowOff>95898</xdr:rowOff>
    </xdr:to>
    <xdr:sp macro="" textlink="">
      <xdr:nvSpPr>
        <xdr:cNvPr id="509" name="円/楕円 508"/>
        <xdr:cNvSpPr/>
      </xdr:nvSpPr>
      <xdr:spPr>
        <a:xfrm>
          <a:off x="14541500" y="616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112425</xdr:rowOff>
    </xdr:from>
    <xdr:ext cx="534377" cy="259045"/>
    <xdr:sp macro="" textlink="">
      <xdr:nvSpPr>
        <xdr:cNvPr id="510" name="テキスト ボックス 509"/>
        <xdr:cNvSpPr txBox="1"/>
      </xdr:nvSpPr>
      <xdr:spPr>
        <a:xfrm>
          <a:off x="14325111" y="594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83280</xdr:rowOff>
    </xdr:from>
    <xdr:to>
      <xdr:col>20</xdr:col>
      <xdr:colOff>9525</xdr:colOff>
      <xdr:row>36</xdr:row>
      <xdr:rowOff>13430</xdr:rowOff>
    </xdr:to>
    <xdr:sp macro="" textlink="">
      <xdr:nvSpPr>
        <xdr:cNvPr id="511" name="円/楕円 510"/>
        <xdr:cNvSpPr/>
      </xdr:nvSpPr>
      <xdr:spPr>
        <a:xfrm>
          <a:off x="13652500" y="60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29957</xdr:rowOff>
    </xdr:from>
    <xdr:ext cx="534377" cy="259045"/>
    <xdr:sp macro="" textlink="">
      <xdr:nvSpPr>
        <xdr:cNvPr id="512" name="テキスト ボックス 511"/>
        <xdr:cNvSpPr txBox="1"/>
      </xdr:nvSpPr>
      <xdr:spPr>
        <a:xfrm>
          <a:off x="13436111" y="58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31,295</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112294</xdr:rowOff>
    </xdr:from>
    <xdr:to>
      <xdr:col>18</xdr:col>
      <xdr:colOff>492125</xdr:colOff>
      <xdr:row>34</xdr:row>
      <xdr:rowOff>42444</xdr:rowOff>
    </xdr:to>
    <xdr:sp macro="" textlink="">
      <xdr:nvSpPr>
        <xdr:cNvPr id="513" name="円/楕円 512"/>
        <xdr:cNvSpPr/>
      </xdr:nvSpPr>
      <xdr:spPr>
        <a:xfrm>
          <a:off x="12763500" y="5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58971</xdr:rowOff>
    </xdr:from>
    <xdr:ext cx="534377" cy="259045"/>
    <xdr:sp macro="" textlink="">
      <xdr:nvSpPr>
        <xdr:cNvPr id="514" name="テキスト ボックス 513"/>
        <xdr:cNvSpPr txBox="1"/>
      </xdr:nvSpPr>
      <xdr:spPr>
        <a:xfrm>
          <a:off x="12547111" y="554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5" name="直線コネクタ 52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6" name="テキスト ボックス 52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7" name="直線コネクタ 52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8" name="テキスト ボックス 527"/>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0" name="テキスト ボックス 529"/>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1" name="直線コネクタ 53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2" name="テキスト ボックス 531"/>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3" name="直線コネクタ 53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4" name="テキスト ボックス 533"/>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6" name="テキスト ボックス 53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38" name="直線コネクタ 537"/>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39"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0" name="直線コネクタ 53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1"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2" name="直線コネクタ 541"/>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3" name="直線コネクタ 54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4"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5" name="フローチャート : 判断 544"/>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6" name="直線コネクタ 54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142240</xdr:rowOff>
    </xdr:from>
    <xdr:to>
      <xdr:col>22</xdr:col>
      <xdr:colOff>415925</xdr:colOff>
      <xdr:row>59</xdr:row>
      <xdr:rowOff>72390</xdr:rowOff>
    </xdr:to>
    <xdr:sp macro="" textlink="">
      <xdr:nvSpPr>
        <xdr:cNvPr id="547" name="フローチャート : 判断 546"/>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88917</xdr:rowOff>
    </xdr:from>
    <xdr:ext cx="249299" cy="259045"/>
    <xdr:sp macro="" textlink="">
      <xdr:nvSpPr>
        <xdr:cNvPr id="548" name="テキスト ボックス 547"/>
        <xdr:cNvSpPr txBox="1"/>
      </xdr:nvSpPr>
      <xdr:spPr>
        <a:xfrm>
          <a:off x="15356649" y="9861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9" name="直線コネクタ 54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119380</xdr:rowOff>
    </xdr:from>
    <xdr:to>
      <xdr:col>21</xdr:col>
      <xdr:colOff>212725</xdr:colOff>
      <xdr:row>59</xdr:row>
      <xdr:rowOff>49530</xdr:rowOff>
    </xdr:to>
    <xdr:sp macro="" textlink="">
      <xdr:nvSpPr>
        <xdr:cNvPr id="550" name="フローチャート : 判断 549"/>
        <xdr:cNvSpPr/>
      </xdr:nvSpPr>
      <xdr:spPr>
        <a:xfrm>
          <a:off x="1454150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66057</xdr:rowOff>
    </xdr:from>
    <xdr:ext cx="249299" cy="259045"/>
    <xdr:sp macro="" textlink="">
      <xdr:nvSpPr>
        <xdr:cNvPr id="551" name="テキスト ボックス 550"/>
        <xdr:cNvSpPr txBox="1"/>
      </xdr:nvSpPr>
      <xdr:spPr>
        <a:xfrm>
          <a:off x="14467649" y="9838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2" name="直線コネクタ 55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96520</xdr:rowOff>
    </xdr:from>
    <xdr:to>
      <xdr:col>20</xdr:col>
      <xdr:colOff>9525</xdr:colOff>
      <xdr:row>59</xdr:row>
      <xdr:rowOff>26670</xdr:rowOff>
    </xdr:to>
    <xdr:sp macro="" textlink="">
      <xdr:nvSpPr>
        <xdr:cNvPr id="553" name="フローチャート : 判断 552"/>
        <xdr:cNvSpPr/>
      </xdr:nvSpPr>
      <xdr:spPr>
        <a:xfrm>
          <a:off x="13652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43197</xdr:rowOff>
    </xdr:from>
    <xdr:ext cx="249299" cy="259045"/>
    <xdr:sp macro="" textlink="">
      <xdr:nvSpPr>
        <xdr:cNvPr id="554" name="テキスト ボックス 553"/>
        <xdr:cNvSpPr txBox="1"/>
      </xdr:nvSpPr>
      <xdr:spPr>
        <a:xfrm>
          <a:off x="13578649" y="981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138430</xdr:rowOff>
    </xdr:from>
    <xdr:to>
      <xdr:col>18</xdr:col>
      <xdr:colOff>492125</xdr:colOff>
      <xdr:row>58</xdr:row>
      <xdr:rowOff>68580</xdr:rowOff>
    </xdr:to>
    <xdr:sp macro="" textlink="">
      <xdr:nvSpPr>
        <xdr:cNvPr id="555" name="フローチャート : 判断 554"/>
        <xdr:cNvSpPr/>
      </xdr:nvSpPr>
      <xdr:spPr>
        <a:xfrm>
          <a:off x="12763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56</xdr:row>
      <xdr:rowOff>85107</xdr:rowOff>
    </xdr:from>
    <xdr:ext cx="313932" cy="259045"/>
    <xdr:sp macro="" textlink="">
      <xdr:nvSpPr>
        <xdr:cNvPr id="556" name="テキスト ボックス 555"/>
        <xdr:cNvSpPr txBox="1"/>
      </xdr:nvSpPr>
      <xdr:spPr>
        <a:xfrm>
          <a:off x="12657333" y="968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2" name="円/楕円 56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3"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4" name="円/楕円 56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5" name="テキスト ボックス 564"/>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6" name="円/楕円 56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7" name="テキスト ボックス 56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8" name="円/楕円 56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9" name="テキスト ボックス 568"/>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0" name="円/楕円 56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1" name="テキスト ボックス 570"/>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5" name="テキスト ボックス 58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7" name="テキスト ボックス 58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9" name="テキスト ボックス 58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5" name="直線コネクタ 594"/>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6"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7" name="直線コネクタ 596"/>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598"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599" name="直線コネクタ 598"/>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58534</xdr:rowOff>
    </xdr:from>
    <xdr:to>
      <xdr:col>23</xdr:col>
      <xdr:colOff>517525</xdr:colOff>
      <xdr:row>77</xdr:row>
      <xdr:rowOff>98780</xdr:rowOff>
    </xdr:to>
    <xdr:cxnSp macro="">
      <xdr:nvCxnSpPr>
        <xdr:cNvPr id="600" name="直線コネクタ 599"/>
        <xdr:cNvCxnSpPr/>
      </xdr:nvCxnSpPr>
      <xdr:spPr>
        <a:xfrm>
          <a:off x="15481300" y="13260184"/>
          <a:ext cx="838200" cy="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9453</xdr:rowOff>
    </xdr:from>
    <xdr:ext cx="534377" cy="259045"/>
    <xdr:sp macro="" textlink="">
      <xdr:nvSpPr>
        <xdr:cNvPr id="601" name="公債費平均値テキスト"/>
        <xdr:cNvSpPr txBox="1"/>
      </xdr:nvSpPr>
      <xdr:spPr>
        <a:xfrm>
          <a:off x="16370300" y="12696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2" name="フローチャート : 判断 601"/>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158877</xdr:rowOff>
    </xdr:from>
    <xdr:to>
      <xdr:col>22</xdr:col>
      <xdr:colOff>365125</xdr:colOff>
      <xdr:row>77</xdr:row>
      <xdr:rowOff>58534</xdr:rowOff>
    </xdr:to>
    <xdr:cxnSp macro="">
      <xdr:nvCxnSpPr>
        <xdr:cNvPr id="603" name="直線コネクタ 602"/>
        <xdr:cNvCxnSpPr/>
      </xdr:nvCxnSpPr>
      <xdr:spPr>
        <a:xfrm>
          <a:off x="14592300" y="13189077"/>
          <a:ext cx="889000" cy="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161519</xdr:rowOff>
    </xdr:from>
    <xdr:to>
      <xdr:col>22</xdr:col>
      <xdr:colOff>415925</xdr:colOff>
      <xdr:row>74</xdr:row>
      <xdr:rowOff>91669</xdr:rowOff>
    </xdr:to>
    <xdr:sp macro="" textlink="">
      <xdr:nvSpPr>
        <xdr:cNvPr id="604" name="フローチャート : 判断 603"/>
        <xdr:cNvSpPr/>
      </xdr:nvSpPr>
      <xdr:spPr>
        <a:xfrm>
          <a:off x="15430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108196</xdr:rowOff>
    </xdr:from>
    <xdr:ext cx="534377" cy="259045"/>
    <xdr:sp macro="" textlink="">
      <xdr:nvSpPr>
        <xdr:cNvPr id="605" name="テキスト ボックス 604"/>
        <xdr:cNvSpPr txBox="1"/>
      </xdr:nvSpPr>
      <xdr:spPr>
        <a:xfrm>
          <a:off x="15214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158877</xdr:rowOff>
    </xdr:from>
    <xdr:to>
      <xdr:col>21</xdr:col>
      <xdr:colOff>161925</xdr:colOff>
      <xdr:row>77</xdr:row>
      <xdr:rowOff>54254</xdr:rowOff>
    </xdr:to>
    <xdr:cxnSp macro="">
      <xdr:nvCxnSpPr>
        <xdr:cNvPr id="606" name="直線コネクタ 605"/>
        <xdr:cNvCxnSpPr/>
      </xdr:nvCxnSpPr>
      <xdr:spPr>
        <a:xfrm flipV="1">
          <a:off x="13703300" y="13189077"/>
          <a:ext cx="889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154686</xdr:rowOff>
    </xdr:from>
    <xdr:to>
      <xdr:col>21</xdr:col>
      <xdr:colOff>212725</xdr:colOff>
      <xdr:row>74</xdr:row>
      <xdr:rowOff>84836</xdr:rowOff>
    </xdr:to>
    <xdr:sp macro="" textlink="">
      <xdr:nvSpPr>
        <xdr:cNvPr id="607" name="フローチャート : 判断 606"/>
        <xdr:cNvSpPr/>
      </xdr:nvSpPr>
      <xdr:spPr>
        <a:xfrm>
          <a:off x="14541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101363</xdr:rowOff>
    </xdr:from>
    <xdr:ext cx="534377" cy="259045"/>
    <xdr:sp macro="" textlink="">
      <xdr:nvSpPr>
        <xdr:cNvPr id="608" name="テキスト ボックス 607"/>
        <xdr:cNvSpPr txBox="1"/>
      </xdr:nvSpPr>
      <xdr:spPr>
        <a:xfrm>
          <a:off x="14325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53480</xdr:rowOff>
    </xdr:from>
    <xdr:to>
      <xdr:col>19</xdr:col>
      <xdr:colOff>644525</xdr:colOff>
      <xdr:row>77</xdr:row>
      <xdr:rowOff>54254</xdr:rowOff>
    </xdr:to>
    <xdr:cxnSp macro="">
      <xdr:nvCxnSpPr>
        <xdr:cNvPr id="609" name="直線コネクタ 608"/>
        <xdr:cNvCxnSpPr/>
      </xdr:nvCxnSpPr>
      <xdr:spPr>
        <a:xfrm>
          <a:off x="12814300" y="13255130"/>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151981</xdr:rowOff>
    </xdr:from>
    <xdr:to>
      <xdr:col>20</xdr:col>
      <xdr:colOff>9525</xdr:colOff>
      <xdr:row>74</xdr:row>
      <xdr:rowOff>82131</xdr:rowOff>
    </xdr:to>
    <xdr:sp macro="" textlink="">
      <xdr:nvSpPr>
        <xdr:cNvPr id="610" name="フローチャート : 判断 609"/>
        <xdr:cNvSpPr/>
      </xdr:nvSpPr>
      <xdr:spPr>
        <a:xfrm>
          <a:off x="13652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98658</xdr:rowOff>
    </xdr:from>
    <xdr:ext cx="534377" cy="259045"/>
    <xdr:sp macro="" textlink="">
      <xdr:nvSpPr>
        <xdr:cNvPr id="611" name="テキスト ボックス 610"/>
        <xdr:cNvSpPr txBox="1"/>
      </xdr:nvSpPr>
      <xdr:spPr>
        <a:xfrm>
          <a:off x="13436111" y="124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137313</xdr:rowOff>
    </xdr:from>
    <xdr:to>
      <xdr:col>18</xdr:col>
      <xdr:colOff>492125</xdr:colOff>
      <xdr:row>74</xdr:row>
      <xdr:rowOff>67463</xdr:rowOff>
    </xdr:to>
    <xdr:sp macro="" textlink="">
      <xdr:nvSpPr>
        <xdr:cNvPr id="612" name="フローチャート : 判断 611"/>
        <xdr:cNvSpPr/>
      </xdr:nvSpPr>
      <xdr:spPr>
        <a:xfrm>
          <a:off x="12763500" y="12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83990</xdr:rowOff>
    </xdr:from>
    <xdr:ext cx="534377" cy="259045"/>
    <xdr:sp macro="" textlink="">
      <xdr:nvSpPr>
        <xdr:cNvPr id="613" name="テキスト ボックス 612"/>
        <xdr:cNvSpPr txBox="1"/>
      </xdr:nvSpPr>
      <xdr:spPr>
        <a:xfrm>
          <a:off x="12547111" y="124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47980</xdr:rowOff>
    </xdr:from>
    <xdr:to>
      <xdr:col>23</xdr:col>
      <xdr:colOff>568325</xdr:colOff>
      <xdr:row>77</xdr:row>
      <xdr:rowOff>149580</xdr:rowOff>
    </xdr:to>
    <xdr:sp macro="" textlink="">
      <xdr:nvSpPr>
        <xdr:cNvPr id="619" name="円/楕円 618"/>
        <xdr:cNvSpPr/>
      </xdr:nvSpPr>
      <xdr:spPr>
        <a:xfrm>
          <a:off x="16268700" y="132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134357</xdr:rowOff>
    </xdr:from>
    <xdr:ext cx="534377" cy="259045"/>
    <xdr:sp macro="" textlink="">
      <xdr:nvSpPr>
        <xdr:cNvPr id="620" name="公債費該当値テキスト"/>
        <xdr:cNvSpPr txBox="1"/>
      </xdr:nvSpPr>
      <xdr:spPr>
        <a:xfrm>
          <a:off x="16370300" y="1316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7734</xdr:rowOff>
    </xdr:from>
    <xdr:to>
      <xdr:col>22</xdr:col>
      <xdr:colOff>415925</xdr:colOff>
      <xdr:row>77</xdr:row>
      <xdr:rowOff>109334</xdr:rowOff>
    </xdr:to>
    <xdr:sp macro="" textlink="">
      <xdr:nvSpPr>
        <xdr:cNvPr id="621" name="円/楕円 620"/>
        <xdr:cNvSpPr/>
      </xdr:nvSpPr>
      <xdr:spPr>
        <a:xfrm>
          <a:off x="15430500" y="1320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100461</xdr:rowOff>
    </xdr:from>
    <xdr:ext cx="534377" cy="259045"/>
    <xdr:sp macro="" textlink="">
      <xdr:nvSpPr>
        <xdr:cNvPr id="622" name="テキスト ボックス 621"/>
        <xdr:cNvSpPr txBox="1"/>
      </xdr:nvSpPr>
      <xdr:spPr>
        <a:xfrm>
          <a:off x="15214111" y="1330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108077</xdr:rowOff>
    </xdr:from>
    <xdr:to>
      <xdr:col>21</xdr:col>
      <xdr:colOff>212725</xdr:colOff>
      <xdr:row>77</xdr:row>
      <xdr:rowOff>38227</xdr:rowOff>
    </xdr:to>
    <xdr:sp macro="" textlink="">
      <xdr:nvSpPr>
        <xdr:cNvPr id="623" name="円/楕円 622"/>
        <xdr:cNvSpPr/>
      </xdr:nvSpPr>
      <xdr:spPr>
        <a:xfrm>
          <a:off x="14541500" y="131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29354</xdr:rowOff>
    </xdr:from>
    <xdr:ext cx="534377" cy="259045"/>
    <xdr:sp macro="" textlink="">
      <xdr:nvSpPr>
        <xdr:cNvPr id="624" name="テキスト ボックス 623"/>
        <xdr:cNvSpPr txBox="1"/>
      </xdr:nvSpPr>
      <xdr:spPr>
        <a:xfrm>
          <a:off x="14325111" y="1323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3454</xdr:rowOff>
    </xdr:from>
    <xdr:to>
      <xdr:col>20</xdr:col>
      <xdr:colOff>9525</xdr:colOff>
      <xdr:row>77</xdr:row>
      <xdr:rowOff>105054</xdr:rowOff>
    </xdr:to>
    <xdr:sp macro="" textlink="">
      <xdr:nvSpPr>
        <xdr:cNvPr id="625" name="円/楕円 624"/>
        <xdr:cNvSpPr/>
      </xdr:nvSpPr>
      <xdr:spPr>
        <a:xfrm>
          <a:off x="13652500" y="132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96181</xdr:rowOff>
    </xdr:from>
    <xdr:ext cx="534377" cy="259045"/>
    <xdr:sp macro="" textlink="">
      <xdr:nvSpPr>
        <xdr:cNvPr id="626" name="テキスト ボックス 625"/>
        <xdr:cNvSpPr txBox="1"/>
      </xdr:nvSpPr>
      <xdr:spPr>
        <a:xfrm>
          <a:off x="13436111" y="132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2680</xdr:rowOff>
    </xdr:from>
    <xdr:to>
      <xdr:col>18</xdr:col>
      <xdr:colOff>492125</xdr:colOff>
      <xdr:row>77</xdr:row>
      <xdr:rowOff>104280</xdr:rowOff>
    </xdr:to>
    <xdr:sp macro="" textlink="">
      <xdr:nvSpPr>
        <xdr:cNvPr id="627" name="円/楕円 626"/>
        <xdr:cNvSpPr/>
      </xdr:nvSpPr>
      <xdr:spPr>
        <a:xfrm>
          <a:off x="12763500" y="132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95407</xdr:rowOff>
    </xdr:from>
    <xdr:ext cx="534377" cy="259045"/>
    <xdr:sp macro="" textlink="">
      <xdr:nvSpPr>
        <xdr:cNvPr id="628" name="テキスト ボックス 627"/>
        <xdr:cNvSpPr txBox="1"/>
      </xdr:nvSpPr>
      <xdr:spPr>
        <a:xfrm>
          <a:off x="12547111" y="132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2" name="テキスト ボックス 64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4" name="テキスト ボックス 64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6" name="テキスト ボックス 64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8" name="テキスト ボックス 64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0" name="テキスト ボックス 649"/>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2" name="テキスト ボックス 65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78710</xdr:rowOff>
    </xdr:from>
    <xdr:to>
      <xdr:col>23</xdr:col>
      <xdr:colOff>516889</xdr:colOff>
      <xdr:row>99</xdr:row>
      <xdr:rowOff>97893</xdr:rowOff>
    </xdr:to>
    <xdr:cxnSp macro="">
      <xdr:nvCxnSpPr>
        <xdr:cNvPr id="654" name="直線コネクタ 653"/>
        <xdr:cNvCxnSpPr/>
      </xdr:nvCxnSpPr>
      <xdr:spPr>
        <a:xfrm flipV="1">
          <a:off x="16317595" y="16366460"/>
          <a:ext cx="1269" cy="704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131306</xdr:rowOff>
    </xdr:from>
    <xdr:ext cx="378565" cy="259045"/>
    <xdr:sp macro="" textlink="">
      <xdr:nvSpPr>
        <xdr:cNvPr id="655" name="積立金最小値テキスト"/>
        <xdr:cNvSpPr txBox="1"/>
      </xdr:nvSpPr>
      <xdr:spPr>
        <a:xfrm>
          <a:off x="16370300" y="17104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97893</xdr:rowOff>
    </xdr:from>
    <xdr:to>
      <xdr:col>23</xdr:col>
      <xdr:colOff>606425</xdr:colOff>
      <xdr:row>99</xdr:row>
      <xdr:rowOff>97893</xdr:rowOff>
    </xdr:to>
    <xdr:cxnSp macro="">
      <xdr:nvCxnSpPr>
        <xdr:cNvPr id="656" name="直線コネクタ 655"/>
        <xdr:cNvCxnSpPr/>
      </xdr:nvCxnSpPr>
      <xdr:spPr>
        <a:xfrm>
          <a:off x="16230600" y="1707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25387</xdr:rowOff>
    </xdr:from>
    <xdr:ext cx="599010" cy="259045"/>
    <xdr:sp macro="" textlink="">
      <xdr:nvSpPr>
        <xdr:cNvPr id="657" name="積立金最大値テキスト"/>
        <xdr:cNvSpPr txBox="1"/>
      </xdr:nvSpPr>
      <xdr:spPr>
        <a:xfrm>
          <a:off x="16370300" y="1614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95</xdr:row>
      <xdr:rowOff>78710</xdr:rowOff>
    </xdr:from>
    <xdr:to>
      <xdr:col>23</xdr:col>
      <xdr:colOff>606425</xdr:colOff>
      <xdr:row>95</xdr:row>
      <xdr:rowOff>78710</xdr:rowOff>
    </xdr:to>
    <xdr:cxnSp macro="">
      <xdr:nvCxnSpPr>
        <xdr:cNvPr id="658" name="直線コネクタ 657"/>
        <xdr:cNvCxnSpPr/>
      </xdr:nvCxnSpPr>
      <xdr:spPr>
        <a:xfrm>
          <a:off x="16230600" y="163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4009</xdr:rowOff>
    </xdr:from>
    <xdr:to>
      <xdr:col>23</xdr:col>
      <xdr:colOff>517525</xdr:colOff>
      <xdr:row>98</xdr:row>
      <xdr:rowOff>152127</xdr:rowOff>
    </xdr:to>
    <xdr:cxnSp macro="">
      <xdr:nvCxnSpPr>
        <xdr:cNvPr id="659" name="直線コネクタ 658"/>
        <xdr:cNvCxnSpPr/>
      </xdr:nvCxnSpPr>
      <xdr:spPr>
        <a:xfrm>
          <a:off x="15481300" y="16634659"/>
          <a:ext cx="838200" cy="3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4308</xdr:rowOff>
    </xdr:from>
    <xdr:ext cx="534377" cy="259045"/>
    <xdr:sp macro="" textlink="">
      <xdr:nvSpPr>
        <xdr:cNvPr id="660" name="積立金平均値テキスト"/>
        <xdr:cNvSpPr txBox="1"/>
      </xdr:nvSpPr>
      <xdr:spPr>
        <a:xfrm>
          <a:off x="16370300" y="1697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25881</xdr:rowOff>
    </xdr:from>
    <xdr:to>
      <xdr:col>23</xdr:col>
      <xdr:colOff>568325</xdr:colOff>
      <xdr:row>99</xdr:row>
      <xdr:rowOff>127481</xdr:rowOff>
    </xdr:to>
    <xdr:sp macro="" textlink="">
      <xdr:nvSpPr>
        <xdr:cNvPr id="661" name="フローチャート : 判断 660"/>
        <xdr:cNvSpPr/>
      </xdr:nvSpPr>
      <xdr:spPr>
        <a:xfrm>
          <a:off x="16268700" y="1699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4009</xdr:rowOff>
    </xdr:from>
    <xdr:to>
      <xdr:col>22</xdr:col>
      <xdr:colOff>365125</xdr:colOff>
      <xdr:row>97</xdr:row>
      <xdr:rowOff>82255</xdr:rowOff>
    </xdr:to>
    <xdr:cxnSp macro="">
      <xdr:nvCxnSpPr>
        <xdr:cNvPr id="662" name="直線コネクタ 661"/>
        <xdr:cNvCxnSpPr/>
      </xdr:nvCxnSpPr>
      <xdr:spPr>
        <a:xfrm flipV="1">
          <a:off x="14592300" y="16634659"/>
          <a:ext cx="889000" cy="7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169281</xdr:rowOff>
    </xdr:from>
    <xdr:to>
      <xdr:col>22</xdr:col>
      <xdr:colOff>415925</xdr:colOff>
      <xdr:row>99</xdr:row>
      <xdr:rowOff>99431</xdr:rowOff>
    </xdr:to>
    <xdr:sp macro="" textlink="">
      <xdr:nvSpPr>
        <xdr:cNvPr id="663" name="フローチャート : 判断 662"/>
        <xdr:cNvSpPr/>
      </xdr:nvSpPr>
      <xdr:spPr>
        <a:xfrm>
          <a:off x="15430500" y="1697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90558</xdr:rowOff>
    </xdr:from>
    <xdr:ext cx="534377" cy="259045"/>
    <xdr:sp macro="" textlink="">
      <xdr:nvSpPr>
        <xdr:cNvPr id="664" name="テキスト ボックス 663"/>
        <xdr:cNvSpPr txBox="1"/>
      </xdr:nvSpPr>
      <xdr:spPr>
        <a:xfrm>
          <a:off x="15214111" y="1706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28449</xdr:rowOff>
    </xdr:from>
    <xdr:to>
      <xdr:col>21</xdr:col>
      <xdr:colOff>161925</xdr:colOff>
      <xdr:row>97</xdr:row>
      <xdr:rowOff>82255</xdr:rowOff>
    </xdr:to>
    <xdr:cxnSp macro="">
      <xdr:nvCxnSpPr>
        <xdr:cNvPr id="665" name="直線コネクタ 664"/>
        <xdr:cNvCxnSpPr/>
      </xdr:nvCxnSpPr>
      <xdr:spPr>
        <a:xfrm>
          <a:off x="13703300" y="15630399"/>
          <a:ext cx="889000" cy="108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1654</xdr:rowOff>
    </xdr:from>
    <xdr:to>
      <xdr:col>21</xdr:col>
      <xdr:colOff>212725</xdr:colOff>
      <xdr:row>99</xdr:row>
      <xdr:rowOff>103254</xdr:rowOff>
    </xdr:to>
    <xdr:sp macro="" textlink="">
      <xdr:nvSpPr>
        <xdr:cNvPr id="666" name="フローチャート : 判断 665"/>
        <xdr:cNvSpPr/>
      </xdr:nvSpPr>
      <xdr:spPr>
        <a:xfrm>
          <a:off x="14541500" y="1697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94381</xdr:rowOff>
    </xdr:from>
    <xdr:ext cx="534377" cy="259045"/>
    <xdr:sp macro="" textlink="">
      <xdr:nvSpPr>
        <xdr:cNvPr id="667" name="テキスト ボックス 666"/>
        <xdr:cNvSpPr txBox="1"/>
      </xdr:nvSpPr>
      <xdr:spPr>
        <a:xfrm>
          <a:off x="14325111" y="1706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28449</xdr:rowOff>
    </xdr:from>
    <xdr:to>
      <xdr:col>19</xdr:col>
      <xdr:colOff>644525</xdr:colOff>
      <xdr:row>98</xdr:row>
      <xdr:rowOff>138176</xdr:rowOff>
    </xdr:to>
    <xdr:cxnSp macro="">
      <xdr:nvCxnSpPr>
        <xdr:cNvPr id="668" name="直線コネクタ 667"/>
        <xdr:cNvCxnSpPr/>
      </xdr:nvCxnSpPr>
      <xdr:spPr>
        <a:xfrm flipV="1">
          <a:off x="12814300" y="15630399"/>
          <a:ext cx="889000" cy="130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128679</xdr:rowOff>
    </xdr:from>
    <xdr:to>
      <xdr:col>20</xdr:col>
      <xdr:colOff>9525</xdr:colOff>
      <xdr:row>99</xdr:row>
      <xdr:rowOff>58829</xdr:rowOff>
    </xdr:to>
    <xdr:sp macro="" textlink="">
      <xdr:nvSpPr>
        <xdr:cNvPr id="669" name="フローチャート : 判断 668"/>
        <xdr:cNvSpPr/>
      </xdr:nvSpPr>
      <xdr:spPr>
        <a:xfrm>
          <a:off x="13652500" y="1693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49956</xdr:rowOff>
    </xdr:from>
    <xdr:ext cx="534377" cy="259045"/>
    <xdr:sp macro="" textlink="">
      <xdr:nvSpPr>
        <xdr:cNvPr id="670" name="テキスト ボックス 669"/>
        <xdr:cNvSpPr txBox="1"/>
      </xdr:nvSpPr>
      <xdr:spPr>
        <a:xfrm>
          <a:off x="13436111" y="170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5012</xdr:rowOff>
    </xdr:from>
    <xdr:to>
      <xdr:col>18</xdr:col>
      <xdr:colOff>492125</xdr:colOff>
      <xdr:row>99</xdr:row>
      <xdr:rowOff>106612</xdr:rowOff>
    </xdr:to>
    <xdr:sp macro="" textlink="">
      <xdr:nvSpPr>
        <xdr:cNvPr id="671" name="フローチャート : 判断 670"/>
        <xdr:cNvSpPr/>
      </xdr:nvSpPr>
      <xdr:spPr>
        <a:xfrm>
          <a:off x="12763500" y="1697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97739</xdr:rowOff>
    </xdr:from>
    <xdr:ext cx="534377" cy="259045"/>
    <xdr:sp macro="" textlink="">
      <xdr:nvSpPr>
        <xdr:cNvPr id="672" name="テキスト ボックス 671"/>
        <xdr:cNvSpPr txBox="1"/>
      </xdr:nvSpPr>
      <xdr:spPr>
        <a:xfrm>
          <a:off x="12547111" y="1707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101327</xdr:rowOff>
    </xdr:from>
    <xdr:to>
      <xdr:col>23</xdr:col>
      <xdr:colOff>568325</xdr:colOff>
      <xdr:row>99</xdr:row>
      <xdr:rowOff>31477</xdr:rowOff>
    </xdr:to>
    <xdr:sp macro="" textlink="">
      <xdr:nvSpPr>
        <xdr:cNvPr id="678" name="円/楕円 677"/>
        <xdr:cNvSpPr/>
      </xdr:nvSpPr>
      <xdr:spPr>
        <a:xfrm>
          <a:off x="16268700" y="1690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60704</xdr:rowOff>
    </xdr:from>
    <xdr:ext cx="534377" cy="259045"/>
    <xdr:sp macro="" textlink="">
      <xdr:nvSpPr>
        <xdr:cNvPr id="679" name="積立金該当値テキスト"/>
        <xdr:cNvSpPr txBox="1"/>
      </xdr:nvSpPr>
      <xdr:spPr>
        <a:xfrm>
          <a:off x="16370300" y="1669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124659</xdr:rowOff>
    </xdr:from>
    <xdr:to>
      <xdr:col>22</xdr:col>
      <xdr:colOff>415925</xdr:colOff>
      <xdr:row>97</xdr:row>
      <xdr:rowOff>54809</xdr:rowOff>
    </xdr:to>
    <xdr:sp macro="" textlink="">
      <xdr:nvSpPr>
        <xdr:cNvPr id="680" name="円/楕円 679"/>
        <xdr:cNvSpPr/>
      </xdr:nvSpPr>
      <xdr:spPr>
        <a:xfrm>
          <a:off x="15430500" y="165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71336</xdr:rowOff>
    </xdr:from>
    <xdr:ext cx="599010" cy="259045"/>
    <xdr:sp macro="" textlink="">
      <xdr:nvSpPr>
        <xdr:cNvPr id="681" name="テキスト ボックス 680"/>
        <xdr:cNvSpPr txBox="1"/>
      </xdr:nvSpPr>
      <xdr:spPr>
        <a:xfrm>
          <a:off x="15181794" y="1635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268,100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31455</xdr:rowOff>
    </xdr:from>
    <xdr:to>
      <xdr:col>21</xdr:col>
      <xdr:colOff>212725</xdr:colOff>
      <xdr:row>97</xdr:row>
      <xdr:rowOff>133055</xdr:rowOff>
    </xdr:to>
    <xdr:sp macro="" textlink="">
      <xdr:nvSpPr>
        <xdr:cNvPr id="682" name="円/楕円 681"/>
        <xdr:cNvSpPr/>
      </xdr:nvSpPr>
      <xdr:spPr>
        <a:xfrm>
          <a:off x="14541500" y="166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149582</xdr:rowOff>
    </xdr:from>
    <xdr:ext cx="599010" cy="259045"/>
    <xdr:sp macro="" textlink="">
      <xdr:nvSpPr>
        <xdr:cNvPr id="683" name="テキスト ボックス 682"/>
        <xdr:cNvSpPr txBox="1"/>
      </xdr:nvSpPr>
      <xdr:spPr>
        <a:xfrm>
          <a:off x="14292794" y="1643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220,180</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149099</xdr:rowOff>
    </xdr:from>
    <xdr:to>
      <xdr:col>20</xdr:col>
      <xdr:colOff>9525</xdr:colOff>
      <xdr:row>91</xdr:row>
      <xdr:rowOff>79249</xdr:rowOff>
    </xdr:to>
    <xdr:sp macro="" textlink="">
      <xdr:nvSpPr>
        <xdr:cNvPr id="684" name="円/楕円 683"/>
        <xdr:cNvSpPr/>
      </xdr:nvSpPr>
      <xdr:spPr>
        <a:xfrm>
          <a:off x="13652500" y="155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95776</xdr:rowOff>
    </xdr:from>
    <xdr:ext cx="599010" cy="259045"/>
    <xdr:sp macro="" textlink="">
      <xdr:nvSpPr>
        <xdr:cNvPr id="685" name="テキスト ボックス 684"/>
        <xdr:cNvSpPr txBox="1"/>
      </xdr:nvSpPr>
      <xdr:spPr>
        <a:xfrm>
          <a:off x="13403794" y="1535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883,132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87376</xdr:rowOff>
    </xdr:from>
    <xdr:to>
      <xdr:col>18</xdr:col>
      <xdr:colOff>492125</xdr:colOff>
      <xdr:row>99</xdr:row>
      <xdr:rowOff>17526</xdr:rowOff>
    </xdr:to>
    <xdr:sp macro="" textlink="">
      <xdr:nvSpPr>
        <xdr:cNvPr id="686" name="円/楕円 685"/>
        <xdr:cNvSpPr/>
      </xdr:nvSpPr>
      <xdr:spPr>
        <a:xfrm>
          <a:off x="12763500" y="1688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34053</xdr:rowOff>
    </xdr:from>
    <xdr:ext cx="534377" cy="259045"/>
    <xdr:sp macro="" textlink="">
      <xdr:nvSpPr>
        <xdr:cNvPr id="687" name="テキスト ボックス 686"/>
        <xdr:cNvSpPr txBox="1"/>
      </xdr:nvSpPr>
      <xdr:spPr>
        <a:xfrm>
          <a:off x="12547111" y="166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09" name="直線コネクタ 708"/>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2"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3" name="直線コネクタ 712"/>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114874</xdr:rowOff>
    </xdr:from>
    <xdr:to>
      <xdr:col>32</xdr:col>
      <xdr:colOff>187325</xdr:colOff>
      <xdr:row>38</xdr:row>
      <xdr:rowOff>117937</xdr:rowOff>
    </xdr:to>
    <xdr:cxnSp macro="">
      <xdr:nvCxnSpPr>
        <xdr:cNvPr id="714" name="直線コネクタ 713"/>
        <xdr:cNvCxnSpPr/>
      </xdr:nvCxnSpPr>
      <xdr:spPr>
        <a:xfrm>
          <a:off x="21323300" y="6629974"/>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5"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6" name="フローチャート : 判断 715"/>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112542</xdr:rowOff>
    </xdr:from>
    <xdr:to>
      <xdr:col>31</xdr:col>
      <xdr:colOff>34925</xdr:colOff>
      <xdr:row>38</xdr:row>
      <xdr:rowOff>114874</xdr:rowOff>
    </xdr:to>
    <xdr:cxnSp macro="">
      <xdr:nvCxnSpPr>
        <xdr:cNvPr id="717" name="直線コネクタ 716"/>
        <xdr:cNvCxnSpPr/>
      </xdr:nvCxnSpPr>
      <xdr:spPr>
        <a:xfrm>
          <a:off x="20434300" y="6627642"/>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112542</xdr:rowOff>
    </xdr:from>
    <xdr:to>
      <xdr:col>29</xdr:col>
      <xdr:colOff>517525</xdr:colOff>
      <xdr:row>38</xdr:row>
      <xdr:rowOff>112679</xdr:rowOff>
    </xdr:to>
    <xdr:cxnSp macro="">
      <xdr:nvCxnSpPr>
        <xdr:cNvPr id="720" name="直線コネクタ 719"/>
        <xdr:cNvCxnSpPr/>
      </xdr:nvCxnSpPr>
      <xdr:spPr>
        <a:xfrm flipV="1">
          <a:off x="19545300" y="662764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112633</xdr:rowOff>
    </xdr:from>
    <xdr:to>
      <xdr:col>28</xdr:col>
      <xdr:colOff>314325</xdr:colOff>
      <xdr:row>38</xdr:row>
      <xdr:rowOff>112679</xdr:rowOff>
    </xdr:to>
    <xdr:cxnSp macro="">
      <xdr:nvCxnSpPr>
        <xdr:cNvPr id="723" name="直線コネクタ 722"/>
        <xdr:cNvCxnSpPr/>
      </xdr:nvCxnSpPr>
      <xdr:spPr>
        <a:xfrm>
          <a:off x="18656300" y="662773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67137</xdr:rowOff>
    </xdr:from>
    <xdr:to>
      <xdr:col>32</xdr:col>
      <xdr:colOff>238125</xdr:colOff>
      <xdr:row>38</xdr:row>
      <xdr:rowOff>168737</xdr:rowOff>
    </xdr:to>
    <xdr:sp macro="" textlink="">
      <xdr:nvSpPr>
        <xdr:cNvPr id="733" name="円/楕円 732"/>
        <xdr:cNvSpPr/>
      </xdr:nvSpPr>
      <xdr:spPr>
        <a:xfrm>
          <a:off x="22110700" y="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153514</xdr:rowOff>
    </xdr:from>
    <xdr:ext cx="378565" cy="259045"/>
    <xdr:sp macro="" textlink="">
      <xdr:nvSpPr>
        <xdr:cNvPr id="734" name="投資及び出資金該当値テキスト"/>
        <xdr:cNvSpPr txBox="1"/>
      </xdr:nvSpPr>
      <xdr:spPr>
        <a:xfrm>
          <a:off x="22212300" y="649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64074</xdr:rowOff>
    </xdr:from>
    <xdr:to>
      <xdr:col>31</xdr:col>
      <xdr:colOff>85725</xdr:colOff>
      <xdr:row>38</xdr:row>
      <xdr:rowOff>165674</xdr:rowOff>
    </xdr:to>
    <xdr:sp macro="" textlink="">
      <xdr:nvSpPr>
        <xdr:cNvPr id="735" name="円/楕円 734"/>
        <xdr:cNvSpPr/>
      </xdr:nvSpPr>
      <xdr:spPr>
        <a:xfrm>
          <a:off x="21272500" y="65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156801</xdr:rowOff>
    </xdr:from>
    <xdr:ext cx="378565" cy="259045"/>
    <xdr:sp macro="" textlink="">
      <xdr:nvSpPr>
        <xdr:cNvPr id="736" name="テキスト ボックス 735"/>
        <xdr:cNvSpPr txBox="1"/>
      </xdr:nvSpPr>
      <xdr:spPr>
        <a:xfrm>
          <a:off x="21134017" y="6671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61742</xdr:rowOff>
    </xdr:from>
    <xdr:to>
      <xdr:col>29</xdr:col>
      <xdr:colOff>568325</xdr:colOff>
      <xdr:row>38</xdr:row>
      <xdr:rowOff>163342</xdr:rowOff>
    </xdr:to>
    <xdr:sp macro="" textlink="">
      <xdr:nvSpPr>
        <xdr:cNvPr id="737" name="円/楕円 736"/>
        <xdr:cNvSpPr/>
      </xdr:nvSpPr>
      <xdr:spPr>
        <a:xfrm>
          <a:off x="20383500" y="65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154469</xdr:rowOff>
    </xdr:from>
    <xdr:ext cx="378565" cy="259045"/>
    <xdr:sp macro="" textlink="">
      <xdr:nvSpPr>
        <xdr:cNvPr id="738" name="テキスト ボックス 737"/>
        <xdr:cNvSpPr txBox="1"/>
      </xdr:nvSpPr>
      <xdr:spPr>
        <a:xfrm>
          <a:off x="20245017" y="6669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61879</xdr:rowOff>
    </xdr:from>
    <xdr:to>
      <xdr:col>28</xdr:col>
      <xdr:colOff>365125</xdr:colOff>
      <xdr:row>38</xdr:row>
      <xdr:rowOff>163479</xdr:rowOff>
    </xdr:to>
    <xdr:sp macro="" textlink="">
      <xdr:nvSpPr>
        <xdr:cNvPr id="739" name="円/楕円 738"/>
        <xdr:cNvSpPr/>
      </xdr:nvSpPr>
      <xdr:spPr>
        <a:xfrm>
          <a:off x="19494500" y="657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154606</xdr:rowOff>
    </xdr:from>
    <xdr:ext cx="378565" cy="259045"/>
    <xdr:sp macro="" textlink="">
      <xdr:nvSpPr>
        <xdr:cNvPr id="740" name="テキスト ボックス 739"/>
        <xdr:cNvSpPr txBox="1"/>
      </xdr:nvSpPr>
      <xdr:spPr>
        <a:xfrm>
          <a:off x="19356017" y="6669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61833</xdr:rowOff>
    </xdr:from>
    <xdr:to>
      <xdr:col>27</xdr:col>
      <xdr:colOff>161925</xdr:colOff>
      <xdr:row>38</xdr:row>
      <xdr:rowOff>163433</xdr:rowOff>
    </xdr:to>
    <xdr:sp macro="" textlink="">
      <xdr:nvSpPr>
        <xdr:cNvPr id="741" name="円/楕円 740"/>
        <xdr:cNvSpPr/>
      </xdr:nvSpPr>
      <xdr:spPr>
        <a:xfrm>
          <a:off x="18605500" y="657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154560</xdr:rowOff>
    </xdr:from>
    <xdr:ext cx="378565" cy="259045"/>
    <xdr:sp macro="" textlink="">
      <xdr:nvSpPr>
        <xdr:cNvPr id="742" name="テキスト ボックス 741"/>
        <xdr:cNvSpPr txBox="1"/>
      </xdr:nvSpPr>
      <xdr:spPr>
        <a:xfrm>
          <a:off x="18467017" y="6669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68" name="直線コネクタ 767"/>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0" name="直線コネクタ 76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1"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2" name="直線コネクタ 771"/>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71153</xdr:rowOff>
    </xdr:from>
    <xdr:to>
      <xdr:col>32</xdr:col>
      <xdr:colOff>187325</xdr:colOff>
      <xdr:row>58</xdr:row>
      <xdr:rowOff>154820</xdr:rowOff>
    </xdr:to>
    <xdr:cxnSp macro="">
      <xdr:nvCxnSpPr>
        <xdr:cNvPr id="773" name="直線コネクタ 772"/>
        <xdr:cNvCxnSpPr/>
      </xdr:nvCxnSpPr>
      <xdr:spPr>
        <a:xfrm flipV="1">
          <a:off x="21323300" y="9843803"/>
          <a:ext cx="838200" cy="2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160138</xdr:rowOff>
    </xdr:from>
    <xdr:ext cx="469744" cy="259045"/>
    <xdr:sp macro="" textlink="">
      <xdr:nvSpPr>
        <xdr:cNvPr id="774" name="貸付金平均値テキスト"/>
        <xdr:cNvSpPr txBox="1"/>
      </xdr:nvSpPr>
      <xdr:spPr>
        <a:xfrm>
          <a:off x="22212300" y="993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5" name="フローチャート : 判断 774"/>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95352</xdr:rowOff>
    </xdr:from>
    <xdr:to>
      <xdr:col>31</xdr:col>
      <xdr:colOff>34925</xdr:colOff>
      <xdr:row>58</xdr:row>
      <xdr:rowOff>154820</xdr:rowOff>
    </xdr:to>
    <xdr:cxnSp macro="">
      <xdr:nvCxnSpPr>
        <xdr:cNvPr id="776" name="直線コネクタ 775"/>
        <xdr:cNvCxnSpPr/>
      </xdr:nvCxnSpPr>
      <xdr:spPr>
        <a:xfrm>
          <a:off x="20434300" y="9696552"/>
          <a:ext cx="889000" cy="4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165840</xdr:rowOff>
    </xdr:from>
    <xdr:to>
      <xdr:col>31</xdr:col>
      <xdr:colOff>85725</xdr:colOff>
      <xdr:row>58</xdr:row>
      <xdr:rowOff>95990</xdr:rowOff>
    </xdr:to>
    <xdr:sp macro="" textlink="">
      <xdr:nvSpPr>
        <xdr:cNvPr id="777" name="フローチャート : 判断 776"/>
        <xdr:cNvSpPr/>
      </xdr:nvSpPr>
      <xdr:spPr>
        <a:xfrm>
          <a:off x="21272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112517</xdr:rowOff>
    </xdr:from>
    <xdr:ext cx="469744" cy="259045"/>
    <xdr:sp macro="" textlink="">
      <xdr:nvSpPr>
        <xdr:cNvPr id="778" name="テキスト ボックス 777"/>
        <xdr:cNvSpPr txBox="1"/>
      </xdr:nvSpPr>
      <xdr:spPr>
        <a:xfrm>
          <a:off x="21088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95352</xdr:rowOff>
    </xdr:from>
    <xdr:to>
      <xdr:col>29</xdr:col>
      <xdr:colOff>517525</xdr:colOff>
      <xdr:row>58</xdr:row>
      <xdr:rowOff>120726</xdr:rowOff>
    </xdr:to>
    <xdr:cxnSp macro="">
      <xdr:nvCxnSpPr>
        <xdr:cNvPr id="779" name="直線コネクタ 778"/>
        <xdr:cNvCxnSpPr/>
      </xdr:nvCxnSpPr>
      <xdr:spPr>
        <a:xfrm flipV="1">
          <a:off x="19545300" y="9696552"/>
          <a:ext cx="889000" cy="3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155292</xdr:rowOff>
    </xdr:from>
    <xdr:to>
      <xdr:col>29</xdr:col>
      <xdr:colOff>568325</xdr:colOff>
      <xdr:row>58</xdr:row>
      <xdr:rowOff>85442</xdr:rowOff>
    </xdr:to>
    <xdr:sp macro="" textlink="">
      <xdr:nvSpPr>
        <xdr:cNvPr id="780" name="フローチャート : 判断 779"/>
        <xdr:cNvSpPr/>
      </xdr:nvSpPr>
      <xdr:spPr>
        <a:xfrm>
          <a:off x="20383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76569</xdr:rowOff>
    </xdr:from>
    <xdr:ext cx="469744" cy="259045"/>
    <xdr:sp macro="" textlink="">
      <xdr:nvSpPr>
        <xdr:cNvPr id="781" name="テキスト ボックス 780"/>
        <xdr:cNvSpPr txBox="1"/>
      </xdr:nvSpPr>
      <xdr:spPr>
        <a:xfrm>
          <a:off x="20199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46235</xdr:rowOff>
    </xdr:from>
    <xdr:to>
      <xdr:col>28</xdr:col>
      <xdr:colOff>314325</xdr:colOff>
      <xdr:row>58</xdr:row>
      <xdr:rowOff>120726</xdr:rowOff>
    </xdr:to>
    <xdr:cxnSp macro="">
      <xdr:nvCxnSpPr>
        <xdr:cNvPr id="782" name="直線コネクタ 781"/>
        <xdr:cNvCxnSpPr/>
      </xdr:nvCxnSpPr>
      <xdr:spPr>
        <a:xfrm>
          <a:off x="18656300" y="9990335"/>
          <a:ext cx="889000" cy="7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151895</xdr:rowOff>
    </xdr:from>
    <xdr:to>
      <xdr:col>28</xdr:col>
      <xdr:colOff>365125</xdr:colOff>
      <xdr:row>58</xdr:row>
      <xdr:rowOff>82045</xdr:rowOff>
    </xdr:to>
    <xdr:sp macro="" textlink="">
      <xdr:nvSpPr>
        <xdr:cNvPr id="783" name="フローチャート : 判断 782"/>
        <xdr:cNvSpPr/>
      </xdr:nvSpPr>
      <xdr:spPr>
        <a:xfrm>
          <a:off x="19494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98572</xdr:rowOff>
    </xdr:from>
    <xdr:ext cx="469744" cy="259045"/>
    <xdr:sp macro="" textlink="">
      <xdr:nvSpPr>
        <xdr:cNvPr id="784" name="テキスト ボックス 783"/>
        <xdr:cNvSpPr txBox="1"/>
      </xdr:nvSpPr>
      <xdr:spPr>
        <a:xfrm>
          <a:off x="19310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139388</xdr:rowOff>
    </xdr:from>
    <xdr:to>
      <xdr:col>27</xdr:col>
      <xdr:colOff>161925</xdr:colOff>
      <xdr:row>58</xdr:row>
      <xdr:rowOff>69538</xdr:rowOff>
    </xdr:to>
    <xdr:sp macro="" textlink="">
      <xdr:nvSpPr>
        <xdr:cNvPr id="785" name="フローチャート : 判断 784"/>
        <xdr:cNvSpPr/>
      </xdr:nvSpPr>
      <xdr:spPr>
        <a:xfrm>
          <a:off x="18605500" y="991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86065</xdr:rowOff>
    </xdr:from>
    <xdr:ext cx="469744" cy="259045"/>
    <xdr:sp macro="" textlink="">
      <xdr:nvSpPr>
        <xdr:cNvPr id="786" name="テキスト ボックス 785"/>
        <xdr:cNvSpPr txBox="1"/>
      </xdr:nvSpPr>
      <xdr:spPr>
        <a:xfrm>
          <a:off x="18421427" y="96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20353</xdr:rowOff>
    </xdr:from>
    <xdr:to>
      <xdr:col>32</xdr:col>
      <xdr:colOff>238125</xdr:colOff>
      <xdr:row>57</xdr:row>
      <xdr:rowOff>121953</xdr:rowOff>
    </xdr:to>
    <xdr:sp macro="" textlink="">
      <xdr:nvSpPr>
        <xdr:cNvPr id="792" name="円/楕円 791"/>
        <xdr:cNvSpPr/>
      </xdr:nvSpPr>
      <xdr:spPr>
        <a:xfrm>
          <a:off x="22110700" y="97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43230</xdr:rowOff>
    </xdr:from>
    <xdr:ext cx="534377" cy="259045"/>
    <xdr:sp macro="" textlink="">
      <xdr:nvSpPr>
        <xdr:cNvPr id="793" name="貸付金該当値テキスト"/>
        <xdr:cNvSpPr txBox="1"/>
      </xdr:nvSpPr>
      <xdr:spPr>
        <a:xfrm>
          <a:off x="22212300" y="96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104020</xdr:rowOff>
    </xdr:from>
    <xdr:to>
      <xdr:col>31</xdr:col>
      <xdr:colOff>85725</xdr:colOff>
      <xdr:row>59</xdr:row>
      <xdr:rowOff>34170</xdr:rowOff>
    </xdr:to>
    <xdr:sp macro="" textlink="">
      <xdr:nvSpPr>
        <xdr:cNvPr id="794" name="円/楕円 793"/>
        <xdr:cNvSpPr/>
      </xdr:nvSpPr>
      <xdr:spPr>
        <a:xfrm>
          <a:off x="21272500" y="100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25297</xdr:rowOff>
    </xdr:from>
    <xdr:ext cx="469744" cy="259045"/>
    <xdr:sp macro="" textlink="">
      <xdr:nvSpPr>
        <xdr:cNvPr id="795" name="テキスト ボックス 794"/>
        <xdr:cNvSpPr txBox="1"/>
      </xdr:nvSpPr>
      <xdr:spPr>
        <a:xfrm>
          <a:off x="21088427" y="101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44552</xdr:rowOff>
    </xdr:from>
    <xdr:to>
      <xdr:col>29</xdr:col>
      <xdr:colOff>568325</xdr:colOff>
      <xdr:row>56</xdr:row>
      <xdr:rowOff>146152</xdr:rowOff>
    </xdr:to>
    <xdr:sp macro="" textlink="">
      <xdr:nvSpPr>
        <xdr:cNvPr id="796" name="円/楕円 795"/>
        <xdr:cNvSpPr/>
      </xdr:nvSpPr>
      <xdr:spPr>
        <a:xfrm>
          <a:off x="20383500" y="96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162679</xdr:rowOff>
    </xdr:from>
    <xdr:ext cx="534377" cy="259045"/>
    <xdr:sp macro="" textlink="">
      <xdr:nvSpPr>
        <xdr:cNvPr id="797" name="テキスト ボックス 796"/>
        <xdr:cNvSpPr txBox="1"/>
      </xdr:nvSpPr>
      <xdr:spPr>
        <a:xfrm>
          <a:off x="20167111" y="94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69926</xdr:rowOff>
    </xdr:from>
    <xdr:to>
      <xdr:col>28</xdr:col>
      <xdr:colOff>365125</xdr:colOff>
      <xdr:row>59</xdr:row>
      <xdr:rowOff>76</xdr:rowOff>
    </xdr:to>
    <xdr:sp macro="" textlink="">
      <xdr:nvSpPr>
        <xdr:cNvPr id="798" name="円/楕円 797"/>
        <xdr:cNvSpPr/>
      </xdr:nvSpPr>
      <xdr:spPr>
        <a:xfrm>
          <a:off x="19494500" y="100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162653</xdr:rowOff>
    </xdr:from>
    <xdr:ext cx="469744" cy="259045"/>
    <xdr:sp macro="" textlink="">
      <xdr:nvSpPr>
        <xdr:cNvPr id="799" name="テキスト ボックス 798"/>
        <xdr:cNvSpPr txBox="1"/>
      </xdr:nvSpPr>
      <xdr:spPr>
        <a:xfrm>
          <a:off x="19310427" y="1010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166885</xdr:rowOff>
    </xdr:from>
    <xdr:to>
      <xdr:col>27</xdr:col>
      <xdr:colOff>161925</xdr:colOff>
      <xdr:row>58</xdr:row>
      <xdr:rowOff>97035</xdr:rowOff>
    </xdr:to>
    <xdr:sp macro="" textlink="">
      <xdr:nvSpPr>
        <xdr:cNvPr id="800" name="円/楕円 799"/>
        <xdr:cNvSpPr/>
      </xdr:nvSpPr>
      <xdr:spPr>
        <a:xfrm>
          <a:off x="18605500" y="99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88162</xdr:rowOff>
    </xdr:from>
    <xdr:ext cx="469744" cy="259045"/>
    <xdr:sp macro="" textlink="">
      <xdr:nvSpPr>
        <xdr:cNvPr id="801" name="テキスト ボックス 800"/>
        <xdr:cNvSpPr txBox="1"/>
      </xdr:nvSpPr>
      <xdr:spPr>
        <a:xfrm>
          <a:off x="18421427" y="100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6" name="テキスト ボックス 81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8" name="テキスト ボックス 81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0" name="テキスト ボックス 81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73</xdr:row>
      <xdr:rowOff>1755</xdr:rowOff>
    </xdr:from>
    <xdr:to>
      <xdr:col>32</xdr:col>
      <xdr:colOff>186689</xdr:colOff>
      <xdr:row>79</xdr:row>
      <xdr:rowOff>137483</xdr:rowOff>
    </xdr:to>
    <xdr:cxnSp macro="">
      <xdr:nvCxnSpPr>
        <xdr:cNvPr id="826" name="直線コネクタ 825"/>
        <xdr:cNvCxnSpPr/>
      </xdr:nvCxnSpPr>
      <xdr:spPr>
        <a:xfrm flipV="1">
          <a:off x="22159595" y="12517605"/>
          <a:ext cx="1269" cy="1164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141310</xdr:rowOff>
    </xdr:from>
    <xdr:ext cx="534377" cy="259045"/>
    <xdr:sp macro="" textlink="">
      <xdr:nvSpPr>
        <xdr:cNvPr id="827" name="繰出金最小値テキスト"/>
        <xdr:cNvSpPr txBox="1"/>
      </xdr:nvSpPr>
      <xdr:spPr>
        <a:xfrm>
          <a:off x="22212300" y="1368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137483</xdr:rowOff>
    </xdr:from>
    <xdr:to>
      <xdr:col>32</xdr:col>
      <xdr:colOff>276225</xdr:colOff>
      <xdr:row>79</xdr:row>
      <xdr:rowOff>137483</xdr:rowOff>
    </xdr:to>
    <xdr:cxnSp macro="">
      <xdr:nvCxnSpPr>
        <xdr:cNvPr id="828" name="直線コネクタ 827"/>
        <xdr:cNvCxnSpPr/>
      </xdr:nvCxnSpPr>
      <xdr:spPr>
        <a:xfrm>
          <a:off x="22072600" y="13682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119882</xdr:rowOff>
    </xdr:from>
    <xdr:ext cx="599010" cy="259045"/>
    <xdr:sp macro="" textlink="">
      <xdr:nvSpPr>
        <xdr:cNvPr id="829" name="繰出金最大値テキスト"/>
        <xdr:cNvSpPr txBox="1"/>
      </xdr:nvSpPr>
      <xdr:spPr>
        <a:xfrm>
          <a:off x="22212300" y="1229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73</xdr:row>
      <xdr:rowOff>1755</xdr:rowOff>
    </xdr:from>
    <xdr:to>
      <xdr:col>32</xdr:col>
      <xdr:colOff>276225</xdr:colOff>
      <xdr:row>73</xdr:row>
      <xdr:rowOff>1755</xdr:rowOff>
    </xdr:to>
    <xdr:cxnSp macro="">
      <xdr:nvCxnSpPr>
        <xdr:cNvPr id="830" name="直線コネクタ 829"/>
        <xdr:cNvCxnSpPr/>
      </xdr:nvCxnSpPr>
      <xdr:spPr>
        <a:xfrm>
          <a:off x="22072600" y="12517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1755</xdr:rowOff>
    </xdr:from>
    <xdr:to>
      <xdr:col>32</xdr:col>
      <xdr:colOff>187325</xdr:colOff>
      <xdr:row>73</xdr:row>
      <xdr:rowOff>118074</xdr:rowOff>
    </xdr:to>
    <xdr:cxnSp macro="">
      <xdr:nvCxnSpPr>
        <xdr:cNvPr id="831" name="直線コネクタ 830"/>
        <xdr:cNvCxnSpPr/>
      </xdr:nvCxnSpPr>
      <xdr:spPr>
        <a:xfrm flipV="1">
          <a:off x="21323300" y="12517605"/>
          <a:ext cx="838200" cy="1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86194</xdr:rowOff>
    </xdr:from>
    <xdr:ext cx="534377" cy="259045"/>
    <xdr:sp macro="" textlink="">
      <xdr:nvSpPr>
        <xdr:cNvPr id="832" name="繰出金平均値テキスト"/>
        <xdr:cNvSpPr txBox="1"/>
      </xdr:nvSpPr>
      <xdr:spPr>
        <a:xfrm>
          <a:off x="22212300" y="1345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107767</xdr:rowOff>
    </xdr:from>
    <xdr:to>
      <xdr:col>32</xdr:col>
      <xdr:colOff>238125</xdr:colOff>
      <xdr:row>79</xdr:row>
      <xdr:rowOff>37917</xdr:rowOff>
    </xdr:to>
    <xdr:sp macro="" textlink="">
      <xdr:nvSpPr>
        <xdr:cNvPr id="833" name="フローチャート : 判断 832"/>
        <xdr:cNvSpPr/>
      </xdr:nvSpPr>
      <xdr:spPr>
        <a:xfrm>
          <a:off x="22110700" y="1348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92128</xdr:rowOff>
    </xdr:from>
    <xdr:to>
      <xdr:col>31</xdr:col>
      <xdr:colOff>34925</xdr:colOff>
      <xdr:row>73</xdr:row>
      <xdr:rowOff>118074</xdr:rowOff>
    </xdr:to>
    <xdr:cxnSp macro="">
      <xdr:nvCxnSpPr>
        <xdr:cNvPr id="834" name="直線コネクタ 833"/>
        <xdr:cNvCxnSpPr/>
      </xdr:nvCxnSpPr>
      <xdr:spPr>
        <a:xfrm>
          <a:off x="20434300" y="12265078"/>
          <a:ext cx="889000" cy="36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98386</xdr:rowOff>
    </xdr:from>
    <xdr:to>
      <xdr:col>31</xdr:col>
      <xdr:colOff>85725</xdr:colOff>
      <xdr:row>79</xdr:row>
      <xdr:rowOff>28536</xdr:rowOff>
    </xdr:to>
    <xdr:sp macro="" textlink="">
      <xdr:nvSpPr>
        <xdr:cNvPr id="835" name="フローチャート : 判断 834"/>
        <xdr:cNvSpPr/>
      </xdr:nvSpPr>
      <xdr:spPr>
        <a:xfrm>
          <a:off x="21272500" y="134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19663</xdr:rowOff>
    </xdr:from>
    <xdr:ext cx="534377" cy="259045"/>
    <xdr:sp macro="" textlink="">
      <xdr:nvSpPr>
        <xdr:cNvPr id="836" name="テキスト ボックス 835"/>
        <xdr:cNvSpPr txBox="1"/>
      </xdr:nvSpPr>
      <xdr:spPr>
        <a:xfrm>
          <a:off x="21056111" y="135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92128</xdr:rowOff>
    </xdr:from>
    <xdr:to>
      <xdr:col>29</xdr:col>
      <xdr:colOff>517525</xdr:colOff>
      <xdr:row>78</xdr:row>
      <xdr:rowOff>169966</xdr:rowOff>
    </xdr:to>
    <xdr:cxnSp macro="">
      <xdr:nvCxnSpPr>
        <xdr:cNvPr id="837" name="直線コネクタ 836"/>
        <xdr:cNvCxnSpPr/>
      </xdr:nvCxnSpPr>
      <xdr:spPr>
        <a:xfrm flipV="1">
          <a:off x="19545300" y="12265078"/>
          <a:ext cx="889000" cy="127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104178</xdr:rowOff>
    </xdr:from>
    <xdr:to>
      <xdr:col>29</xdr:col>
      <xdr:colOff>568325</xdr:colOff>
      <xdr:row>79</xdr:row>
      <xdr:rowOff>34328</xdr:rowOff>
    </xdr:to>
    <xdr:sp macro="" textlink="">
      <xdr:nvSpPr>
        <xdr:cNvPr id="838" name="フローチャート : 判断 837"/>
        <xdr:cNvSpPr/>
      </xdr:nvSpPr>
      <xdr:spPr>
        <a:xfrm>
          <a:off x="20383500" y="1347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25455</xdr:rowOff>
    </xdr:from>
    <xdr:ext cx="534377" cy="259045"/>
    <xdr:sp macro="" textlink="">
      <xdr:nvSpPr>
        <xdr:cNvPr id="839" name="テキスト ボックス 838"/>
        <xdr:cNvSpPr txBox="1"/>
      </xdr:nvSpPr>
      <xdr:spPr>
        <a:xfrm>
          <a:off x="20167111" y="1357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154939</xdr:rowOff>
    </xdr:from>
    <xdr:to>
      <xdr:col>28</xdr:col>
      <xdr:colOff>314325</xdr:colOff>
      <xdr:row>78</xdr:row>
      <xdr:rowOff>169966</xdr:rowOff>
    </xdr:to>
    <xdr:cxnSp macro="">
      <xdr:nvCxnSpPr>
        <xdr:cNvPr id="840" name="直線コネクタ 839"/>
        <xdr:cNvCxnSpPr/>
      </xdr:nvCxnSpPr>
      <xdr:spPr>
        <a:xfrm>
          <a:off x="18656300" y="13528039"/>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116568</xdr:rowOff>
    </xdr:from>
    <xdr:to>
      <xdr:col>28</xdr:col>
      <xdr:colOff>365125</xdr:colOff>
      <xdr:row>79</xdr:row>
      <xdr:rowOff>46718</xdr:rowOff>
    </xdr:to>
    <xdr:sp macro="" textlink="">
      <xdr:nvSpPr>
        <xdr:cNvPr id="841" name="フローチャート : 判断 840"/>
        <xdr:cNvSpPr/>
      </xdr:nvSpPr>
      <xdr:spPr>
        <a:xfrm>
          <a:off x="19494500" y="1348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63245</xdr:rowOff>
    </xdr:from>
    <xdr:ext cx="534377" cy="259045"/>
    <xdr:sp macro="" textlink="">
      <xdr:nvSpPr>
        <xdr:cNvPr id="842" name="テキスト ボックス 841"/>
        <xdr:cNvSpPr txBox="1"/>
      </xdr:nvSpPr>
      <xdr:spPr>
        <a:xfrm>
          <a:off x="19278111" y="132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132076</xdr:rowOff>
    </xdr:from>
    <xdr:to>
      <xdr:col>27</xdr:col>
      <xdr:colOff>161925</xdr:colOff>
      <xdr:row>79</xdr:row>
      <xdr:rowOff>62226</xdr:rowOff>
    </xdr:to>
    <xdr:sp macro="" textlink="">
      <xdr:nvSpPr>
        <xdr:cNvPr id="843" name="フローチャート : 判断 842"/>
        <xdr:cNvSpPr/>
      </xdr:nvSpPr>
      <xdr:spPr>
        <a:xfrm>
          <a:off x="18605500" y="135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53353</xdr:rowOff>
    </xdr:from>
    <xdr:ext cx="534377" cy="259045"/>
    <xdr:sp macro="" textlink="">
      <xdr:nvSpPr>
        <xdr:cNvPr id="844" name="テキスト ボックス 843"/>
        <xdr:cNvSpPr txBox="1"/>
      </xdr:nvSpPr>
      <xdr:spPr>
        <a:xfrm>
          <a:off x="18389111" y="1359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122405</xdr:rowOff>
    </xdr:from>
    <xdr:to>
      <xdr:col>32</xdr:col>
      <xdr:colOff>238125</xdr:colOff>
      <xdr:row>73</xdr:row>
      <xdr:rowOff>52555</xdr:rowOff>
    </xdr:to>
    <xdr:sp macro="" textlink="">
      <xdr:nvSpPr>
        <xdr:cNvPr id="850" name="円/楕円 849"/>
        <xdr:cNvSpPr/>
      </xdr:nvSpPr>
      <xdr:spPr>
        <a:xfrm>
          <a:off x="22110700" y="1246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75432</xdr:rowOff>
    </xdr:from>
    <xdr:ext cx="599010" cy="259045"/>
    <xdr:sp macro="" textlink="">
      <xdr:nvSpPr>
        <xdr:cNvPr id="851" name="繰出金該当値テキスト"/>
        <xdr:cNvSpPr txBox="1"/>
      </xdr:nvSpPr>
      <xdr:spPr>
        <a:xfrm>
          <a:off x="22212300" y="1241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190,603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67274</xdr:rowOff>
    </xdr:from>
    <xdr:to>
      <xdr:col>31</xdr:col>
      <xdr:colOff>85725</xdr:colOff>
      <xdr:row>73</xdr:row>
      <xdr:rowOff>168874</xdr:rowOff>
    </xdr:to>
    <xdr:sp macro="" textlink="">
      <xdr:nvSpPr>
        <xdr:cNvPr id="852" name="円/楕円 851"/>
        <xdr:cNvSpPr/>
      </xdr:nvSpPr>
      <xdr:spPr>
        <a:xfrm>
          <a:off x="21272500" y="1258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13951</xdr:rowOff>
    </xdr:from>
    <xdr:ext cx="599010" cy="259045"/>
    <xdr:sp macro="" textlink="">
      <xdr:nvSpPr>
        <xdr:cNvPr id="853" name="テキスト ボックス 852"/>
        <xdr:cNvSpPr txBox="1"/>
      </xdr:nvSpPr>
      <xdr:spPr>
        <a:xfrm>
          <a:off x="21023794" y="1235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175,338</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41328</xdr:rowOff>
    </xdr:from>
    <xdr:to>
      <xdr:col>29</xdr:col>
      <xdr:colOff>568325</xdr:colOff>
      <xdr:row>71</xdr:row>
      <xdr:rowOff>142928</xdr:rowOff>
    </xdr:to>
    <xdr:sp macro="" textlink="">
      <xdr:nvSpPr>
        <xdr:cNvPr id="854" name="円/楕円 853"/>
        <xdr:cNvSpPr/>
      </xdr:nvSpPr>
      <xdr:spPr>
        <a:xfrm>
          <a:off x="20383500" y="1221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69</xdr:row>
      <xdr:rowOff>159455</xdr:rowOff>
    </xdr:from>
    <xdr:ext cx="599010" cy="259045"/>
    <xdr:sp macro="" textlink="">
      <xdr:nvSpPr>
        <xdr:cNvPr id="855" name="テキスト ボックス 854"/>
        <xdr:cNvSpPr txBox="1"/>
      </xdr:nvSpPr>
      <xdr:spPr>
        <a:xfrm>
          <a:off x="20134794" y="1198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223,743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119166</xdr:rowOff>
    </xdr:from>
    <xdr:to>
      <xdr:col>28</xdr:col>
      <xdr:colOff>365125</xdr:colOff>
      <xdr:row>79</xdr:row>
      <xdr:rowOff>49316</xdr:rowOff>
    </xdr:to>
    <xdr:sp macro="" textlink="">
      <xdr:nvSpPr>
        <xdr:cNvPr id="856" name="円/楕円 855"/>
        <xdr:cNvSpPr/>
      </xdr:nvSpPr>
      <xdr:spPr>
        <a:xfrm>
          <a:off x="19494500" y="134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40443</xdr:rowOff>
    </xdr:from>
    <xdr:ext cx="534377" cy="259045"/>
    <xdr:sp macro="" textlink="">
      <xdr:nvSpPr>
        <xdr:cNvPr id="857" name="テキスト ボックス 856"/>
        <xdr:cNvSpPr txBox="1"/>
      </xdr:nvSpPr>
      <xdr:spPr>
        <a:xfrm>
          <a:off x="19278111" y="1358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104139</xdr:rowOff>
    </xdr:from>
    <xdr:to>
      <xdr:col>27</xdr:col>
      <xdr:colOff>161925</xdr:colOff>
      <xdr:row>79</xdr:row>
      <xdr:rowOff>34289</xdr:rowOff>
    </xdr:to>
    <xdr:sp macro="" textlink="">
      <xdr:nvSpPr>
        <xdr:cNvPr id="858" name="円/楕円 857"/>
        <xdr:cNvSpPr/>
      </xdr:nvSpPr>
      <xdr:spPr>
        <a:xfrm>
          <a:off x="186055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50816</xdr:rowOff>
    </xdr:from>
    <xdr:ext cx="534377" cy="259045"/>
    <xdr:sp macro="" textlink="">
      <xdr:nvSpPr>
        <xdr:cNvPr id="859" name="テキスト ボックス 858"/>
        <xdr:cNvSpPr txBox="1"/>
      </xdr:nvSpPr>
      <xdr:spPr>
        <a:xfrm>
          <a:off x="18389111" y="1325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0" name="直線コネクタ 86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1" name="テキスト ボックス 87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2" name="直線コネクタ 87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3" name="テキスト ボックス 872"/>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4" name="直線コネクタ 87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5" name="テキスト ボックス 874"/>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6" name="直線コネクタ 87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7" name="テキスト ボックス 876"/>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8" name="直線コネクタ 87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9" name="テキスト ボックス 87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0" name="直線コネクタ 87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1" name="テキスト ボックス 88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3" name="テキスト ボックス 88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5" name="直線コネクタ 88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7" name="直線コネクタ 88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9" name="直線コネクタ 88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0" name="直線コネクタ 88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2" name="フローチャート : 判断 89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3" name="直線コネクタ 89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4" name="フローチャート : 判断 893"/>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5" name="テキスト ボックス 894"/>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6" name="直線コネクタ 89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7" name="フローチャート : 判断 896"/>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8" name="テキスト ボックス 897"/>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9" name="直線コネクタ 89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900" name="フローチャート : 判断 899"/>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1" name="テキスト ボックス 900"/>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2" name="フローチャート : 判断 901"/>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3" name="テキスト ボックス 902"/>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9" name="円/楕円 90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1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1" name="円/楕円 91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2" name="テキスト ボックス 91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3" name="円/楕円 91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4" name="テキスト ボックス 913"/>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5" name="円/楕円 91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6" name="テキスト ボックス 91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7" name="円/楕円 91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8" name="テキスト ボックス 91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人件費は退職手当組合に支払う退職者特別負担金が増となる一方で職員給が減となり微減、また、扶助費は</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自立支援・障害福祉サービス等で増</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となる一方、</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臨時福祉給付金事業や子育て世帯臨時特例給付金事業で減となり微減、公債費は臨時財政対策債や臨時地方道整備事業に係る起債の償還が終了したこと等により</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3,169</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円の減となり、義務的経費の住民一人当たりのコストは前年度比</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3,692</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円減の</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152,648</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円となった。普通建設事業は震災関連事業の被災地域農業復興総合支援事業や災害公営住宅建設事業が終了したこと等により</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141,391</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円の減となり、災害復旧事業は橋りょう災害復旧工事の進捗に伴い</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26,656</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円の増となったが、投資的経費経費全体では前年度比</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114,735</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円減の</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185,939</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円となった。補助費等は一部事務組合への新ごみ焼却施設建設費負担金の増などにより前年度比</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26,318</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円増の</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81,202</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円となり、貸付金は商業施設建設に対し地域総合整備事業債を活用し貸し付けを行ったため、</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7,812</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円増となった。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宮城県岩沼市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44,274
44,066
60.45
43,284,910
33,699,981
1,288,658
9,348,663
10,144,428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53213</xdr:rowOff>
    </xdr:from>
    <xdr:to>
      <xdr:col>6</xdr:col>
      <xdr:colOff>511175</xdr:colOff>
      <xdr:row>37</xdr:row>
      <xdr:rowOff>54585</xdr:rowOff>
    </xdr:to>
    <xdr:cxnSp macro="">
      <xdr:nvCxnSpPr>
        <xdr:cNvPr id="60" name="直線コネクタ 59"/>
        <xdr:cNvCxnSpPr/>
      </xdr:nvCxnSpPr>
      <xdr:spPr>
        <a:xfrm flipV="1">
          <a:off x="3797300" y="639686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128312</xdr:rowOff>
    </xdr:from>
    <xdr:ext cx="469744" cy="259045"/>
    <xdr:sp macro="" textlink="">
      <xdr:nvSpPr>
        <xdr:cNvPr id="61" name="議会費平均値テキスト"/>
        <xdr:cNvSpPr txBox="1"/>
      </xdr:nvSpPr>
      <xdr:spPr>
        <a:xfrm>
          <a:off x="4686300" y="612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47574</xdr:rowOff>
    </xdr:from>
    <xdr:to>
      <xdr:col>5</xdr:col>
      <xdr:colOff>358775</xdr:colOff>
      <xdr:row>37</xdr:row>
      <xdr:rowOff>54585</xdr:rowOff>
    </xdr:to>
    <xdr:cxnSp macro="">
      <xdr:nvCxnSpPr>
        <xdr:cNvPr id="63" name="直線コネクタ 62"/>
        <xdr:cNvCxnSpPr/>
      </xdr:nvCxnSpPr>
      <xdr:spPr>
        <a:xfrm>
          <a:off x="2908300" y="6391224"/>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104597</xdr:rowOff>
    </xdr:from>
    <xdr:to>
      <xdr:col>5</xdr:col>
      <xdr:colOff>409575</xdr:colOff>
      <xdr:row>37</xdr:row>
      <xdr:rowOff>34747</xdr:rowOff>
    </xdr:to>
    <xdr:sp macro="" textlink="">
      <xdr:nvSpPr>
        <xdr:cNvPr id="64" name="フローチャート : 判断 63"/>
        <xdr:cNvSpPr/>
      </xdr:nvSpPr>
      <xdr:spPr>
        <a:xfrm>
          <a:off x="3746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51274</xdr:rowOff>
    </xdr:from>
    <xdr:ext cx="469744" cy="259045"/>
    <xdr:sp macro="" textlink="">
      <xdr:nvSpPr>
        <xdr:cNvPr id="65" name="テキスト ボックス 64"/>
        <xdr:cNvSpPr txBox="1"/>
      </xdr:nvSpPr>
      <xdr:spPr>
        <a:xfrm>
          <a:off x="3562427" y="60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40259</xdr:rowOff>
    </xdr:from>
    <xdr:to>
      <xdr:col>4</xdr:col>
      <xdr:colOff>155575</xdr:colOff>
      <xdr:row>37</xdr:row>
      <xdr:rowOff>47574</xdr:rowOff>
    </xdr:to>
    <xdr:cxnSp macro="">
      <xdr:nvCxnSpPr>
        <xdr:cNvPr id="66" name="直線コネクタ 65"/>
        <xdr:cNvCxnSpPr/>
      </xdr:nvCxnSpPr>
      <xdr:spPr>
        <a:xfrm>
          <a:off x="2019300" y="638390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110084</xdr:rowOff>
    </xdr:from>
    <xdr:to>
      <xdr:col>4</xdr:col>
      <xdr:colOff>206375</xdr:colOff>
      <xdr:row>37</xdr:row>
      <xdr:rowOff>40234</xdr:rowOff>
    </xdr:to>
    <xdr:sp macro="" textlink="">
      <xdr:nvSpPr>
        <xdr:cNvPr id="67" name="フローチャート : 判断 66"/>
        <xdr:cNvSpPr/>
      </xdr:nvSpPr>
      <xdr:spPr>
        <a:xfrm>
          <a:off x="2857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56761</xdr:rowOff>
    </xdr:from>
    <xdr:ext cx="469744" cy="259045"/>
    <xdr:sp macro="" textlink="">
      <xdr:nvSpPr>
        <xdr:cNvPr id="68" name="テキスト ボックス 67"/>
        <xdr:cNvSpPr txBox="1"/>
      </xdr:nvSpPr>
      <xdr:spPr>
        <a:xfrm>
          <a:off x="2673427" y="605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153188</xdr:rowOff>
    </xdr:from>
    <xdr:to>
      <xdr:col>2</xdr:col>
      <xdr:colOff>638175</xdr:colOff>
      <xdr:row>37</xdr:row>
      <xdr:rowOff>40259</xdr:rowOff>
    </xdr:to>
    <xdr:cxnSp macro="">
      <xdr:nvCxnSpPr>
        <xdr:cNvPr id="69" name="直線コネクタ 68"/>
        <xdr:cNvCxnSpPr/>
      </xdr:nvCxnSpPr>
      <xdr:spPr>
        <a:xfrm>
          <a:off x="1130300" y="6325388"/>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95301</xdr:rowOff>
    </xdr:from>
    <xdr:to>
      <xdr:col>3</xdr:col>
      <xdr:colOff>3175</xdr:colOff>
      <xdr:row>37</xdr:row>
      <xdr:rowOff>25451</xdr:rowOff>
    </xdr:to>
    <xdr:sp macro="" textlink="">
      <xdr:nvSpPr>
        <xdr:cNvPr id="70" name="フローチャート : 判断 69"/>
        <xdr:cNvSpPr/>
      </xdr:nvSpPr>
      <xdr:spPr>
        <a:xfrm>
          <a:off x="1968500" y="62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41978</xdr:rowOff>
    </xdr:from>
    <xdr:ext cx="469744" cy="259045"/>
    <xdr:sp macro="" textlink="">
      <xdr:nvSpPr>
        <xdr:cNvPr id="71" name="テキスト ボックス 70"/>
        <xdr:cNvSpPr txBox="1"/>
      </xdr:nvSpPr>
      <xdr:spPr>
        <a:xfrm>
          <a:off x="1784427" y="604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38989</xdr:rowOff>
    </xdr:from>
    <xdr:to>
      <xdr:col>1</xdr:col>
      <xdr:colOff>485775</xdr:colOff>
      <xdr:row>36</xdr:row>
      <xdr:rowOff>140589</xdr:rowOff>
    </xdr:to>
    <xdr:sp macro="" textlink="">
      <xdr:nvSpPr>
        <xdr:cNvPr id="72" name="フローチャート : 判断 71"/>
        <xdr:cNvSpPr/>
      </xdr:nvSpPr>
      <xdr:spPr>
        <a:xfrm>
          <a:off x="1079500" y="62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157116</xdr:rowOff>
    </xdr:from>
    <xdr:ext cx="469744" cy="259045"/>
    <xdr:sp macro="" textlink="">
      <xdr:nvSpPr>
        <xdr:cNvPr id="73" name="テキスト ボックス 72"/>
        <xdr:cNvSpPr txBox="1"/>
      </xdr:nvSpPr>
      <xdr:spPr>
        <a:xfrm>
          <a:off x="895427" y="598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2413</xdr:rowOff>
    </xdr:from>
    <xdr:to>
      <xdr:col>6</xdr:col>
      <xdr:colOff>561975</xdr:colOff>
      <xdr:row>37</xdr:row>
      <xdr:rowOff>104013</xdr:rowOff>
    </xdr:to>
    <xdr:sp macro="" textlink="">
      <xdr:nvSpPr>
        <xdr:cNvPr id="79" name="円/楕円 78"/>
        <xdr:cNvSpPr/>
      </xdr:nvSpPr>
      <xdr:spPr>
        <a:xfrm>
          <a:off x="45847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88790</xdr:rowOff>
    </xdr:from>
    <xdr:ext cx="469744" cy="259045"/>
    <xdr:sp macro="" textlink="">
      <xdr:nvSpPr>
        <xdr:cNvPr id="80" name="議会費該当値テキスト"/>
        <xdr:cNvSpPr txBox="1"/>
      </xdr:nvSpPr>
      <xdr:spPr>
        <a:xfrm>
          <a:off x="4686300" y="62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3785</xdr:rowOff>
    </xdr:from>
    <xdr:to>
      <xdr:col>5</xdr:col>
      <xdr:colOff>409575</xdr:colOff>
      <xdr:row>37</xdr:row>
      <xdr:rowOff>105385</xdr:rowOff>
    </xdr:to>
    <xdr:sp macro="" textlink="">
      <xdr:nvSpPr>
        <xdr:cNvPr id="81" name="円/楕円 80"/>
        <xdr:cNvSpPr/>
      </xdr:nvSpPr>
      <xdr:spPr>
        <a:xfrm>
          <a:off x="3746500" y="63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96512</xdr:rowOff>
    </xdr:from>
    <xdr:ext cx="469744" cy="259045"/>
    <xdr:sp macro="" textlink="">
      <xdr:nvSpPr>
        <xdr:cNvPr id="82" name="テキスト ボックス 81"/>
        <xdr:cNvSpPr txBox="1"/>
      </xdr:nvSpPr>
      <xdr:spPr>
        <a:xfrm>
          <a:off x="3562427" y="644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168224</xdr:rowOff>
    </xdr:from>
    <xdr:to>
      <xdr:col>4</xdr:col>
      <xdr:colOff>206375</xdr:colOff>
      <xdr:row>37</xdr:row>
      <xdr:rowOff>98374</xdr:rowOff>
    </xdr:to>
    <xdr:sp macro="" textlink="">
      <xdr:nvSpPr>
        <xdr:cNvPr id="83" name="円/楕円 82"/>
        <xdr:cNvSpPr/>
      </xdr:nvSpPr>
      <xdr:spPr>
        <a:xfrm>
          <a:off x="2857500" y="63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89501</xdr:rowOff>
    </xdr:from>
    <xdr:ext cx="469744" cy="259045"/>
    <xdr:sp macro="" textlink="">
      <xdr:nvSpPr>
        <xdr:cNvPr id="84" name="テキスト ボックス 83"/>
        <xdr:cNvSpPr txBox="1"/>
      </xdr:nvSpPr>
      <xdr:spPr>
        <a:xfrm>
          <a:off x="2673427" y="64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160909</xdr:rowOff>
    </xdr:from>
    <xdr:to>
      <xdr:col>3</xdr:col>
      <xdr:colOff>3175</xdr:colOff>
      <xdr:row>37</xdr:row>
      <xdr:rowOff>91059</xdr:rowOff>
    </xdr:to>
    <xdr:sp macro="" textlink="">
      <xdr:nvSpPr>
        <xdr:cNvPr id="85" name="円/楕円 84"/>
        <xdr:cNvSpPr/>
      </xdr:nvSpPr>
      <xdr:spPr>
        <a:xfrm>
          <a:off x="1968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82186</xdr:rowOff>
    </xdr:from>
    <xdr:ext cx="469744" cy="259045"/>
    <xdr:sp macro="" textlink="">
      <xdr:nvSpPr>
        <xdr:cNvPr id="86" name="テキスト ボックス 85"/>
        <xdr:cNvSpPr txBox="1"/>
      </xdr:nvSpPr>
      <xdr:spPr>
        <a:xfrm>
          <a:off x="1784427" y="642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102388</xdr:rowOff>
    </xdr:from>
    <xdr:to>
      <xdr:col>1</xdr:col>
      <xdr:colOff>485775</xdr:colOff>
      <xdr:row>37</xdr:row>
      <xdr:rowOff>32538</xdr:rowOff>
    </xdr:to>
    <xdr:sp macro="" textlink="">
      <xdr:nvSpPr>
        <xdr:cNvPr id="87" name="円/楕円 86"/>
        <xdr:cNvSpPr/>
      </xdr:nvSpPr>
      <xdr:spPr>
        <a:xfrm>
          <a:off x="1079500" y="6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23665</xdr:rowOff>
    </xdr:from>
    <xdr:ext cx="469744" cy="259045"/>
    <xdr:sp macro="" textlink="">
      <xdr:nvSpPr>
        <xdr:cNvPr id="88" name="テキスト ボックス 87"/>
        <xdr:cNvSpPr txBox="1"/>
      </xdr:nvSpPr>
      <xdr:spPr>
        <a:xfrm>
          <a:off x="895427" y="636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68550</xdr:rowOff>
    </xdr:from>
    <xdr:to>
      <xdr:col>6</xdr:col>
      <xdr:colOff>510540</xdr:colOff>
      <xdr:row>59</xdr:row>
      <xdr:rowOff>39454</xdr:rowOff>
    </xdr:to>
    <xdr:cxnSp macro="">
      <xdr:nvCxnSpPr>
        <xdr:cNvPr id="114" name="直線コネクタ 113"/>
        <xdr:cNvCxnSpPr/>
      </xdr:nvCxnSpPr>
      <xdr:spPr>
        <a:xfrm flipV="1">
          <a:off x="4633595" y="9326850"/>
          <a:ext cx="1270" cy="82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43281</xdr:rowOff>
    </xdr:from>
    <xdr:ext cx="534377" cy="259045"/>
    <xdr:sp macro="" textlink="">
      <xdr:nvSpPr>
        <xdr:cNvPr id="115" name="総務費最小値テキスト"/>
        <xdr:cNvSpPr txBox="1"/>
      </xdr:nvSpPr>
      <xdr:spPr>
        <a:xfrm>
          <a:off x="4686300" y="1015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59</xdr:row>
      <xdr:rowOff>39454</xdr:rowOff>
    </xdr:from>
    <xdr:to>
      <xdr:col>6</xdr:col>
      <xdr:colOff>600075</xdr:colOff>
      <xdr:row>59</xdr:row>
      <xdr:rowOff>39454</xdr:rowOff>
    </xdr:to>
    <xdr:cxnSp macro="">
      <xdr:nvCxnSpPr>
        <xdr:cNvPr id="116" name="直線コネクタ 115"/>
        <xdr:cNvCxnSpPr/>
      </xdr:nvCxnSpPr>
      <xdr:spPr>
        <a:xfrm>
          <a:off x="4546600" y="1015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15227</xdr:rowOff>
    </xdr:from>
    <xdr:ext cx="599010" cy="259045"/>
    <xdr:sp macro="" textlink="">
      <xdr:nvSpPr>
        <xdr:cNvPr id="117" name="総務費最大値テキスト"/>
        <xdr:cNvSpPr txBox="1"/>
      </xdr:nvSpPr>
      <xdr:spPr>
        <a:xfrm>
          <a:off x="4686300" y="910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54</xdr:row>
      <xdr:rowOff>68550</xdr:rowOff>
    </xdr:from>
    <xdr:to>
      <xdr:col>6</xdr:col>
      <xdr:colOff>600075</xdr:colOff>
      <xdr:row>54</xdr:row>
      <xdr:rowOff>68550</xdr:rowOff>
    </xdr:to>
    <xdr:cxnSp macro="">
      <xdr:nvCxnSpPr>
        <xdr:cNvPr id="118" name="直線コネクタ 117"/>
        <xdr:cNvCxnSpPr/>
      </xdr:nvCxnSpPr>
      <xdr:spPr>
        <a:xfrm>
          <a:off x="4546600" y="932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100062</xdr:rowOff>
    </xdr:from>
    <xdr:to>
      <xdr:col>6</xdr:col>
      <xdr:colOff>511175</xdr:colOff>
      <xdr:row>58</xdr:row>
      <xdr:rowOff>69030</xdr:rowOff>
    </xdr:to>
    <xdr:cxnSp macro="">
      <xdr:nvCxnSpPr>
        <xdr:cNvPr id="119" name="直線コネクタ 118"/>
        <xdr:cNvCxnSpPr/>
      </xdr:nvCxnSpPr>
      <xdr:spPr>
        <a:xfrm>
          <a:off x="3797300" y="9701262"/>
          <a:ext cx="838200" cy="3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86879</xdr:rowOff>
    </xdr:from>
    <xdr:ext cx="534377" cy="259045"/>
    <xdr:sp macro="" textlink="">
      <xdr:nvSpPr>
        <xdr:cNvPr id="120" name="総務費平均値テキスト"/>
        <xdr:cNvSpPr txBox="1"/>
      </xdr:nvSpPr>
      <xdr:spPr>
        <a:xfrm>
          <a:off x="4686300" y="10030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108452</xdr:rowOff>
    </xdr:from>
    <xdr:to>
      <xdr:col>6</xdr:col>
      <xdr:colOff>561975</xdr:colOff>
      <xdr:row>59</xdr:row>
      <xdr:rowOff>38602</xdr:rowOff>
    </xdr:to>
    <xdr:sp macro="" textlink="">
      <xdr:nvSpPr>
        <xdr:cNvPr id="121" name="フローチャート : 判断 120"/>
        <xdr:cNvSpPr/>
      </xdr:nvSpPr>
      <xdr:spPr>
        <a:xfrm>
          <a:off x="4584700" y="1005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100062</xdr:rowOff>
    </xdr:from>
    <xdr:to>
      <xdr:col>5</xdr:col>
      <xdr:colOff>358775</xdr:colOff>
      <xdr:row>57</xdr:row>
      <xdr:rowOff>11113</xdr:rowOff>
    </xdr:to>
    <xdr:cxnSp macro="">
      <xdr:nvCxnSpPr>
        <xdr:cNvPr id="122" name="直線コネクタ 121"/>
        <xdr:cNvCxnSpPr/>
      </xdr:nvCxnSpPr>
      <xdr:spPr>
        <a:xfrm flipV="1">
          <a:off x="2908300" y="9701262"/>
          <a:ext cx="889000" cy="8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73045</xdr:rowOff>
    </xdr:from>
    <xdr:to>
      <xdr:col>5</xdr:col>
      <xdr:colOff>409575</xdr:colOff>
      <xdr:row>59</xdr:row>
      <xdr:rowOff>3195</xdr:rowOff>
    </xdr:to>
    <xdr:sp macro="" textlink="">
      <xdr:nvSpPr>
        <xdr:cNvPr id="123" name="フローチャート : 判断 122"/>
        <xdr:cNvSpPr/>
      </xdr:nvSpPr>
      <xdr:spPr>
        <a:xfrm>
          <a:off x="3746500" y="1001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165772</xdr:rowOff>
    </xdr:from>
    <xdr:ext cx="534377" cy="259045"/>
    <xdr:sp macro="" textlink="">
      <xdr:nvSpPr>
        <xdr:cNvPr id="124" name="テキスト ボックス 123"/>
        <xdr:cNvSpPr txBox="1"/>
      </xdr:nvSpPr>
      <xdr:spPr>
        <a:xfrm>
          <a:off x="3530111" y="101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122021</xdr:rowOff>
    </xdr:from>
    <xdr:to>
      <xdr:col>4</xdr:col>
      <xdr:colOff>155575</xdr:colOff>
      <xdr:row>57</xdr:row>
      <xdr:rowOff>11113</xdr:rowOff>
    </xdr:to>
    <xdr:cxnSp macro="">
      <xdr:nvCxnSpPr>
        <xdr:cNvPr id="125" name="直線コネクタ 124"/>
        <xdr:cNvCxnSpPr/>
      </xdr:nvCxnSpPr>
      <xdr:spPr>
        <a:xfrm>
          <a:off x="2019300" y="8694521"/>
          <a:ext cx="889000" cy="108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83735</xdr:rowOff>
    </xdr:from>
    <xdr:to>
      <xdr:col>4</xdr:col>
      <xdr:colOff>206375</xdr:colOff>
      <xdr:row>59</xdr:row>
      <xdr:rowOff>13885</xdr:rowOff>
    </xdr:to>
    <xdr:sp macro="" textlink="">
      <xdr:nvSpPr>
        <xdr:cNvPr id="126" name="フローチャート : 判断 125"/>
        <xdr:cNvSpPr/>
      </xdr:nvSpPr>
      <xdr:spPr>
        <a:xfrm>
          <a:off x="2857500" y="1002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5012</xdr:rowOff>
    </xdr:from>
    <xdr:ext cx="534377" cy="259045"/>
    <xdr:sp macro="" textlink="">
      <xdr:nvSpPr>
        <xdr:cNvPr id="127" name="テキスト ボックス 126"/>
        <xdr:cNvSpPr txBox="1"/>
      </xdr:nvSpPr>
      <xdr:spPr>
        <a:xfrm>
          <a:off x="2641111" y="1012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122021</xdr:rowOff>
    </xdr:from>
    <xdr:to>
      <xdr:col>2</xdr:col>
      <xdr:colOff>638175</xdr:colOff>
      <xdr:row>58</xdr:row>
      <xdr:rowOff>61426</xdr:rowOff>
    </xdr:to>
    <xdr:cxnSp macro="">
      <xdr:nvCxnSpPr>
        <xdr:cNvPr id="128" name="直線コネクタ 127"/>
        <xdr:cNvCxnSpPr/>
      </xdr:nvCxnSpPr>
      <xdr:spPr>
        <a:xfrm flipV="1">
          <a:off x="1130300" y="8694521"/>
          <a:ext cx="889000" cy="13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39364</xdr:rowOff>
    </xdr:from>
    <xdr:to>
      <xdr:col>3</xdr:col>
      <xdr:colOff>3175</xdr:colOff>
      <xdr:row>58</xdr:row>
      <xdr:rowOff>140964</xdr:rowOff>
    </xdr:to>
    <xdr:sp macro="" textlink="">
      <xdr:nvSpPr>
        <xdr:cNvPr id="129" name="フローチャート : 判断 128"/>
        <xdr:cNvSpPr/>
      </xdr:nvSpPr>
      <xdr:spPr>
        <a:xfrm>
          <a:off x="1968500" y="998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132091</xdr:rowOff>
    </xdr:from>
    <xdr:ext cx="599010" cy="259045"/>
    <xdr:sp macro="" textlink="">
      <xdr:nvSpPr>
        <xdr:cNvPr id="130" name="テキスト ボックス 129"/>
        <xdr:cNvSpPr txBox="1"/>
      </xdr:nvSpPr>
      <xdr:spPr>
        <a:xfrm>
          <a:off x="1719794" y="1007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90601</xdr:rowOff>
    </xdr:from>
    <xdr:to>
      <xdr:col>1</xdr:col>
      <xdr:colOff>485775</xdr:colOff>
      <xdr:row>59</xdr:row>
      <xdr:rowOff>20751</xdr:rowOff>
    </xdr:to>
    <xdr:sp macro="" textlink="">
      <xdr:nvSpPr>
        <xdr:cNvPr id="131" name="フローチャート : 判断 130"/>
        <xdr:cNvSpPr/>
      </xdr:nvSpPr>
      <xdr:spPr>
        <a:xfrm>
          <a:off x="1079500" y="1003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11878</xdr:rowOff>
    </xdr:from>
    <xdr:ext cx="534377" cy="259045"/>
    <xdr:sp macro="" textlink="">
      <xdr:nvSpPr>
        <xdr:cNvPr id="132" name="テキスト ボックス 131"/>
        <xdr:cNvSpPr txBox="1"/>
      </xdr:nvSpPr>
      <xdr:spPr>
        <a:xfrm>
          <a:off x="863111" y="1012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18230</xdr:rowOff>
    </xdr:from>
    <xdr:to>
      <xdr:col>6</xdr:col>
      <xdr:colOff>561975</xdr:colOff>
      <xdr:row>58</xdr:row>
      <xdr:rowOff>119830</xdr:rowOff>
    </xdr:to>
    <xdr:sp macro="" textlink="">
      <xdr:nvSpPr>
        <xdr:cNvPr id="138" name="円/楕円 137"/>
        <xdr:cNvSpPr/>
      </xdr:nvSpPr>
      <xdr:spPr>
        <a:xfrm>
          <a:off x="4584700" y="99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41107</xdr:rowOff>
    </xdr:from>
    <xdr:ext cx="599010" cy="259045"/>
    <xdr:sp macro="" textlink="">
      <xdr:nvSpPr>
        <xdr:cNvPr id="139" name="総務費該当値テキスト"/>
        <xdr:cNvSpPr txBox="1"/>
      </xdr:nvSpPr>
      <xdr:spPr>
        <a:xfrm>
          <a:off x="4686300" y="981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123,280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49262</xdr:rowOff>
    </xdr:from>
    <xdr:to>
      <xdr:col>5</xdr:col>
      <xdr:colOff>409575</xdr:colOff>
      <xdr:row>56</xdr:row>
      <xdr:rowOff>150862</xdr:rowOff>
    </xdr:to>
    <xdr:sp macro="" textlink="">
      <xdr:nvSpPr>
        <xdr:cNvPr id="140" name="円/楕円 139"/>
        <xdr:cNvSpPr/>
      </xdr:nvSpPr>
      <xdr:spPr>
        <a:xfrm>
          <a:off x="3746500" y="96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167389</xdr:rowOff>
    </xdr:from>
    <xdr:ext cx="599010" cy="259045"/>
    <xdr:sp macro="" textlink="">
      <xdr:nvSpPr>
        <xdr:cNvPr id="141" name="テキスト ボックス 140"/>
        <xdr:cNvSpPr txBox="1"/>
      </xdr:nvSpPr>
      <xdr:spPr>
        <a:xfrm>
          <a:off x="3497794" y="942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314,275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131763</xdr:rowOff>
    </xdr:from>
    <xdr:to>
      <xdr:col>4</xdr:col>
      <xdr:colOff>206375</xdr:colOff>
      <xdr:row>57</xdr:row>
      <xdr:rowOff>61913</xdr:rowOff>
    </xdr:to>
    <xdr:sp macro="" textlink="">
      <xdr:nvSpPr>
        <xdr:cNvPr id="142" name="円/楕円 141"/>
        <xdr:cNvSpPr/>
      </xdr:nvSpPr>
      <xdr:spPr>
        <a:xfrm>
          <a:off x="2857500" y="97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78440</xdr:rowOff>
    </xdr:from>
    <xdr:ext cx="599010" cy="259045"/>
    <xdr:sp macro="" textlink="">
      <xdr:nvSpPr>
        <xdr:cNvPr id="143" name="テキスト ボックス 142"/>
        <xdr:cNvSpPr txBox="1"/>
      </xdr:nvSpPr>
      <xdr:spPr>
        <a:xfrm>
          <a:off x="2608794" y="95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263,750</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71221</xdr:rowOff>
    </xdr:from>
    <xdr:to>
      <xdr:col>3</xdr:col>
      <xdr:colOff>3175</xdr:colOff>
      <xdr:row>51</xdr:row>
      <xdr:rowOff>1371</xdr:rowOff>
    </xdr:to>
    <xdr:sp macro="" textlink="">
      <xdr:nvSpPr>
        <xdr:cNvPr id="144" name="円/楕円 143"/>
        <xdr:cNvSpPr/>
      </xdr:nvSpPr>
      <xdr:spPr>
        <a:xfrm>
          <a:off x="1968500" y="864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17898</xdr:rowOff>
    </xdr:from>
    <xdr:ext cx="599010" cy="259045"/>
    <xdr:sp macro="" textlink="">
      <xdr:nvSpPr>
        <xdr:cNvPr id="145" name="テキスト ボックス 144"/>
        <xdr:cNvSpPr txBox="1"/>
      </xdr:nvSpPr>
      <xdr:spPr>
        <a:xfrm>
          <a:off x="1719794" y="841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930,827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10626</xdr:rowOff>
    </xdr:from>
    <xdr:to>
      <xdr:col>1</xdr:col>
      <xdr:colOff>485775</xdr:colOff>
      <xdr:row>58</xdr:row>
      <xdr:rowOff>112226</xdr:rowOff>
    </xdr:to>
    <xdr:sp macro="" textlink="">
      <xdr:nvSpPr>
        <xdr:cNvPr id="146" name="円/楕円 145"/>
        <xdr:cNvSpPr/>
      </xdr:nvSpPr>
      <xdr:spPr>
        <a:xfrm>
          <a:off x="1079500" y="99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128753</xdr:rowOff>
    </xdr:from>
    <xdr:ext cx="599010" cy="259045"/>
    <xdr:sp macro="" textlink="">
      <xdr:nvSpPr>
        <xdr:cNvPr id="147" name="テキスト ボックス 146"/>
        <xdr:cNvSpPr txBox="1"/>
      </xdr:nvSpPr>
      <xdr:spPr>
        <a:xfrm>
          <a:off x="830794" y="972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73178</xdr:rowOff>
    </xdr:from>
    <xdr:to>
      <xdr:col>6</xdr:col>
      <xdr:colOff>510540</xdr:colOff>
      <xdr:row>78</xdr:row>
      <xdr:rowOff>61500</xdr:rowOff>
    </xdr:to>
    <xdr:cxnSp macro="">
      <xdr:nvCxnSpPr>
        <xdr:cNvPr id="170" name="直線コネクタ 169"/>
        <xdr:cNvCxnSpPr/>
      </xdr:nvCxnSpPr>
      <xdr:spPr>
        <a:xfrm flipV="1">
          <a:off x="4633595" y="12589028"/>
          <a:ext cx="1270" cy="845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65327</xdr:rowOff>
    </xdr:from>
    <xdr:ext cx="599010" cy="259045"/>
    <xdr:sp macro="" textlink="">
      <xdr:nvSpPr>
        <xdr:cNvPr id="171" name="民生費最小値テキスト"/>
        <xdr:cNvSpPr txBox="1"/>
      </xdr:nvSpPr>
      <xdr:spPr>
        <a:xfrm>
          <a:off x="4686300" y="1343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61500</xdr:rowOff>
    </xdr:from>
    <xdr:to>
      <xdr:col>6</xdr:col>
      <xdr:colOff>600075</xdr:colOff>
      <xdr:row>78</xdr:row>
      <xdr:rowOff>61500</xdr:rowOff>
    </xdr:to>
    <xdr:cxnSp macro="">
      <xdr:nvCxnSpPr>
        <xdr:cNvPr id="172" name="直線コネクタ 171"/>
        <xdr:cNvCxnSpPr/>
      </xdr:nvCxnSpPr>
      <xdr:spPr>
        <a:xfrm>
          <a:off x="4546600" y="1343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19855</xdr:rowOff>
    </xdr:from>
    <xdr:ext cx="599010" cy="259045"/>
    <xdr:sp macro="" textlink="">
      <xdr:nvSpPr>
        <xdr:cNvPr id="173" name="民生費最大値テキスト"/>
        <xdr:cNvSpPr txBox="1"/>
      </xdr:nvSpPr>
      <xdr:spPr>
        <a:xfrm>
          <a:off x="4686300" y="1236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73</xdr:row>
      <xdr:rowOff>73178</xdr:rowOff>
    </xdr:from>
    <xdr:to>
      <xdr:col>6</xdr:col>
      <xdr:colOff>600075</xdr:colOff>
      <xdr:row>73</xdr:row>
      <xdr:rowOff>73178</xdr:rowOff>
    </xdr:to>
    <xdr:cxnSp macro="">
      <xdr:nvCxnSpPr>
        <xdr:cNvPr id="174" name="直線コネクタ 173"/>
        <xdr:cNvCxnSpPr/>
      </xdr:nvCxnSpPr>
      <xdr:spPr>
        <a:xfrm>
          <a:off x="4546600" y="1258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3226</xdr:rowOff>
    </xdr:from>
    <xdr:to>
      <xdr:col>6</xdr:col>
      <xdr:colOff>511175</xdr:colOff>
      <xdr:row>78</xdr:row>
      <xdr:rowOff>6041</xdr:rowOff>
    </xdr:to>
    <xdr:cxnSp macro="">
      <xdr:nvCxnSpPr>
        <xdr:cNvPr id="175" name="直線コネクタ 174"/>
        <xdr:cNvCxnSpPr/>
      </xdr:nvCxnSpPr>
      <xdr:spPr>
        <a:xfrm>
          <a:off x="3797300" y="13376326"/>
          <a:ext cx="8382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110031</xdr:rowOff>
    </xdr:from>
    <xdr:ext cx="599010" cy="259045"/>
    <xdr:sp macro="" textlink="">
      <xdr:nvSpPr>
        <xdr:cNvPr id="176" name="民生費平均値テキスト"/>
        <xdr:cNvSpPr txBox="1"/>
      </xdr:nvSpPr>
      <xdr:spPr>
        <a:xfrm>
          <a:off x="4686300" y="129687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87153</xdr:rowOff>
    </xdr:from>
    <xdr:to>
      <xdr:col>6</xdr:col>
      <xdr:colOff>561975</xdr:colOff>
      <xdr:row>77</xdr:row>
      <xdr:rowOff>17303</xdr:rowOff>
    </xdr:to>
    <xdr:sp macro="" textlink="">
      <xdr:nvSpPr>
        <xdr:cNvPr id="177" name="フローチャート : 判断 176"/>
        <xdr:cNvSpPr/>
      </xdr:nvSpPr>
      <xdr:spPr>
        <a:xfrm>
          <a:off x="45847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156909</xdr:rowOff>
    </xdr:from>
    <xdr:to>
      <xdr:col>5</xdr:col>
      <xdr:colOff>358775</xdr:colOff>
      <xdr:row>78</xdr:row>
      <xdr:rowOff>3226</xdr:rowOff>
    </xdr:to>
    <xdr:cxnSp macro="">
      <xdr:nvCxnSpPr>
        <xdr:cNvPr id="178" name="直線コネクタ 177"/>
        <xdr:cNvCxnSpPr/>
      </xdr:nvCxnSpPr>
      <xdr:spPr>
        <a:xfrm>
          <a:off x="2908300" y="12329859"/>
          <a:ext cx="889000" cy="104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153064</xdr:rowOff>
    </xdr:from>
    <xdr:to>
      <xdr:col>5</xdr:col>
      <xdr:colOff>409575</xdr:colOff>
      <xdr:row>77</xdr:row>
      <xdr:rowOff>83214</xdr:rowOff>
    </xdr:to>
    <xdr:sp macro="" textlink="">
      <xdr:nvSpPr>
        <xdr:cNvPr id="179" name="フローチャート : 判断 178"/>
        <xdr:cNvSpPr/>
      </xdr:nvSpPr>
      <xdr:spPr>
        <a:xfrm>
          <a:off x="3746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99741</xdr:rowOff>
    </xdr:from>
    <xdr:ext cx="599010" cy="259045"/>
    <xdr:sp macro="" textlink="">
      <xdr:nvSpPr>
        <xdr:cNvPr id="180" name="テキスト ボックス 179"/>
        <xdr:cNvSpPr txBox="1"/>
      </xdr:nvSpPr>
      <xdr:spPr>
        <a:xfrm>
          <a:off x="3497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156909</xdr:rowOff>
    </xdr:from>
    <xdr:to>
      <xdr:col>4</xdr:col>
      <xdr:colOff>155575</xdr:colOff>
      <xdr:row>73</xdr:row>
      <xdr:rowOff>41859</xdr:rowOff>
    </xdr:to>
    <xdr:cxnSp macro="">
      <xdr:nvCxnSpPr>
        <xdr:cNvPr id="181" name="直線コネクタ 180"/>
        <xdr:cNvCxnSpPr/>
      </xdr:nvCxnSpPr>
      <xdr:spPr>
        <a:xfrm flipV="1">
          <a:off x="2019300" y="12329859"/>
          <a:ext cx="889000" cy="22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169326</xdr:rowOff>
    </xdr:from>
    <xdr:to>
      <xdr:col>4</xdr:col>
      <xdr:colOff>206375</xdr:colOff>
      <xdr:row>77</xdr:row>
      <xdr:rowOff>99476</xdr:rowOff>
    </xdr:to>
    <xdr:sp macro="" textlink="">
      <xdr:nvSpPr>
        <xdr:cNvPr id="182" name="フローチャート : 判断 181"/>
        <xdr:cNvSpPr/>
      </xdr:nvSpPr>
      <xdr:spPr>
        <a:xfrm>
          <a:off x="2857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90603</xdr:rowOff>
    </xdr:from>
    <xdr:ext cx="599010" cy="259045"/>
    <xdr:sp macro="" textlink="">
      <xdr:nvSpPr>
        <xdr:cNvPr id="183" name="テキスト ボックス 182"/>
        <xdr:cNvSpPr txBox="1"/>
      </xdr:nvSpPr>
      <xdr:spPr>
        <a:xfrm>
          <a:off x="2608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41859</xdr:rowOff>
    </xdr:from>
    <xdr:to>
      <xdr:col>2</xdr:col>
      <xdr:colOff>638175</xdr:colOff>
      <xdr:row>73</xdr:row>
      <xdr:rowOff>85764</xdr:rowOff>
    </xdr:to>
    <xdr:cxnSp macro="">
      <xdr:nvCxnSpPr>
        <xdr:cNvPr id="184" name="直線コネクタ 183"/>
        <xdr:cNvCxnSpPr/>
      </xdr:nvCxnSpPr>
      <xdr:spPr>
        <a:xfrm flipV="1">
          <a:off x="1130300" y="12557709"/>
          <a:ext cx="889000" cy="4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9968</xdr:rowOff>
    </xdr:from>
    <xdr:to>
      <xdr:col>3</xdr:col>
      <xdr:colOff>3175</xdr:colOff>
      <xdr:row>77</xdr:row>
      <xdr:rowOff>111568</xdr:rowOff>
    </xdr:to>
    <xdr:sp macro="" textlink="">
      <xdr:nvSpPr>
        <xdr:cNvPr id="185" name="フローチャート : 判断 184"/>
        <xdr:cNvSpPr/>
      </xdr:nvSpPr>
      <xdr:spPr>
        <a:xfrm>
          <a:off x="1968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102695</xdr:rowOff>
    </xdr:from>
    <xdr:ext cx="599010" cy="259045"/>
    <xdr:sp macro="" textlink="">
      <xdr:nvSpPr>
        <xdr:cNvPr id="186" name="テキスト ボックス 185"/>
        <xdr:cNvSpPr txBox="1"/>
      </xdr:nvSpPr>
      <xdr:spPr>
        <a:xfrm>
          <a:off x="1719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1195</xdr:rowOff>
    </xdr:from>
    <xdr:to>
      <xdr:col>1</xdr:col>
      <xdr:colOff>485775</xdr:colOff>
      <xdr:row>77</xdr:row>
      <xdr:rowOff>102795</xdr:rowOff>
    </xdr:to>
    <xdr:sp macro="" textlink="">
      <xdr:nvSpPr>
        <xdr:cNvPr id="187" name="フローチャート : 判断 186"/>
        <xdr:cNvSpPr/>
      </xdr:nvSpPr>
      <xdr:spPr>
        <a:xfrm>
          <a:off x="1079500" y="132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93922</xdr:rowOff>
    </xdr:from>
    <xdr:ext cx="599010" cy="259045"/>
    <xdr:sp macro="" textlink="">
      <xdr:nvSpPr>
        <xdr:cNvPr id="188" name="テキスト ボックス 187"/>
        <xdr:cNvSpPr txBox="1"/>
      </xdr:nvSpPr>
      <xdr:spPr>
        <a:xfrm>
          <a:off x="830794" y="1329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126691</xdr:rowOff>
    </xdr:from>
    <xdr:to>
      <xdr:col>6</xdr:col>
      <xdr:colOff>561975</xdr:colOff>
      <xdr:row>78</xdr:row>
      <xdr:rowOff>56841</xdr:rowOff>
    </xdr:to>
    <xdr:sp macro="" textlink="">
      <xdr:nvSpPr>
        <xdr:cNvPr id="194" name="円/楕円 193"/>
        <xdr:cNvSpPr/>
      </xdr:nvSpPr>
      <xdr:spPr>
        <a:xfrm>
          <a:off x="4584700" y="133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41618</xdr:rowOff>
    </xdr:from>
    <xdr:ext cx="599010" cy="259045"/>
    <xdr:sp macro="" textlink="">
      <xdr:nvSpPr>
        <xdr:cNvPr id="195" name="民生費該当値テキスト"/>
        <xdr:cNvSpPr txBox="1"/>
      </xdr:nvSpPr>
      <xdr:spPr>
        <a:xfrm>
          <a:off x="4686300" y="132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123876</xdr:rowOff>
    </xdr:from>
    <xdr:to>
      <xdr:col>5</xdr:col>
      <xdr:colOff>409575</xdr:colOff>
      <xdr:row>78</xdr:row>
      <xdr:rowOff>54026</xdr:rowOff>
    </xdr:to>
    <xdr:sp macro="" textlink="">
      <xdr:nvSpPr>
        <xdr:cNvPr id="196" name="円/楕円 195"/>
        <xdr:cNvSpPr/>
      </xdr:nvSpPr>
      <xdr:spPr>
        <a:xfrm>
          <a:off x="3746500" y="133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45153</xdr:rowOff>
    </xdr:from>
    <xdr:ext cx="599010" cy="259045"/>
    <xdr:sp macro="" textlink="">
      <xdr:nvSpPr>
        <xdr:cNvPr id="197" name="テキスト ボックス 196"/>
        <xdr:cNvSpPr txBox="1"/>
      </xdr:nvSpPr>
      <xdr:spPr>
        <a:xfrm>
          <a:off x="3497794" y="1341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129,850</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106109</xdr:rowOff>
    </xdr:from>
    <xdr:to>
      <xdr:col>4</xdr:col>
      <xdr:colOff>206375</xdr:colOff>
      <xdr:row>72</xdr:row>
      <xdr:rowOff>36259</xdr:rowOff>
    </xdr:to>
    <xdr:sp macro="" textlink="">
      <xdr:nvSpPr>
        <xdr:cNvPr id="198" name="円/楕円 197"/>
        <xdr:cNvSpPr/>
      </xdr:nvSpPr>
      <xdr:spPr>
        <a:xfrm>
          <a:off x="2857500" y="122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52786</xdr:rowOff>
    </xdr:from>
    <xdr:ext cx="599010" cy="259045"/>
    <xdr:sp macro="" textlink="">
      <xdr:nvSpPr>
        <xdr:cNvPr id="199" name="テキスト ボックス 198"/>
        <xdr:cNvSpPr txBox="1"/>
      </xdr:nvSpPr>
      <xdr:spPr>
        <a:xfrm>
          <a:off x="2608794" y="120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358,736</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162509</xdr:rowOff>
    </xdr:from>
    <xdr:to>
      <xdr:col>3</xdr:col>
      <xdr:colOff>3175</xdr:colOff>
      <xdr:row>73</xdr:row>
      <xdr:rowOff>92659</xdr:rowOff>
    </xdr:to>
    <xdr:sp macro="" textlink="">
      <xdr:nvSpPr>
        <xdr:cNvPr id="200" name="円/楕円 199"/>
        <xdr:cNvSpPr/>
      </xdr:nvSpPr>
      <xdr:spPr>
        <a:xfrm>
          <a:off x="1968500" y="125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109186</xdr:rowOff>
    </xdr:from>
    <xdr:ext cx="599010" cy="259045"/>
    <xdr:sp macro="" textlink="">
      <xdr:nvSpPr>
        <xdr:cNvPr id="201" name="テキスト ボックス 200"/>
        <xdr:cNvSpPr txBox="1"/>
      </xdr:nvSpPr>
      <xdr:spPr>
        <a:xfrm>
          <a:off x="1719794" y="1228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308,900</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34964</xdr:rowOff>
    </xdr:from>
    <xdr:to>
      <xdr:col>1</xdr:col>
      <xdr:colOff>485775</xdr:colOff>
      <xdr:row>73</xdr:row>
      <xdr:rowOff>136564</xdr:rowOff>
    </xdr:to>
    <xdr:sp macro="" textlink="">
      <xdr:nvSpPr>
        <xdr:cNvPr id="202" name="円/楕円 201"/>
        <xdr:cNvSpPr/>
      </xdr:nvSpPr>
      <xdr:spPr>
        <a:xfrm>
          <a:off x="1079500" y="125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153091</xdr:rowOff>
    </xdr:from>
    <xdr:ext cx="599010" cy="259045"/>
    <xdr:sp macro="" textlink="">
      <xdr:nvSpPr>
        <xdr:cNvPr id="203" name="テキスト ボックス 202"/>
        <xdr:cNvSpPr txBox="1"/>
      </xdr:nvSpPr>
      <xdr:spPr>
        <a:xfrm>
          <a:off x="830794" y="1232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7" name="直線コネクタ 226"/>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8"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9" name="直線コネクタ 228"/>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30"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31" name="直線コネクタ 230"/>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125185</xdr:rowOff>
    </xdr:from>
    <xdr:to>
      <xdr:col>6</xdr:col>
      <xdr:colOff>511175</xdr:colOff>
      <xdr:row>97</xdr:row>
      <xdr:rowOff>105829</xdr:rowOff>
    </xdr:to>
    <xdr:cxnSp macro="">
      <xdr:nvCxnSpPr>
        <xdr:cNvPr id="232" name="直線コネクタ 231"/>
        <xdr:cNvCxnSpPr/>
      </xdr:nvCxnSpPr>
      <xdr:spPr>
        <a:xfrm flipV="1">
          <a:off x="3797300" y="16584385"/>
          <a:ext cx="838200" cy="15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117527</xdr:rowOff>
    </xdr:from>
    <xdr:ext cx="534377" cy="259045"/>
    <xdr:sp macro="" textlink="">
      <xdr:nvSpPr>
        <xdr:cNvPr id="233" name="衛生費平均値テキスト"/>
        <xdr:cNvSpPr txBox="1"/>
      </xdr:nvSpPr>
      <xdr:spPr>
        <a:xfrm>
          <a:off x="4686300" y="16576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4" name="フローチャート : 判断 233"/>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105829</xdr:rowOff>
    </xdr:from>
    <xdr:to>
      <xdr:col>5</xdr:col>
      <xdr:colOff>358775</xdr:colOff>
      <xdr:row>98</xdr:row>
      <xdr:rowOff>1122</xdr:rowOff>
    </xdr:to>
    <xdr:cxnSp macro="">
      <xdr:nvCxnSpPr>
        <xdr:cNvPr id="235" name="直線コネクタ 234"/>
        <xdr:cNvCxnSpPr/>
      </xdr:nvCxnSpPr>
      <xdr:spPr>
        <a:xfrm flipV="1">
          <a:off x="2908300" y="16736479"/>
          <a:ext cx="889000" cy="6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125895</xdr:rowOff>
    </xdr:from>
    <xdr:to>
      <xdr:col>5</xdr:col>
      <xdr:colOff>409575</xdr:colOff>
      <xdr:row>97</xdr:row>
      <xdr:rowOff>56045</xdr:rowOff>
    </xdr:to>
    <xdr:sp macro="" textlink="">
      <xdr:nvSpPr>
        <xdr:cNvPr id="236" name="フローチャート : 判断 235"/>
        <xdr:cNvSpPr/>
      </xdr:nvSpPr>
      <xdr:spPr>
        <a:xfrm>
          <a:off x="3746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72572</xdr:rowOff>
    </xdr:from>
    <xdr:ext cx="534377" cy="259045"/>
    <xdr:sp macro="" textlink="">
      <xdr:nvSpPr>
        <xdr:cNvPr id="237" name="テキスト ボックス 236"/>
        <xdr:cNvSpPr txBox="1"/>
      </xdr:nvSpPr>
      <xdr:spPr>
        <a:xfrm>
          <a:off x="3530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1122</xdr:rowOff>
    </xdr:from>
    <xdr:to>
      <xdr:col>4</xdr:col>
      <xdr:colOff>155575</xdr:colOff>
      <xdr:row>98</xdr:row>
      <xdr:rowOff>29332</xdr:rowOff>
    </xdr:to>
    <xdr:cxnSp macro="">
      <xdr:nvCxnSpPr>
        <xdr:cNvPr id="238" name="直線コネクタ 237"/>
        <xdr:cNvCxnSpPr/>
      </xdr:nvCxnSpPr>
      <xdr:spPr>
        <a:xfrm flipV="1">
          <a:off x="2019300" y="16803222"/>
          <a:ext cx="889000" cy="2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151704</xdr:rowOff>
    </xdr:from>
    <xdr:to>
      <xdr:col>4</xdr:col>
      <xdr:colOff>206375</xdr:colOff>
      <xdr:row>97</xdr:row>
      <xdr:rowOff>81854</xdr:rowOff>
    </xdr:to>
    <xdr:sp macro="" textlink="">
      <xdr:nvSpPr>
        <xdr:cNvPr id="239" name="フローチャート : 判断 238"/>
        <xdr:cNvSpPr/>
      </xdr:nvSpPr>
      <xdr:spPr>
        <a:xfrm>
          <a:off x="2857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98381</xdr:rowOff>
    </xdr:from>
    <xdr:ext cx="534377" cy="259045"/>
    <xdr:sp macro="" textlink="">
      <xdr:nvSpPr>
        <xdr:cNvPr id="240" name="テキスト ボックス 239"/>
        <xdr:cNvSpPr txBox="1"/>
      </xdr:nvSpPr>
      <xdr:spPr>
        <a:xfrm>
          <a:off x="2641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141993</xdr:rowOff>
    </xdr:from>
    <xdr:to>
      <xdr:col>2</xdr:col>
      <xdr:colOff>638175</xdr:colOff>
      <xdr:row>98</xdr:row>
      <xdr:rowOff>29332</xdr:rowOff>
    </xdr:to>
    <xdr:cxnSp macro="">
      <xdr:nvCxnSpPr>
        <xdr:cNvPr id="241" name="直線コネクタ 240"/>
        <xdr:cNvCxnSpPr/>
      </xdr:nvCxnSpPr>
      <xdr:spPr>
        <a:xfrm>
          <a:off x="1130300" y="16772643"/>
          <a:ext cx="8890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155635</xdr:rowOff>
    </xdr:from>
    <xdr:to>
      <xdr:col>3</xdr:col>
      <xdr:colOff>3175</xdr:colOff>
      <xdr:row>97</xdr:row>
      <xdr:rowOff>85785</xdr:rowOff>
    </xdr:to>
    <xdr:sp macro="" textlink="">
      <xdr:nvSpPr>
        <xdr:cNvPr id="242" name="フローチャート : 判断 241"/>
        <xdr:cNvSpPr/>
      </xdr:nvSpPr>
      <xdr:spPr>
        <a:xfrm>
          <a:off x="1968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102312</xdr:rowOff>
    </xdr:from>
    <xdr:ext cx="534377" cy="259045"/>
    <xdr:sp macro="" textlink="">
      <xdr:nvSpPr>
        <xdr:cNvPr id="243" name="テキスト ボックス 242"/>
        <xdr:cNvSpPr txBox="1"/>
      </xdr:nvSpPr>
      <xdr:spPr>
        <a:xfrm>
          <a:off x="1752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154791</xdr:rowOff>
    </xdr:from>
    <xdr:to>
      <xdr:col>1</xdr:col>
      <xdr:colOff>485775</xdr:colOff>
      <xdr:row>97</xdr:row>
      <xdr:rowOff>84941</xdr:rowOff>
    </xdr:to>
    <xdr:sp macro="" textlink="">
      <xdr:nvSpPr>
        <xdr:cNvPr id="244" name="フローチャート : 判断 243"/>
        <xdr:cNvSpPr/>
      </xdr:nvSpPr>
      <xdr:spPr>
        <a:xfrm>
          <a:off x="1079500" y="1661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101468</xdr:rowOff>
    </xdr:from>
    <xdr:ext cx="534377" cy="259045"/>
    <xdr:sp macro="" textlink="">
      <xdr:nvSpPr>
        <xdr:cNvPr id="245" name="テキスト ボックス 244"/>
        <xdr:cNvSpPr txBox="1"/>
      </xdr:nvSpPr>
      <xdr:spPr>
        <a:xfrm>
          <a:off x="863111" y="1638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74385</xdr:rowOff>
    </xdr:from>
    <xdr:to>
      <xdr:col>6</xdr:col>
      <xdr:colOff>561975</xdr:colOff>
      <xdr:row>97</xdr:row>
      <xdr:rowOff>4535</xdr:rowOff>
    </xdr:to>
    <xdr:sp macro="" textlink="">
      <xdr:nvSpPr>
        <xdr:cNvPr id="251" name="円/楕円 250"/>
        <xdr:cNvSpPr/>
      </xdr:nvSpPr>
      <xdr:spPr>
        <a:xfrm>
          <a:off x="4584700" y="165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97262</xdr:rowOff>
    </xdr:from>
    <xdr:ext cx="534377" cy="259045"/>
    <xdr:sp macro="" textlink="">
      <xdr:nvSpPr>
        <xdr:cNvPr id="252" name="衛生費該当値テキスト"/>
        <xdr:cNvSpPr txBox="1"/>
      </xdr:nvSpPr>
      <xdr:spPr>
        <a:xfrm>
          <a:off x="4686300" y="163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55029</xdr:rowOff>
    </xdr:from>
    <xdr:to>
      <xdr:col>5</xdr:col>
      <xdr:colOff>409575</xdr:colOff>
      <xdr:row>97</xdr:row>
      <xdr:rowOff>156629</xdr:rowOff>
    </xdr:to>
    <xdr:sp macro="" textlink="">
      <xdr:nvSpPr>
        <xdr:cNvPr id="253" name="円/楕円 252"/>
        <xdr:cNvSpPr/>
      </xdr:nvSpPr>
      <xdr:spPr>
        <a:xfrm>
          <a:off x="3746500" y="166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147756</xdr:rowOff>
    </xdr:from>
    <xdr:ext cx="534377" cy="259045"/>
    <xdr:sp macro="" textlink="">
      <xdr:nvSpPr>
        <xdr:cNvPr id="254" name="テキスト ボックス 253"/>
        <xdr:cNvSpPr txBox="1"/>
      </xdr:nvSpPr>
      <xdr:spPr>
        <a:xfrm>
          <a:off x="3530111" y="167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121772</xdr:rowOff>
    </xdr:from>
    <xdr:to>
      <xdr:col>4</xdr:col>
      <xdr:colOff>206375</xdr:colOff>
      <xdr:row>98</xdr:row>
      <xdr:rowOff>51922</xdr:rowOff>
    </xdr:to>
    <xdr:sp macro="" textlink="">
      <xdr:nvSpPr>
        <xdr:cNvPr id="255" name="円/楕円 254"/>
        <xdr:cNvSpPr/>
      </xdr:nvSpPr>
      <xdr:spPr>
        <a:xfrm>
          <a:off x="2857500" y="1675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43049</xdr:rowOff>
    </xdr:from>
    <xdr:ext cx="534377" cy="259045"/>
    <xdr:sp macro="" textlink="">
      <xdr:nvSpPr>
        <xdr:cNvPr id="256" name="テキスト ボックス 255"/>
        <xdr:cNvSpPr txBox="1"/>
      </xdr:nvSpPr>
      <xdr:spPr>
        <a:xfrm>
          <a:off x="2641111" y="1684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149982</xdr:rowOff>
    </xdr:from>
    <xdr:to>
      <xdr:col>3</xdr:col>
      <xdr:colOff>3175</xdr:colOff>
      <xdr:row>98</xdr:row>
      <xdr:rowOff>80132</xdr:rowOff>
    </xdr:to>
    <xdr:sp macro="" textlink="">
      <xdr:nvSpPr>
        <xdr:cNvPr id="257" name="円/楕円 256"/>
        <xdr:cNvSpPr/>
      </xdr:nvSpPr>
      <xdr:spPr>
        <a:xfrm>
          <a:off x="1968500" y="1678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71259</xdr:rowOff>
    </xdr:from>
    <xdr:ext cx="534377" cy="259045"/>
    <xdr:sp macro="" textlink="">
      <xdr:nvSpPr>
        <xdr:cNvPr id="258" name="テキスト ボックス 257"/>
        <xdr:cNvSpPr txBox="1"/>
      </xdr:nvSpPr>
      <xdr:spPr>
        <a:xfrm>
          <a:off x="1752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91193</xdr:rowOff>
    </xdr:from>
    <xdr:to>
      <xdr:col>1</xdr:col>
      <xdr:colOff>485775</xdr:colOff>
      <xdr:row>98</xdr:row>
      <xdr:rowOff>21343</xdr:rowOff>
    </xdr:to>
    <xdr:sp macro="" textlink="">
      <xdr:nvSpPr>
        <xdr:cNvPr id="259" name="円/楕円 258"/>
        <xdr:cNvSpPr/>
      </xdr:nvSpPr>
      <xdr:spPr>
        <a:xfrm>
          <a:off x="1079500" y="167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12470</xdr:rowOff>
    </xdr:from>
    <xdr:ext cx="534377" cy="259045"/>
    <xdr:sp macro="" textlink="">
      <xdr:nvSpPr>
        <xdr:cNvPr id="260" name="テキスト ボックス 259"/>
        <xdr:cNvSpPr txBox="1"/>
      </xdr:nvSpPr>
      <xdr:spPr>
        <a:xfrm>
          <a:off x="863111" y="1681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4" name="直線コネクタ 283"/>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7"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8" name="直線コネクタ 287"/>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97980</xdr:rowOff>
    </xdr:from>
    <xdr:to>
      <xdr:col>15</xdr:col>
      <xdr:colOff>180975</xdr:colOff>
      <xdr:row>37</xdr:row>
      <xdr:rowOff>112268</xdr:rowOff>
    </xdr:to>
    <xdr:cxnSp macro="">
      <xdr:nvCxnSpPr>
        <xdr:cNvPr id="289" name="直線コネクタ 288"/>
        <xdr:cNvCxnSpPr/>
      </xdr:nvCxnSpPr>
      <xdr:spPr>
        <a:xfrm flipV="1">
          <a:off x="9639300" y="644163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1795</xdr:rowOff>
    </xdr:from>
    <xdr:ext cx="378565" cy="259045"/>
    <xdr:sp macro="" textlink="">
      <xdr:nvSpPr>
        <xdr:cNvPr id="290" name="労働費平均値テキスト"/>
        <xdr:cNvSpPr txBox="1"/>
      </xdr:nvSpPr>
      <xdr:spPr>
        <a:xfrm>
          <a:off x="10528300" y="6516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91" name="フローチャート : 判断 290"/>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60071</xdr:rowOff>
    </xdr:from>
    <xdr:to>
      <xdr:col>14</xdr:col>
      <xdr:colOff>28575</xdr:colOff>
      <xdr:row>37</xdr:row>
      <xdr:rowOff>112268</xdr:rowOff>
    </xdr:to>
    <xdr:cxnSp macro="">
      <xdr:nvCxnSpPr>
        <xdr:cNvPr id="292" name="直線コネクタ 291"/>
        <xdr:cNvCxnSpPr/>
      </xdr:nvCxnSpPr>
      <xdr:spPr>
        <a:xfrm>
          <a:off x="8750300" y="6403721"/>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3" name="フローチャート : 判断 292"/>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294" name="テキスト ボックス 293"/>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60071</xdr:rowOff>
    </xdr:from>
    <xdr:to>
      <xdr:col>12</xdr:col>
      <xdr:colOff>511175</xdr:colOff>
      <xdr:row>37</xdr:row>
      <xdr:rowOff>63881</xdr:rowOff>
    </xdr:to>
    <xdr:cxnSp macro="">
      <xdr:nvCxnSpPr>
        <xdr:cNvPr id="295" name="直線コネクタ 294"/>
        <xdr:cNvCxnSpPr/>
      </xdr:nvCxnSpPr>
      <xdr:spPr>
        <a:xfrm flipV="1">
          <a:off x="7861300" y="640372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296" name="フローチャート : 判断 295"/>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297" name="テキスト ボックス 296"/>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2159</xdr:rowOff>
    </xdr:from>
    <xdr:to>
      <xdr:col>11</xdr:col>
      <xdr:colOff>307975</xdr:colOff>
      <xdr:row>37</xdr:row>
      <xdr:rowOff>63881</xdr:rowOff>
    </xdr:to>
    <xdr:cxnSp macro="">
      <xdr:nvCxnSpPr>
        <xdr:cNvPr id="298" name="直線コネクタ 297"/>
        <xdr:cNvCxnSpPr/>
      </xdr:nvCxnSpPr>
      <xdr:spPr>
        <a:xfrm>
          <a:off x="6972300" y="6345809"/>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299" name="フローチャート : 判断 298"/>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0" name="テキスト ボックス 299"/>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1" name="フローチャート : 判断 300"/>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2" name="テキスト ボックス 301"/>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47180</xdr:rowOff>
    </xdr:from>
    <xdr:to>
      <xdr:col>15</xdr:col>
      <xdr:colOff>231775</xdr:colOff>
      <xdr:row>37</xdr:row>
      <xdr:rowOff>148780</xdr:rowOff>
    </xdr:to>
    <xdr:sp macro="" textlink="">
      <xdr:nvSpPr>
        <xdr:cNvPr id="308" name="円/楕円 307"/>
        <xdr:cNvSpPr/>
      </xdr:nvSpPr>
      <xdr:spPr>
        <a:xfrm>
          <a:off x="10426700" y="63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70057</xdr:rowOff>
    </xdr:from>
    <xdr:ext cx="469744" cy="259045"/>
    <xdr:sp macro="" textlink="">
      <xdr:nvSpPr>
        <xdr:cNvPr id="309" name="労働費該当値テキスト"/>
        <xdr:cNvSpPr txBox="1"/>
      </xdr:nvSpPr>
      <xdr:spPr>
        <a:xfrm>
          <a:off x="10528300" y="624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61468</xdr:rowOff>
    </xdr:from>
    <xdr:to>
      <xdr:col>14</xdr:col>
      <xdr:colOff>79375</xdr:colOff>
      <xdr:row>37</xdr:row>
      <xdr:rowOff>163068</xdr:rowOff>
    </xdr:to>
    <xdr:sp macro="" textlink="">
      <xdr:nvSpPr>
        <xdr:cNvPr id="310" name="円/楕円 309"/>
        <xdr:cNvSpPr/>
      </xdr:nvSpPr>
      <xdr:spPr>
        <a:xfrm>
          <a:off x="9588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154195</xdr:rowOff>
    </xdr:from>
    <xdr:ext cx="469744" cy="259045"/>
    <xdr:sp macro="" textlink="">
      <xdr:nvSpPr>
        <xdr:cNvPr id="311" name="テキスト ボックス 310"/>
        <xdr:cNvSpPr txBox="1"/>
      </xdr:nvSpPr>
      <xdr:spPr>
        <a:xfrm>
          <a:off x="940442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9271</xdr:rowOff>
    </xdr:from>
    <xdr:to>
      <xdr:col>12</xdr:col>
      <xdr:colOff>561975</xdr:colOff>
      <xdr:row>37</xdr:row>
      <xdr:rowOff>110871</xdr:rowOff>
    </xdr:to>
    <xdr:sp macro="" textlink="">
      <xdr:nvSpPr>
        <xdr:cNvPr id="312" name="円/楕円 311"/>
        <xdr:cNvSpPr/>
      </xdr:nvSpPr>
      <xdr:spPr>
        <a:xfrm>
          <a:off x="8699500" y="63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101998</xdr:rowOff>
    </xdr:from>
    <xdr:ext cx="469744" cy="259045"/>
    <xdr:sp macro="" textlink="">
      <xdr:nvSpPr>
        <xdr:cNvPr id="313" name="テキスト ボックス 312"/>
        <xdr:cNvSpPr txBox="1"/>
      </xdr:nvSpPr>
      <xdr:spPr>
        <a:xfrm>
          <a:off x="8515427" y="644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13081</xdr:rowOff>
    </xdr:from>
    <xdr:to>
      <xdr:col>11</xdr:col>
      <xdr:colOff>358775</xdr:colOff>
      <xdr:row>37</xdr:row>
      <xdr:rowOff>114681</xdr:rowOff>
    </xdr:to>
    <xdr:sp macro="" textlink="">
      <xdr:nvSpPr>
        <xdr:cNvPr id="314" name="円/楕円 313"/>
        <xdr:cNvSpPr/>
      </xdr:nvSpPr>
      <xdr:spPr>
        <a:xfrm>
          <a:off x="7810500" y="63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105808</xdr:rowOff>
    </xdr:from>
    <xdr:ext cx="469744" cy="259045"/>
    <xdr:sp macro="" textlink="">
      <xdr:nvSpPr>
        <xdr:cNvPr id="315" name="テキスト ボックス 314"/>
        <xdr:cNvSpPr txBox="1"/>
      </xdr:nvSpPr>
      <xdr:spPr>
        <a:xfrm>
          <a:off x="7626427" y="64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122809</xdr:rowOff>
    </xdr:from>
    <xdr:to>
      <xdr:col>10</xdr:col>
      <xdr:colOff>155575</xdr:colOff>
      <xdr:row>37</xdr:row>
      <xdr:rowOff>52959</xdr:rowOff>
    </xdr:to>
    <xdr:sp macro="" textlink="">
      <xdr:nvSpPr>
        <xdr:cNvPr id="316" name="円/楕円 315"/>
        <xdr:cNvSpPr/>
      </xdr:nvSpPr>
      <xdr:spPr>
        <a:xfrm>
          <a:off x="69215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44086</xdr:rowOff>
    </xdr:from>
    <xdr:ext cx="469744" cy="259045"/>
    <xdr:sp macro="" textlink="">
      <xdr:nvSpPr>
        <xdr:cNvPr id="317" name="テキスト ボックス 316"/>
        <xdr:cNvSpPr txBox="1"/>
      </xdr:nvSpPr>
      <xdr:spPr>
        <a:xfrm>
          <a:off x="6737427" y="63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41" name="直線コネクタ 340"/>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2"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3" name="直線コネクタ 342"/>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4"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5" name="直線コネクタ 344"/>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137313</xdr:rowOff>
    </xdr:from>
    <xdr:to>
      <xdr:col>15</xdr:col>
      <xdr:colOff>180975</xdr:colOff>
      <xdr:row>56</xdr:row>
      <xdr:rowOff>163817</xdr:rowOff>
    </xdr:to>
    <xdr:cxnSp macro="">
      <xdr:nvCxnSpPr>
        <xdr:cNvPr id="346" name="直線コネクタ 345"/>
        <xdr:cNvCxnSpPr/>
      </xdr:nvCxnSpPr>
      <xdr:spPr>
        <a:xfrm>
          <a:off x="9639300" y="9567063"/>
          <a:ext cx="838200" cy="19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125531</xdr:rowOff>
    </xdr:from>
    <xdr:ext cx="534377" cy="259045"/>
    <xdr:sp macro="" textlink="">
      <xdr:nvSpPr>
        <xdr:cNvPr id="347" name="農林水産業費平均値テキスト"/>
        <xdr:cNvSpPr txBox="1"/>
      </xdr:nvSpPr>
      <xdr:spPr>
        <a:xfrm>
          <a:off x="10528300" y="989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8" name="フローチャート : 判断 347"/>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20765</xdr:rowOff>
    </xdr:from>
    <xdr:to>
      <xdr:col>14</xdr:col>
      <xdr:colOff>28575</xdr:colOff>
      <xdr:row>55</xdr:row>
      <xdr:rowOff>137313</xdr:rowOff>
    </xdr:to>
    <xdr:cxnSp macro="">
      <xdr:nvCxnSpPr>
        <xdr:cNvPr id="349" name="直線コネクタ 348"/>
        <xdr:cNvCxnSpPr/>
      </xdr:nvCxnSpPr>
      <xdr:spPr>
        <a:xfrm>
          <a:off x="8750300" y="9450515"/>
          <a:ext cx="889000" cy="1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137744</xdr:rowOff>
    </xdr:from>
    <xdr:to>
      <xdr:col>14</xdr:col>
      <xdr:colOff>79375</xdr:colOff>
      <xdr:row>57</xdr:row>
      <xdr:rowOff>67894</xdr:rowOff>
    </xdr:to>
    <xdr:sp macro="" textlink="">
      <xdr:nvSpPr>
        <xdr:cNvPr id="350" name="フローチャート : 判断 349"/>
        <xdr:cNvSpPr/>
      </xdr:nvSpPr>
      <xdr:spPr>
        <a:xfrm>
          <a:off x="9588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59021</xdr:rowOff>
    </xdr:from>
    <xdr:ext cx="534377" cy="259045"/>
    <xdr:sp macro="" textlink="">
      <xdr:nvSpPr>
        <xdr:cNvPr id="351" name="テキスト ボックス 350"/>
        <xdr:cNvSpPr txBox="1"/>
      </xdr:nvSpPr>
      <xdr:spPr>
        <a:xfrm>
          <a:off x="9372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20765</xdr:rowOff>
    </xdr:from>
    <xdr:to>
      <xdr:col>12</xdr:col>
      <xdr:colOff>511175</xdr:colOff>
      <xdr:row>58</xdr:row>
      <xdr:rowOff>41263</xdr:rowOff>
    </xdr:to>
    <xdr:cxnSp macro="">
      <xdr:nvCxnSpPr>
        <xdr:cNvPr id="352" name="直線コネクタ 351"/>
        <xdr:cNvCxnSpPr/>
      </xdr:nvCxnSpPr>
      <xdr:spPr>
        <a:xfrm flipV="1">
          <a:off x="7861300" y="9450515"/>
          <a:ext cx="889000" cy="53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140259</xdr:rowOff>
    </xdr:from>
    <xdr:to>
      <xdr:col>12</xdr:col>
      <xdr:colOff>561975</xdr:colOff>
      <xdr:row>57</xdr:row>
      <xdr:rowOff>70409</xdr:rowOff>
    </xdr:to>
    <xdr:sp macro="" textlink="">
      <xdr:nvSpPr>
        <xdr:cNvPr id="353" name="フローチャート : 判断 352"/>
        <xdr:cNvSpPr/>
      </xdr:nvSpPr>
      <xdr:spPr>
        <a:xfrm>
          <a:off x="8699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61536</xdr:rowOff>
    </xdr:from>
    <xdr:ext cx="534377" cy="259045"/>
    <xdr:sp macro="" textlink="">
      <xdr:nvSpPr>
        <xdr:cNvPr id="354" name="テキスト ボックス 353"/>
        <xdr:cNvSpPr txBox="1"/>
      </xdr:nvSpPr>
      <xdr:spPr>
        <a:xfrm>
          <a:off x="8483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41263</xdr:rowOff>
    </xdr:from>
    <xdr:to>
      <xdr:col>11</xdr:col>
      <xdr:colOff>307975</xdr:colOff>
      <xdr:row>58</xdr:row>
      <xdr:rowOff>49225</xdr:rowOff>
    </xdr:to>
    <xdr:cxnSp macro="">
      <xdr:nvCxnSpPr>
        <xdr:cNvPr id="355" name="直線コネクタ 354"/>
        <xdr:cNvCxnSpPr/>
      </xdr:nvCxnSpPr>
      <xdr:spPr>
        <a:xfrm flipV="1">
          <a:off x="6972300" y="9985363"/>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4343</xdr:rowOff>
    </xdr:from>
    <xdr:to>
      <xdr:col>11</xdr:col>
      <xdr:colOff>358775</xdr:colOff>
      <xdr:row>57</xdr:row>
      <xdr:rowOff>105943</xdr:rowOff>
    </xdr:to>
    <xdr:sp macro="" textlink="">
      <xdr:nvSpPr>
        <xdr:cNvPr id="356" name="フローチャート : 判断 355"/>
        <xdr:cNvSpPr/>
      </xdr:nvSpPr>
      <xdr:spPr>
        <a:xfrm>
          <a:off x="7810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122470</xdr:rowOff>
    </xdr:from>
    <xdr:ext cx="534377" cy="259045"/>
    <xdr:sp macro="" textlink="">
      <xdr:nvSpPr>
        <xdr:cNvPr id="357" name="テキスト ボックス 356"/>
        <xdr:cNvSpPr txBox="1"/>
      </xdr:nvSpPr>
      <xdr:spPr>
        <a:xfrm>
          <a:off x="7594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28042</xdr:rowOff>
    </xdr:from>
    <xdr:to>
      <xdr:col>10</xdr:col>
      <xdr:colOff>155575</xdr:colOff>
      <xdr:row>57</xdr:row>
      <xdr:rowOff>129642</xdr:rowOff>
    </xdr:to>
    <xdr:sp macro="" textlink="">
      <xdr:nvSpPr>
        <xdr:cNvPr id="358" name="フローチャート : 判断 357"/>
        <xdr:cNvSpPr/>
      </xdr:nvSpPr>
      <xdr:spPr>
        <a:xfrm>
          <a:off x="6921500" y="98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146169</xdr:rowOff>
    </xdr:from>
    <xdr:ext cx="534377" cy="259045"/>
    <xdr:sp macro="" textlink="">
      <xdr:nvSpPr>
        <xdr:cNvPr id="359" name="テキスト ボックス 358"/>
        <xdr:cNvSpPr txBox="1"/>
      </xdr:nvSpPr>
      <xdr:spPr>
        <a:xfrm>
          <a:off x="6705111" y="95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113017</xdr:rowOff>
    </xdr:from>
    <xdr:to>
      <xdr:col>15</xdr:col>
      <xdr:colOff>231775</xdr:colOff>
      <xdr:row>57</xdr:row>
      <xdr:rowOff>43167</xdr:rowOff>
    </xdr:to>
    <xdr:sp macro="" textlink="">
      <xdr:nvSpPr>
        <xdr:cNvPr id="365" name="円/楕円 364"/>
        <xdr:cNvSpPr/>
      </xdr:nvSpPr>
      <xdr:spPr>
        <a:xfrm>
          <a:off x="10426700" y="97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135894</xdr:rowOff>
    </xdr:from>
    <xdr:ext cx="534377" cy="259045"/>
    <xdr:sp macro="" textlink="">
      <xdr:nvSpPr>
        <xdr:cNvPr id="366" name="農林水産業費該当値テキスト"/>
        <xdr:cNvSpPr txBox="1"/>
      </xdr:nvSpPr>
      <xdr:spPr>
        <a:xfrm>
          <a:off x="10528300" y="95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31,101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86513</xdr:rowOff>
    </xdr:from>
    <xdr:to>
      <xdr:col>14</xdr:col>
      <xdr:colOff>79375</xdr:colOff>
      <xdr:row>56</xdr:row>
      <xdr:rowOff>16663</xdr:rowOff>
    </xdr:to>
    <xdr:sp macro="" textlink="">
      <xdr:nvSpPr>
        <xdr:cNvPr id="367" name="円/楕円 366"/>
        <xdr:cNvSpPr/>
      </xdr:nvSpPr>
      <xdr:spPr>
        <a:xfrm>
          <a:off x="9588500" y="95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33190</xdr:rowOff>
    </xdr:from>
    <xdr:ext cx="534377" cy="259045"/>
    <xdr:sp macro="" textlink="">
      <xdr:nvSpPr>
        <xdr:cNvPr id="368" name="テキスト ボックス 367"/>
        <xdr:cNvSpPr txBox="1"/>
      </xdr:nvSpPr>
      <xdr:spPr>
        <a:xfrm>
          <a:off x="9372111" y="92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141415</xdr:rowOff>
    </xdr:from>
    <xdr:to>
      <xdr:col>12</xdr:col>
      <xdr:colOff>561975</xdr:colOff>
      <xdr:row>55</xdr:row>
      <xdr:rowOff>71565</xdr:rowOff>
    </xdr:to>
    <xdr:sp macro="" textlink="">
      <xdr:nvSpPr>
        <xdr:cNvPr id="369" name="円/楕円 368"/>
        <xdr:cNvSpPr/>
      </xdr:nvSpPr>
      <xdr:spPr>
        <a:xfrm>
          <a:off x="8699500" y="939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88092</xdr:rowOff>
    </xdr:from>
    <xdr:ext cx="534377" cy="259045"/>
    <xdr:sp macro="" textlink="">
      <xdr:nvSpPr>
        <xdr:cNvPr id="370" name="テキスト ボックス 369"/>
        <xdr:cNvSpPr txBox="1"/>
      </xdr:nvSpPr>
      <xdr:spPr>
        <a:xfrm>
          <a:off x="8483111" y="917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161913</xdr:rowOff>
    </xdr:from>
    <xdr:to>
      <xdr:col>11</xdr:col>
      <xdr:colOff>358775</xdr:colOff>
      <xdr:row>58</xdr:row>
      <xdr:rowOff>92063</xdr:rowOff>
    </xdr:to>
    <xdr:sp macro="" textlink="">
      <xdr:nvSpPr>
        <xdr:cNvPr id="371" name="円/楕円 370"/>
        <xdr:cNvSpPr/>
      </xdr:nvSpPr>
      <xdr:spPr>
        <a:xfrm>
          <a:off x="7810500" y="99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83190</xdr:rowOff>
    </xdr:from>
    <xdr:ext cx="534377" cy="259045"/>
    <xdr:sp macro="" textlink="">
      <xdr:nvSpPr>
        <xdr:cNvPr id="372" name="テキスト ボックス 371"/>
        <xdr:cNvSpPr txBox="1"/>
      </xdr:nvSpPr>
      <xdr:spPr>
        <a:xfrm>
          <a:off x="7594111" y="100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169875</xdr:rowOff>
    </xdr:from>
    <xdr:to>
      <xdr:col>10</xdr:col>
      <xdr:colOff>155575</xdr:colOff>
      <xdr:row>58</xdr:row>
      <xdr:rowOff>100025</xdr:rowOff>
    </xdr:to>
    <xdr:sp macro="" textlink="">
      <xdr:nvSpPr>
        <xdr:cNvPr id="373" name="円/楕円 372"/>
        <xdr:cNvSpPr/>
      </xdr:nvSpPr>
      <xdr:spPr>
        <a:xfrm>
          <a:off x="6921500" y="99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91152</xdr:rowOff>
    </xdr:from>
    <xdr:ext cx="534377" cy="259045"/>
    <xdr:sp macro="" textlink="">
      <xdr:nvSpPr>
        <xdr:cNvPr id="374" name="テキスト ボックス 373"/>
        <xdr:cNvSpPr txBox="1"/>
      </xdr:nvSpPr>
      <xdr:spPr>
        <a:xfrm>
          <a:off x="6705111" y="100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6" name="直線コネクタ 395"/>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7"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8" name="直線コネクタ 397"/>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9"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400" name="直線コネクタ 399"/>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54569</xdr:rowOff>
    </xdr:from>
    <xdr:to>
      <xdr:col>15</xdr:col>
      <xdr:colOff>180975</xdr:colOff>
      <xdr:row>78</xdr:row>
      <xdr:rowOff>17307</xdr:rowOff>
    </xdr:to>
    <xdr:cxnSp macro="">
      <xdr:nvCxnSpPr>
        <xdr:cNvPr id="401" name="直線コネクタ 400"/>
        <xdr:cNvCxnSpPr/>
      </xdr:nvCxnSpPr>
      <xdr:spPr>
        <a:xfrm flipV="1">
          <a:off x="9639300" y="13084769"/>
          <a:ext cx="838200" cy="30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39346</xdr:rowOff>
    </xdr:from>
    <xdr:ext cx="534377" cy="259045"/>
    <xdr:sp macro="" textlink="">
      <xdr:nvSpPr>
        <xdr:cNvPr id="402" name="商工費平均値テキスト"/>
        <xdr:cNvSpPr txBox="1"/>
      </xdr:nvSpPr>
      <xdr:spPr>
        <a:xfrm>
          <a:off x="10528300" y="1306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3" name="フローチャート : 判断 402"/>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17307</xdr:rowOff>
    </xdr:from>
    <xdr:to>
      <xdr:col>14</xdr:col>
      <xdr:colOff>28575</xdr:colOff>
      <xdr:row>78</xdr:row>
      <xdr:rowOff>21879</xdr:rowOff>
    </xdr:to>
    <xdr:cxnSp macro="">
      <xdr:nvCxnSpPr>
        <xdr:cNvPr id="404" name="直線コネクタ 403"/>
        <xdr:cNvCxnSpPr/>
      </xdr:nvCxnSpPr>
      <xdr:spPr>
        <a:xfrm flipV="1">
          <a:off x="8750300" y="133904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05" name="フローチャート : 判断 404"/>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21152</xdr:rowOff>
    </xdr:from>
    <xdr:ext cx="534377" cy="259045"/>
    <xdr:sp macro="" textlink="">
      <xdr:nvSpPr>
        <xdr:cNvPr id="406" name="テキスト ボックス 405"/>
        <xdr:cNvSpPr txBox="1"/>
      </xdr:nvSpPr>
      <xdr:spPr>
        <a:xfrm>
          <a:off x="9372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20439</xdr:rowOff>
    </xdr:from>
    <xdr:to>
      <xdr:col>12</xdr:col>
      <xdr:colOff>511175</xdr:colOff>
      <xdr:row>78</xdr:row>
      <xdr:rowOff>21879</xdr:rowOff>
    </xdr:to>
    <xdr:cxnSp macro="">
      <xdr:nvCxnSpPr>
        <xdr:cNvPr id="407" name="直線コネクタ 406"/>
        <xdr:cNvCxnSpPr/>
      </xdr:nvCxnSpPr>
      <xdr:spPr>
        <a:xfrm>
          <a:off x="7861300" y="13393539"/>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08" name="フローチャート : 判断 407"/>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47807</xdr:rowOff>
    </xdr:from>
    <xdr:ext cx="534377" cy="259045"/>
    <xdr:sp macro="" textlink="">
      <xdr:nvSpPr>
        <xdr:cNvPr id="409" name="テキスト ボックス 408"/>
        <xdr:cNvSpPr txBox="1"/>
      </xdr:nvSpPr>
      <xdr:spPr>
        <a:xfrm>
          <a:off x="848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20439</xdr:rowOff>
    </xdr:from>
    <xdr:to>
      <xdr:col>11</xdr:col>
      <xdr:colOff>307975</xdr:colOff>
      <xdr:row>78</xdr:row>
      <xdr:rowOff>29218</xdr:rowOff>
    </xdr:to>
    <xdr:cxnSp macro="">
      <xdr:nvCxnSpPr>
        <xdr:cNvPr id="410" name="直線コネクタ 409"/>
        <xdr:cNvCxnSpPr/>
      </xdr:nvCxnSpPr>
      <xdr:spPr>
        <a:xfrm flipV="1">
          <a:off x="6972300" y="13393539"/>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11" name="フローチャート : 判断 410"/>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73205</xdr:rowOff>
    </xdr:from>
    <xdr:ext cx="534377" cy="259045"/>
    <xdr:sp macro="" textlink="">
      <xdr:nvSpPr>
        <xdr:cNvPr id="412" name="テキスト ボックス 411"/>
        <xdr:cNvSpPr txBox="1"/>
      </xdr:nvSpPr>
      <xdr:spPr>
        <a:xfrm>
          <a:off x="7594111" y="129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3" name="フローチャート : 判断 412"/>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75513</xdr:rowOff>
    </xdr:from>
    <xdr:ext cx="534377" cy="259045"/>
    <xdr:sp macro="" textlink="">
      <xdr:nvSpPr>
        <xdr:cNvPr id="414" name="テキスト ボックス 413"/>
        <xdr:cNvSpPr txBox="1"/>
      </xdr:nvSpPr>
      <xdr:spPr>
        <a:xfrm>
          <a:off x="6705111" y="129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3769</xdr:rowOff>
    </xdr:from>
    <xdr:to>
      <xdr:col>15</xdr:col>
      <xdr:colOff>231775</xdr:colOff>
      <xdr:row>76</xdr:row>
      <xdr:rowOff>105369</xdr:rowOff>
    </xdr:to>
    <xdr:sp macro="" textlink="">
      <xdr:nvSpPr>
        <xdr:cNvPr id="420" name="円/楕円 419"/>
        <xdr:cNvSpPr/>
      </xdr:nvSpPr>
      <xdr:spPr>
        <a:xfrm>
          <a:off x="10426700" y="130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26647</xdr:rowOff>
    </xdr:from>
    <xdr:ext cx="534377" cy="259045"/>
    <xdr:sp macro="" textlink="">
      <xdr:nvSpPr>
        <xdr:cNvPr id="421" name="商工費該当値テキスト"/>
        <xdr:cNvSpPr txBox="1"/>
      </xdr:nvSpPr>
      <xdr:spPr>
        <a:xfrm>
          <a:off x="10528300" y="1288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18,724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137957</xdr:rowOff>
    </xdr:from>
    <xdr:to>
      <xdr:col>14</xdr:col>
      <xdr:colOff>79375</xdr:colOff>
      <xdr:row>78</xdr:row>
      <xdr:rowOff>68107</xdr:rowOff>
    </xdr:to>
    <xdr:sp macro="" textlink="">
      <xdr:nvSpPr>
        <xdr:cNvPr id="422" name="円/楕円 421"/>
        <xdr:cNvSpPr/>
      </xdr:nvSpPr>
      <xdr:spPr>
        <a:xfrm>
          <a:off x="9588500" y="1333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59234</xdr:rowOff>
    </xdr:from>
    <xdr:ext cx="469744" cy="259045"/>
    <xdr:sp macro="" textlink="">
      <xdr:nvSpPr>
        <xdr:cNvPr id="423" name="テキスト ボックス 422"/>
        <xdr:cNvSpPr txBox="1"/>
      </xdr:nvSpPr>
      <xdr:spPr>
        <a:xfrm>
          <a:off x="9404427" y="1343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142529</xdr:rowOff>
    </xdr:from>
    <xdr:to>
      <xdr:col>12</xdr:col>
      <xdr:colOff>561975</xdr:colOff>
      <xdr:row>78</xdr:row>
      <xdr:rowOff>72679</xdr:rowOff>
    </xdr:to>
    <xdr:sp macro="" textlink="">
      <xdr:nvSpPr>
        <xdr:cNvPr id="424" name="円/楕円 423"/>
        <xdr:cNvSpPr/>
      </xdr:nvSpPr>
      <xdr:spPr>
        <a:xfrm>
          <a:off x="8699500" y="133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63806</xdr:rowOff>
    </xdr:from>
    <xdr:ext cx="469744" cy="259045"/>
    <xdr:sp macro="" textlink="">
      <xdr:nvSpPr>
        <xdr:cNvPr id="425" name="テキスト ボックス 424"/>
        <xdr:cNvSpPr txBox="1"/>
      </xdr:nvSpPr>
      <xdr:spPr>
        <a:xfrm>
          <a:off x="8515427" y="1343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141089</xdr:rowOff>
    </xdr:from>
    <xdr:to>
      <xdr:col>11</xdr:col>
      <xdr:colOff>358775</xdr:colOff>
      <xdr:row>78</xdr:row>
      <xdr:rowOff>71239</xdr:rowOff>
    </xdr:to>
    <xdr:sp macro="" textlink="">
      <xdr:nvSpPr>
        <xdr:cNvPr id="426" name="円/楕円 425"/>
        <xdr:cNvSpPr/>
      </xdr:nvSpPr>
      <xdr:spPr>
        <a:xfrm>
          <a:off x="7810500" y="133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62366</xdr:rowOff>
    </xdr:from>
    <xdr:ext cx="469744" cy="259045"/>
    <xdr:sp macro="" textlink="">
      <xdr:nvSpPr>
        <xdr:cNvPr id="427" name="テキスト ボックス 426"/>
        <xdr:cNvSpPr txBox="1"/>
      </xdr:nvSpPr>
      <xdr:spPr>
        <a:xfrm>
          <a:off x="7626427" y="134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149868</xdr:rowOff>
    </xdr:from>
    <xdr:to>
      <xdr:col>10</xdr:col>
      <xdr:colOff>155575</xdr:colOff>
      <xdr:row>78</xdr:row>
      <xdr:rowOff>80018</xdr:rowOff>
    </xdr:to>
    <xdr:sp macro="" textlink="">
      <xdr:nvSpPr>
        <xdr:cNvPr id="428" name="円/楕円 427"/>
        <xdr:cNvSpPr/>
      </xdr:nvSpPr>
      <xdr:spPr>
        <a:xfrm>
          <a:off x="6921500" y="1335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71145</xdr:rowOff>
    </xdr:from>
    <xdr:ext cx="469744" cy="259045"/>
    <xdr:sp macro="" textlink="">
      <xdr:nvSpPr>
        <xdr:cNvPr id="429" name="テキスト ボックス 428"/>
        <xdr:cNvSpPr txBox="1"/>
      </xdr:nvSpPr>
      <xdr:spPr>
        <a:xfrm>
          <a:off x="6737427" y="13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3" name="直線コネクタ 452"/>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4"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5" name="直線コネクタ 454"/>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6"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7" name="直線コネクタ 456"/>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126563</xdr:rowOff>
    </xdr:from>
    <xdr:to>
      <xdr:col>15</xdr:col>
      <xdr:colOff>180975</xdr:colOff>
      <xdr:row>95</xdr:row>
      <xdr:rowOff>165836</xdr:rowOff>
    </xdr:to>
    <xdr:cxnSp macro="">
      <xdr:nvCxnSpPr>
        <xdr:cNvPr id="458" name="直線コネクタ 457"/>
        <xdr:cNvCxnSpPr/>
      </xdr:nvCxnSpPr>
      <xdr:spPr>
        <a:xfrm>
          <a:off x="9639300" y="16242863"/>
          <a:ext cx="838200" cy="21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40893</xdr:rowOff>
    </xdr:from>
    <xdr:ext cx="534377" cy="259045"/>
    <xdr:sp macro="" textlink="">
      <xdr:nvSpPr>
        <xdr:cNvPr id="459" name="土木費平均値テキスト"/>
        <xdr:cNvSpPr txBox="1"/>
      </xdr:nvSpPr>
      <xdr:spPr>
        <a:xfrm>
          <a:off x="10528300" y="1684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60" name="フローチャート : 判断 459"/>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126563</xdr:rowOff>
    </xdr:from>
    <xdr:to>
      <xdr:col>14</xdr:col>
      <xdr:colOff>28575</xdr:colOff>
      <xdr:row>95</xdr:row>
      <xdr:rowOff>4203</xdr:rowOff>
    </xdr:to>
    <xdr:cxnSp macro="">
      <xdr:nvCxnSpPr>
        <xdr:cNvPr id="461" name="直線コネクタ 460"/>
        <xdr:cNvCxnSpPr/>
      </xdr:nvCxnSpPr>
      <xdr:spPr>
        <a:xfrm flipV="1">
          <a:off x="8750300" y="16242863"/>
          <a:ext cx="889000" cy="4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29580</xdr:rowOff>
    </xdr:from>
    <xdr:to>
      <xdr:col>14</xdr:col>
      <xdr:colOff>79375</xdr:colOff>
      <xdr:row>98</xdr:row>
      <xdr:rowOff>131180</xdr:rowOff>
    </xdr:to>
    <xdr:sp macro="" textlink="">
      <xdr:nvSpPr>
        <xdr:cNvPr id="462" name="フローチャート : 判断 461"/>
        <xdr:cNvSpPr/>
      </xdr:nvSpPr>
      <xdr:spPr>
        <a:xfrm>
          <a:off x="9588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122307</xdr:rowOff>
    </xdr:from>
    <xdr:ext cx="534377" cy="259045"/>
    <xdr:sp macro="" textlink="">
      <xdr:nvSpPr>
        <xdr:cNvPr id="463" name="テキスト ボックス 462"/>
        <xdr:cNvSpPr txBox="1"/>
      </xdr:nvSpPr>
      <xdr:spPr>
        <a:xfrm>
          <a:off x="9372111" y="16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4203</xdr:rowOff>
    </xdr:from>
    <xdr:to>
      <xdr:col>12</xdr:col>
      <xdr:colOff>511175</xdr:colOff>
      <xdr:row>96</xdr:row>
      <xdr:rowOff>121281</xdr:rowOff>
    </xdr:to>
    <xdr:cxnSp macro="">
      <xdr:nvCxnSpPr>
        <xdr:cNvPr id="464" name="直線コネクタ 463"/>
        <xdr:cNvCxnSpPr/>
      </xdr:nvCxnSpPr>
      <xdr:spPr>
        <a:xfrm flipV="1">
          <a:off x="7861300" y="16291953"/>
          <a:ext cx="889000" cy="28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49735</xdr:rowOff>
    </xdr:from>
    <xdr:to>
      <xdr:col>12</xdr:col>
      <xdr:colOff>561975</xdr:colOff>
      <xdr:row>98</xdr:row>
      <xdr:rowOff>151335</xdr:rowOff>
    </xdr:to>
    <xdr:sp macro="" textlink="">
      <xdr:nvSpPr>
        <xdr:cNvPr id="465" name="フローチャート : 判断 464"/>
        <xdr:cNvSpPr/>
      </xdr:nvSpPr>
      <xdr:spPr>
        <a:xfrm>
          <a:off x="8699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142462</xdr:rowOff>
    </xdr:from>
    <xdr:ext cx="534377" cy="259045"/>
    <xdr:sp macro="" textlink="">
      <xdr:nvSpPr>
        <xdr:cNvPr id="466" name="テキスト ボックス 465"/>
        <xdr:cNvSpPr txBox="1"/>
      </xdr:nvSpPr>
      <xdr:spPr>
        <a:xfrm>
          <a:off x="8483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121281</xdr:rowOff>
    </xdr:from>
    <xdr:to>
      <xdr:col>11</xdr:col>
      <xdr:colOff>307975</xdr:colOff>
      <xdr:row>98</xdr:row>
      <xdr:rowOff>125935</xdr:rowOff>
    </xdr:to>
    <xdr:cxnSp macro="">
      <xdr:nvCxnSpPr>
        <xdr:cNvPr id="467" name="直線コネクタ 466"/>
        <xdr:cNvCxnSpPr/>
      </xdr:nvCxnSpPr>
      <xdr:spPr>
        <a:xfrm flipV="1">
          <a:off x="6972300" y="16580481"/>
          <a:ext cx="889000" cy="34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62861</xdr:rowOff>
    </xdr:from>
    <xdr:to>
      <xdr:col>11</xdr:col>
      <xdr:colOff>358775</xdr:colOff>
      <xdr:row>98</xdr:row>
      <xdr:rowOff>164461</xdr:rowOff>
    </xdr:to>
    <xdr:sp macro="" textlink="">
      <xdr:nvSpPr>
        <xdr:cNvPr id="468" name="フローチャート : 判断 467"/>
        <xdr:cNvSpPr/>
      </xdr:nvSpPr>
      <xdr:spPr>
        <a:xfrm>
          <a:off x="7810500" y="1686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155588</xdr:rowOff>
    </xdr:from>
    <xdr:ext cx="534377" cy="259045"/>
    <xdr:sp macro="" textlink="">
      <xdr:nvSpPr>
        <xdr:cNvPr id="469" name="テキスト ボックス 468"/>
        <xdr:cNvSpPr txBox="1"/>
      </xdr:nvSpPr>
      <xdr:spPr>
        <a:xfrm>
          <a:off x="7594111" y="169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67641</xdr:rowOff>
    </xdr:from>
    <xdr:to>
      <xdr:col>10</xdr:col>
      <xdr:colOff>155575</xdr:colOff>
      <xdr:row>98</xdr:row>
      <xdr:rowOff>169241</xdr:rowOff>
    </xdr:to>
    <xdr:sp macro="" textlink="">
      <xdr:nvSpPr>
        <xdr:cNvPr id="470" name="フローチャート : 判断 469"/>
        <xdr:cNvSpPr/>
      </xdr:nvSpPr>
      <xdr:spPr>
        <a:xfrm>
          <a:off x="6921500" y="1686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14318</xdr:rowOff>
    </xdr:from>
    <xdr:ext cx="534377" cy="259045"/>
    <xdr:sp macro="" textlink="">
      <xdr:nvSpPr>
        <xdr:cNvPr id="471" name="テキスト ボックス 470"/>
        <xdr:cNvSpPr txBox="1"/>
      </xdr:nvSpPr>
      <xdr:spPr>
        <a:xfrm>
          <a:off x="6705111" y="166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115036</xdr:rowOff>
    </xdr:from>
    <xdr:to>
      <xdr:col>15</xdr:col>
      <xdr:colOff>231775</xdr:colOff>
      <xdr:row>96</xdr:row>
      <xdr:rowOff>45186</xdr:rowOff>
    </xdr:to>
    <xdr:sp macro="" textlink="">
      <xdr:nvSpPr>
        <xdr:cNvPr id="477" name="円/楕円 476"/>
        <xdr:cNvSpPr/>
      </xdr:nvSpPr>
      <xdr:spPr>
        <a:xfrm>
          <a:off x="10426700" y="164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137913</xdr:rowOff>
    </xdr:from>
    <xdr:ext cx="599010" cy="259045"/>
    <xdr:sp macro="" textlink="">
      <xdr:nvSpPr>
        <xdr:cNvPr id="478" name="土木費該当値テキスト"/>
        <xdr:cNvSpPr txBox="1"/>
      </xdr:nvSpPr>
      <xdr:spPr>
        <a:xfrm>
          <a:off x="10528300" y="1625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296,280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75763</xdr:rowOff>
    </xdr:from>
    <xdr:to>
      <xdr:col>14</xdr:col>
      <xdr:colOff>79375</xdr:colOff>
      <xdr:row>95</xdr:row>
      <xdr:rowOff>5913</xdr:rowOff>
    </xdr:to>
    <xdr:sp macro="" textlink="">
      <xdr:nvSpPr>
        <xdr:cNvPr id="479" name="円/楕円 478"/>
        <xdr:cNvSpPr/>
      </xdr:nvSpPr>
      <xdr:spPr>
        <a:xfrm>
          <a:off x="9588500" y="161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22440</xdr:rowOff>
    </xdr:from>
    <xdr:ext cx="599010" cy="259045"/>
    <xdr:sp macro="" textlink="">
      <xdr:nvSpPr>
        <xdr:cNvPr id="480" name="テキスト ボックス 479"/>
        <xdr:cNvSpPr txBox="1"/>
      </xdr:nvSpPr>
      <xdr:spPr>
        <a:xfrm>
          <a:off x="9339794" y="1596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406,896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124853</xdr:rowOff>
    </xdr:from>
    <xdr:to>
      <xdr:col>12</xdr:col>
      <xdr:colOff>561975</xdr:colOff>
      <xdr:row>95</xdr:row>
      <xdr:rowOff>55003</xdr:rowOff>
    </xdr:to>
    <xdr:sp macro="" textlink="">
      <xdr:nvSpPr>
        <xdr:cNvPr id="481" name="円/楕円 480"/>
        <xdr:cNvSpPr/>
      </xdr:nvSpPr>
      <xdr:spPr>
        <a:xfrm>
          <a:off x="8699500" y="162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71530</xdr:rowOff>
    </xdr:from>
    <xdr:ext cx="599010" cy="259045"/>
    <xdr:sp macro="" textlink="">
      <xdr:nvSpPr>
        <xdr:cNvPr id="482" name="テキスト ボックス 481"/>
        <xdr:cNvSpPr txBox="1"/>
      </xdr:nvSpPr>
      <xdr:spPr>
        <a:xfrm>
          <a:off x="8450794" y="1601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381,127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70481</xdr:rowOff>
    </xdr:from>
    <xdr:to>
      <xdr:col>11</xdr:col>
      <xdr:colOff>358775</xdr:colOff>
      <xdr:row>97</xdr:row>
      <xdr:rowOff>631</xdr:rowOff>
    </xdr:to>
    <xdr:sp macro="" textlink="">
      <xdr:nvSpPr>
        <xdr:cNvPr id="483" name="円/楕円 482"/>
        <xdr:cNvSpPr/>
      </xdr:nvSpPr>
      <xdr:spPr>
        <a:xfrm>
          <a:off x="7810500" y="165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17158</xdr:rowOff>
    </xdr:from>
    <xdr:ext cx="599010" cy="259045"/>
    <xdr:sp macro="" textlink="">
      <xdr:nvSpPr>
        <xdr:cNvPr id="484" name="テキスト ボックス 483"/>
        <xdr:cNvSpPr txBox="1"/>
      </xdr:nvSpPr>
      <xdr:spPr>
        <a:xfrm>
          <a:off x="7561794" y="1630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75135</xdr:rowOff>
    </xdr:from>
    <xdr:to>
      <xdr:col>10</xdr:col>
      <xdr:colOff>155575</xdr:colOff>
      <xdr:row>99</xdr:row>
      <xdr:rowOff>5285</xdr:rowOff>
    </xdr:to>
    <xdr:sp macro="" textlink="">
      <xdr:nvSpPr>
        <xdr:cNvPr id="485" name="円/楕円 484"/>
        <xdr:cNvSpPr/>
      </xdr:nvSpPr>
      <xdr:spPr>
        <a:xfrm>
          <a:off x="6921500" y="168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167862</xdr:rowOff>
    </xdr:from>
    <xdr:ext cx="534377" cy="259045"/>
    <xdr:sp macro="" textlink="">
      <xdr:nvSpPr>
        <xdr:cNvPr id="486" name="テキスト ボックス 485"/>
        <xdr:cNvSpPr txBox="1"/>
      </xdr:nvSpPr>
      <xdr:spPr>
        <a:xfrm>
          <a:off x="6705111" y="1696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8" name="テキスト ボックス 50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2" name="直線コネクタ 511"/>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3"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4" name="直線コネクタ 513"/>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5"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6" name="直線コネクタ 515"/>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100691</xdr:rowOff>
    </xdr:from>
    <xdr:to>
      <xdr:col>23</xdr:col>
      <xdr:colOff>517525</xdr:colOff>
      <xdr:row>38</xdr:row>
      <xdr:rowOff>121820</xdr:rowOff>
    </xdr:to>
    <xdr:cxnSp macro="">
      <xdr:nvCxnSpPr>
        <xdr:cNvPr id="517" name="直線コネクタ 516"/>
        <xdr:cNvCxnSpPr/>
      </xdr:nvCxnSpPr>
      <xdr:spPr>
        <a:xfrm flipV="1">
          <a:off x="15481300" y="6615791"/>
          <a:ext cx="8382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237</xdr:rowOff>
    </xdr:from>
    <xdr:ext cx="534377" cy="259045"/>
    <xdr:sp macro="" textlink="">
      <xdr:nvSpPr>
        <xdr:cNvPr id="518" name="消防費平均値テキスト"/>
        <xdr:cNvSpPr txBox="1"/>
      </xdr:nvSpPr>
      <xdr:spPr>
        <a:xfrm>
          <a:off x="16370300" y="6172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9" name="フローチャート : 判断 518"/>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90420</xdr:rowOff>
    </xdr:from>
    <xdr:to>
      <xdr:col>22</xdr:col>
      <xdr:colOff>365125</xdr:colOff>
      <xdr:row>38</xdr:row>
      <xdr:rowOff>121820</xdr:rowOff>
    </xdr:to>
    <xdr:cxnSp macro="">
      <xdr:nvCxnSpPr>
        <xdr:cNvPr id="520" name="直線コネクタ 519"/>
        <xdr:cNvCxnSpPr/>
      </xdr:nvCxnSpPr>
      <xdr:spPr>
        <a:xfrm>
          <a:off x="14592300" y="6605520"/>
          <a:ext cx="889000" cy="3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1" name="フローチャート : 判断 520"/>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2" name="テキスト ボックス 521"/>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90420</xdr:rowOff>
    </xdr:from>
    <xdr:to>
      <xdr:col>21</xdr:col>
      <xdr:colOff>161925</xdr:colOff>
      <xdr:row>38</xdr:row>
      <xdr:rowOff>115436</xdr:rowOff>
    </xdr:to>
    <xdr:cxnSp macro="">
      <xdr:nvCxnSpPr>
        <xdr:cNvPr id="523" name="直線コネクタ 522"/>
        <xdr:cNvCxnSpPr/>
      </xdr:nvCxnSpPr>
      <xdr:spPr>
        <a:xfrm flipV="1">
          <a:off x="13703300" y="6605520"/>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4" name="フローチャート : 判断 523"/>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5" name="テキスト ボックス 524"/>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47656</xdr:rowOff>
    </xdr:from>
    <xdr:to>
      <xdr:col>19</xdr:col>
      <xdr:colOff>644525</xdr:colOff>
      <xdr:row>38</xdr:row>
      <xdr:rowOff>115436</xdr:rowOff>
    </xdr:to>
    <xdr:cxnSp macro="">
      <xdr:nvCxnSpPr>
        <xdr:cNvPr id="526" name="直線コネクタ 525"/>
        <xdr:cNvCxnSpPr/>
      </xdr:nvCxnSpPr>
      <xdr:spPr>
        <a:xfrm>
          <a:off x="12814300" y="6562756"/>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7" name="フローチャート : 判断 526"/>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28" name="テキスト ボックス 527"/>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29" name="フローチャート : 判断 528"/>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0" name="テキスト ボックス 529"/>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49891</xdr:rowOff>
    </xdr:from>
    <xdr:to>
      <xdr:col>23</xdr:col>
      <xdr:colOff>568325</xdr:colOff>
      <xdr:row>38</xdr:row>
      <xdr:rowOff>151491</xdr:rowOff>
    </xdr:to>
    <xdr:sp macro="" textlink="">
      <xdr:nvSpPr>
        <xdr:cNvPr id="536" name="円/楕円 535"/>
        <xdr:cNvSpPr/>
      </xdr:nvSpPr>
      <xdr:spPr>
        <a:xfrm>
          <a:off x="16268700" y="656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136268</xdr:rowOff>
    </xdr:from>
    <xdr:ext cx="534377" cy="259045"/>
    <xdr:sp macro="" textlink="">
      <xdr:nvSpPr>
        <xdr:cNvPr id="537" name="消防費該当値テキスト"/>
        <xdr:cNvSpPr txBox="1"/>
      </xdr:nvSpPr>
      <xdr:spPr>
        <a:xfrm>
          <a:off x="16370300" y="647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71020</xdr:rowOff>
    </xdr:from>
    <xdr:to>
      <xdr:col>22</xdr:col>
      <xdr:colOff>415925</xdr:colOff>
      <xdr:row>39</xdr:row>
      <xdr:rowOff>1170</xdr:rowOff>
    </xdr:to>
    <xdr:sp macro="" textlink="">
      <xdr:nvSpPr>
        <xdr:cNvPr id="538" name="円/楕円 537"/>
        <xdr:cNvSpPr/>
      </xdr:nvSpPr>
      <xdr:spPr>
        <a:xfrm>
          <a:off x="15430500" y="65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163747</xdr:rowOff>
    </xdr:from>
    <xdr:ext cx="469744" cy="259045"/>
    <xdr:sp macro="" textlink="">
      <xdr:nvSpPr>
        <xdr:cNvPr id="539" name="テキスト ボックス 538"/>
        <xdr:cNvSpPr txBox="1"/>
      </xdr:nvSpPr>
      <xdr:spPr>
        <a:xfrm>
          <a:off x="15246427" y="66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39620</xdr:rowOff>
    </xdr:from>
    <xdr:to>
      <xdr:col>21</xdr:col>
      <xdr:colOff>212725</xdr:colOff>
      <xdr:row>38</xdr:row>
      <xdr:rowOff>141220</xdr:rowOff>
    </xdr:to>
    <xdr:sp macro="" textlink="">
      <xdr:nvSpPr>
        <xdr:cNvPr id="540" name="円/楕円 539"/>
        <xdr:cNvSpPr/>
      </xdr:nvSpPr>
      <xdr:spPr>
        <a:xfrm>
          <a:off x="14541500" y="655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132347</xdr:rowOff>
    </xdr:from>
    <xdr:ext cx="534377" cy="259045"/>
    <xdr:sp macro="" textlink="">
      <xdr:nvSpPr>
        <xdr:cNvPr id="541" name="テキスト ボックス 540"/>
        <xdr:cNvSpPr txBox="1"/>
      </xdr:nvSpPr>
      <xdr:spPr>
        <a:xfrm>
          <a:off x="14325111" y="66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64636</xdr:rowOff>
    </xdr:from>
    <xdr:to>
      <xdr:col>20</xdr:col>
      <xdr:colOff>9525</xdr:colOff>
      <xdr:row>38</xdr:row>
      <xdr:rowOff>166236</xdr:rowOff>
    </xdr:to>
    <xdr:sp macro="" textlink="">
      <xdr:nvSpPr>
        <xdr:cNvPr id="542" name="円/楕円 541"/>
        <xdr:cNvSpPr/>
      </xdr:nvSpPr>
      <xdr:spPr>
        <a:xfrm>
          <a:off x="13652500" y="65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157363</xdr:rowOff>
    </xdr:from>
    <xdr:ext cx="469744" cy="259045"/>
    <xdr:sp macro="" textlink="">
      <xdr:nvSpPr>
        <xdr:cNvPr id="543" name="テキスト ボックス 542"/>
        <xdr:cNvSpPr txBox="1"/>
      </xdr:nvSpPr>
      <xdr:spPr>
        <a:xfrm>
          <a:off x="13468427" y="667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168306</xdr:rowOff>
    </xdr:from>
    <xdr:to>
      <xdr:col>18</xdr:col>
      <xdr:colOff>492125</xdr:colOff>
      <xdr:row>38</xdr:row>
      <xdr:rowOff>98456</xdr:rowOff>
    </xdr:to>
    <xdr:sp macro="" textlink="">
      <xdr:nvSpPr>
        <xdr:cNvPr id="544" name="円/楕円 543"/>
        <xdr:cNvSpPr/>
      </xdr:nvSpPr>
      <xdr:spPr>
        <a:xfrm>
          <a:off x="12763500" y="65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89583</xdr:rowOff>
    </xdr:from>
    <xdr:ext cx="534377" cy="259045"/>
    <xdr:sp macro="" textlink="">
      <xdr:nvSpPr>
        <xdr:cNvPr id="545" name="テキスト ボックス 544"/>
        <xdr:cNvSpPr txBox="1"/>
      </xdr:nvSpPr>
      <xdr:spPr>
        <a:xfrm>
          <a:off x="12547111" y="66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70" name="直線コネクタ 569"/>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71"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2" name="直線コネクタ 571"/>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3"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4" name="直線コネクタ 573"/>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37821</xdr:rowOff>
    </xdr:from>
    <xdr:to>
      <xdr:col>23</xdr:col>
      <xdr:colOff>517525</xdr:colOff>
      <xdr:row>58</xdr:row>
      <xdr:rowOff>90932</xdr:rowOff>
    </xdr:to>
    <xdr:cxnSp macro="">
      <xdr:nvCxnSpPr>
        <xdr:cNvPr id="575" name="直線コネクタ 574"/>
        <xdr:cNvCxnSpPr/>
      </xdr:nvCxnSpPr>
      <xdr:spPr>
        <a:xfrm flipV="1">
          <a:off x="15481300" y="9981921"/>
          <a:ext cx="8382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28433</xdr:rowOff>
    </xdr:from>
    <xdr:ext cx="534377" cy="259045"/>
    <xdr:sp macro="" textlink="">
      <xdr:nvSpPr>
        <xdr:cNvPr id="576" name="教育費平均値テキスト"/>
        <xdr:cNvSpPr txBox="1"/>
      </xdr:nvSpPr>
      <xdr:spPr>
        <a:xfrm>
          <a:off x="16370300" y="9458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7" name="フローチャート : 判断 576"/>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90932</xdr:rowOff>
    </xdr:from>
    <xdr:to>
      <xdr:col>22</xdr:col>
      <xdr:colOff>365125</xdr:colOff>
      <xdr:row>58</xdr:row>
      <xdr:rowOff>106134</xdr:rowOff>
    </xdr:to>
    <xdr:cxnSp macro="">
      <xdr:nvCxnSpPr>
        <xdr:cNvPr id="578" name="直線コネクタ 577"/>
        <xdr:cNvCxnSpPr/>
      </xdr:nvCxnSpPr>
      <xdr:spPr>
        <a:xfrm flipV="1">
          <a:off x="14592300" y="10035032"/>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75108</xdr:rowOff>
    </xdr:from>
    <xdr:to>
      <xdr:col>22</xdr:col>
      <xdr:colOff>415925</xdr:colOff>
      <xdr:row>55</xdr:row>
      <xdr:rowOff>5258</xdr:rowOff>
    </xdr:to>
    <xdr:sp macro="" textlink="">
      <xdr:nvSpPr>
        <xdr:cNvPr id="579" name="フローチャート : 判断 578"/>
        <xdr:cNvSpPr/>
      </xdr:nvSpPr>
      <xdr:spPr>
        <a:xfrm>
          <a:off x="15430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21785</xdr:rowOff>
    </xdr:from>
    <xdr:ext cx="534377" cy="259045"/>
    <xdr:sp macro="" textlink="">
      <xdr:nvSpPr>
        <xdr:cNvPr id="580" name="テキスト ボックス 579"/>
        <xdr:cNvSpPr txBox="1"/>
      </xdr:nvSpPr>
      <xdr:spPr>
        <a:xfrm>
          <a:off x="15214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101981</xdr:rowOff>
    </xdr:from>
    <xdr:to>
      <xdr:col>21</xdr:col>
      <xdr:colOff>161925</xdr:colOff>
      <xdr:row>58</xdr:row>
      <xdr:rowOff>106134</xdr:rowOff>
    </xdr:to>
    <xdr:cxnSp macro="">
      <xdr:nvCxnSpPr>
        <xdr:cNvPr id="581" name="直線コネクタ 580"/>
        <xdr:cNvCxnSpPr/>
      </xdr:nvCxnSpPr>
      <xdr:spPr>
        <a:xfrm>
          <a:off x="13703300" y="10046081"/>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4908</xdr:rowOff>
    </xdr:from>
    <xdr:to>
      <xdr:col>21</xdr:col>
      <xdr:colOff>212725</xdr:colOff>
      <xdr:row>55</xdr:row>
      <xdr:rowOff>106508</xdr:rowOff>
    </xdr:to>
    <xdr:sp macro="" textlink="">
      <xdr:nvSpPr>
        <xdr:cNvPr id="582" name="フローチャート : 判断 581"/>
        <xdr:cNvSpPr/>
      </xdr:nvSpPr>
      <xdr:spPr>
        <a:xfrm>
          <a:off x="14541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123035</xdr:rowOff>
    </xdr:from>
    <xdr:ext cx="534377" cy="259045"/>
    <xdr:sp macro="" textlink="">
      <xdr:nvSpPr>
        <xdr:cNvPr id="583" name="テキスト ボックス 582"/>
        <xdr:cNvSpPr txBox="1"/>
      </xdr:nvSpPr>
      <xdr:spPr>
        <a:xfrm>
          <a:off x="14325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156940</xdr:rowOff>
    </xdr:from>
    <xdr:to>
      <xdr:col>19</xdr:col>
      <xdr:colOff>644525</xdr:colOff>
      <xdr:row>58</xdr:row>
      <xdr:rowOff>101981</xdr:rowOff>
    </xdr:to>
    <xdr:cxnSp macro="">
      <xdr:nvCxnSpPr>
        <xdr:cNvPr id="584" name="直線コネクタ 583"/>
        <xdr:cNvCxnSpPr/>
      </xdr:nvCxnSpPr>
      <xdr:spPr>
        <a:xfrm>
          <a:off x="12814300" y="9929590"/>
          <a:ext cx="889000" cy="11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38932</xdr:rowOff>
    </xdr:from>
    <xdr:to>
      <xdr:col>20</xdr:col>
      <xdr:colOff>9525</xdr:colOff>
      <xdr:row>55</xdr:row>
      <xdr:rowOff>140532</xdr:rowOff>
    </xdr:to>
    <xdr:sp macro="" textlink="">
      <xdr:nvSpPr>
        <xdr:cNvPr id="585" name="フローチャート : 判断 584"/>
        <xdr:cNvSpPr/>
      </xdr:nvSpPr>
      <xdr:spPr>
        <a:xfrm>
          <a:off x="13652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157059</xdr:rowOff>
    </xdr:from>
    <xdr:ext cx="534377" cy="259045"/>
    <xdr:sp macro="" textlink="">
      <xdr:nvSpPr>
        <xdr:cNvPr id="586" name="テキスト ボックス 585"/>
        <xdr:cNvSpPr txBox="1"/>
      </xdr:nvSpPr>
      <xdr:spPr>
        <a:xfrm>
          <a:off x="13436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73031</xdr:rowOff>
    </xdr:from>
    <xdr:to>
      <xdr:col>18</xdr:col>
      <xdr:colOff>492125</xdr:colOff>
      <xdr:row>56</xdr:row>
      <xdr:rowOff>3181</xdr:rowOff>
    </xdr:to>
    <xdr:sp macro="" textlink="">
      <xdr:nvSpPr>
        <xdr:cNvPr id="587" name="フローチャート : 判断 586"/>
        <xdr:cNvSpPr/>
      </xdr:nvSpPr>
      <xdr:spPr>
        <a:xfrm>
          <a:off x="12763500" y="950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19708</xdr:rowOff>
    </xdr:from>
    <xdr:ext cx="534377" cy="259045"/>
    <xdr:sp macro="" textlink="">
      <xdr:nvSpPr>
        <xdr:cNvPr id="588" name="テキスト ボックス 587"/>
        <xdr:cNvSpPr txBox="1"/>
      </xdr:nvSpPr>
      <xdr:spPr>
        <a:xfrm>
          <a:off x="12547111" y="92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158471</xdr:rowOff>
    </xdr:from>
    <xdr:to>
      <xdr:col>23</xdr:col>
      <xdr:colOff>568325</xdr:colOff>
      <xdr:row>58</xdr:row>
      <xdr:rowOff>88621</xdr:rowOff>
    </xdr:to>
    <xdr:sp macro="" textlink="">
      <xdr:nvSpPr>
        <xdr:cNvPr id="594" name="円/楕円 593"/>
        <xdr:cNvSpPr/>
      </xdr:nvSpPr>
      <xdr:spPr>
        <a:xfrm>
          <a:off x="16268700" y="99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73398</xdr:rowOff>
    </xdr:from>
    <xdr:ext cx="534377" cy="259045"/>
    <xdr:sp macro="" textlink="">
      <xdr:nvSpPr>
        <xdr:cNvPr id="595" name="教育費該当値テキスト"/>
        <xdr:cNvSpPr txBox="1"/>
      </xdr:nvSpPr>
      <xdr:spPr>
        <a:xfrm>
          <a:off x="16370300" y="984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29,348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40132</xdr:rowOff>
    </xdr:from>
    <xdr:to>
      <xdr:col>22</xdr:col>
      <xdr:colOff>415925</xdr:colOff>
      <xdr:row>58</xdr:row>
      <xdr:rowOff>141732</xdr:rowOff>
    </xdr:to>
    <xdr:sp macro="" textlink="">
      <xdr:nvSpPr>
        <xdr:cNvPr id="596" name="円/楕円 595"/>
        <xdr:cNvSpPr/>
      </xdr:nvSpPr>
      <xdr:spPr>
        <a:xfrm>
          <a:off x="15430500" y="99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132859</xdr:rowOff>
    </xdr:from>
    <xdr:ext cx="534377" cy="259045"/>
    <xdr:sp macro="" textlink="">
      <xdr:nvSpPr>
        <xdr:cNvPr id="597" name="テキスト ボックス 596"/>
        <xdr:cNvSpPr txBox="1"/>
      </xdr:nvSpPr>
      <xdr:spPr>
        <a:xfrm>
          <a:off x="15214111" y="1007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55334</xdr:rowOff>
    </xdr:from>
    <xdr:to>
      <xdr:col>21</xdr:col>
      <xdr:colOff>212725</xdr:colOff>
      <xdr:row>58</xdr:row>
      <xdr:rowOff>156934</xdr:rowOff>
    </xdr:to>
    <xdr:sp macro="" textlink="">
      <xdr:nvSpPr>
        <xdr:cNvPr id="598" name="円/楕円 597"/>
        <xdr:cNvSpPr/>
      </xdr:nvSpPr>
      <xdr:spPr>
        <a:xfrm>
          <a:off x="14541500" y="999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148061</xdr:rowOff>
    </xdr:from>
    <xdr:ext cx="534377" cy="259045"/>
    <xdr:sp macro="" textlink="">
      <xdr:nvSpPr>
        <xdr:cNvPr id="599" name="テキスト ボックス 598"/>
        <xdr:cNvSpPr txBox="1"/>
      </xdr:nvSpPr>
      <xdr:spPr>
        <a:xfrm>
          <a:off x="14325111" y="1009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51181</xdr:rowOff>
    </xdr:from>
    <xdr:to>
      <xdr:col>20</xdr:col>
      <xdr:colOff>9525</xdr:colOff>
      <xdr:row>58</xdr:row>
      <xdr:rowOff>152781</xdr:rowOff>
    </xdr:to>
    <xdr:sp macro="" textlink="">
      <xdr:nvSpPr>
        <xdr:cNvPr id="600" name="円/楕円 599"/>
        <xdr:cNvSpPr/>
      </xdr:nvSpPr>
      <xdr:spPr>
        <a:xfrm>
          <a:off x="13652500" y="999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143908</xdr:rowOff>
    </xdr:from>
    <xdr:ext cx="534377" cy="259045"/>
    <xdr:sp macro="" textlink="">
      <xdr:nvSpPr>
        <xdr:cNvPr id="601" name="テキスト ボックス 600"/>
        <xdr:cNvSpPr txBox="1"/>
      </xdr:nvSpPr>
      <xdr:spPr>
        <a:xfrm>
          <a:off x="13436111" y="1008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106140</xdr:rowOff>
    </xdr:from>
    <xdr:to>
      <xdr:col>18</xdr:col>
      <xdr:colOff>492125</xdr:colOff>
      <xdr:row>58</xdr:row>
      <xdr:rowOff>36290</xdr:rowOff>
    </xdr:to>
    <xdr:sp macro="" textlink="">
      <xdr:nvSpPr>
        <xdr:cNvPr id="602" name="円/楕円 601"/>
        <xdr:cNvSpPr/>
      </xdr:nvSpPr>
      <xdr:spPr>
        <a:xfrm>
          <a:off x="12763500" y="98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27417</xdr:rowOff>
    </xdr:from>
    <xdr:ext cx="534377" cy="259045"/>
    <xdr:sp macro="" textlink="">
      <xdr:nvSpPr>
        <xdr:cNvPr id="603" name="テキスト ボックス 602"/>
        <xdr:cNvSpPr txBox="1"/>
      </xdr:nvSpPr>
      <xdr:spPr>
        <a:xfrm>
          <a:off x="12547111" y="997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7" name="直線コネクタ 626"/>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30"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31" name="直線コネクタ 630"/>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20066</xdr:rowOff>
    </xdr:from>
    <xdr:to>
      <xdr:col>23</xdr:col>
      <xdr:colOff>517525</xdr:colOff>
      <xdr:row>78</xdr:row>
      <xdr:rowOff>13512</xdr:rowOff>
    </xdr:to>
    <xdr:cxnSp macro="">
      <xdr:nvCxnSpPr>
        <xdr:cNvPr id="632" name="直線コネクタ 631"/>
        <xdr:cNvCxnSpPr/>
      </xdr:nvCxnSpPr>
      <xdr:spPr>
        <a:xfrm flipV="1">
          <a:off x="15481300" y="12878816"/>
          <a:ext cx="838200" cy="50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78357</xdr:rowOff>
    </xdr:from>
    <xdr:ext cx="469744" cy="259045"/>
    <xdr:sp macro="" textlink="">
      <xdr:nvSpPr>
        <xdr:cNvPr id="633" name="災害復旧費平均値テキスト"/>
        <xdr:cNvSpPr txBox="1"/>
      </xdr:nvSpPr>
      <xdr:spPr>
        <a:xfrm>
          <a:off x="16370300" y="1345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4" name="フローチャート : 判断 633"/>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45098</xdr:rowOff>
    </xdr:from>
    <xdr:to>
      <xdr:col>22</xdr:col>
      <xdr:colOff>365125</xdr:colOff>
      <xdr:row>78</xdr:row>
      <xdr:rowOff>13512</xdr:rowOff>
    </xdr:to>
    <xdr:cxnSp macro="">
      <xdr:nvCxnSpPr>
        <xdr:cNvPr id="635" name="直線コネクタ 634"/>
        <xdr:cNvCxnSpPr/>
      </xdr:nvCxnSpPr>
      <xdr:spPr>
        <a:xfrm>
          <a:off x="14592300" y="13075298"/>
          <a:ext cx="889000" cy="31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10585</xdr:rowOff>
    </xdr:from>
    <xdr:to>
      <xdr:col>22</xdr:col>
      <xdr:colOff>415925</xdr:colOff>
      <xdr:row>78</xdr:row>
      <xdr:rowOff>112185</xdr:rowOff>
    </xdr:to>
    <xdr:sp macro="" textlink="">
      <xdr:nvSpPr>
        <xdr:cNvPr id="636" name="フローチャート : 判断 635"/>
        <xdr:cNvSpPr/>
      </xdr:nvSpPr>
      <xdr:spPr>
        <a:xfrm>
          <a:off x="15430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103312</xdr:rowOff>
    </xdr:from>
    <xdr:ext cx="469744" cy="259045"/>
    <xdr:sp macro="" textlink="">
      <xdr:nvSpPr>
        <xdr:cNvPr id="637" name="テキスト ボックス 636"/>
        <xdr:cNvSpPr txBox="1"/>
      </xdr:nvSpPr>
      <xdr:spPr>
        <a:xfrm>
          <a:off x="15246427" y="134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134080</xdr:rowOff>
    </xdr:from>
    <xdr:to>
      <xdr:col>21</xdr:col>
      <xdr:colOff>161925</xdr:colOff>
      <xdr:row>76</xdr:row>
      <xdr:rowOff>45098</xdr:rowOff>
    </xdr:to>
    <xdr:cxnSp macro="">
      <xdr:nvCxnSpPr>
        <xdr:cNvPr id="638" name="直線コネクタ 637"/>
        <xdr:cNvCxnSpPr/>
      </xdr:nvCxnSpPr>
      <xdr:spPr>
        <a:xfrm>
          <a:off x="13703300" y="12992830"/>
          <a:ext cx="889000" cy="8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14433</xdr:rowOff>
    </xdr:from>
    <xdr:to>
      <xdr:col>21</xdr:col>
      <xdr:colOff>212725</xdr:colOff>
      <xdr:row>78</xdr:row>
      <xdr:rowOff>116033</xdr:rowOff>
    </xdr:to>
    <xdr:sp macro="" textlink="">
      <xdr:nvSpPr>
        <xdr:cNvPr id="639" name="フローチャート : 判断 638"/>
        <xdr:cNvSpPr/>
      </xdr:nvSpPr>
      <xdr:spPr>
        <a:xfrm>
          <a:off x="14541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107160</xdr:rowOff>
    </xdr:from>
    <xdr:ext cx="469744" cy="259045"/>
    <xdr:sp macro="" textlink="">
      <xdr:nvSpPr>
        <xdr:cNvPr id="640" name="テキスト ボックス 639"/>
        <xdr:cNvSpPr txBox="1"/>
      </xdr:nvSpPr>
      <xdr:spPr>
        <a:xfrm>
          <a:off x="14357427" y="1348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163093</xdr:rowOff>
    </xdr:from>
    <xdr:to>
      <xdr:col>19</xdr:col>
      <xdr:colOff>644525</xdr:colOff>
      <xdr:row>75</xdr:row>
      <xdr:rowOff>134080</xdr:rowOff>
    </xdr:to>
    <xdr:cxnSp macro="">
      <xdr:nvCxnSpPr>
        <xdr:cNvPr id="641" name="直線コネクタ 640"/>
        <xdr:cNvCxnSpPr/>
      </xdr:nvCxnSpPr>
      <xdr:spPr>
        <a:xfrm>
          <a:off x="12814300" y="12678943"/>
          <a:ext cx="889000" cy="3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123095</xdr:rowOff>
    </xdr:from>
    <xdr:to>
      <xdr:col>20</xdr:col>
      <xdr:colOff>9525</xdr:colOff>
      <xdr:row>78</xdr:row>
      <xdr:rowOff>53245</xdr:rowOff>
    </xdr:to>
    <xdr:sp macro="" textlink="">
      <xdr:nvSpPr>
        <xdr:cNvPr id="642" name="フローチャート : 判断 641"/>
        <xdr:cNvSpPr/>
      </xdr:nvSpPr>
      <xdr:spPr>
        <a:xfrm>
          <a:off x="13652500" y="133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44372</xdr:rowOff>
    </xdr:from>
    <xdr:ext cx="534377" cy="259045"/>
    <xdr:sp macro="" textlink="">
      <xdr:nvSpPr>
        <xdr:cNvPr id="643" name="テキスト ボックス 642"/>
        <xdr:cNvSpPr txBox="1"/>
      </xdr:nvSpPr>
      <xdr:spPr>
        <a:xfrm>
          <a:off x="13436111" y="134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44" name="フローチャート : 判断 643"/>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121962</xdr:rowOff>
    </xdr:from>
    <xdr:ext cx="469744" cy="259045"/>
    <xdr:sp macro="" textlink="">
      <xdr:nvSpPr>
        <xdr:cNvPr id="645" name="テキスト ボックス 644"/>
        <xdr:cNvSpPr txBox="1"/>
      </xdr:nvSpPr>
      <xdr:spPr>
        <a:xfrm>
          <a:off x="12579427" y="1349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140716</xdr:rowOff>
    </xdr:from>
    <xdr:to>
      <xdr:col>23</xdr:col>
      <xdr:colOff>568325</xdr:colOff>
      <xdr:row>75</xdr:row>
      <xdr:rowOff>70866</xdr:rowOff>
    </xdr:to>
    <xdr:sp macro="" textlink="">
      <xdr:nvSpPr>
        <xdr:cNvPr id="651" name="円/楕円 650"/>
        <xdr:cNvSpPr/>
      </xdr:nvSpPr>
      <xdr:spPr>
        <a:xfrm>
          <a:off x="16268700" y="128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163593</xdr:rowOff>
    </xdr:from>
    <xdr:ext cx="534377" cy="259045"/>
    <xdr:sp macro="" textlink="">
      <xdr:nvSpPr>
        <xdr:cNvPr id="652" name="災害復旧費該当値テキスト"/>
        <xdr:cNvSpPr txBox="1"/>
      </xdr:nvSpPr>
      <xdr:spPr>
        <a:xfrm>
          <a:off x="16370300" y="1267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37,280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134162</xdr:rowOff>
    </xdr:from>
    <xdr:to>
      <xdr:col>22</xdr:col>
      <xdr:colOff>415925</xdr:colOff>
      <xdr:row>78</xdr:row>
      <xdr:rowOff>64312</xdr:rowOff>
    </xdr:to>
    <xdr:sp macro="" textlink="">
      <xdr:nvSpPr>
        <xdr:cNvPr id="653" name="円/楕円 652"/>
        <xdr:cNvSpPr/>
      </xdr:nvSpPr>
      <xdr:spPr>
        <a:xfrm>
          <a:off x="15430500" y="133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80839</xdr:rowOff>
    </xdr:from>
    <xdr:ext cx="534377" cy="259045"/>
    <xdr:sp macro="" textlink="">
      <xdr:nvSpPr>
        <xdr:cNvPr id="654" name="テキスト ボックス 653"/>
        <xdr:cNvSpPr txBox="1"/>
      </xdr:nvSpPr>
      <xdr:spPr>
        <a:xfrm>
          <a:off x="15214111" y="1311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165748</xdr:rowOff>
    </xdr:from>
    <xdr:to>
      <xdr:col>21</xdr:col>
      <xdr:colOff>212725</xdr:colOff>
      <xdr:row>76</xdr:row>
      <xdr:rowOff>95898</xdr:rowOff>
    </xdr:to>
    <xdr:sp macro="" textlink="">
      <xdr:nvSpPr>
        <xdr:cNvPr id="655" name="円/楕円 654"/>
        <xdr:cNvSpPr/>
      </xdr:nvSpPr>
      <xdr:spPr>
        <a:xfrm>
          <a:off x="14541500" y="130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112425</xdr:rowOff>
    </xdr:from>
    <xdr:ext cx="534377" cy="259045"/>
    <xdr:sp macro="" textlink="">
      <xdr:nvSpPr>
        <xdr:cNvPr id="656" name="テキスト ボックス 655"/>
        <xdr:cNvSpPr txBox="1"/>
      </xdr:nvSpPr>
      <xdr:spPr>
        <a:xfrm>
          <a:off x="14325111" y="127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83280</xdr:rowOff>
    </xdr:from>
    <xdr:to>
      <xdr:col>20</xdr:col>
      <xdr:colOff>9525</xdr:colOff>
      <xdr:row>76</xdr:row>
      <xdr:rowOff>13430</xdr:rowOff>
    </xdr:to>
    <xdr:sp macro="" textlink="">
      <xdr:nvSpPr>
        <xdr:cNvPr id="657" name="円/楕円 656"/>
        <xdr:cNvSpPr/>
      </xdr:nvSpPr>
      <xdr:spPr>
        <a:xfrm>
          <a:off x="13652500" y="129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29957</xdr:rowOff>
    </xdr:from>
    <xdr:ext cx="534377" cy="259045"/>
    <xdr:sp macro="" textlink="">
      <xdr:nvSpPr>
        <xdr:cNvPr id="658" name="テキスト ボックス 657"/>
        <xdr:cNvSpPr txBox="1"/>
      </xdr:nvSpPr>
      <xdr:spPr>
        <a:xfrm>
          <a:off x="13436111" y="1271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112293</xdr:rowOff>
    </xdr:from>
    <xdr:to>
      <xdr:col>18</xdr:col>
      <xdr:colOff>492125</xdr:colOff>
      <xdr:row>74</xdr:row>
      <xdr:rowOff>42443</xdr:rowOff>
    </xdr:to>
    <xdr:sp macro="" textlink="">
      <xdr:nvSpPr>
        <xdr:cNvPr id="659" name="円/楕円 658"/>
        <xdr:cNvSpPr/>
      </xdr:nvSpPr>
      <xdr:spPr>
        <a:xfrm>
          <a:off x="12763500" y="126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58970</xdr:rowOff>
    </xdr:from>
    <xdr:ext cx="534377" cy="259045"/>
    <xdr:sp macro="" textlink="">
      <xdr:nvSpPr>
        <xdr:cNvPr id="660" name="テキスト ボックス 659"/>
        <xdr:cNvSpPr txBox="1"/>
      </xdr:nvSpPr>
      <xdr:spPr>
        <a:xfrm>
          <a:off x="12547111" y="124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4" name="直線コネクタ 683"/>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5"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6" name="直線コネクタ 685"/>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7"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8" name="直線コネクタ 687"/>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58534</xdr:rowOff>
    </xdr:from>
    <xdr:to>
      <xdr:col>23</xdr:col>
      <xdr:colOff>517525</xdr:colOff>
      <xdr:row>97</xdr:row>
      <xdr:rowOff>98780</xdr:rowOff>
    </xdr:to>
    <xdr:cxnSp macro="">
      <xdr:nvCxnSpPr>
        <xdr:cNvPr id="689" name="直線コネクタ 688"/>
        <xdr:cNvCxnSpPr/>
      </xdr:nvCxnSpPr>
      <xdr:spPr>
        <a:xfrm>
          <a:off x="15481300" y="16689184"/>
          <a:ext cx="838200" cy="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9453</xdr:rowOff>
    </xdr:from>
    <xdr:ext cx="534377" cy="259045"/>
    <xdr:sp macro="" textlink="">
      <xdr:nvSpPr>
        <xdr:cNvPr id="690"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91" name="フローチャート : 判断 690"/>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158865</xdr:rowOff>
    </xdr:from>
    <xdr:to>
      <xdr:col>22</xdr:col>
      <xdr:colOff>365125</xdr:colOff>
      <xdr:row>97</xdr:row>
      <xdr:rowOff>58534</xdr:rowOff>
    </xdr:to>
    <xdr:cxnSp macro="">
      <xdr:nvCxnSpPr>
        <xdr:cNvPr id="692" name="直線コネクタ 691"/>
        <xdr:cNvCxnSpPr/>
      </xdr:nvCxnSpPr>
      <xdr:spPr>
        <a:xfrm>
          <a:off x="14592300" y="16618065"/>
          <a:ext cx="88900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160998</xdr:rowOff>
    </xdr:from>
    <xdr:to>
      <xdr:col>22</xdr:col>
      <xdr:colOff>415925</xdr:colOff>
      <xdr:row>94</xdr:row>
      <xdr:rowOff>91148</xdr:rowOff>
    </xdr:to>
    <xdr:sp macro="" textlink="">
      <xdr:nvSpPr>
        <xdr:cNvPr id="693" name="フローチャート : 判断 692"/>
        <xdr:cNvSpPr/>
      </xdr:nvSpPr>
      <xdr:spPr>
        <a:xfrm>
          <a:off x="15430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107675</xdr:rowOff>
    </xdr:from>
    <xdr:ext cx="534377" cy="259045"/>
    <xdr:sp macro="" textlink="">
      <xdr:nvSpPr>
        <xdr:cNvPr id="694" name="テキスト ボックス 693"/>
        <xdr:cNvSpPr txBox="1"/>
      </xdr:nvSpPr>
      <xdr:spPr>
        <a:xfrm>
          <a:off x="15214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158865</xdr:rowOff>
    </xdr:from>
    <xdr:to>
      <xdr:col>21</xdr:col>
      <xdr:colOff>161925</xdr:colOff>
      <xdr:row>97</xdr:row>
      <xdr:rowOff>54254</xdr:rowOff>
    </xdr:to>
    <xdr:cxnSp macro="">
      <xdr:nvCxnSpPr>
        <xdr:cNvPr id="695" name="直線コネクタ 694"/>
        <xdr:cNvCxnSpPr/>
      </xdr:nvCxnSpPr>
      <xdr:spPr>
        <a:xfrm flipV="1">
          <a:off x="13703300" y="16618065"/>
          <a:ext cx="889000" cy="6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154330</xdr:rowOff>
    </xdr:from>
    <xdr:to>
      <xdr:col>21</xdr:col>
      <xdr:colOff>212725</xdr:colOff>
      <xdr:row>94</xdr:row>
      <xdr:rowOff>84480</xdr:rowOff>
    </xdr:to>
    <xdr:sp macro="" textlink="">
      <xdr:nvSpPr>
        <xdr:cNvPr id="696" name="フローチャート : 判断 695"/>
        <xdr:cNvSpPr/>
      </xdr:nvSpPr>
      <xdr:spPr>
        <a:xfrm>
          <a:off x="14541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101007</xdr:rowOff>
    </xdr:from>
    <xdr:ext cx="534377" cy="259045"/>
    <xdr:sp macro="" textlink="">
      <xdr:nvSpPr>
        <xdr:cNvPr id="697" name="テキスト ボックス 696"/>
        <xdr:cNvSpPr txBox="1"/>
      </xdr:nvSpPr>
      <xdr:spPr>
        <a:xfrm>
          <a:off x="14325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53467</xdr:rowOff>
    </xdr:from>
    <xdr:to>
      <xdr:col>19</xdr:col>
      <xdr:colOff>644525</xdr:colOff>
      <xdr:row>97</xdr:row>
      <xdr:rowOff>54254</xdr:rowOff>
    </xdr:to>
    <xdr:cxnSp macro="">
      <xdr:nvCxnSpPr>
        <xdr:cNvPr id="698" name="直線コネクタ 697"/>
        <xdr:cNvCxnSpPr/>
      </xdr:nvCxnSpPr>
      <xdr:spPr>
        <a:xfrm>
          <a:off x="12814300" y="16684117"/>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151842</xdr:rowOff>
    </xdr:from>
    <xdr:to>
      <xdr:col>20</xdr:col>
      <xdr:colOff>9525</xdr:colOff>
      <xdr:row>94</xdr:row>
      <xdr:rowOff>81992</xdr:rowOff>
    </xdr:to>
    <xdr:sp macro="" textlink="">
      <xdr:nvSpPr>
        <xdr:cNvPr id="699" name="フローチャート : 判断 698"/>
        <xdr:cNvSpPr/>
      </xdr:nvSpPr>
      <xdr:spPr>
        <a:xfrm>
          <a:off x="13652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98519</xdr:rowOff>
    </xdr:from>
    <xdr:ext cx="534377" cy="259045"/>
    <xdr:sp macro="" textlink="">
      <xdr:nvSpPr>
        <xdr:cNvPr id="700" name="テキスト ボックス 699"/>
        <xdr:cNvSpPr txBox="1"/>
      </xdr:nvSpPr>
      <xdr:spPr>
        <a:xfrm>
          <a:off x="13436111" y="158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137161</xdr:rowOff>
    </xdr:from>
    <xdr:to>
      <xdr:col>18</xdr:col>
      <xdr:colOff>492125</xdr:colOff>
      <xdr:row>94</xdr:row>
      <xdr:rowOff>67311</xdr:rowOff>
    </xdr:to>
    <xdr:sp macro="" textlink="">
      <xdr:nvSpPr>
        <xdr:cNvPr id="701" name="フローチャート : 判断 700"/>
        <xdr:cNvSpPr/>
      </xdr:nvSpPr>
      <xdr:spPr>
        <a:xfrm>
          <a:off x="12763500" y="1608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83838</xdr:rowOff>
    </xdr:from>
    <xdr:ext cx="534377" cy="259045"/>
    <xdr:sp macro="" textlink="">
      <xdr:nvSpPr>
        <xdr:cNvPr id="702" name="テキスト ボックス 701"/>
        <xdr:cNvSpPr txBox="1"/>
      </xdr:nvSpPr>
      <xdr:spPr>
        <a:xfrm>
          <a:off x="12547111" y="158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47980</xdr:rowOff>
    </xdr:from>
    <xdr:to>
      <xdr:col>23</xdr:col>
      <xdr:colOff>568325</xdr:colOff>
      <xdr:row>97</xdr:row>
      <xdr:rowOff>149580</xdr:rowOff>
    </xdr:to>
    <xdr:sp macro="" textlink="">
      <xdr:nvSpPr>
        <xdr:cNvPr id="708" name="円/楕円 707"/>
        <xdr:cNvSpPr/>
      </xdr:nvSpPr>
      <xdr:spPr>
        <a:xfrm>
          <a:off x="16268700" y="166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134357</xdr:rowOff>
    </xdr:from>
    <xdr:ext cx="534377" cy="259045"/>
    <xdr:sp macro="" textlink="">
      <xdr:nvSpPr>
        <xdr:cNvPr id="709" name="公債費該当値テキスト"/>
        <xdr:cNvSpPr txBox="1"/>
      </xdr:nvSpPr>
      <xdr:spPr>
        <a:xfrm>
          <a:off x="16370300" y="165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7734</xdr:rowOff>
    </xdr:from>
    <xdr:to>
      <xdr:col>22</xdr:col>
      <xdr:colOff>415925</xdr:colOff>
      <xdr:row>97</xdr:row>
      <xdr:rowOff>109334</xdr:rowOff>
    </xdr:to>
    <xdr:sp macro="" textlink="">
      <xdr:nvSpPr>
        <xdr:cNvPr id="710" name="円/楕円 709"/>
        <xdr:cNvSpPr/>
      </xdr:nvSpPr>
      <xdr:spPr>
        <a:xfrm>
          <a:off x="15430500" y="166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100461</xdr:rowOff>
    </xdr:from>
    <xdr:ext cx="534377" cy="259045"/>
    <xdr:sp macro="" textlink="">
      <xdr:nvSpPr>
        <xdr:cNvPr id="711" name="テキスト ボックス 710"/>
        <xdr:cNvSpPr txBox="1"/>
      </xdr:nvSpPr>
      <xdr:spPr>
        <a:xfrm>
          <a:off x="15214111" y="1673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108065</xdr:rowOff>
    </xdr:from>
    <xdr:to>
      <xdr:col>21</xdr:col>
      <xdr:colOff>212725</xdr:colOff>
      <xdr:row>97</xdr:row>
      <xdr:rowOff>38215</xdr:rowOff>
    </xdr:to>
    <xdr:sp macro="" textlink="">
      <xdr:nvSpPr>
        <xdr:cNvPr id="712" name="円/楕円 711"/>
        <xdr:cNvSpPr/>
      </xdr:nvSpPr>
      <xdr:spPr>
        <a:xfrm>
          <a:off x="14541500" y="165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29342</xdr:rowOff>
    </xdr:from>
    <xdr:ext cx="534377" cy="259045"/>
    <xdr:sp macro="" textlink="">
      <xdr:nvSpPr>
        <xdr:cNvPr id="713" name="テキスト ボックス 712"/>
        <xdr:cNvSpPr txBox="1"/>
      </xdr:nvSpPr>
      <xdr:spPr>
        <a:xfrm>
          <a:off x="14325111" y="1665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3454</xdr:rowOff>
    </xdr:from>
    <xdr:to>
      <xdr:col>20</xdr:col>
      <xdr:colOff>9525</xdr:colOff>
      <xdr:row>97</xdr:row>
      <xdr:rowOff>105054</xdr:rowOff>
    </xdr:to>
    <xdr:sp macro="" textlink="">
      <xdr:nvSpPr>
        <xdr:cNvPr id="714" name="円/楕円 713"/>
        <xdr:cNvSpPr/>
      </xdr:nvSpPr>
      <xdr:spPr>
        <a:xfrm>
          <a:off x="13652500" y="1663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96181</xdr:rowOff>
    </xdr:from>
    <xdr:ext cx="534377" cy="259045"/>
    <xdr:sp macro="" textlink="">
      <xdr:nvSpPr>
        <xdr:cNvPr id="715" name="テキスト ボックス 714"/>
        <xdr:cNvSpPr txBox="1"/>
      </xdr:nvSpPr>
      <xdr:spPr>
        <a:xfrm>
          <a:off x="13436111" y="1672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2667</xdr:rowOff>
    </xdr:from>
    <xdr:to>
      <xdr:col>18</xdr:col>
      <xdr:colOff>492125</xdr:colOff>
      <xdr:row>97</xdr:row>
      <xdr:rowOff>104267</xdr:rowOff>
    </xdr:to>
    <xdr:sp macro="" textlink="">
      <xdr:nvSpPr>
        <xdr:cNvPr id="716" name="円/楕円 715"/>
        <xdr:cNvSpPr/>
      </xdr:nvSpPr>
      <xdr:spPr>
        <a:xfrm>
          <a:off x="12763500" y="166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95394</xdr:rowOff>
    </xdr:from>
    <xdr:ext cx="534377" cy="259045"/>
    <xdr:sp macro="" textlink="">
      <xdr:nvSpPr>
        <xdr:cNvPr id="717" name="テキスト ボックス 716"/>
        <xdr:cNvSpPr txBox="1"/>
      </xdr:nvSpPr>
      <xdr:spPr>
        <a:xfrm>
          <a:off x="12547111" y="1672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9" name="直線コネクタ 738"/>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40"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2"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3" name="直線コネクタ 742"/>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5"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6" name="フローチャート : 判断 745"/>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57861</xdr:rowOff>
    </xdr:from>
    <xdr:to>
      <xdr:col>31</xdr:col>
      <xdr:colOff>34925</xdr:colOff>
      <xdr:row>38</xdr:row>
      <xdr:rowOff>139700</xdr:rowOff>
    </xdr:to>
    <xdr:cxnSp macro="">
      <xdr:nvCxnSpPr>
        <xdr:cNvPr id="747" name="直線コネクタ 746"/>
        <xdr:cNvCxnSpPr/>
      </xdr:nvCxnSpPr>
      <xdr:spPr>
        <a:xfrm>
          <a:off x="20434300" y="6401511"/>
          <a:ext cx="889000" cy="2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149708</xdr:rowOff>
    </xdr:from>
    <xdr:to>
      <xdr:col>31</xdr:col>
      <xdr:colOff>85725</xdr:colOff>
      <xdr:row>38</xdr:row>
      <xdr:rowOff>79857</xdr:rowOff>
    </xdr:to>
    <xdr:sp macro="" textlink="">
      <xdr:nvSpPr>
        <xdr:cNvPr id="748" name="フローチャート : 判断 747"/>
        <xdr:cNvSpPr/>
      </xdr:nvSpPr>
      <xdr:spPr>
        <a:xfrm>
          <a:off x="21272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96385</xdr:rowOff>
    </xdr:from>
    <xdr:ext cx="378565" cy="259045"/>
    <xdr:sp macro="" textlink="">
      <xdr:nvSpPr>
        <xdr:cNvPr id="749" name="テキスト ボックス 748"/>
        <xdr:cNvSpPr txBox="1"/>
      </xdr:nvSpPr>
      <xdr:spPr>
        <a:xfrm>
          <a:off x="21134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53289</xdr:rowOff>
    </xdr:from>
    <xdr:to>
      <xdr:col>29</xdr:col>
      <xdr:colOff>517525</xdr:colOff>
      <xdr:row>37</xdr:row>
      <xdr:rowOff>57861</xdr:rowOff>
    </xdr:to>
    <xdr:cxnSp macro="">
      <xdr:nvCxnSpPr>
        <xdr:cNvPr id="750" name="直線コネクタ 749"/>
        <xdr:cNvCxnSpPr/>
      </xdr:nvCxnSpPr>
      <xdr:spPr>
        <a:xfrm>
          <a:off x="19545300" y="639693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133706</xdr:rowOff>
    </xdr:from>
    <xdr:to>
      <xdr:col>29</xdr:col>
      <xdr:colOff>568325</xdr:colOff>
      <xdr:row>37</xdr:row>
      <xdr:rowOff>63856</xdr:rowOff>
    </xdr:to>
    <xdr:sp macro="" textlink="">
      <xdr:nvSpPr>
        <xdr:cNvPr id="751" name="フローチャート : 判断 750"/>
        <xdr:cNvSpPr/>
      </xdr:nvSpPr>
      <xdr:spPr>
        <a:xfrm>
          <a:off x="20383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80383</xdr:rowOff>
    </xdr:from>
    <xdr:ext cx="378565" cy="259045"/>
    <xdr:sp macro="" textlink="">
      <xdr:nvSpPr>
        <xdr:cNvPr id="752" name="テキスト ボックス 751"/>
        <xdr:cNvSpPr txBox="1"/>
      </xdr:nvSpPr>
      <xdr:spPr>
        <a:xfrm>
          <a:off x="20245017" y="608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49175</xdr:rowOff>
    </xdr:from>
    <xdr:to>
      <xdr:col>28</xdr:col>
      <xdr:colOff>314325</xdr:colOff>
      <xdr:row>37</xdr:row>
      <xdr:rowOff>53289</xdr:rowOff>
    </xdr:to>
    <xdr:cxnSp macro="">
      <xdr:nvCxnSpPr>
        <xdr:cNvPr id="753" name="直線コネクタ 752"/>
        <xdr:cNvCxnSpPr/>
      </xdr:nvCxnSpPr>
      <xdr:spPr>
        <a:xfrm>
          <a:off x="18656300" y="6392825"/>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30378</xdr:rowOff>
    </xdr:from>
    <xdr:to>
      <xdr:col>28</xdr:col>
      <xdr:colOff>365125</xdr:colOff>
      <xdr:row>37</xdr:row>
      <xdr:rowOff>131978</xdr:rowOff>
    </xdr:to>
    <xdr:sp macro="" textlink="">
      <xdr:nvSpPr>
        <xdr:cNvPr id="754" name="フローチャート : 判断 753"/>
        <xdr:cNvSpPr/>
      </xdr:nvSpPr>
      <xdr:spPr>
        <a:xfrm>
          <a:off x="19494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123105</xdr:rowOff>
    </xdr:from>
    <xdr:ext cx="378565" cy="259045"/>
    <xdr:sp macro="" textlink="">
      <xdr:nvSpPr>
        <xdr:cNvPr id="755" name="テキスト ボックス 754"/>
        <xdr:cNvSpPr txBox="1"/>
      </xdr:nvSpPr>
      <xdr:spPr>
        <a:xfrm>
          <a:off x="19356017" y="64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141478</xdr:rowOff>
    </xdr:from>
    <xdr:to>
      <xdr:col>27</xdr:col>
      <xdr:colOff>161925</xdr:colOff>
      <xdr:row>37</xdr:row>
      <xdr:rowOff>71628</xdr:rowOff>
    </xdr:to>
    <xdr:sp macro="" textlink="">
      <xdr:nvSpPr>
        <xdr:cNvPr id="756" name="フローチャート : 判断 755"/>
        <xdr:cNvSpPr/>
      </xdr:nvSpPr>
      <xdr:spPr>
        <a:xfrm>
          <a:off x="18605500" y="631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88155</xdr:rowOff>
    </xdr:from>
    <xdr:ext cx="378565" cy="259045"/>
    <xdr:sp macro="" textlink="">
      <xdr:nvSpPr>
        <xdr:cNvPr id="757" name="テキスト ボックス 756"/>
        <xdr:cNvSpPr txBox="1"/>
      </xdr:nvSpPr>
      <xdr:spPr>
        <a:xfrm>
          <a:off x="18467017" y="60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4"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7061</xdr:rowOff>
    </xdr:from>
    <xdr:to>
      <xdr:col>29</xdr:col>
      <xdr:colOff>568325</xdr:colOff>
      <xdr:row>37</xdr:row>
      <xdr:rowOff>108661</xdr:rowOff>
    </xdr:to>
    <xdr:sp macro="" textlink="">
      <xdr:nvSpPr>
        <xdr:cNvPr id="767" name="円/楕円 766"/>
        <xdr:cNvSpPr/>
      </xdr:nvSpPr>
      <xdr:spPr>
        <a:xfrm>
          <a:off x="203835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99788</xdr:rowOff>
    </xdr:from>
    <xdr:ext cx="378565" cy="259045"/>
    <xdr:sp macro="" textlink="">
      <xdr:nvSpPr>
        <xdr:cNvPr id="768" name="テキスト ボックス 767"/>
        <xdr:cNvSpPr txBox="1"/>
      </xdr:nvSpPr>
      <xdr:spPr>
        <a:xfrm>
          <a:off x="20245017" y="6443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2489</xdr:rowOff>
    </xdr:from>
    <xdr:to>
      <xdr:col>28</xdr:col>
      <xdr:colOff>365125</xdr:colOff>
      <xdr:row>37</xdr:row>
      <xdr:rowOff>104089</xdr:rowOff>
    </xdr:to>
    <xdr:sp macro="" textlink="">
      <xdr:nvSpPr>
        <xdr:cNvPr id="769" name="円/楕円 768"/>
        <xdr:cNvSpPr/>
      </xdr:nvSpPr>
      <xdr:spPr>
        <a:xfrm>
          <a:off x="19494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120616</xdr:rowOff>
    </xdr:from>
    <xdr:ext cx="378565" cy="259045"/>
    <xdr:sp macro="" textlink="">
      <xdr:nvSpPr>
        <xdr:cNvPr id="770" name="テキスト ボックス 769"/>
        <xdr:cNvSpPr txBox="1"/>
      </xdr:nvSpPr>
      <xdr:spPr>
        <a:xfrm>
          <a:off x="19356017" y="6121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169825</xdr:rowOff>
    </xdr:from>
    <xdr:to>
      <xdr:col>27</xdr:col>
      <xdr:colOff>161925</xdr:colOff>
      <xdr:row>37</xdr:row>
      <xdr:rowOff>99975</xdr:rowOff>
    </xdr:to>
    <xdr:sp macro="" textlink="">
      <xdr:nvSpPr>
        <xdr:cNvPr id="771" name="円/楕円 770"/>
        <xdr:cNvSpPr/>
      </xdr:nvSpPr>
      <xdr:spPr>
        <a:xfrm>
          <a:off x="18605500" y="63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91102</xdr:rowOff>
    </xdr:from>
    <xdr:ext cx="378565" cy="259045"/>
    <xdr:sp macro="" textlink="">
      <xdr:nvSpPr>
        <xdr:cNvPr id="772" name="テキスト ボックス 771"/>
        <xdr:cNvSpPr txBox="1"/>
      </xdr:nvSpPr>
      <xdr:spPr>
        <a:xfrm>
          <a:off x="18467017" y="64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86" name="テキスト ボックス 785"/>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88" name="テキスト ボックス 787"/>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0" name="テキスト ボックス 789"/>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2" name="テキスト ボックス 791"/>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4" name="テキスト ボックス 793"/>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8" name="直線コネクタ 797"/>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9"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1"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3" name="直線コネクタ 802"/>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4"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5" name="フローチャート : 判断 804"/>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6" name="直線コネクタ 805"/>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07" name="フローチャート : 判断 806"/>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08" name="テキスト ボックス 807"/>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9" name="直線コネクタ 808"/>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0" name="フローチャート : 判断 809"/>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1" name="テキスト ボックス 810"/>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2" name="直線コネクタ 811"/>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3" name="フローチャート : 判断 812"/>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4" name="テキスト ボックス 813"/>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15" name="フローチャート : 判断 814"/>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16" name="テキスト ボックス 815"/>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2" name="円/楕円 821"/>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3"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4" name="円/楕円 823"/>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5" name="テキスト ボックス 82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6" name="円/楕円 825"/>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7" name="テキスト ボックス 82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8" name="円/楕円 827"/>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9" name="テキスト ボックス 828"/>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0" name="円/楕円 829"/>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1" name="テキスト ボックス 830"/>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総務費は、東日本大震災復興交付金の新規事業申請が落ち着き、それに伴う基金積立金が大幅に減少したことなどにより、</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住民一人当たり</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のコストは</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前年度比</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190,995</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円減の</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123,280</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円となった。衛生費は、新ごみ処理施設に係る亘理名取共立衛生処理組合への震災復興特別交付税負担金が増となったことや公的病院等二次救急医療運営補助金の増などにより、住民一人当たりのコストは</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56,905</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円となった。農林水産業費は、ほ場整備に係る負担金で増となる一方、被災地域農業復興総合支援事業が終了したことなどにより大幅な減となり、前年度比</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15,587</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円減となった。公債費は、臨時財政対策債や臨時地方道整備事業に係る起債の償還終了などにより住民一人当たりのコストは</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22,722</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円となり、類似団体</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32</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団体中</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31</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財政調整基金残高比率は、前年度まで</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増加傾向にあった</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が、</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27</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年度は基金からの取り崩しが決算</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剰余金</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など</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の積立を</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上回ったため、前年度比</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19.47</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ポイント減の</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57.88</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％となった。</a:t>
          </a:r>
          <a:endPar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実質収支比率は、震災前の</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21</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年度までは、</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5</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％台で推移していたが、</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22</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年度以降は東日本大震災に係る復旧復興事業の影響により増加しており、</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27</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年度決算において</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も</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、前年</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度比</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4.55</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ポイント減となったものの</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、震災復興に係る多額の前年度繰越金の発生が原因となり、</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13.78</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％となった。</a:t>
          </a:r>
          <a:endPar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実質</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単年度収支</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比率は、</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赤字と</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なっており</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、財政調整基金の取り崩しによる財政運営を強いられている</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ため</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今後も</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財源確保</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や経費削減などに努め、健全な</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財政運営を図る。</a:t>
          </a:r>
          <a:endPar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一般会計は、</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13.78</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％の黒字となっており、今後も健全な財政運営に努めたい。</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公共下水道事業特別会計及び農業集落排水事業特別会計は、一般会計からの繰出が過大となることのないように今後も引き続き、料金等の適正化、経費節減、徴収率の向上などによる経営努力を行ってい</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く</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国民健康保険事業特別会計、介護保険事業特別会計及び後期高齢者医療保険特別会計</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は、全て</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黒字となっているが、国</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による改革</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などを注視しつつ、保険料の適正化、徴収率の向上などに</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努め</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、特に、国民健康保険事業にあっては、平成</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30</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年度に運営主体が県に移行することを念頭に、一般会計からの繰入金のあり方や基金の有効活用を検討するなど、健全な財政運営に努め</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る</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43284910</v>
      </c>
      <c r="BO4" s="409"/>
      <c r="BP4" s="409"/>
      <c r="BQ4" s="409"/>
      <c r="BR4" s="409"/>
      <c r="BS4" s="409"/>
      <c r="BT4" s="409"/>
      <c r="BU4" s="410"/>
      <c r="BV4" s="408">
        <v>47558651</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13.8</v>
      </c>
      <c r="CU4" s="586"/>
      <c r="CV4" s="586"/>
      <c r="CW4" s="586"/>
      <c r="CX4" s="586"/>
      <c r="CY4" s="586"/>
      <c r="CZ4" s="586"/>
      <c r="DA4" s="587"/>
      <c r="DB4" s="585">
        <v>18.3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33699981</v>
      </c>
      <c r="BO5" s="414"/>
      <c r="BP5" s="414"/>
      <c r="BQ5" s="414"/>
      <c r="BR5" s="414"/>
      <c r="BS5" s="414"/>
      <c r="BT5" s="414"/>
      <c r="BU5" s="415"/>
      <c r="BV5" s="413">
        <v>44863848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92.5</v>
      </c>
      <c r="CU5" s="384"/>
      <c r="CV5" s="384"/>
      <c r="CW5" s="384"/>
      <c r="CX5" s="384"/>
      <c r="CY5" s="384"/>
      <c r="CZ5" s="384"/>
      <c r="DA5" s="385"/>
      <c r="DB5" s="383">
        <v>92.1</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9584929</v>
      </c>
      <c r="BO6" s="414"/>
      <c r="BP6" s="414"/>
      <c r="BQ6" s="414"/>
      <c r="BR6" s="414"/>
      <c r="BS6" s="414"/>
      <c r="BT6" s="414"/>
      <c r="BU6" s="415"/>
      <c r="BV6" s="413">
        <v>2694803</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94.6</v>
      </c>
      <c r="CU6" s="560"/>
      <c r="CV6" s="560"/>
      <c r="CW6" s="560"/>
      <c r="CX6" s="560"/>
      <c r="CY6" s="560"/>
      <c r="CZ6" s="560"/>
      <c r="DA6" s="561"/>
      <c r="DB6" s="559">
        <v>92.1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8296271</v>
      </c>
      <c r="BO7" s="414"/>
      <c r="BP7" s="414"/>
      <c r="BQ7" s="414"/>
      <c r="BR7" s="414"/>
      <c r="BS7" s="414"/>
      <c r="BT7" s="414"/>
      <c r="BU7" s="415"/>
      <c r="BV7" s="413">
        <v>944221</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9348663</v>
      </c>
      <c r="CU7" s="414"/>
      <c r="CV7" s="414"/>
      <c r="CW7" s="414"/>
      <c r="CX7" s="414"/>
      <c r="CY7" s="414"/>
      <c r="CZ7" s="414"/>
      <c r="DA7" s="415"/>
      <c r="DB7" s="413">
        <v>9552434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1288658</v>
      </c>
      <c r="BO8" s="414"/>
      <c r="BP8" s="414"/>
      <c r="BQ8" s="414"/>
      <c r="BR8" s="414"/>
      <c r="BS8" s="414"/>
      <c r="BT8" s="414"/>
      <c r="BU8" s="415"/>
      <c r="BV8" s="413">
        <v>1750582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v>
      </c>
      <c r="CU8" s="523"/>
      <c r="CV8" s="523"/>
      <c r="CW8" s="523"/>
      <c r="CX8" s="523"/>
      <c r="CY8" s="523"/>
      <c r="CZ8" s="523"/>
      <c r="DA8" s="524"/>
      <c r="DB8" s="522">
        <v>0.77</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44678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-461924</v>
      </c>
      <c r="BO9" s="414"/>
      <c r="BP9" s="414"/>
      <c r="BQ9" s="414"/>
      <c r="BR9" s="414"/>
      <c r="BS9" s="414"/>
      <c r="BT9" s="414"/>
      <c r="BU9" s="415"/>
      <c r="BV9" s="413">
        <v>-561883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3.8</v>
      </c>
      <c r="CU9" s="384"/>
      <c r="CV9" s="384"/>
      <c r="CW9" s="384"/>
      <c r="CX9" s="384"/>
      <c r="CY9" s="384"/>
      <c r="CZ9" s="384"/>
      <c r="DA9" s="385"/>
      <c r="DB9" s="383">
        <v>6.6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44187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3492</v>
      </c>
      <c r="BO10" s="414"/>
      <c r="BP10" s="414"/>
      <c r="BQ10" s="414"/>
      <c r="BR10" s="414"/>
      <c r="BS10" s="414"/>
      <c r="BT10" s="414"/>
      <c r="BU10" s="415"/>
      <c r="BV10" s="413">
        <v>2261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44274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2881804</v>
      </c>
      <c r="BO12" s="414"/>
      <c r="BP12" s="414"/>
      <c r="BQ12" s="414"/>
      <c r="BR12" s="414"/>
      <c r="BS12" s="414"/>
      <c r="BT12" s="414"/>
      <c r="BU12" s="415"/>
      <c r="BV12" s="413">
        <v>120935</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44066</v>
      </c>
      <c r="S13" s="515"/>
      <c r="T13" s="515"/>
      <c r="U13" s="515"/>
      <c r="V13" s="516"/>
      <c r="W13" s="502" t="s">
        <v>120</v>
      </c>
      <c r="X13" s="426"/>
      <c r="Y13" s="426"/>
      <c r="Z13" s="426"/>
      <c r="AA13" s="426"/>
      <c r="AB13" s="427"/>
      <c r="AC13" s="389">
        <v>688</v>
      </c>
      <c r="AD13" s="390"/>
      <c r="AE13" s="390"/>
      <c r="AF13" s="390"/>
      <c r="AG13" s="391"/>
      <c r="AH13" s="389">
        <v>819</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-3340236</v>
      </c>
      <c r="BO13" s="414"/>
      <c r="BP13" s="414"/>
      <c r="BQ13" s="414"/>
      <c r="BR13" s="414"/>
      <c r="BS13" s="414"/>
      <c r="BT13" s="414"/>
      <c r="BU13" s="415"/>
      <c r="BV13" s="413">
        <v>-680557</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-0.4</v>
      </c>
      <c r="CU13" s="384"/>
      <c r="CV13" s="384"/>
      <c r="CW13" s="384"/>
      <c r="CX13" s="384"/>
      <c r="CY13" s="384"/>
      <c r="CZ13" s="384"/>
      <c r="DA13" s="385"/>
      <c r="DB13" s="383">
        <v>2.8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44071</v>
      </c>
      <c r="S14" s="515"/>
      <c r="T14" s="515"/>
      <c r="U14" s="515"/>
      <c r="V14" s="516"/>
      <c r="W14" s="517"/>
      <c r="X14" s="429"/>
      <c r="Y14" s="429"/>
      <c r="Z14" s="429"/>
      <c r="AA14" s="429"/>
      <c r="AB14" s="430"/>
      <c r="AC14" s="507">
        <v>3.4</v>
      </c>
      <c r="AD14" s="508"/>
      <c r="AE14" s="508"/>
      <c r="AF14" s="508"/>
      <c r="AG14" s="509"/>
      <c r="AH14" s="507">
        <v>3.8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43897</v>
      </c>
      <c r="S15" s="515"/>
      <c r="T15" s="515"/>
      <c r="U15" s="515"/>
      <c r="V15" s="516"/>
      <c r="W15" s="502" t="s">
        <v>126</v>
      </c>
      <c r="X15" s="426"/>
      <c r="Y15" s="426"/>
      <c r="Z15" s="426"/>
      <c r="AA15" s="426"/>
      <c r="AB15" s="427"/>
      <c r="AC15" s="389">
        <v>5545</v>
      </c>
      <c r="AD15" s="390"/>
      <c r="AE15" s="390"/>
      <c r="AF15" s="390"/>
      <c r="AG15" s="391"/>
      <c r="AH15" s="389">
        <v>5748</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5924577</v>
      </c>
      <c r="BO15" s="409"/>
      <c r="BP15" s="409"/>
      <c r="BQ15" s="409"/>
      <c r="BR15" s="409"/>
      <c r="BS15" s="409"/>
      <c r="BT15" s="409"/>
      <c r="BU15" s="410"/>
      <c r="BV15" s="408">
        <v>5539070</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27.1</v>
      </c>
      <c r="AD16" s="508"/>
      <c r="AE16" s="508"/>
      <c r="AF16" s="508"/>
      <c r="AG16" s="509"/>
      <c r="AH16" s="507">
        <v>26.9</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7107937</v>
      </c>
      <c r="BO16" s="414"/>
      <c r="BP16" s="414"/>
      <c r="BQ16" s="414"/>
      <c r="BR16" s="414"/>
      <c r="BS16" s="414"/>
      <c r="BT16" s="414"/>
      <c r="BU16" s="415"/>
      <c r="BV16" s="413">
        <v>6871767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14232</v>
      </c>
      <c r="AD17" s="390"/>
      <c r="AE17" s="390"/>
      <c r="AF17" s="390"/>
      <c r="AG17" s="391"/>
      <c r="AH17" s="389">
        <v>14589</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7592210</v>
      </c>
      <c r="BO17" s="414"/>
      <c r="BP17" s="414"/>
      <c r="BQ17" s="414"/>
      <c r="BR17" s="414"/>
      <c r="BS17" s="414"/>
      <c r="BT17" s="414"/>
      <c r="BU17" s="415"/>
      <c r="BV17" s="413">
        <v>7186376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60.45</v>
      </c>
      <c r="M18" s="478"/>
      <c r="N18" s="478"/>
      <c r="O18" s="478"/>
      <c r="P18" s="478"/>
      <c r="Q18" s="478"/>
      <c r="R18" s="479"/>
      <c r="S18" s="479"/>
      <c r="T18" s="479"/>
      <c r="U18" s="479"/>
      <c r="V18" s="480"/>
      <c r="W18" s="494"/>
      <c r="X18" s="495"/>
      <c r="Y18" s="495"/>
      <c r="Z18" s="495"/>
      <c r="AA18" s="495"/>
      <c r="AB18" s="503"/>
      <c r="AC18" s="377">
        <v>69.5</v>
      </c>
      <c r="AD18" s="378"/>
      <c r="AE18" s="378"/>
      <c r="AF18" s="378"/>
      <c r="AG18" s="481"/>
      <c r="AH18" s="377">
        <v>68.3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8122600</v>
      </c>
      <c r="BO18" s="414"/>
      <c r="BP18" s="414"/>
      <c r="BQ18" s="414"/>
      <c r="BR18" s="414"/>
      <c r="BS18" s="414"/>
      <c r="BT18" s="414"/>
      <c r="BU18" s="415"/>
      <c r="BV18" s="413">
        <v>8100427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739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25833243</v>
      </c>
      <c r="BO19" s="414"/>
      <c r="BP19" s="414"/>
      <c r="BQ19" s="414"/>
      <c r="BR19" s="414"/>
      <c r="BS19" s="414"/>
      <c r="BT19" s="414"/>
      <c r="BU19" s="415"/>
      <c r="BV19" s="413">
        <v>16701655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16631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10144428</v>
      </c>
      <c r="BO23" s="414"/>
      <c r="BP23" s="414"/>
      <c r="BQ23" s="414"/>
      <c r="BR23" s="414"/>
      <c r="BS23" s="414"/>
      <c r="BT23" s="414"/>
      <c r="BU23" s="415"/>
      <c r="BV23" s="413">
        <v>10218125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9500</v>
      </c>
      <c r="R24" s="390"/>
      <c r="S24" s="390"/>
      <c r="T24" s="390"/>
      <c r="U24" s="390"/>
      <c r="V24" s="391"/>
      <c r="W24" s="455"/>
      <c r="X24" s="446"/>
      <c r="Y24" s="447"/>
      <c r="Z24" s="386" t="s">
        <v>150</v>
      </c>
      <c r="AA24" s="387"/>
      <c r="AB24" s="387"/>
      <c r="AC24" s="387"/>
      <c r="AD24" s="387"/>
      <c r="AE24" s="387"/>
      <c r="AF24" s="387"/>
      <c r="AG24" s="388"/>
      <c r="AH24" s="389">
        <v>319</v>
      </c>
      <c r="AI24" s="390"/>
      <c r="AJ24" s="390"/>
      <c r="AK24" s="390"/>
      <c r="AL24" s="391"/>
      <c r="AM24" s="389">
        <v>889691</v>
      </c>
      <c r="AN24" s="390"/>
      <c r="AO24" s="390"/>
      <c r="AP24" s="390"/>
      <c r="AQ24" s="390"/>
      <c r="AR24" s="391"/>
      <c r="AS24" s="389">
        <v>2789</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9070445</v>
      </c>
      <c r="BO24" s="414"/>
      <c r="BP24" s="414"/>
      <c r="BQ24" s="414"/>
      <c r="BR24" s="414"/>
      <c r="BS24" s="414"/>
      <c r="BT24" s="414"/>
      <c r="BU24" s="415"/>
      <c r="BV24" s="413">
        <v>9361024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7630</v>
      </c>
      <c r="R25" s="390"/>
      <c r="S25" s="390"/>
      <c r="T25" s="390"/>
      <c r="U25" s="390"/>
      <c r="V25" s="391"/>
      <c r="W25" s="455"/>
      <c r="X25" s="446"/>
      <c r="Y25" s="447"/>
      <c r="Z25" s="386" t="s">
        <v>153</v>
      </c>
      <c r="AA25" s="387"/>
      <c r="AB25" s="387"/>
      <c r="AC25" s="387"/>
      <c r="AD25" s="387"/>
      <c r="AE25" s="387"/>
      <c r="AF25" s="387"/>
      <c r="AG25" s="388"/>
      <c r="AH25" s="389">
        <v>48</v>
      </c>
      <c r="AI25" s="390"/>
      <c r="AJ25" s="390"/>
      <c r="AK25" s="390"/>
      <c r="AL25" s="391"/>
      <c r="AM25" s="389">
        <v>126624</v>
      </c>
      <c r="AN25" s="390"/>
      <c r="AO25" s="390"/>
      <c r="AP25" s="390"/>
      <c r="AQ25" s="390"/>
      <c r="AR25" s="391"/>
      <c r="AS25" s="389">
        <v>2638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2133268</v>
      </c>
      <c r="BO25" s="409"/>
      <c r="BP25" s="409"/>
      <c r="BQ25" s="409"/>
      <c r="BR25" s="409"/>
      <c r="BS25" s="409"/>
      <c r="BT25" s="409"/>
      <c r="BU25" s="410"/>
      <c r="BV25" s="408">
        <v>17101040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6640</v>
      </c>
      <c r="R26" s="390"/>
      <c r="S26" s="390"/>
      <c r="T26" s="390"/>
      <c r="U26" s="390"/>
      <c r="V26" s="391"/>
      <c r="W26" s="455"/>
      <c r="X26" s="446"/>
      <c r="Y26" s="447"/>
      <c r="Z26" s="386" t="s">
        <v>156</v>
      </c>
      <c r="AA26" s="468"/>
      <c r="AB26" s="468"/>
      <c r="AC26" s="468"/>
      <c r="AD26" s="468"/>
      <c r="AE26" s="468"/>
      <c r="AF26" s="468"/>
      <c r="AG26" s="469"/>
      <c r="AH26" s="389">
        <v>21</v>
      </c>
      <c r="AI26" s="390"/>
      <c r="AJ26" s="390"/>
      <c r="AK26" s="390"/>
      <c r="AL26" s="391"/>
      <c r="AM26" s="389">
        <v>56805</v>
      </c>
      <c r="AN26" s="390"/>
      <c r="AO26" s="390"/>
      <c r="AP26" s="390"/>
      <c r="AQ26" s="390"/>
      <c r="AR26" s="391"/>
      <c r="AS26" s="389">
        <v>2705</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4490</v>
      </c>
      <c r="R27" s="390"/>
      <c r="S27" s="390"/>
      <c r="T27" s="390"/>
      <c r="U27" s="390"/>
      <c r="V27" s="391"/>
      <c r="W27" s="455"/>
      <c r="X27" s="446"/>
      <c r="Y27" s="447"/>
      <c r="Z27" s="386" t="s">
        <v>159</v>
      </c>
      <c r="AA27" s="387"/>
      <c r="AB27" s="387"/>
      <c r="AC27" s="387"/>
      <c r="AD27" s="387"/>
      <c r="AE27" s="387"/>
      <c r="AF27" s="387"/>
      <c r="AG27" s="388"/>
      <c r="AH27" s="389">
        <v>1</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378000</v>
      </c>
      <c r="BO27" s="417"/>
      <c r="BP27" s="417"/>
      <c r="BQ27" s="417"/>
      <c r="BR27" s="417"/>
      <c r="BS27" s="417"/>
      <c r="BT27" s="417"/>
      <c r="BU27" s="418"/>
      <c r="BV27" s="416">
        <v>378000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3850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5411002</v>
      </c>
      <c r="BO28" s="409"/>
      <c r="BP28" s="409"/>
      <c r="BQ28" s="409"/>
      <c r="BR28" s="409"/>
      <c r="BS28" s="409"/>
      <c r="BT28" s="409"/>
      <c r="BU28" s="410"/>
      <c r="BV28" s="408">
        <v>7389314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16</v>
      </c>
      <c r="M29" s="390"/>
      <c r="N29" s="390"/>
      <c r="O29" s="390"/>
      <c r="P29" s="391"/>
      <c r="Q29" s="389">
        <v>3630</v>
      </c>
      <c r="R29" s="390"/>
      <c r="S29" s="390"/>
      <c r="T29" s="390"/>
      <c r="U29" s="390"/>
      <c r="V29" s="391"/>
      <c r="W29" s="456"/>
      <c r="X29" s="457"/>
      <c r="Y29" s="458"/>
      <c r="Z29" s="386" t="s">
        <v>167</v>
      </c>
      <c r="AA29" s="387"/>
      <c r="AB29" s="387"/>
      <c r="AC29" s="387"/>
      <c r="AD29" s="387"/>
      <c r="AE29" s="387"/>
      <c r="AF29" s="387"/>
      <c r="AG29" s="388"/>
      <c r="AH29" s="389">
        <v>320</v>
      </c>
      <c r="AI29" s="390"/>
      <c r="AJ29" s="390"/>
      <c r="AK29" s="390"/>
      <c r="AL29" s="391"/>
      <c r="AM29" s="389">
        <v>894200</v>
      </c>
      <c r="AN29" s="390"/>
      <c r="AO29" s="390"/>
      <c r="AP29" s="390"/>
      <c r="AQ29" s="390"/>
      <c r="AR29" s="391"/>
      <c r="AS29" s="389">
        <v>2794</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635143</v>
      </c>
      <c r="BO29" s="414"/>
      <c r="BP29" s="414"/>
      <c r="BQ29" s="414"/>
      <c r="BR29" s="414"/>
      <c r="BS29" s="414"/>
      <c r="BT29" s="414"/>
      <c r="BU29" s="415"/>
      <c r="BV29" s="413">
        <v>634088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16407339</v>
      </c>
      <c r="BO30" s="417"/>
      <c r="BP30" s="417"/>
      <c r="BQ30" s="417"/>
      <c r="BR30" s="417"/>
      <c r="BS30" s="417"/>
      <c r="BT30" s="417"/>
      <c r="BU30" s="418"/>
      <c r="BV30" s="416">
        <v>28470587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亘理名取共立衛生処理組合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岩沼土地開発公社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特別都市下水路事業会計</v>
      </c>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宮城県市町村職員退職手当組合</v>
      </c>
      <c r="BZ35" s="372"/>
      <c r="CA35" s="372"/>
      <c r="CB35" s="372"/>
      <c r="CC35" s="372"/>
      <c r="CD35" s="372"/>
      <c r="CE35" s="372"/>
      <c r="CF35" s="372"/>
      <c r="CG35" s="372"/>
      <c r="CH35" s="372"/>
      <c r="CI35" s="372"/>
      <c r="CJ35" s="372"/>
      <c r="CK35" s="372"/>
      <c r="CL35" s="372"/>
      <c r="CM35" s="372"/>
      <c r="CN35" s="165"/>
      <c r="CO35" s="373">
        <f t="shared" ref="CO35:CO43" si="3">IF(CQ35="","",CO34+1)</f>
        <v>15</v>
      </c>
      <c r="CP35" s="373"/>
      <c r="CQ35" s="372" t="str">
        <f>IF('各会計、関係団体の財政状況及び健全化判断比率'!BS8="","",'各会計、関係団体の財政状況及び健全化判断比率'!BS8)</f>
        <v>（株）エフエムいわぬま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宮城県市町村非常勤消防団員補償報償組合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宮城県市町村自治振興センター</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宮城県後期高齢者医療広域連合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534</v>
      </c>
      <c r="D34" s="1184"/>
      <c r="E34" s="1185"/>
      <c r="F34" s="32">
        <v>27.97</v>
      </c>
      <c r="G34" s="33">
        <v>11.01</v>
      </c>
      <c r="H34" s="33">
        <v>25.37</v>
      </c>
      <c r="I34" s="33">
        <v>18.32</v>
      </c>
      <c r="J34" s="34">
        <v>13.78</v>
      </c>
      <c r="K34" s="22"/>
      <c r="L34" s="22"/>
      <c r="M34" s="22"/>
      <c r="N34" s="22"/>
      <c r="O34" s="22"/>
      <c r="P34" s="22"/>
    </row>
    <row r="35" spans="1:16" ht="39" customHeight="1" x14ac:dyDescent="0.15">
      <c r="A35" s="22"/>
      <c r="B35" s="35"/>
      <c r="C35" s="1178" t="s">
        <v>535</v>
      </c>
      <c r="D35" s="1179"/>
      <c r="E35" s="1180"/>
      <c r="F35" s="36">
        <v>10.06</v>
      </c>
      <c r="G35" s="37">
        <v>9.85</v>
      </c>
      <c r="H35" s="37">
        <v>9.7200000000000006</v>
      </c>
      <c r="I35" s="37">
        <v>9.5299999999999994</v>
      </c>
      <c r="J35" s="38">
        <v>10.9</v>
      </c>
      <c r="K35" s="22"/>
      <c r="L35" s="22"/>
      <c r="M35" s="22"/>
      <c r="N35" s="22"/>
      <c r="O35" s="22"/>
      <c r="P35" s="22"/>
    </row>
    <row r="36" spans="1:16" ht="39" customHeight="1" x14ac:dyDescent="0.15">
      <c r="A36" s="22"/>
      <c r="B36" s="35"/>
      <c r="C36" s="1178" t="s">
        <v>536</v>
      </c>
      <c r="D36" s="1179"/>
      <c r="E36" s="1180"/>
      <c r="F36" s="36">
        <v>6.99</v>
      </c>
      <c r="G36" s="37">
        <v>8.16</v>
      </c>
      <c r="H36" s="37">
        <v>9.0299999999999994</v>
      </c>
      <c r="I36" s="37">
        <v>9.3800000000000008</v>
      </c>
      <c r="J36" s="38">
        <v>10.56</v>
      </c>
      <c r="K36" s="22"/>
      <c r="L36" s="22"/>
      <c r="M36" s="22"/>
      <c r="N36" s="22"/>
      <c r="O36" s="22"/>
      <c r="P36" s="22"/>
    </row>
    <row r="37" spans="1:16" ht="39" customHeight="1" x14ac:dyDescent="0.15">
      <c r="A37" s="22"/>
      <c r="B37" s="35"/>
      <c r="C37" s="1178" t="s">
        <v>537</v>
      </c>
      <c r="D37" s="1179"/>
      <c r="E37" s="1180"/>
      <c r="F37" s="36">
        <v>2.64</v>
      </c>
      <c r="G37" s="37">
        <v>5.35</v>
      </c>
      <c r="H37" s="37">
        <v>3.26</v>
      </c>
      <c r="I37" s="37">
        <v>4.16</v>
      </c>
      <c r="J37" s="38">
        <v>4.6100000000000003</v>
      </c>
      <c r="K37" s="22"/>
      <c r="L37" s="22"/>
      <c r="M37" s="22"/>
      <c r="N37" s="22"/>
      <c r="O37" s="22"/>
      <c r="P37" s="22"/>
    </row>
    <row r="38" spans="1:16" ht="39" customHeight="1" x14ac:dyDescent="0.15">
      <c r="A38" s="22"/>
      <c r="B38" s="35"/>
      <c r="C38" s="1178" t="s">
        <v>538</v>
      </c>
      <c r="D38" s="1179"/>
      <c r="E38" s="1180"/>
      <c r="F38" s="36">
        <v>1.72</v>
      </c>
      <c r="G38" s="37">
        <v>1.01</v>
      </c>
      <c r="H38" s="37">
        <v>5.15</v>
      </c>
      <c r="I38" s="37">
        <v>5.22</v>
      </c>
      <c r="J38" s="38">
        <v>4.0999999999999996</v>
      </c>
      <c r="K38" s="22"/>
      <c r="L38" s="22"/>
      <c r="M38" s="22"/>
      <c r="N38" s="22"/>
      <c r="O38" s="22"/>
      <c r="P38" s="22"/>
    </row>
    <row r="39" spans="1:16" ht="39" customHeight="1" x14ac:dyDescent="0.15">
      <c r="A39" s="22"/>
      <c r="B39" s="35"/>
      <c r="C39" s="1178" t="s">
        <v>539</v>
      </c>
      <c r="D39" s="1179"/>
      <c r="E39" s="1180"/>
      <c r="F39" s="36">
        <v>0.35</v>
      </c>
      <c r="G39" s="37">
        <v>7.0000000000000007E-2</v>
      </c>
      <c r="H39" s="37">
        <v>0.1</v>
      </c>
      <c r="I39" s="37">
        <v>0.26</v>
      </c>
      <c r="J39" s="38">
        <v>0.75</v>
      </c>
      <c r="K39" s="22"/>
      <c r="L39" s="22"/>
      <c r="M39" s="22"/>
      <c r="N39" s="22"/>
      <c r="O39" s="22"/>
      <c r="P39" s="22"/>
    </row>
    <row r="40" spans="1:16" ht="39" customHeight="1" x14ac:dyDescent="0.15">
      <c r="A40" s="22"/>
      <c r="B40" s="35"/>
      <c r="C40" s="1178" t="s">
        <v>540</v>
      </c>
      <c r="D40" s="1179"/>
      <c r="E40" s="1180"/>
      <c r="F40" s="36">
        <v>0.16</v>
      </c>
      <c r="G40" s="37">
        <v>0.1</v>
      </c>
      <c r="H40" s="37">
        <v>0.18</v>
      </c>
      <c r="I40" s="37">
        <v>0.2</v>
      </c>
      <c r="J40" s="38">
        <v>0.06</v>
      </c>
      <c r="K40" s="22"/>
      <c r="L40" s="22"/>
      <c r="M40" s="22"/>
      <c r="N40" s="22"/>
      <c r="O40" s="22"/>
      <c r="P40" s="22"/>
    </row>
    <row r="41" spans="1:16" ht="39" customHeight="1" x14ac:dyDescent="0.15">
      <c r="A41" s="22"/>
      <c r="B41" s="35"/>
      <c r="C41" s="1178" t="s">
        <v>541</v>
      </c>
      <c r="D41" s="1179"/>
      <c r="E41" s="1180"/>
      <c r="F41" s="36">
        <v>0.39</v>
      </c>
      <c r="G41" s="37">
        <v>0</v>
      </c>
      <c r="H41" s="37">
        <v>0.14000000000000001</v>
      </c>
      <c r="I41" s="37">
        <v>0.04</v>
      </c>
      <c r="J41" s="38">
        <v>0.03</v>
      </c>
      <c r="K41" s="22"/>
      <c r="L41" s="22"/>
      <c r="M41" s="22"/>
      <c r="N41" s="22"/>
      <c r="O41" s="22"/>
      <c r="P41" s="22"/>
    </row>
    <row r="42" spans="1:16" ht="39" customHeight="1" x14ac:dyDescent="0.15">
      <c r="A42" s="22"/>
      <c r="B42" s="39"/>
      <c r="C42" s="1178" t="s">
        <v>542</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543</v>
      </c>
      <c r="D43" s="1182"/>
      <c r="E43" s="1183"/>
      <c r="F43" s="41" t="s">
        <v>487</v>
      </c>
      <c r="G43" s="42" t="s">
        <v>487</v>
      </c>
      <c r="H43" s="42" t="s">
        <v>487</v>
      </c>
      <c r="I43" s="42" t="s">
        <v>487</v>
      </c>
      <c r="J43" s="43" t="s">
        <v>487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1124</v>
      </c>
      <c r="L45" s="60">
        <v>1123</v>
      </c>
      <c r="M45" s="60">
        <v>1159</v>
      </c>
      <c r="N45" s="60">
        <v>1141</v>
      </c>
      <c r="O45" s="61">
        <v>1006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v>10</v>
      </c>
      <c r="L47" s="64">
        <v>10</v>
      </c>
      <c r="M47" s="64">
        <v>10</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956</v>
      </c>
      <c r="L48" s="64">
        <v>895</v>
      </c>
      <c r="M48" s="64">
        <v>274</v>
      </c>
      <c r="N48" s="64">
        <v>120</v>
      </c>
      <c r="O48" s="65">
        <v>120</v>
      </c>
      <c r="P48" s="48"/>
      <c r="Q48" s="48"/>
      <c r="R48" s="48"/>
      <c r="S48" s="48"/>
      <c r="T48" s="48"/>
      <c r="U48" s="48"/>
    </row>
    <row r="49" spans="1:21" ht="30.75" customHeight="1" x14ac:dyDescent="0.15">
      <c r="A49" s="48"/>
      <c r="B49" s="1196"/>
      <c r="C49" s="1197"/>
      <c r="D49" s="62"/>
      <c r="E49" s="1188" t="s">
        <v>16</v>
      </c>
      <c r="F49" s="1188"/>
      <c r="G49" s="1188"/>
      <c r="H49" s="1188"/>
      <c r="I49" s="1188"/>
      <c r="J49" s="1189"/>
      <c r="K49" s="63">
        <v>448</v>
      </c>
      <c r="L49" s="64">
        <v>132</v>
      </c>
      <c r="M49" s="64">
        <v>8</v>
      </c>
      <c r="N49" s="64">
        <v>7</v>
      </c>
      <c r="O49" s="65">
        <v>6</v>
      </c>
      <c r="P49" s="48"/>
      <c r="Q49" s="48"/>
      <c r="R49" s="48"/>
      <c r="S49" s="48"/>
      <c r="T49" s="48"/>
      <c r="U49" s="48"/>
    </row>
    <row r="50" spans="1:21" ht="30.75" customHeight="1" x14ac:dyDescent="0.15">
      <c r="A50" s="48"/>
      <c r="B50" s="1196"/>
      <c r="C50" s="1197"/>
      <c r="D50" s="62"/>
      <c r="E50" s="1188" t="s">
        <v>17</v>
      </c>
      <c r="F50" s="1188"/>
      <c r="G50" s="1188"/>
      <c r="H50" s="1188"/>
      <c r="I50" s="1188"/>
      <c r="J50" s="1189"/>
      <c r="K50" s="63">
        <v>29</v>
      </c>
      <c r="L50" s="64">
        <v>25</v>
      </c>
      <c r="M50" s="64">
        <v>24</v>
      </c>
      <c r="N50" s="64">
        <v>2</v>
      </c>
      <c r="O50" s="65">
        <v>14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487</v>
      </c>
      <c r="L51" s="64" t="s">
        <v>487</v>
      </c>
      <c r="M51" s="64" t="s">
        <v>487</v>
      </c>
      <c r="N51" s="64" t="s">
        <v>487</v>
      </c>
      <c r="O51" s="65" t="s">
        <v>487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1604</v>
      </c>
      <c r="L52" s="64">
        <v>1573</v>
      </c>
      <c r="M52" s="64">
        <v>1341</v>
      </c>
      <c r="N52" s="64">
        <v>1374</v>
      </c>
      <c r="O52" s="65">
        <v>1289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963</v>
      </c>
      <c r="L53" s="69">
        <v>612</v>
      </c>
      <c r="M53" s="69">
        <v>134</v>
      </c>
      <c r="N53" s="69">
        <v>-104</v>
      </c>
      <c r="O53" s="70">
        <v>-143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4" t="s">
        <v>24</v>
      </c>
      <c r="C41" s="1215"/>
      <c r="D41" s="81"/>
      <c r="E41" s="1216" t="s">
        <v>25</v>
      </c>
      <c r="F41" s="1216"/>
      <c r="G41" s="1216"/>
      <c r="H41" s="1217"/>
      <c r="I41" s="82">
        <v>11604</v>
      </c>
      <c r="J41" s="83">
        <v>11580</v>
      </c>
      <c r="K41" s="83">
        <v>10690</v>
      </c>
      <c r="L41" s="83">
        <v>10218</v>
      </c>
      <c r="M41" s="84">
        <v>10144</v>
      </c>
    </row>
    <row r="42" spans="2:13" ht="27.75" customHeight="1" x14ac:dyDescent="0.15">
      <c r="B42" s="1204"/>
      <c r="C42" s="1205"/>
      <c r="D42" s="85"/>
      <c r="E42" s="1208" t="s">
        <v>26</v>
      </c>
      <c r="F42" s="1208"/>
      <c r="G42" s="1208"/>
      <c r="H42" s="1209"/>
      <c r="I42" s="86">
        <v>49</v>
      </c>
      <c r="J42" s="87">
        <v>24</v>
      </c>
      <c r="K42" s="87" t="s">
        <v>487</v>
      </c>
      <c r="L42" s="87" t="s">
        <v>487</v>
      </c>
      <c r="M42" s="88" t="s">
        <v>487</v>
      </c>
    </row>
    <row r="43" spans="2:13" ht="27.75" customHeight="1" x14ac:dyDescent="0.15">
      <c r="B43" s="1204"/>
      <c r="C43" s="1205"/>
      <c r="D43" s="85"/>
      <c r="E43" s="1208" t="s">
        <v>27</v>
      </c>
      <c r="F43" s="1208"/>
      <c r="G43" s="1208"/>
      <c r="H43" s="1209"/>
      <c r="I43" s="86">
        <v>7097</v>
      </c>
      <c r="J43" s="87">
        <v>7656</v>
      </c>
      <c r="K43" s="87">
        <v>6320</v>
      </c>
      <c r="L43" s="87">
        <v>3701</v>
      </c>
      <c r="M43" s="88">
        <v>1609</v>
      </c>
    </row>
    <row r="44" spans="2:13" ht="27.75" customHeight="1" x14ac:dyDescent="0.15">
      <c r="B44" s="1204"/>
      <c r="C44" s="1205"/>
      <c r="D44" s="85"/>
      <c r="E44" s="1208" t="s">
        <v>28</v>
      </c>
      <c r="F44" s="1208"/>
      <c r="G44" s="1208"/>
      <c r="H44" s="1209"/>
      <c r="I44" s="86">
        <v>414</v>
      </c>
      <c r="J44" s="87">
        <v>235</v>
      </c>
      <c r="K44" s="87">
        <v>69</v>
      </c>
      <c r="L44" s="87">
        <v>168</v>
      </c>
      <c r="M44" s="88">
        <v>386</v>
      </c>
    </row>
    <row r="45" spans="2:13" ht="27.75" customHeight="1" x14ac:dyDescent="0.15">
      <c r="B45" s="1204"/>
      <c r="C45" s="1205"/>
      <c r="D45" s="85"/>
      <c r="E45" s="1208" t="s">
        <v>29</v>
      </c>
      <c r="F45" s="1208"/>
      <c r="G45" s="1208"/>
      <c r="H45" s="1209"/>
      <c r="I45" s="86">
        <v>3001</v>
      </c>
      <c r="J45" s="87">
        <v>2958</v>
      </c>
      <c r="K45" s="87">
        <v>2817</v>
      </c>
      <c r="L45" s="87">
        <v>2564</v>
      </c>
      <c r="M45" s="88">
        <v>2370</v>
      </c>
    </row>
    <row r="46" spans="2:13" ht="27.75" customHeight="1" x14ac:dyDescent="0.15">
      <c r="B46" s="1204"/>
      <c r="C46" s="1205"/>
      <c r="D46" s="85"/>
      <c r="E46" s="1208" t="s">
        <v>30</v>
      </c>
      <c r="F46" s="1208"/>
      <c r="G46" s="1208"/>
      <c r="H46" s="1209"/>
      <c r="I46" s="86">
        <v>483</v>
      </c>
      <c r="J46" s="87">
        <v>463</v>
      </c>
      <c r="K46" s="87">
        <v>462</v>
      </c>
      <c r="L46" s="87">
        <v>449</v>
      </c>
      <c r="M46" s="88">
        <v>442</v>
      </c>
    </row>
    <row r="47" spans="2:13" ht="27.75" customHeight="1" x14ac:dyDescent="0.15">
      <c r="B47" s="1204"/>
      <c r="C47" s="1205"/>
      <c r="D47" s="85"/>
      <c r="E47" s="1208" t="s">
        <v>31</v>
      </c>
      <c r="F47" s="1208"/>
      <c r="G47" s="1208"/>
      <c r="H47" s="1209"/>
      <c r="I47" s="86" t="s">
        <v>487</v>
      </c>
      <c r="J47" s="87" t="s">
        <v>487</v>
      </c>
      <c r="K47" s="87" t="s">
        <v>487</v>
      </c>
      <c r="L47" s="87" t="s">
        <v>487</v>
      </c>
      <c r="M47" s="88" t="s">
        <v>487</v>
      </c>
    </row>
    <row r="48" spans="2:13" ht="27.75" customHeight="1" x14ac:dyDescent="0.15">
      <c r="B48" s="1206"/>
      <c r="C48" s="1207"/>
      <c r="D48" s="85"/>
      <c r="E48" s="1208" t="s">
        <v>32</v>
      </c>
      <c r="F48" s="1208"/>
      <c r="G48" s="1208"/>
      <c r="H48" s="1209"/>
      <c r="I48" s="86" t="s">
        <v>487</v>
      </c>
      <c r="J48" s="87" t="s">
        <v>487</v>
      </c>
      <c r="K48" s="87" t="s">
        <v>487</v>
      </c>
      <c r="L48" s="87" t="s">
        <v>487</v>
      </c>
      <c r="M48" s="88" t="s">
        <v>487</v>
      </c>
    </row>
    <row r="49" spans="2:13" ht="27.75" customHeight="1" x14ac:dyDescent="0.15">
      <c r="B49" s="1202" t="s">
        <v>33</v>
      </c>
      <c r="C49" s="1203"/>
      <c r="D49" s="89"/>
      <c r="E49" s="1208" t="s">
        <v>34</v>
      </c>
      <c r="F49" s="1208"/>
      <c r="G49" s="1208"/>
      <c r="H49" s="1209"/>
      <c r="I49" s="86">
        <v>6417</v>
      </c>
      <c r="J49" s="87">
        <v>10372</v>
      </c>
      <c r="K49" s="87">
        <v>10235</v>
      </c>
      <c r="L49" s="87">
        <v>11590</v>
      </c>
      <c r="M49" s="88">
        <v>10330</v>
      </c>
    </row>
    <row r="50" spans="2:13" ht="27.75" customHeight="1" x14ac:dyDescent="0.15">
      <c r="B50" s="1204"/>
      <c r="C50" s="1205"/>
      <c r="D50" s="85"/>
      <c r="E50" s="1208" t="s">
        <v>35</v>
      </c>
      <c r="F50" s="1208"/>
      <c r="G50" s="1208"/>
      <c r="H50" s="1209"/>
      <c r="I50" s="86">
        <v>4345</v>
      </c>
      <c r="J50" s="87">
        <v>3413</v>
      </c>
      <c r="K50" s="87">
        <v>2490</v>
      </c>
      <c r="L50" s="87">
        <v>2200</v>
      </c>
      <c r="M50" s="88">
        <v>1827</v>
      </c>
    </row>
    <row r="51" spans="2:13" ht="27.75" customHeight="1" x14ac:dyDescent="0.15">
      <c r="B51" s="1206"/>
      <c r="C51" s="1207"/>
      <c r="D51" s="85"/>
      <c r="E51" s="1208" t="s">
        <v>36</v>
      </c>
      <c r="F51" s="1208"/>
      <c r="G51" s="1208"/>
      <c r="H51" s="1209"/>
      <c r="I51" s="86">
        <v>13131</v>
      </c>
      <c r="J51" s="87">
        <v>13278</v>
      </c>
      <c r="K51" s="87">
        <v>13142</v>
      </c>
      <c r="L51" s="87">
        <v>13280</v>
      </c>
      <c r="M51" s="88">
        <v>12560</v>
      </c>
    </row>
    <row r="52" spans="2:13" ht="27.75" customHeight="1" thickBot="1" x14ac:dyDescent="0.2">
      <c r="B52" s="1210" t="s">
        <v>37</v>
      </c>
      <c r="C52" s="1211"/>
      <c r="D52" s="90"/>
      <c r="E52" s="1212" t="s">
        <v>38</v>
      </c>
      <c r="F52" s="1212"/>
      <c r="G52" s="1212"/>
      <c r="H52" s="1213"/>
      <c r="I52" s="91">
        <v>-1245</v>
      </c>
      <c r="J52" s="92">
        <v>-4147</v>
      </c>
      <c r="K52" s="92">
        <v>-5509</v>
      </c>
      <c r="L52" s="92">
        <v>-9971</v>
      </c>
      <c r="M52" s="93">
        <v>-9766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555</v>
      </c>
      <c r="I42" s="352"/>
      <c r="J42" s="352"/>
      <c r="K42" s="352"/>
      <c r="L42" s="244"/>
      <c r="M42" s="244"/>
      <c r="N42" s="244"/>
      <c r="O42" s="244"/>
    </row>
    <row r="43" spans="2:17" x14ac:dyDescent="0.15">
      <c r="B43" s="248"/>
      <c r="C43" s="244"/>
      <c r="D43" s="244"/>
      <c r="E43" s="244"/>
      <c r="F43" s="244"/>
      <c r="G43" s="1218"/>
      <c r="H43" s="1219"/>
      <c r="I43" s="1219"/>
      <c r="J43" s="1219"/>
      <c r="K43" s="1219"/>
      <c r="L43" s="1219"/>
      <c r="M43" s="1219"/>
      <c r="N43" s="1219"/>
      <c r="O43" s="1220"/>
    </row>
    <row r="44" spans="2:17" x14ac:dyDescent="0.15">
      <c r="B44" s="248"/>
      <c r="C44" s="244"/>
      <c r="D44" s="244"/>
      <c r="E44" s="244"/>
      <c r="F44" s="244"/>
      <c r="G44" s="1221"/>
      <c r="H44" s="1222"/>
      <c r="I44" s="1222"/>
      <c r="J44" s="1222"/>
      <c r="K44" s="1222"/>
      <c r="L44" s="1222"/>
      <c r="M44" s="1222"/>
      <c r="N44" s="1222"/>
      <c r="O44" s="1223"/>
    </row>
    <row r="45" spans="2:17" x14ac:dyDescent="0.15">
      <c r="B45" s="248"/>
      <c r="C45" s="244"/>
      <c r="D45" s="244"/>
      <c r="E45" s="244"/>
      <c r="F45" s="244"/>
      <c r="G45" s="1221"/>
      <c r="H45" s="1222"/>
      <c r="I45" s="1222"/>
      <c r="J45" s="1222"/>
      <c r="K45" s="1222"/>
      <c r="L45" s="1222"/>
      <c r="M45" s="1222"/>
      <c r="N45" s="1222"/>
      <c r="O45" s="1223"/>
    </row>
    <row r="46" spans="2:17" x14ac:dyDescent="0.15">
      <c r="B46" s="248"/>
      <c r="C46" s="244"/>
      <c r="D46" s="244"/>
      <c r="E46" s="244"/>
      <c r="F46" s="244"/>
      <c r="G46" s="1221"/>
      <c r="H46" s="1222"/>
      <c r="I46" s="1222"/>
      <c r="J46" s="1222"/>
      <c r="K46" s="1222"/>
      <c r="L46" s="1222"/>
      <c r="M46" s="1222"/>
      <c r="N46" s="1222"/>
      <c r="O46" s="1223"/>
    </row>
    <row r="47" spans="2:17" x14ac:dyDescent="0.15">
      <c r="B47" s="248"/>
      <c r="C47" s="244"/>
      <c r="D47" s="244"/>
      <c r="E47" s="244"/>
      <c r="F47" s="244"/>
      <c r="G47" s="1224"/>
      <c r="H47" s="1225"/>
      <c r="I47" s="1225"/>
      <c r="J47" s="1225"/>
      <c r="K47" s="1225"/>
      <c r="L47" s="1225"/>
      <c r="M47" s="1225"/>
      <c r="N47" s="1225"/>
      <c r="O47" s="1226"/>
    </row>
    <row r="48" spans="2:17" x14ac:dyDescent="0.15">
      <c r="B48" s="248"/>
      <c r="C48" s="244"/>
      <c r="D48" s="244"/>
      <c r="E48" s="244"/>
      <c r="F48" s="244"/>
      <c r="G48" s="244"/>
      <c r="H48" s="353"/>
      <c r="I48" s="353"/>
      <c r="J48" s="353"/>
    </row>
    <row r="49" spans="1:17" x14ac:dyDescent="0.15">
      <c r="B49" s="248"/>
      <c r="C49" s="244"/>
      <c r="D49" s="244"/>
      <c r="E49" s="244"/>
      <c r="F49" s="244"/>
      <c r="G49" s="243" t="s">
        <v>556</v>
      </c>
    </row>
    <row r="50" spans="1:17" x14ac:dyDescent="0.15">
      <c r="B50" s="248"/>
      <c r="C50" s="244"/>
      <c r="D50" s="244"/>
      <c r="E50" s="244"/>
      <c r="F50" s="244"/>
      <c r="G50" s="1227"/>
      <c r="H50" s="1228"/>
      <c r="I50" s="1228"/>
      <c r="J50" s="1229"/>
      <c r="K50" s="354" t="s">
        <v>527</v>
      </c>
      <c r="L50" s="354" t="s">
        <v>528</v>
      </c>
      <c r="M50" s="354" t="s">
        <v>529</v>
      </c>
      <c r="N50" s="354" t="s">
        <v>530</v>
      </c>
      <c r="O50" s="354" t="s">
        <v>531</v>
      </c>
    </row>
    <row r="51" spans="1:17" x14ac:dyDescent="0.15">
      <c r="B51" s="248"/>
      <c r="C51" s="244"/>
      <c r="D51" s="244"/>
      <c r="E51" s="244"/>
      <c r="F51" s="244"/>
      <c r="G51" s="1230" t="s">
        <v>557</v>
      </c>
      <c r="H51" s="1231"/>
      <c r="I51" s="1236" t="s">
        <v>558</v>
      </c>
      <c r="J51" s="1236"/>
      <c r="K51" s="1238"/>
      <c r="L51" s="1238"/>
      <c r="M51" s="1238"/>
      <c r="N51" s="1238"/>
      <c r="O51" s="1238"/>
    </row>
    <row r="52" spans="1:17" x14ac:dyDescent="0.15">
      <c r="B52" s="248"/>
      <c r="C52" s="244"/>
      <c r="D52" s="244"/>
      <c r="E52" s="244"/>
      <c r="F52" s="244"/>
      <c r="G52" s="1232"/>
      <c r="H52" s="1233"/>
      <c r="I52" s="1237"/>
      <c r="J52" s="1237"/>
      <c r="K52" s="1239"/>
      <c r="L52" s="1239"/>
      <c r="M52" s="1239"/>
      <c r="N52" s="1239"/>
      <c r="O52" s="1239"/>
    </row>
    <row r="53" spans="1:17" x14ac:dyDescent="0.15">
      <c r="A53" s="355"/>
      <c r="B53" s="248"/>
      <c r="C53" s="244"/>
      <c r="D53" s="244"/>
      <c r="E53" s="244"/>
      <c r="F53" s="244"/>
      <c r="G53" s="1232"/>
      <c r="H53" s="1233"/>
      <c r="I53" s="1240" t="s">
        <v>559</v>
      </c>
      <c r="J53" s="1240"/>
      <c r="K53" s="1247"/>
      <c r="L53" s="1247"/>
      <c r="M53" s="1247"/>
      <c r="N53" s="1247"/>
      <c r="O53" s="1247"/>
    </row>
    <row r="54" spans="1:17" x14ac:dyDescent="0.15">
      <c r="A54" s="355"/>
      <c r="B54" s="248"/>
      <c r="C54" s="244"/>
      <c r="D54" s="244"/>
      <c r="E54" s="244"/>
      <c r="F54" s="244"/>
      <c r="G54" s="1234"/>
      <c r="H54" s="1235"/>
      <c r="I54" s="1240"/>
      <c r="J54" s="1240"/>
      <c r="K54" s="1248"/>
      <c r="L54" s="1248"/>
      <c r="M54" s="1248"/>
      <c r="N54" s="1248"/>
      <c r="O54" s="1248"/>
    </row>
    <row r="55" spans="1:17" x14ac:dyDescent="0.15">
      <c r="A55" s="355"/>
      <c r="B55" s="248"/>
      <c r="C55" s="244"/>
      <c r="D55" s="244"/>
      <c r="E55" s="244"/>
      <c r="F55" s="244"/>
      <c r="G55" s="1241" t="s">
        <v>560</v>
      </c>
      <c r="H55" s="1242"/>
      <c r="I55" s="1240" t="s">
        <v>558</v>
      </c>
      <c r="J55" s="1240"/>
      <c r="K55" s="1238"/>
      <c r="L55" s="1238"/>
      <c r="M55" s="1238"/>
      <c r="N55" s="1238"/>
      <c r="O55" s="1238"/>
    </row>
    <row r="56" spans="1:17" x14ac:dyDescent="0.15">
      <c r="A56" s="355"/>
      <c r="B56" s="248"/>
      <c r="C56" s="244"/>
      <c r="D56" s="244"/>
      <c r="E56" s="244"/>
      <c r="F56" s="244"/>
      <c r="G56" s="1243"/>
      <c r="H56" s="1244"/>
      <c r="I56" s="1240"/>
      <c r="J56" s="1240"/>
      <c r="K56" s="1239"/>
      <c r="L56" s="1239"/>
      <c r="M56" s="1239"/>
      <c r="N56" s="1239"/>
      <c r="O56" s="1239"/>
    </row>
    <row r="57" spans="1:17" s="355" customFormat="1" x14ac:dyDescent="0.15">
      <c r="B57" s="356"/>
      <c r="C57" s="352"/>
      <c r="D57" s="352"/>
      <c r="E57" s="352"/>
      <c r="F57" s="352"/>
      <c r="G57" s="1243"/>
      <c r="H57" s="1244"/>
      <c r="I57" s="1249" t="s">
        <v>559</v>
      </c>
      <c r="J57" s="1249"/>
      <c r="K57" s="1247"/>
      <c r="L57" s="1247"/>
      <c r="M57" s="1247"/>
      <c r="N57" s="1247"/>
      <c r="O57" s="1247"/>
      <c r="P57" s="357"/>
      <c r="Q57" s="356"/>
    </row>
    <row r="58" spans="1:17" s="355" customFormat="1" x14ac:dyDescent="0.15">
      <c r="A58" s="243"/>
      <c r="B58" s="356"/>
      <c r="C58" s="352"/>
      <c r="D58" s="352"/>
      <c r="E58" s="352"/>
      <c r="F58" s="352"/>
      <c r="G58" s="1245"/>
      <c r="H58" s="1246"/>
      <c r="I58" s="1249"/>
      <c r="J58" s="1249"/>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555</v>
      </c>
      <c r="I64" s="352"/>
      <c r="J64" s="352"/>
      <c r="K64" s="352"/>
      <c r="L64" s="244"/>
      <c r="M64" s="244"/>
      <c r="N64" s="244"/>
      <c r="O64" s="244"/>
    </row>
    <row r="65" spans="2:30" x14ac:dyDescent="0.15">
      <c r="B65" s="248"/>
      <c r="C65" s="244"/>
      <c r="D65" s="244"/>
      <c r="E65" s="244"/>
      <c r="F65" s="244"/>
      <c r="G65" s="1250" t="s">
        <v>564</v>
      </c>
      <c r="H65" s="1219"/>
      <c r="I65" s="1219"/>
      <c r="J65" s="1219"/>
      <c r="K65" s="1219"/>
      <c r="L65" s="1219"/>
      <c r="M65" s="1219"/>
      <c r="N65" s="1219"/>
      <c r="O65" s="1220"/>
    </row>
    <row r="66" spans="2:30" x14ac:dyDescent="0.15">
      <c r="B66" s="248"/>
      <c r="C66" s="244"/>
      <c r="D66" s="244"/>
      <c r="E66" s="244"/>
      <c r="F66" s="244"/>
      <c r="G66" s="1221"/>
      <c r="H66" s="1222"/>
      <c r="I66" s="1222"/>
      <c r="J66" s="1222"/>
      <c r="K66" s="1222"/>
      <c r="L66" s="1222"/>
      <c r="M66" s="1222"/>
      <c r="N66" s="1222"/>
      <c r="O66" s="1223"/>
    </row>
    <row r="67" spans="2:30" x14ac:dyDescent="0.15">
      <c r="B67" s="248"/>
      <c r="C67" s="244"/>
      <c r="D67" s="244"/>
      <c r="E67" s="244"/>
      <c r="F67" s="244"/>
      <c r="G67" s="1221"/>
      <c r="H67" s="1222"/>
      <c r="I67" s="1222"/>
      <c r="J67" s="1222"/>
      <c r="K67" s="1222"/>
      <c r="L67" s="1222"/>
      <c r="M67" s="1222"/>
      <c r="N67" s="1222"/>
      <c r="O67" s="1223"/>
    </row>
    <row r="68" spans="2:30" x14ac:dyDescent="0.15">
      <c r="B68" s="248"/>
      <c r="C68" s="244"/>
      <c r="D68" s="244"/>
      <c r="E68" s="244"/>
      <c r="F68" s="244"/>
      <c r="G68" s="1221"/>
      <c r="H68" s="1222"/>
      <c r="I68" s="1222"/>
      <c r="J68" s="1222"/>
      <c r="K68" s="1222"/>
      <c r="L68" s="1222"/>
      <c r="M68" s="1222"/>
      <c r="N68" s="1222"/>
      <c r="O68" s="1223"/>
    </row>
    <row r="69" spans="2:30" x14ac:dyDescent="0.15">
      <c r="B69" s="248"/>
      <c r="C69" s="244"/>
      <c r="D69" s="244"/>
      <c r="E69" s="244"/>
      <c r="F69" s="244"/>
      <c r="G69" s="1224"/>
      <c r="H69" s="1225"/>
      <c r="I69" s="1225"/>
      <c r="J69" s="1225"/>
      <c r="K69" s="1225"/>
      <c r="L69" s="1225"/>
      <c r="M69" s="1225"/>
      <c r="N69" s="1225"/>
      <c r="O69" s="122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27"/>
      <c r="H72" s="1228"/>
      <c r="I72" s="1228"/>
      <c r="J72" s="1229"/>
      <c r="K72" s="354" t="s">
        <v>527</v>
      </c>
      <c r="L72" s="354" t="s">
        <v>528</v>
      </c>
      <c r="M72" s="354" t="s">
        <v>529</v>
      </c>
      <c r="N72" s="354" t="s">
        <v>530</v>
      </c>
      <c r="O72" s="354" t="s">
        <v>531</v>
      </c>
    </row>
    <row r="73" spans="2:30" x14ac:dyDescent="0.15">
      <c r="B73" s="248"/>
      <c r="C73" s="244"/>
      <c r="D73" s="244"/>
      <c r="E73" s="244"/>
      <c r="F73" s="244"/>
      <c r="G73" s="1230" t="s">
        <v>557</v>
      </c>
      <c r="H73" s="1231"/>
      <c r="I73" s="1236" t="s">
        <v>558</v>
      </c>
      <c r="J73" s="1236"/>
      <c r="K73" s="1251"/>
      <c r="L73" s="1251"/>
      <c r="M73" s="1239"/>
      <c r="N73" s="1239"/>
      <c r="O73" s="1239"/>
      <c r="S73" s="243">
        <v>9.9</v>
      </c>
    </row>
    <row r="74" spans="2:30" x14ac:dyDescent="0.15">
      <c r="B74" s="248"/>
      <c r="C74" s="244"/>
      <c r="D74" s="244"/>
      <c r="E74" s="244"/>
      <c r="F74" s="244"/>
      <c r="G74" s="1232"/>
      <c r="H74" s="1233"/>
      <c r="I74" s="1237"/>
      <c r="J74" s="1237"/>
      <c r="K74" s="1251"/>
      <c r="L74" s="1251"/>
      <c r="M74" s="1239"/>
      <c r="N74" s="1239"/>
      <c r="O74" s="1239"/>
    </row>
    <row r="75" spans="2:30" x14ac:dyDescent="0.15">
      <c r="B75" s="248"/>
      <c r="C75" s="244"/>
      <c r="D75" s="244"/>
      <c r="E75" s="244"/>
      <c r="F75" s="244"/>
      <c r="G75" s="1232"/>
      <c r="H75" s="1233"/>
      <c r="I75" s="1240" t="s">
        <v>563</v>
      </c>
      <c r="J75" s="1240"/>
      <c r="K75" s="1252">
        <v>6.6</v>
      </c>
      <c r="L75" s="1252">
        <v>6.5</v>
      </c>
      <c r="M75" s="1252">
        <v>6.1</v>
      </c>
      <c r="N75" s="1252">
        <v>2.8</v>
      </c>
      <c r="O75" s="1252">
        <v>-0.4</v>
      </c>
      <c r="U75" s="243">
        <v>81.2</v>
      </c>
      <c r="W75" s="243">
        <v>87.2</v>
      </c>
      <c r="Y75" s="243">
        <v>99.8</v>
      </c>
      <c r="AA75" s="243">
        <v>109.5</v>
      </c>
      <c r="AC75" s="243">
        <v>115.2</v>
      </c>
    </row>
    <row r="76" spans="2:30" x14ac:dyDescent="0.15">
      <c r="B76" s="248"/>
      <c r="C76" s="244"/>
      <c r="D76" s="244"/>
      <c r="E76" s="244"/>
      <c r="F76" s="244"/>
      <c r="G76" s="1234"/>
      <c r="H76" s="1235"/>
      <c r="I76" s="1240"/>
      <c r="J76" s="1240"/>
      <c r="K76" s="1248"/>
      <c r="L76" s="1248"/>
      <c r="M76" s="1248"/>
      <c r="N76" s="1248"/>
      <c r="O76" s="1248"/>
    </row>
    <row r="77" spans="2:30" x14ac:dyDescent="0.15">
      <c r="B77" s="248"/>
      <c r="C77" s="244"/>
      <c r="D77" s="244"/>
      <c r="E77" s="244"/>
      <c r="F77" s="244"/>
      <c r="G77" s="1241" t="s">
        <v>560</v>
      </c>
      <c r="H77" s="1242"/>
      <c r="I77" s="1240" t="s">
        <v>558</v>
      </c>
      <c r="J77" s="1240"/>
      <c r="K77" s="1251">
        <v>88.3</v>
      </c>
      <c r="L77" s="1251">
        <v>76.2</v>
      </c>
      <c r="M77" s="1239">
        <v>65.3</v>
      </c>
      <c r="N77" s="1239">
        <v>60.8</v>
      </c>
      <c r="O77" s="1239">
        <v>41.5</v>
      </c>
      <c r="R77" s="243">
        <v>12.3</v>
      </c>
      <c r="T77" s="243">
        <v>11.1</v>
      </c>
    </row>
    <row r="78" spans="2:30" x14ac:dyDescent="0.15">
      <c r="B78" s="248"/>
      <c r="C78" s="244"/>
      <c r="D78" s="244"/>
      <c r="E78" s="244"/>
      <c r="F78" s="244"/>
      <c r="G78" s="1243"/>
      <c r="H78" s="1244"/>
      <c r="I78" s="1240"/>
      <c r="J78" s="1240"/>
      <c r="K78" s="1251"/>
      <c r="L78" s="1251"/>
      <c r="M78" s="1239"/>
      <c r="N78" s="1239"/>
      <c r="O78" s="1239"/>
    </row>
    <row r="79" spans="2:30" x14ac:dyDescent="0.15">
      <c r="B79" s="248"/>
      <c r="C79" s="244"/>
      <c r="D79" s="244"/>
      <c r="E79" s="244"/>
      <c r="F79" s="244"/>
      <c r="G79" s="1243"/>
      <c r="H79" s="1244"/>
      <c r="I79" s="1253" t="s">
        <v>563</v>
      </c>
      <c r="J79" s="1249"/>
      <c r="K79" s="1254">
        <v>13.8</v>
      </c>
      <c r="L79" s="1254">
        <v>12.8</v>
      </c>
      <c r="M79" s="1254">
        <v>12</v>
      </c>
      <c r="N79" s="1254">
        <v>11.1</v>
      </c>
      <c r="O79" s="1254">
        <v>9.6</v>
      </c>
      <c r="V79" s="243">
        <v>53.5</v>
      </c>
      <c r="X79" s="243">
        <v>48.2</v>
      </c>
      <c r="Z79" s="243">
        <v>34.200000000000003</v>
      </c>
      <c r="AB79" s="243">
        <v>30.3</v>
      </c>
      <c r="AD79" s="243">
        <v>28.9</v>
      </c>
    </row>
    <row r="80" spans="2:30" x14ac:dyDescent="0.15">
      <c r="B80" s="248"/>
      <c r="C80" s="244"/>
      <c r="D80" s="244"/>
      <c r="E80" s="244"/>
      <c r="F80" s="244"/>
      <c r="G80" s="1245"/>
      <c r="H80" s="1246"/>
      <c r="I80" s="1249"/>
      <c r="J80" s="1249"/>
      <c r="K80" s="1254"/>
      <c r="L80" s="1254"/>
      <c r="M80" s="1254"/>
      <c r="N80" s="1254"/>
      <c r="O80" s="1254"/>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40436</v>
      </c>
      <c r="E3" s="116"/>
      <c r="F3" s="117">
        <v>67201</v>
      </c>
      <c r="G3" s="118"/>
      <c r="H3" s="119"/>
    </row>
    <row r="4" spans="1:8" x14ac:dyDescent="0.15">
      <c r="A4" s="120"/>
      <c r="B4" s="121"/>
      <c r="C4" s="122"/>
      <c r="D4" s="123">
        <v>14600</v>
      </c>
      <c r="E4" s="124"/>
      <c r="F4" s="125">
        <v>35210</v>
      </c>
      <c r="G4" s="126"/>
      <c r="H4" s="127"/>
    </row>
    <row r="5" spans="1:8" x14ac:dyDescent="0.15">
      <c r="A5" s="108" t="s">
        <v>521</v>
      </c>
      <c r="B5" s="113"/>
      <c r="C5" s="114"/>
      <c r="D5" s="115">
        <v>189207</v>
      </c>
      <c r="E5" s="116"/>
      <c r="F5" s="117">
        <v>75709</v>
      </c>
      <c r="G5" s="118"/>
      <c r="H5" s="119"/>
    </row>
    <row r="6" spans="1:8" x14ac:dyDescent="0.15">
      <c r="A6" s="120"/>
      <c r="B6" s="121"/>
      <c r="C6" s="122"/>
      <c r="D6" s="123">
        <v>14335</v>
      </c>
      <c r="E6" s="124"/>
      <c r="F6" s="125">
        <v>35212</v>
      </c>
      <c r="G6" s="126"/>
      <c r="H6" s="127"/>
    </row>
    <row r="7" spans="1:8" x14ac:dyDescent="0.15">
      <c r="A7" s="108" t="s">
        <v>522</v>
      </c>
      <c r="B7" s="113"/>
      <c r="C7" s="114"/>
      <c r="D7" s="115">
        <v>231177</v>
      </c>
      <c r="E7" s="116"/>
      <c r="F7" s="117">
        <v>90961</v>
      </c>
      <c r="G7" s="118"/>
      <c r="H7" s="119"/>
    </row>
    <row r="8" spans="1:8" x14ac:dyDescent="0.15">
      <c r="A8" s="120"/>
      <c r="B8" s="121"/>
      <c r="C8" s="122"/>
      <c r="D8" s="123">
        <v>23045</v>
      </c>
      <c r="E8" s="124"/>
      <c r="F8" s="125">
        <v>37720</v>
      </c>
      <c r="G8" s="126"/>
      <c r="H8" s="127"/>
    </row>
    <row r="9" spans="1:8" x14ac:dyDescent="0.15">
      <c r="A9" s="108" t="s">
        <v>523</v>
      </c>
      <c r="B9" s="113"/>
      <c r="C9" s="114"/>
      <c r="D9" s="115">
        <v>290050</v>
      </c>
      <c r="E9" s="116"/>
      <c r="F9" s="117">
        <v>106614</v>
      </c>
      <c r="G9" s="118"/>
      <c r="H9" s="119"/>
    </row>
    <row r="10" spans="1:8" x14ac:dyDescent="0.15">
      <c r="A10" s="120"/>
      <c r="B10" s="121"/>
      <c r="C10" s="122"/>
      <c r="D10" s="123">
        <v>18255</v>
      </c>
      <c r="E10" s="124"/>
      <c r="F10" s="125">
        <v>45545</v>
      </c>
      <c r="G10" s="126"/>
      <c r="H10" s="127"/>
    </row>
    <row r="11" spans="1:8" x14ac:dyDescent="0.15">
      <c r="A11" s="108" t="s">
        <v>524</v>
      </c>
      <c r="B11" s="113"/>
      <c r="C11" s="114"/>
      <c r="D11" s="115">
        <v>148659</v>
      </c>
      <c r="E11" s="116"/>
      <c r="F11" s="117">
        <v>63727</v>
      </c>
      <c r="G11" s="118"/>
      <c r="H11" s="119"/>
    </row>
    <row r="12" spans="1:8" x14ac:dyDescent="0.15">
      <c r="A12" s="120"/>
      <c r="B12" s="121"/>
      <c r="C12" s="128"/>
      <c r="D12" s="123">
        <v>30139</v>
      </c>
      <c r="E12" s="124"/>
      <c r="F12" s="125">
        <v>34577</v>
      </c>
      <c r="G12" s="126"/>
      <c r="H12" s="127"/>
    </row>
    <row r="13" spans="1:8" x14ac:dyDescent="0.15">
      <c r="A13" s="108"/>
      <c r="B13" s="113"/>
      <c r="C13" s="129"/>
      <c r="D13" s="130">
        <v>179906</v>
      </c>
      <c r="E13" s="131"/>
      <c r="F13" s="132">
        <v>80842</v>
      </c>
      <c r="G13" s="133"/>
      <c r="H13" s="119"/>
    </row>
    <row r="14" spans="1:8" x14ac:dyDescent="0.15">
      <c r="A14" s="120"/>
      <c r="B14" s="121"/>
      <c r="C14" s="122"/>
      <c r="D14" s="123">
        <v>20075</v>
      </c>
      <c r="E14" s="124"/>
      <c r="F14" s="125">
        <v>37653</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27.98</v>
      </c>
      <c r="C19" s="134">
        <f>ROUND(VALUE(SUBSTITUTE(実質収支比率等に係る経年分析!G$48,"▲","-")),2)</f>
        <v>11.02</v>
      </c>
      <c r="D19" s="134">
        <f>ROUND(VALUE(SUBSTITUTE(実質収支比率等に係る経年分析!H$48,"▲","-")),2)</f>
        <v>25.37</v>
      </c>
      <c r="E19" s="134">
        <f>ROUND(VALUE(SUBSTITUTE(実質収支比率等に係る経年分析!I$48,"▲","-")),2)</f>
        <v>18.329999999999998</v>
      </c>
      <c r="F19" s="134">
        <f>ROUND(VALUE(SUBSTITUTE(実質収支比率等に係る経年分析!J$48,"▲","-")),2)</f>
        <v>13.78</v>
      </c>
    </row>
    <row r="20" spans="1:11" x14ac:dyDescent="0.15">
      <c r="A20" s="134" t="s">
        <v>43</v>
      </c>
      <c r="B20" s="134">
        <f>ROUND(VALUE(SUBSTITUTE(実質収支比率等に係る経年分析!F$47,"▲","-")),2)</f>
        <v>29.17</v>
      </c>
      <c r="C20" s="134">
        <f>ROUND(VALUE(SUBSTITUTE(実質収支比率等に係る経年分析!G$47,"▲","-")),2)</f>
        <v>69.45</v>
      </c>
      <c r="D20" s="134">
        <f>ROUND(VALUE(SUBSTITUTE(実質収支比率等に係る経年分析!H$47,"▲","-")),2)</f>
        <v>69.209999999999994</v>
      </c>
      <c r="E20" s="134">
        <f>ROUND(VALUE(SUBSTITUTE(実質収支比率等に係る経年分析!I$47,"▲","-")),2)</f>
        <v>77.349999999999994</v>
      </c>
      <c r="F20" s="134">
        <f>ROUND(VALUE(SUBSTITUTE(実質収支比率等に係る経年分析!J$47,"▲","-")),2)</f>
        <v>57.88</v>
      </c>
    </row>
    <row r="21" spans="1:11" x14ac:dyDescent="0.15">
      <c r="A21" s="134" t="s">
        <v>44</v>
      </c>
      <c r="B21" s="134">
        <f>IF(ISNUMBER(VALUE(SUBSTITUTE(実質収支比率等に係る経年分析!F$49,"▲","-"))),ROUND(VALUE(SUBSTITUTE(実質収支比率等に係る経年分析!F$49,"▲","-")),2),NA())</f>
        <v>15.47</v>
      </c>
      <c r="C21" s="134">
        <f>IF(ISNUMBER(VALUE(SUBSTITUTE(実質収支比率等に係る経年分析!G$49,"▲","-"))),ROUND(VALUE(SUBSTITUTE(実質収支比率等に係る経年分析!G$49,"▲","-")),2),NA())</f>
        <v>8.5</v>
      </c>
      <c r="D21" s="134">
        <f>IF(ISNUMBER(VALUE(SUBSTITUTE(実質収支比率等に係る経年分析!H$49,"▲","-"))),ROUND(VALUE(SUBSTITUTE(実質収支比率等に係る経年分析!H$49,"▲","-")),2),NA())</f>
        <v>9.69</v>
      </c>
      <c r="E21" s="134">
        <f>IF(ISNUMBER(VALUE(SUBSTITUTE(実質収支比率等に係る経年分析!I$49,"▲","-"))),ROUND(VALUE(SUBSTITUTE(実質収支比率等に係る経年分析!I$49,"▲","-")),2),NA())</f>
        <v>-7.12</v>
      </c>
      <c r="F21" s="134">
        <f>IF(ISNUMBER(VALUE(SUBSTITUTE(実質収支比率等に係る経年分析!J$49,"▲","-"))),ROUND(VALUE(SUBSTITUTE(実質収支比率等に係る経年分析!J$49,"▲","-")),2),NA())</f>
        <v>-35.729999999999997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0.75</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1.72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5.15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5.22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4.0999999999999996</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4.6100000000000003</v>
      </c>
    </row>
    <row r="34" spans="1:16" x14ac:dyDescent="0.15">
      <c r="A34" s="135" t="str">
        <f>IF(連結実質赤字比率に係る赤字・黒字の構成分析!C$36="",NA(),連結実質赤字比率に係る赤字・黒字の構成分析!C$36)</f>
        <v>特別都市下水路事業会計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9.0299999999999994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9.3800000000000008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10.56</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9.7200000000000006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9.5299999999999994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13.78</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1604</v>
      </c>
      <c r="E42" s="136"/>
      <c r="F42" s="136"/>
      <c r="G42" s="136">
        <f>'実質公債費比率（分子）の構造'!L$52</f>
        <v>1573</v>
      </c>
      <c r="H42" s="136"/>
      <c r="I42" s="136"/>
      <c r="J42" s="136">
        <f>'実質公債費比率（分子）の構造'!M$52</f>
        <v>1341</v>
      </c>
      <c r="K42" s="136"/>
      <c r="L42" s="136"/>
      <c r="M42" s="136">
        <f>'実質公債費比率（分子）の構造'!N$52</f>
        <v>1374</v>
      </c>
      <c r="N42" s="136"/>
      <c r="O42" s="136"/>
      <c r="P42" s="136">
        <f>'実質公債費比率（分子）の構造'!O$52</f>
        <v>1289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29</v>
      </c>
      <c r="C44" s="136"/>
      <c r="D44" s="136"/>
      <c r="E44" s="136">
        <f>'実質公債費比率（分子）の構造'!L$50</f>
        <v>25</v>
      </c>
      <c r="F44" s="136"/>
      <c r="G44" s="136"/>
      <c r="H44" s="136">
        <f>'実質公債費比率（分子）の構造'!M$50</f>
        <v>24</v>
      </c>
      <c r="I44" s="136"/>
      <c r="J44" s="136"/>
      <c r="K44" s="136">
        <f>'実質公債費比率（分子）の構造'!N$50</f>
        <v>2</v>
      </c>
      <c r="L44" s="136"/>
      <c r="M44" s="136"/>
      <c r="N44" s="136">
        <f>'実質公債費比率（分子）の構造'!O$50</f>
        <v>14</v>
      </c>
      <c r="O44" s="136"/>
      <c r="P44" s="136"/>
    </row>
    <row r="45" spans="1:16" x14ac:dyDescent="0.15">
      <c r="A45" s="136" t="s">
        <v>54</v>
      </c>
      <c r="B45" s="136">
        <f>'実質公債費比率（分子）の構造'!K$49</f>
        <v>448</v>
      </c>
      <c r="C45" s="136"/>
      <c r="D45" s="136"/>
      <c r="E45" s="136">
        <f>'実質公債費比率（分子）の構造'!L$49</f>
        <v>132</v>
      </c>
      <c r="F45" s="136"/>
      <c r="G45" s="136"/>
      <c r="H45" s="136">
        <f>'実質公債費比率（分子）の構造'!M$49</f>
        <v>8</v>
      </c>
      <c r="I45" s="136"/>
      <c r="J45" s="136"/>
      <c r="K45" s="136">
        <f>'実質公債費比率（分子）の構造'!N$49</f>
        <v>7</v>
      </c>
      <c r="L45" s="136"/>
      <c r="M45" s="136"/>
      <c r="N45" s="136">
        <f>'実質公債費比率（分子）の構造'!O$49</f>
        <v>6</v>
      </c>
      <c r="O45" s="136"/>
      <c r="P45" s="136"/>
    </row>
    <row r="46" spans="1:16" x14ac:dyDescent="0.15">
      <c r="A46" s="136" t="s">
        <v>55</v>
      </c>
      <c r="B46" s="136">
        <f>'実質公債費比率（分子）の構造'!K$48</f>
        <v>956</v>
      </c>
      <c r="C46" s="136"/>
      <c r="D46" s="136"/>
      <c r="E46" s="136">
        <f>'実質公債費比率（分子）の構造'!L$48</f>
        <v>895</v>
      </c>
      <c r="F46" s="136"/>
      <c r="G46" s="136"/>
      <c r="H46" s="136">
        <f>'実質公債費比率（分子）の構造'!M$48</f>
        <v>274</v>
      </c>
      <c r="I46" s="136"/>
      <c r="J46" s="136"/>
      <c r="K46" s="136">
        <f>'実質公債費比率（分子）の構造'!N$48</f>
        <v>120</v>
      </c>
      <c r="L46" s="136"/>
      <c r="M46" s="136"/>
      <c r="N46" s="136">
        <f>'実質公債費比率（分子）の構造'!O$48</f>
        <v>120</v>
      </c>
      <c r="O46" s="136"/>
      <c r="P46" s="136"/>
    </row>
    <row r="47" spans="1:16" x14ac:dyDescent="0.15">
      <c r="A47" s="136" t="s">
        <v>56</v>
      </c>
      <c r="B47" s="136">
        <f>'実質公債費比率（分子）の構造'!K$47</f>
        <v>10</v>
      </c>
      <c r="C47" s="136"/>
      <c r="D47" s="136"/>
      <c r="E47" s="136">
        <f>'実質公債費比率（分子）の構造'!L$47</f>
        <v>10</v>
      </c>
      <c r="F47" s="136"/>
      <c r="G47" s="136"/>
      <c r="H47" s="136">
        <f>'実質公債費比率（分子）の構造'!M$47</f>
        <v>10</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1124</v>
      </c>
      <c r="C49" s="136"/>
      <c r="D49" s="136"/>
      <c r="E49" s="136">
        <f>'実質公債費比率（分子）の構造'!L$45</f>
        <v>1123</v>
      </c>
      <c r="F49" s="136"/>
      <c r="G49" s="136"/>
      <c r="H49" s="136">
        <f>'実質公債費比率（分子）の構造'!M$45</f>
        <v>1159</v>
      </c>
      <c r="I49" s="136"/>
      <c r="J49" s="136"/>
      <c r="K49" s="136">
        <f>'実質公債費比率（分子）の構造'!N$45</f>
        <v>1141</v>
      </c>
      <c r="L49" s="136"/>
      <c r="M49" s="136"/>
      <c r="N49" s="136">
        <f>'実質公債費比率（分子）の構造'!O$45</f>
        <v>1006</v>
      </c>
      <c r="O49" s="136"/>
      <c r="P49" s="136"/>
    </row>
    <row r="50" spans="1:16" x14ac:dyDescent="0.15">
      <c r="A50" s="136" t="s">
        <v>59</v>
      </c>
      <c r="B50" s="136" t="e">
        <f>NA()</f>
        <v>#N/A</v>
      </c>
      <c r="C50" s="136">
        <f>IF(ISNUMBER('実質公債費比率（分子）の構造'!K$53),'実質公債費比率（分子）の構造'!K$53,NA())</f>
        <v>963</v>
      </c>
      <c r="D50" s="136" t="e">
        <f>NA()</f>
        <v>#N/A</v>
      </c>
      <c r="E50" s="136" t="e">
        <f>NA()</f>
        <v>#N/A</v>
      </c>
      <c r="F50" s="136">
        <f>IF(ISNUMBER('実質公債費比率（分子）の構造'!L$53),'実質公債費比率（分子）の構造'!L$53,NA())</f>
        <v>612</v>
      </c>
      <c r="G50" s="136" t="e">
        <f>NA()</f>
        <v>#N/A</v>
      </c>
      <c r="H50" s="136" t="e">
        <f>NA()</f>
        <v>#N/A</v>
      </c>
      <c r="I50" s="136">
        <f>IF(ISNUMBER('実質公債費比率（分子）の構造'!M$53),'実質公債費比率（分子）の構造'!M$53,NA())</f>
        <v>134</v>
      </c>
      <c r="J50" s="136" t="e">
        <f>NA()</f>
        <v>#N/A</v>
      </c>
      <c r="K50" s="136" t="e">
        <f>NA()</f>
        <v>#N/A</v>
      </c>
      <c r="L50" s="136">
        <f>IF(ISNUMBER('実質公債費比率（分子）の構造'!N$53),'実質公債費比率（分子）の構造'!N$53,NA())</f>
        <v>-104</v>
      </c>
      <c r="M50" s="136" t="e">
        <f>NA()</f>
        <v>#N/A</v>
      </c>
      <c r="N50" s="136" t="e">
        <f>NA()</f>
        <v>#N/A</v>
      </c>
      <c r="O50" s="136">
        <f>IF(ISNUMBER('実質公債費比率（分子）の構造'!O$53),'実質公債費比率（分子）の構造'!O$53,NA())</f>
        <v>-143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13131</v>
      </c>
      <c r="E56" s="135"/>
      <c r="F56" s="135"/>
      <c r="G56" s="135">
        <f>'将来負担比率（分子）の構造'!J$51</f>
        <v>13278</v>
      </c>
      <c r="H56" s="135"/>
      <c r="I56" s="135"/>
      <c r="J56" s="135">
        <f>'将来負担比率（分子）の構造'!K$51</f>
        <v>13142</v>
      </c>
      <c r="K56" s="135"/>
      <c r="L56" s="135"/>
      <c r="M56" s="135">
        <f>'将来負担比率（分子）の構造'!L$51</f>
        <v>13280</v>
      </c>
      <c r="N56" s="135"/>
      <c r="O56" s="135"/>
      <c r="P56" s="135">
        <f>'将来負担比率（分子）の構造'!M$51</f>
        <v>12560</v>
      </c>
    </row>
    <row r="57" spans="1:16" x14ac:dyDescent="0.15">
      <c r="A57" s="135" t="s">
        <v>35</v>
      </c>
      <c r="B57" s="135"/>
      <c r="C57" s="135"/>
      <c r="D57" s="135">
        <f>'将来負担比率（分子）の構造'!I$50</f>
        <v>4345</v>
      </c>
      <c r="E57" s="135"/>
      <c r="F57" s="135"/>
      <c r="G57" s="135">
        <f>'将来負担比率（分子）の構造'!J$50</f>
        <v>3413</v>
      </c>
      <c r="H57" s="135"/>
      <c r="I57" s="135"/>
      <c r="J57" s="135">
        <f>'将来負担比率（分子）の構造'!K$50</f>
        <v>2490</v>
      </c>
      <c r="K57" s="135"/>
      <c r="L57" s="135"/>
      <c r="M57" s="135">
        <f>'将来負担比率（分子）の構造'!L$50</f>
        <v>2200</v>
      </c>
      <c r="N57" s="135"/>
      <c r="O57" s="135"/>
      <c r="P57" s="135">
        <f>'将来負担比率（分子）の構造'!M$50</f>
        <v>1827</v>
      </c>
    </row>
    <row r="58" spans="1:16" x14ac:dyDescent="0.15">
      <c r="A58" s="135" t="s">
        <v>34</v>
      </c>
      <c r="B58" s="135"/>
      <c r="C58" s="135"/>
      <c r="D58" s="135">
        <f>'将来負担比率（分子）の構造'!I$49</f>
        <v>6417</v>
      </c>
      <c r="E58" s="135"/>
      <c r="F58" s="135"/>
      <c r="G58" s="135">
        <f>'将来負担比率（分子）の構造'!J$49</f>
        <v>10372</v>
      </c>
      <c r="H58" s="135"/>
      <c r="I58" s="135"/>
      <c r="J58" s="135">
        <f>'将来負担比率（分子）の構造'!K$49</f>
        <v>10235</v>
      </c>
      <c r="K58" s="135"/>
      <c r="L58" s="135"/>
      <c r="M58" s="135">
        <f>'将来負担比率（分子）の構造'!L$49</f>
        <v>11590</v>
      </c>
      <c r="N58" s="135"/>
      <c r="O58" s="135"/>
      <c r="P58" s="135">
        <f>'将来負担比率（分子）の構造'!M$49</f>
        <v>10330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483</v>
      </c>
      <c r="C61" s="135"/>
      <c r="D61" s="135"/>
      <c r="E61" s="135">
        <f>'将来負担比率（分子）の構造'!J$46</f>
        <v>463</v>
      </c>
      <c r="F61" s="135"/>
      <c r="G61" s="135"/>
      <c r="H61" s="135">
        <f>'将来負担比率（分子）の構造'!K$46</f>
        <v>462</v>
      </c>
      <c r="I61" s="135"/>
      <c r="J61" s="135"/>
      <c r="K61" s="135">
        <f>'将来負担比率（分子）の構造'!L$46</f>
        <v>449</v>
      </c>
      <c r="L61" s="135"/>
      <c r="M61" s="135"/>
      <c r="N61" s="135">
        <f>'将来負担比率（分子）の構造'!M$46</f>
        <v>442</v>
      </c>
      <c r="O61" s="135"/>
      <c r="P61" s="135"/>
    </row>
    <row r="62" spans="1:16" x14ac:dyDescent="0.15">
      <c r="A62" s="135" t="s">
        <v>29</v>
      </c>
      <c r="B62" s="135">
        <f>'将来負担比率（分子）の構造'!I$45</f>
        <v>3001</v>
      </c>
      <c r="C62" s="135"/>
      <c r="D62" s="135"/>
      <c r="E62" s="135">
        <f>'将来負担比率（分子）の構造'!J$45</f>
        <v>2958</v>
      </c>
      <c r="F62" s="135"/>
      <c r="G62" s="135"/>
      <c r="H62" s="135">
        <f>'将来負担比率（分子）の構造'!K$45</f>
        <v>2817</v>
      </c>
      <c r="I62" s="135"/>
      <c r="J62" s="135"/>
      <c r="K62" s="135">
        <f>'将来負担比率（分子）の構造'!L$45</f>
        <v>2564</v>
      </c>
      <c r="L62" s="135"/>
      <c r="M62" s="135"/>
      <c r="N62" s="135">
        <f>'将来負担比率（分子）の構造'!M$45</f>
        <v>2370</v>
      </c>
      <c r="O62" s="135"/>
      <c r="P62" s="135"/>
    </row>
    <row r="63" spans="1:16" x14ac:dyDescent="0.15">
      <c r="A63" s="135" t="s">
        <v>28</v>
      </c>
      <c r="B63" s="135">
        <f>'将来負担比率（分子）の構造'!I$44</f>
        <v>414</v>
      </c>
      <c r="C63" s="135"/>
      <c r="D63" s="135"/>
      <c r="E63" s="135">
        <f>'将来負担比率（分子）の構造'!J$44</f>
        <v>235</v>
      </c>
      <c r="F63" s="135"/>
      <c r="G63" s="135"/>
      <c r="H63" s="135">
        <f>'将来負担比率（分子）の構造'!K$44</f>
        <v>69</v>
      </c>
      <c r="I63" s="135"/>
      <c r="J63" s="135"/>
      <c r="K63" s="135">
        <f>'将来負担比率（分子）の構造'!L$44</f>
        <v>168</v>
      </c>
      <c r="L63" s="135"/>
      <c r="M63" s="135"/>
      <c r="N63" s="135">
        <f>'将来負担比率（分子）の構造'!M$44</f>
        <v>386</v>
      </c>
      <c r="O63" s="135"/>
      <c r="P63" s="135"/>
    </row>
    <row r="64" spans="1:16" x14ac:dyDescent="0.15">
      <c r="A64" s="135" t="s">
        <v>27</v>
      </c>
      <c r="B64" s="135">
        <f>'将来負担比率（分子）の構造'!I$43</f>
        <v>7097</v>
      </c>
      <c r="C64" s="135"/>
      <c r="D64" s="135"/>
      <c r="E64" s="135">
        <f>'将来負担比率（分子）の構造'!J$43</f>
        <v>7656</v>
      </c>
      <c r="F64" s="135"/>
      <c r="G64" s="135"/>
      <c r="H64" s="135">
        <f>'将来負担比率（分子）の構造'!K$43</f>
        <v>6320</v>
      </c>
      <c r="I64" s="135"/>
      <c r="J64" s="135"/>
      <c r="K64" s="135">
        <f>'将来負担比率（分子）の構造'!L$43</f>
        <v>3701</v>
      </c>
      <c r="L64" s="135"/>
      <c r="M64" s="135"/>
      <c r="N64" s="135">
        <f>'将来負担比率（分子）の構造'!M$43</f>
        <v>1609</v>
      </c>
      <c r="O64" s="135"/>
      <c r="P64" s="135"/>
    </row>
    <row r="65" spans="1:16" x14ac:dyDescent="0.15">
      <c r="A65" s="135" t="s">
        <v>26</v>
      </c>
      <c r="B65" s="135">
        <f>'将来負担比率（分子）の構造'!I$42</f>
        <v>49</v>
      </c>
      <c r="C65" s="135"/>
      <c r="D65" s="135"/>
      <c r="E65" s="135">
        <f>'将来負担比率（分子）の構造'!J$42</f>
        <v>24</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11604</v>
      </c>
      <c r="C66" s="135"/>
      <c r="D66" s="135"/>
      <c r="E66" s="135">
        <f>'将来負担比率（分子）の構造'!J$41</f>
        <v>11580</v>
      </c>
      <c r="F66" s="135"/>
      <c r="G66" s="135"/>
      <c r="H66" s="135">
        <f>'将来負担比率（分子）の構造'!K$41</f>
        <v>10690</v>
      </c>
      <c r="I66" s="135"/>
      <c r="J66" s="135"/>
      <c r="K66" s="135">
        <f>'将来負担比率（分子）の構造'!L$41</f>
        <v>10218</v>
      </c>
      <c r="L66" s="135"/>
      <c r="M66" s="135"/>
      <c r="N66" s="135">
        <f>'将来負担比率（分子）の構造'!M$41</f>
        <v>10144</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6641199</v>
      </c>
      <c r="S5" s="669"/>
      <c r="T5" s="669"/>
      <c r="U5" s="669"/>
      <c r="V5" s="669"/>
      <c r="W5" s="669"/>
      <c r="X5" s="669"/>
      <c r="Y5" s="716"/>
      <c r="Z5" s="729">
        <v>15.3</v>
      </c>
      <c r="AA5" s="729"/>
      <c r="AB5" s="729"/>
      <c r="AC5" s="729"/>
      <c r="AD5" s="730">
        <v>6200449</v>
      </c>
      <c r="AE5" s="730"/>
      <c r="AF5" s="730"/>
      <c r="AG5" s="730"/>
      <c r="AH5" s="730"/>
      <c r="AI5" s="730"/>
      <c r="AJ5" s="730"/>
      <c r="AK5" s="730"/>
      <c r="AL5" s="717">
        <v>72.2</v>
      </c>
      <c r="AM5" s="686"/>
      <c r="AN5" s="686"/>
      <c r="AO5" s="718"/>
      <c r="AP5" s="705" t="s">
        <v>206</v>
      </c>
      <c r="AQ5" s="706"/>
      <c r="AR5" s="706"/>
      <c r="AS5" s="706"/>
      <c r="AT5" s="706"/>
      <c r="AU5" s="706"/>
      <c r="AV5" s="706"/>
      <c r="AW5" s="706"/>
      <c r="AX5" s="706"/>
      <c r="AY5" s="706"/>
      <c r="AZ5" s="706"/>
      <c r="BA5" s="706"/>
      <c r="BB5" s="706"/>
      <c r="BC5" s="706"/>
      <c r="BD5" s="706"/>
      <c r="BE5" s="706"/>
      <c r="BF5" s="707"/>
      <c r="BG5" s="618">
        <v>6200449</v>
      </c>
      <c r="BH5" s="619"/>
      <c r="BI5" s="619"/>
      <c r="BJ5" s="619"/>
      <c r="BK5" s="619"/>
      <c r="BL5" s="619"/>
      <c r="BM5" s="619"/>
      <c r="BN5" s="620"/>
      <c r="BO5" s="671">
        <v>93.4</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173986</v>
      </c>
      <c r="S6" s="619"/>
      <c r="T6" s="619"/>
      <c r="U6" s="619"/>
      <c r="V6" s="619"/>
      <c r="W6" s="619"/>
      <c r="X6" s="619"/>
      <c r="Y6" s="620"/>
      <c r="Z6" s="671">
        <v>0.4</v>
      </c>
      <c r="AA6" s="671"/>
      <c r="AB6" s="671"/>
      <c r="AC6" s="671"/>
      <c r="AD6" s="672">
        <v>173986</v>
      </c>
      <c r="AE6" s="672"/>
      <c r="AF6" s="672"/>
      <c r="AG6" s="672"/>
      <c r="AH6" s="672"/>
      <c r="AI6" s="672"/>
      <c r="AJ6" s="672"/>
      <c r="AK6" s="672"/>
      <c r="AL6" s="641">
        <v>2</v>
      </c>
      <c r="AM6" s="673"/>
      <c r="AN6" s="673"/>
      <c r="AO6" s="674"/>
      <c r="AP6" s="615" t="s">
        <v>212</v>
      </c>
      <c r="AQ6" s="616"/>
      <c r="AR6" s="616"/>
      <c r="AS6" s="616"/>
      <c r="AT6" s="616"/>
      <c r="AU6" s="616"/>
      <c r="AV6" s="616"/>
      <c r="AW6" s="616"/>
      <c r="AX6" s="616"/>
      <c r="AY6" s="616"/>
      <c r="AZ6" s="616"/>
      <c r="BA6" s="616"/>
      <c r="BB6" s="616"/>
      <c r="BC6" s="616"/>
      <c r="BD6" s="616"/>
      <c r="BE6" s="616"/>
      <c r="BF6" s="617"/>
      <c r="BG6" s="618">
        <v>6200449</v>
      </c>
      <c r="BH6" s="619"/>
      <c r="BI6" s="619"/>
      <c r="BJ6" s="619"/>
      <c r="BK6" s="619"/>
      <c r="BL6" s="619"/>
      <c r="BM6" s="619"/>
      <c r="BN6" s="620"/>
      <c r="BO6" s="671">
        <v>93.4</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194135</v>
      </c>
      <c r="CS6" s="619"/>
      <c r="CT6" s="619"/>
      <c r="CU6" s="619"/>
      <c r="CV6" s="619"/>
      <c r="CW6" s="619"/>
      <c r="CX6" s="619"/>
      <c r="CY6" s="620"/>
      <c r="CZ6" s="671">
        <v>0.6</v>
      </c>
      <c r="DA6" s="671"/>
      <c r="DB6" s="671"/>
      <c r="DC6" s="671"/>
      <c r="DD6" s="624" t="s">
        <v>207</v>
      </c>
      <c r="DE6" s="619"/>
      <c r="DF6" s="619"/>
      <c r="DG6" s="619"/>
      <c r="DH6" s="619"/>
      <c r="DI6" s="619"/>
      <c r="DJ6" s="619"/>
      <c r="DK6" s="619"/>
      <c r="DL6" s="619"/>
      <c r="DM6" s="619"/>
      <c r="DN6" s="619"/>
      <c r="DO6" s="619"/>
      <c r="DP6" s="620"/>
      <c r="DQ6" s="624">
        <v>194135</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8132</v>
      </c>
      <c r="S7" s="619"/>
      <c r="T7" s="619"/>
      <c r="U7" s="619"/>
      <c r="V7" s="619"/>
      <c r="W7" s="619"/>
      <c r="X7" s="619"/>
      <c r="Y7" s="620"/>
      <c r="Z7" s="671">
        <v>0</v>
      </c>
      <c r="AA7" s="671"/>
      <c r="AB7" s="671"/>
      <c r="AC7" s="671"/>
      <c r="AD7" s="672">
        <v>8132</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2697077</v>
      </c>
      <c r="BH7" s="619"/>
      <c r="BI7" s="619"/>
      <c r="BJ7" s="619"/>
      <c r="BK7" s="619"/>
      <c r="BL7" s="619"/>
      <c r="BM7" s="619"/>
      <c r="BN7" s="620"/>
      <c r="BO7" s="671">
        <v>40.6</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5458114</v>
      </c>
      <c r="CS7" s="619"/>
      <c r="CT7" s="619"/>
      <c r="CU7" s="619"/>
      <c r="CV7" s="619"/>
      <c r="CW7" s="619"/>
      <c r="CX7" s="619"/>
      <c r="CY7" s="620"/>
      <c r="CZ7" s="671">
        <v>16.2</v>
      </c>
      <c r="DA7" s="671"/>
      <c r="DB7" s="671"/>
      <c r="DC7" s="671"/>
      <c r="DD7" s="624">
        <v>359256</v>
      </c>
      <c r="DE7" s="619"/>
      <c r="DF7" s="619"/>
      <c r="DG7" s="619"/>
      <c r="DH7" s="619"/>
      <c r="DI7" s="619"/>
      <c r="DJ7" s="619"/>
      <c r="DK7" s="619"/>
      <c r="DL7" s="619"/>
      <c r="DM7" s="619"/>
      <c r="DN7" s="619"/>
      <c r="DO7" s="619"/>
      <c r="DP7" s="620"/>
      <c r="DQ7" s="624">
        <v>3500610</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18325</v>
      </c>
      <c r="S8" s="619"/>
      <c r="T8" s="619"/>
      <c r="U8" s="619"/>
      <c r="V8" s="619"/>
      <c r="W8" s="619"/>
      <c r="X8" s="619"/>
      <c r="Y8" s="620"/>
      <c r="Z8" s="671">
        <v>0</v>
      </c>
      <c r="AA8" s="671"/>
      <c r="AB8" s="671"/>
      <c r="AC8" s="671"/>
      <c r="AD8" s="672">
        <v>18325</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71004</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5721725</v>
      </c>
      <c r="CS8" s="619"/>
      <c r="CT8" s="619"/>
      <c r="CU8" s="619"/>
      <c r="CV8" s="619"/>
      <c r="CW8" s="619"/>
      <c r="CX8" s="619"/>
      <c r="CY8" s="620"/>
      <c r="CZ8" s="671">
        <v>17</v>
      </c>
      <c r="DA8" s="671"/>
      <c r="DB8" s="671"/>
      <c r="DC8" s="671"/>
      <c r="DD8" s="624">
        <v>41714</v>
      </c>
      <c r="DE8" s="619"/>
      <c r="DF8" s="619"/>
      <c r="DG8" s="619"/>
      <c r="DH8" s="619"/>
      <c r="DI8" s="619"/>
      <c r="DJ8" s="619"/>
      <c r="DK8" s="619"/>
      <c r="DL8" s="619"/>
      <c r="DM8" s="619"/>
      <c r="DN8" s="619"/>
      <c r="DO8" s="619"/>
      <c r="DP8" s="620"/>
      <c r="DQ8" s="624">
        <v>2854129</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18867</v>
      </c>
      <c r="S9" s="619"/>
      <c r="T9" s="619"/>
      <c r="U9" s="619"/>
      <c r="V9" s="619"/>
      <c r="W9" s="619"/>
      <c r="X9" s="619"/>
      <c r="Y9" s="620"/>
      <c r="Z9" s="671">
        <v>0</v>
      </c>
      <c r="AA9" s="671"/>
      <c r="AB9" s="671"/>
      <c r="AC9" s="671"/>
      <c r="AD9" s="672">
        <v>18867</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1940012</v>
      </c>
      <c r="BH9" s="619"/>
      <c r="BI9" s="619"/>
      <c r="BJ9" s="619"/>
      <c r="BK9" s="619"/>
      <c r="BL9" s="619"/>
      <c r="BM9" s="619"/>
      <c r="BN9" s="620"/>
      <c r="BO9" s="671">
        <v>29.2</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2519398</v>
      </c>
      <c r="CS9" s="619"/>
      <c r="CT9" s="619"/>
      <c r="CU9" s="619"/>
      <c r="CV9" s="619"/>
      <c r="CW9" s="619"/>
      <c r="CX9" s="619"/>
      <c r="CY9" s="620"/>
      <c r="CZ9" s="671">
        <v>7.5</v>
      </c>
      <c r="DA9" s="671"/>
      <c r="DB9" s="671"/>
      <c r="DC9" s="671"/>
      <c r="DD9" s="624">
        <v>57775</v>
      </c>
      <c r="DE9" s="619"/>
      <c r="DF9" s="619"/>
      <c r="DG9" s="619"/>
      <c r="DH9" s="619"/>
      <c r="DI9" s="619"/>
      <c r="DJ9" s="619"/>
      <c r="DK9" s="619"/>
      <c r="DL9" s="619"/>
      <c r="DM9" s="619"/>
      <c r="DN9" s="619"/>
      <c r="DO9" s="619"/>
      <c r="DP9" s="620"/>
      <c r="DQ9" s="624">
        <v>2495716</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856640</v>
      </c>
      <c r="S10" s="619"/>
      <c r="T10" s="619"/>
      <c r="U10" s="619"/>
      <c r="V10" s="619"/>
      <c r="W10" s="619"/>
      <c r="X10" s="619"/>
      <c r="Y10" s="620"/>
      <c r="Z10" s="671">
        <v>2</v>
      </c>
      <c r="AA10" s="671"/>
      <c r="AB10" s="671"/>
      <c r="AC10" s="671"/>
      <c r="AD10" s="672">
        <v>856640</v>
      </c>
      <c r="AE10" s="672"/>
      <c r="AF10" s="672"/>
      <c r="AG10" s="672"/>
      <c r="AH10" s="672"/>
      <c r="AI10" s="672"/>
      <c r="AJ10" s="672"/>
      <c r="AK10" s="672"/>
      <c r="AL10" s="641">
        <v>10</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156608</v>
      </c>
      <c r="BH10" s="619"/>
      <c r="BI10" s="619"/>
      <c r="BJ10" s="619"/>
      <c r="BK10" s="619"/>
      <c r="BL10" s="619"/>
      <c r="BM10" s="619"/>
      <c r="BN10" s="620"/>
      <c r="BO10" s="671">
        <v>2.4</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67273</v>
      </c>
      <c r="CS10" s="619"/>
      <c r="CT10" s="619"/>
      <c r="CU10" s="619"/>
      <c r="CV10" s="619"/>
      <c r="CW10" s="619"/>
      <c r="CX10" s="619"/>
      <c r="CY10" s="620"/>
      <c r="CZ10" s="671">
        <v>0.2</v>
      </c>
      <c r="DA10" s="671"/>
      <c r="DB10" s="671"/>
      <c r="DC10" s="671"/>
      <c r="DD10" s="624" t="s">
        <v>108</v>
      </c>
      <c r="DE10" s="619"/>
      <c r="DF10" s="619"/>
      <c r="DG10" s="619"/>
      <c r="DH10" s="619"/>
      <c r="DI10" s="619"/>
      <c r="DJ10" s="619"/>
      <c r="DK10" s="619"/>
      <c r="DL10" s="619"/>
      <c r="DM10" s="619"/>
      <c r="DN10" s="619"/>
      <c r="DO10" s="619"/>
      <c r="DP10" s="620"/>
      <c r="DQ10" s="624">
        <v>37874</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529453</v>
      </c>
      <c r="BH11" s="619"/>
      <c r="BI11" s="619"/>
      <c r="BJ11" s="619"/>
      <c r="BK11" s="619"/>
      <c r="BL11" s="619"/>
      <c r="BM11" s="619"/>
      <c r="BN11" s="620"/>
      <c r="BO11" s="671">
        <v>8</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1376967</v>
      </c>
      <c r="CS11" s="619"/>
      <c r="CT11" s="619"/>
      <c r="CU11" s="619"/>
      <c r="CV11" s="619"/>
      <c r="CW11" s="619"/>
      <c r="CX11" s="619"/>
      <c r="CY11" s="620"/>
      <c r="CZ11" s="671">
        <v>4.0999999999999996</v>
      </c>
      <c r="DA11" s="671"/>
      <c r="DB11" s="671"/>
      <c r="DC11" s="671"/>
      <c r="DD11" s="624">
        <v>563618</v>
      </c>
      <c r="DE11" s="619"/>
      <c r="DF11" s="619"/>
      <c r="DG11" s="619"/>
      <c r="DH11" s="619"/>
      <c r="DI11" s="619"/>
      <c r="DJ11" s="619"/>
      <c r="DK11" s="619"/>
      <c r="DL11" s="619"/>
      <c r="DM11" s="619"/>
      <c r="DN11" s="619"/>
      <c r="DO11" s="619"/>
      <c r="DP11" s="620"/>
      <c r="DQ11" s="624">
        <v>899782</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3039814</v>
      </c>
      <c r="BH12" s="619"/>
      <c r="BI12" s="619"/>
      <c r="BJ12" s="619"/>
      <c r="BK12" s="619"/>
      <c r="BL12" s="619"/>
      <c r="BM12" s="619"/>
      <c r="BN12" s="620"/>
      <c r="BO12" s="671">
        <v>45.8</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829000</v>
      </c>
      <c r="CS12" s="619"/>
      <c r="CT12" s="619"/>
      <c r="CU12" s="619"/>
      <c r="CV12" s="619"/>
      <c r="CW12" s="619"/>
      <c r="CX12" s="619"/>
      <c r="CY12" s="620"/>
      <c r="CZ12" s="671">
        <v>2.5</v>
      </c>
      <c r="DA12" s="671"/>
      <c r="DB12" s="671"/>
      <c r="DC12" s="671"/>
      <c r="DD12" s="624">
        <v>170067</v>
      </c>
      <c r="DE12" s="619"/>
      <c r="DF12" s="619"/>
      <c r="DG12" s="619"/>
      <c r="DH12" s="619"/>
      <c r="DI12" s="619"/>
      <c r="DJ12" s="619"/>
      <c r="DK12" s="619"/>
      <c r="DL12" s="619"/>
      <c r="DM12" s="619"/>
      <c r="DN12" s="619"/>
      <c r="DO12" s="619"/>
      <c r="DP12" s="620"/>
      <c r="DQ12" s="624">
        <v>182553</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32529</v>
      </c>
      <c r="S13" s="619"/>
      <c r="T13" s="619"/>
      <c r="U13" s="619"/>
      <c r="V13" s="619"/>
      <c r="W13" s="619"/>
      <c r="X13" s="619"/>
      <c r="Y13" s="620"/>
      <c r="Z13" s="671">
        <v>0.1</v>
      </c>
      <c r="AA13" s="671"/>
      <c r="AB13" s="671"/>
      <c r="AC13" s="671"/>
      <c r="AD13" s="672">
        <v>32529</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3008393</v>
      </c>
      <c r="BH13" s="619"/>
      <c r="BI13" s="619"/>
      <c r="BJ13" s="619"/>
      <c r="BK13" s="619"/>
      <c r="BL13" s="619"/>
      <c r="BM13" s="619"/>
      <c r="BN13" s="620"/>
      <c r="BO13" s="671">
        <v>45.3</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13117494</v>
      </c>
      <c r="CS13" s="619"/>
      <c r="CT13" s="619"/>
      <c r="CU13" s="619"/>
      <c r="CV13" s="619"/>
      <c r="CW13" s="619"/>
      <c r="CX13" s="619"/>
      <c r="CY13" s="620"/>
      <c r="CZ13" s="671">
        <v>38.9</v>
      </c>
      <c r="DA13" s="671"/>
      <c r="DB13" s="671"/>
      <c r="DC13" s="671"/>
      <c r="DD13" s="624">
        <v>5156398</v>
      </c>
      <c r="DE13" s="619"/>
      <c r="DF13" s="619"/>
      <c r="DG13" s="619"/>
      <c r="DH13" s="619"/>
      <c r="DI13" s="619"/>
      <c r="DJ13" s="619"/>
      <c r="DK13" s="619"/>
      <c r="DL13" s="619"/>
      <c r="DM13" s="619"/>
      <c r="DN13" s="619"/>
      <c r="DO13" s="619"/>
      <c r="DP13" s="620"/>
      <c r="DQ13" s="624">
        <v>3423718</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83611</v>
      </c>
      <c r="BH14" s="619"/>
      <c r="BI14" s="619"/>
      <c r="BJ14" s="619"/>
      <c r="BK14" s="619"/>
      <c r="BL14" s="619"/>
      <c r="BM14" s="619"/>
      <c r="BN14" s="620"/>
      <c r="BO14" s="671">
        <v>1.3</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459983</v>
      </c>
      <c r="CS14" s="619"/>
      <c r="CT14" s="619"/>
      <c r="CU14" s="619"/>
      <c r="CV14" s="619"/>
      <c r="CW14" s="619"/>
      <c r="CX14" s="619"/>
      <c r="CY14" s="620"/>
      <c r="CZ14" s="671">
        <v>1.4</v>
      </c>
      <c r="DA14" s="671"/>
      <c r="DB14" s="671"/>
      <c r="DC14" s="671"/>
      <c r="DD14" s="624">
        <v>78829</v>
      </c>
      <c r="DE14" s="619"/>
      <c r="DF14" s="619"/>
      <c r="DG14" s="619"/>
      <c r="DH14" s="619"/>
      <c r="DI14" s="619"/>
      <c r="DJ14" s="619"/>
      <c r="DK14" s="619"/>
      <c r="DL14" s="619"/>
      <c r="DM14" s="619"/>
      <c r="DN14" s="619"/>
      <c r="DO14" s="619"/>
      <c r="DP14" s="620"/>
      <c r="DQ14" s="624">
        <v>422326</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26240</v>
      </c>
      <c r="S15" s="619"/>
      <c r="T15" s="619"/>
      <c r="U15" s="619"/>
      <c r="V15" s="619"/>
      <c r="W15" s="619"/>
      <c r="X15" s="619"/>
      <c r="Y15" s="620"/>
      <c r="Z15" s="671">
        <v>0.1</v>
      </c>
      <c r="AA15" s="671"/>
      <c r="AB15" s="671"/>
      <c r="AC15" s="671"/>
      <c r="AD15" s="672">
        <v>26240</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379947</v>
      </c>
      <c r="BH15" s="619"/>
      <c r="BI15" s="619"/>
      <c r="BJ15" s="619"/>
      <c r="BK15" s="619"/>
      <c r="BL15" s="619"/>
      <c r="BM15" s="619"/>
      <c r="BN15" s="620"/>
      <c r="BO15" s="671">
        <v>5.7</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1299361</v>
      </c>
      <c r="CS15" s="619"/>
      <c r="CT15" s="619"/>
      <c r="CU15" s="619"/>
      <c r="CV15" s="619"/>
      <c r="CW15" s="619"/>
      <c r="CX15" s="619"/>
      <c r="CY15" s="620"/>
      <c r="CZ15" s="671">
        <v>3.9</v>
      </c>
      <c r="DA15" s="671"/>
      <c r="DB15" s="671"/>
      <c r="DC15" s="671"/>
      <c r="DD15" s="624">
        <v>154092</v>
      </c>
      <c r="DE15" s="619"/>
      <c r="DF15" s="619"/>
      <c r="DG15" s="619"/>
      <c r="DH15" s="619"/>
      <c r="DI15" s="619"/>
      <c r="DJ15" s="619"/>
      <c r="DK15" s="619"/>
      <c r="DL15" s="619"/>
      <c r="DM15" s="619"/>
      <c r="DN15" s="619"/>
      <c r="DO15" s="619"/>
      <c r="DP15" s="620"/>
      <c r="DQ15" s="624">
        <v>1087253</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7382113</v>
      </c>
      <c r="S16" s="619"/>
      <c r="T16" s="619"/>
      <c r="U16" s="619"/>
      <c r="V16" s="619"/>
      <c r="W16" s="619"/>
      <c r="X16" s="619"/>
      <c r="Y16" s="620"/>
      <c r="Z16" s="671">
        <v>17.100000000000001</v>
      </c>
      <c r="AA16" s="671"/>
      <c r="AB16" s="671"/>
      <c r="AC16" s="671"/>
      <c r="AD16" s="672">
        <v>1183360</v>
      </c>
      <c r="AE16" s="672"/>
      <c r="AF16" s="672"/>
      <c r="AG16" s="672"/>
      <c r="AH16" s="672"/>
      <c r="AI16" s="672"/>
      <c r="AJ16" s="672"/>
      <c r="AK16" s="672"/>
      <c r="AL16" s="641">
        <v>13.8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1650537</v>
      </c>
      <c r="CS16" s="619"/>
      <c r="CT16" s="619"/>
      <c r="CU16" s="619"/>
      <c r="CV16" s="619"/>
      <c r="CW16" s="619"/>
      <c r="CX16" s="619"/>
      <c r="CY16" s="620"/>
      <c r="CZ16" s="671">
        <v>4.9000000000000004</v>
      </c>
      <c r="DA16" s="671"/>
      <c r="DB16" s="671"/>
      <c r="DC16" s="671"/>
      <c r="DD16" s="624" t="s">
        <v>108</v>
      </c>
      <c r="DE16" s="619"/>
      <c r="DF16" s="619"/>
      <c r="DG16" s="619"/>
      <c r="DH16" s="619"/>
      <c r="DI16" s="619"/>
      <c r="DJ16" s="619"/>
      <c r="DK16" s="619"/>
      <c r="DL16" s="619"/>
      <c r="DM16" s="619"/>
      <c r="DN16" s="619"/>
      <c r="DO16" s="619"/>
      <c r="DP16" s="620"/>
      <c r="DQ16" s="624">
        <v>181385</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1183360</v>
      </c>
      <c r="S17" s="619"/>
      <c r="T17" s="619"/>
      <c r="U17" s="619"/>
      <c r="V17" s="619"/>
      <c r="W17" s="619"/>
      <c r="X17" s="619"/>
      <c r="Y17" s="620"/>
      <c r="Z17" s="671">
        <v>2.7</v>
      </c>
      <c r="AA17" s="671"/>
      <c r="AB17" s="671"/>
      <c r="AC17" s="671"/>
      <c r="AD17" s="672">
        <v>1183360</v>
      </c>
      <c r="AE17" s="672"/>
      <c r="AF17" s="672"/>
      <c r="AG17" s="672"/>
      <c r="AH17" s="672"/>
      <c r="AI17" s="672"/>
      <c r="AJ17" s="672"/>
      <c r="AK17" s="672"/>
      <c r="AL17" s="641">
        <v>13.8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1005994</v>
      </c>
      <c r="CS17" s="619"/>
      <c r="CT17" s="619"/>
      <c r="CU17" s="619"/>
      <c r="CV17" s="619"/>
      <c r="CW17" s="619"/>
      <c r="CX17" s="619"/>
      <c r="CY17" s="620"/>
      <c r="CZ17" s="671">
        <v>3</v>
      </c>
      <c r="DA17" s="671"/>
      <c r="DB17" s="671"/>
      <c r="DC17" s="671"/>
      <c r="DD17" s="624" t="s">
        <v>108</v>
      </c>
      <c r="DE17" s="619"/>
      <c r="DF17" s="619"/>
      <c r="DG17" s="619"/>
      <c r="DH17" s="619"/>
      <c r="DI17" s="619"/>
      <c r="DJ17" s="619"/>
      <c r="DK17" s="619"/>
      <c r="DL17" s="619"/>
      <c r="DM17" s="619"/>
      <c r="DN17" s="619"/>
      <c r="DO17" s="619"/>
      <c r="DP17" s="620"/>
      <c r="DQ17" s="624">
        <v>968833</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324401</v>
      </c>
      <c r="S18" s="619"/>
      <c r="T18" s="619"/>
      <c r="U18" s="619"/>
      <c r="V18" s="619"/>
      <c r="W18" s="619"/>
      <c r="X18" s="619"/>
      <c r="Y18" s="620"/>
      <c r="Z18" s="671">
        <v>0.7</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5874352</v>
      </c>
      <c r="S19" s="619"/>
      <c r="T19" s="619"/>
      <c r="U19" s="619"/>
      <c r="V19" s="619"/>
      <c r="W19" s="619"/>
      <c r="X19" s="619"/>
      <c r="Y19" s="620"/>
      <c r="Z19" s="671">
        <v>13.6</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440750</v>
      </c>
      <c r="BH19" s="619"/>
      <c r="BI19" s="619"/>
      <c r="BJ19" s="619"/>
      <c r="BK19" s="619"/>
      <c r="BL19" s="619"/>
      <c r="BM19" s="619"/>
      <c r="BN19" s="620"/>
      <c r="BO19" s="671">
        <v>6.6</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15158031</v>
      </c>
      <c r="S20" s="619"/>
      <c r="T20" s="619"/>
      <c r="U20" s="619"/>
      <c r="V20" s="619"/>
      <c r="W20" s="619"/>
      <c r="X20" s="619"/>
      <c r="Y20" s="620"/>
      <c r="Z20" s="671">
        <v>35</v>
      </c>
      <c r="AA20" s="671"/>
      <c r="AB20" s="671"/>
      <c r="AC20" s="671"/>
      <c r="AD20" s="672">
        <v>8518528</v>
      </c>
      <c r="AE20" s="672"/>
      <c r="AF20" s="672"/>
      <c r="AG20" s="672"/>
      <c r="AH20" s="672"/>
      <c r="AI20" s="672"/>
      <c r="AJ20" s="672"/>
      <c r="AK20" s="672"/>
      <c r="AL20" s="641">
        <v>99.2</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440750</v>
      </c>
      <c r="BH20" s="619"/>
      <c r="BI20" s="619"/>
      <c r="BJ20" s="619"/>
      <c r="BK20" s="619"/>
      <c r="BL20" s="619"/>
      <c r="BM20" s="619"/>
      <c r="BN20" s="620"/>
      <c r="BO20" s="671">
        <v>6.6</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33699981</v>
      </c>
      <c r="CS20" s="619"/>
      <c r="CT20" s="619"/>
      <c r="CU20" s="619"/>
      <c r="CV20" s="619"/>
      <c r="CW20" s="619"/>
      <c r="CX20" s="619"/>
      <c r="CY20" s="620"/>
      <c r="CZ20" s="671">
        <v>100</v>
      </c>
      <c r="DA20" s="671"/>
      <c r="DB20" s="671"/>
      <c r="DC20" s="671"/>
      <c r="DD20" s="624">
        <v>6581749</v>
      </c>
      <c r="DE20" s="619"/>
      <c r="DF20" s="619"/>
      <c r="DG20" s="619"/>
      <c r="DH20" s="619"/>
      <c r="DI20" s="619"/>
      <c r="DJ20" s="619"/>
      <c r="DK20" s="619"/>
      <c r="DL20" s="619"/>
      <c r="DM20" s="619"/>
      <c r="DN20" s="619"/>
      <c r="DO20" s="619"/>
      <c r="DP20" s="620"/>
      <c r="DQ20" s="624">
        <v>16248314</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8163</v>
      </c>
      <c r="S21" s="619"/>
      <c r="T21" s="619"/>
      <c r="U21" s="619"/>
      <c r="V21" s="619"/>
      <c r="W21" s="619"/>
      <c r="X21" s="619"/>
      <c r="Y21" s="620"/>
      <c r="Z21" s="671">
        <v>0</v>
      </c>
      <c r="AA21" s="671"/>
      <c r="AB21" s="671"/>
      <c r="AC21" s="671"/>
      <c r="AD21" s="672">
        <v>8163</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158667</v>
      </c>
      <c r="S22" s="619"/>
      <c r="T22" s="619"/>
      <c r="U22" s="619"/>
      <c r="V22" s="619"/>
      <c r="W22" s="619"/>
      <c r="X22" s="619"/>
      <c r="Y22" s="620"/>
      <c r="Z22" s="671">
        <v>0.4</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262692</v>
      </c>
      <c r="S23" s="619"/>
      <c r="T23" s="619"/>
      <c r="U23" s="619"/>
      <c r="V23" s="619"/>
      <c r="W23" s="619"/>
      <c r="X23" s="619"/>
      <c r="Y23" s="620"/>
      <c r="Z23" s="671">
        <v>0.6</v>
      </c>
      <c r="AA23" s="671"/>
      <c r="AB23" s="671"/>
      <c r="AC23" s="671"/>
      <c r="AD23" s="672">
        <v>16787</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440750</v>
      </c>
      <c r="BH23" s="619"/>
      <c r="BI23" s="619"/>
      <c r="BJ23" s="619"/>
      <c r="BK23" s="619"/>
      <c r="BL23" s="619"/>
      <c r="BM23" s="619"/>
      <c r="BN23" s="620"/>
      <c r="BO23" s="671">
        <v>6.6</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22309</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6758344</v>
      </c>
      <c r="CS24" s="669"/>
      <c r="CT24" s="669"/>
      <c r="CU24" s="669"/>
      <c r="CV24" s="669"/>
      <c r="CW24" s="669"/>
      <c r="CX24" s="669"/>
      <c r="CY24" s="716"/>
      <c r="CZ24" s="720">
        <v>20.100000000000001</v>
      </c>
      <c r="DA24" s="721"/>
      <c r="DB24" s="721"/>
      <c r="DC24" s="722"/>
      <c r="DD24" s="715">
        <v>4372922</v>
      </c>
      <c r="DE24" s="669"/>
      <c r="DF24" s="669"/>
      <c r="DG24" s="669"/>
      <c r="DH24" s="669"/>
      <c r="DI24" s="669"/>
      <c r="DJ24" s="669"/>
      <c r="DK24" s="716"/>
      <c r="DL24" s="715">
        <v>4210702</v>
      </c>
      <c r="DM24" s="669"/>
      <c r="DN24" s="669"/>
      <c r="DO24" s="669"/>
      <c r="DP24" s="669"/>
      <c r="DQ24" s="669"/>
      <c r="DR24" s="669"/>
      <c r="DS24" s="669"/>
      <c r="DT24" s="669"/>
      <c r="DU24" s="669"/>
      <c r="DV24" s="716"/>
      <c r="DW24" s="717">
        <v>47.9</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4114288</v>
      </c>
      <c r="S25" s="619"/>
      <c r="T25" s="619"/>
      <c r="U25" s="619"/>
      <c r="V25" s="619"/>
      <c r="W25" s="619"/>
      <c r="X25" s="619"/>
      <c r="Y25" s="620"/>
      <c r="Z25" s="671">
        <v>9.5</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2553946</v>
      </c>
      <c r="CS25" s="637"/>
      <c r="CT25" s="637"/>
      <c r="CU25" s="637"/>
      <c r="CV25" s="637"/>
      <c r="CW25" s="637"/>
      <c r="CX25" s="637"/>
      <c r="CY25" s="638"/>
      <c r="CZ25" s="621">
        <v>7.6</v>
      </c>
      <c r="DA25" s="639"/>
      <c r="DB25" s="639"/>
      <c r="DC25" s="640"/>
      <c r="DD25" s="624">
        <v>2432654</v>
      </c>
      <c r="DE25" s="637"/>
      <c r="DF25" s="637"/>
      <c r="DG25" s="637"/>
      <c r="DH25" s="637"/>
      <c r="DI25" s="637"/>
      <c r="DJ25" s="637"/>
      <c r="DK25" s="638"/>
      <c r="DL25" s="624">
        <v>2327559</v>
      </c>
      <c r="DM25" s="637"/>
      <c r="DN25" s="637"/>
      <c r="DO25" s="637"/>
      <c r="DP25" s="637"/>
      <c r="DQ25" s="637"/>
      <c r="DR25" s="637"/>
      <c r="DS25" s="637"/>
      <c r="DT25" s="637"/>
      <c r="DU25" s="637"/>
      <c r="DV25" s="638"/>
      <c r="DW25" s="641">
        <v>26.5</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v>4507</v>
      </c>
      <c r="S26" s="619"/>
      <c r="T26" s="619"/>
      <c r="U26" s="619"/>
      <c r="V26" s="619"/>
      <c r="W26" s="619"/>
      <c r="X26" s="619"/>
      <c r="Y26" s="620"/>
      <c r="Z26" s="671">
        <v>0</v>
      </c>
      <c r="AA26" s="671"/>
      <c r="AB26" s="671"/>
      <c r="AC26" s="671"/>
      <c r="AD26" s="672">
        <v>4507</v>
      </c>
      <c r="AE26" s="672"/>
      <c r="AF26" s="672"/>
      <c r="AG26" s="672"/>
      <c r="AH26" s="672"/>
      <c r="AI26" s="672"/>
      <c r="AJ26" s="672"/>
      <c r="AK26" s="672"/>
      <c r="AL26" s="641">
        <v>0.1</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1645147</v>
      </c>
      <c r="CS26" s="619"/>
      <c r="CT26" s="619"/>
      <c r="CU26" s="619"/>
      <c r="CV26" s="619"/>
      <c r="CW26" s="619"/>
      <c r="CX26" s="619"/>
      <c r="CY26" s="620"/>
      <c r="CZ26" s="621">
        <v>4.9000000000000004</v>
      </c>
      <c r="DA26" s="639"/>
      <c r="DB26" s="639"/>
      <c r="DC26" s="640"/>
      <c r="DD26" s="624">
        <v>1547888</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1744053</v>
      </c>
      <c r="S27" s="619"/>
      <c r="T27" s="619"/>
      <c r="U27" s="619"/>
      <c r="V27" s="619"/>
      <c r="W27" s="619"/>
      <c r="X27" s="619"/>
      <c r="Y27" s="620"/>
      <c r="Z27" s="671">
        <v>4</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6641199</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3198404</v>
      </c>
      <c r="CS27" s="637"/>
      <c r="CT27" s="637"/>
      <c r="CU27" s="637"/>
      <c r="CV27" s="637"/>
      <c r="CW27" s="637"/>
      <c r="CX27" s="637"/>
      <c r="CY27" s="638"/>
      <c r="CZ27" s="621">
        <v>9.5</v>
      </c>
      <c r="DA27" s="639"/>
      <c r="DB27" s="639"/>
      <c r="DC27" s="640"/>
      <c r="DD27" s="624">
        <v>971435</v>
      </c>
      <c r="DE27" s="637"/>
      <c r="DF27" s="637"/>
      <c r="DG27" s="637"/>
      <c r="DH27" s="637"/>
      <c r="DI27" s="637"/>
      <c r="DJ27" s="637"/>
      <c r="DK27" s="638"/>
      <c r="DL27" s="624">
        <v>914310</v>
      </c>
      <c r="DM27" s="637"/>
      <c r="DN27" s="637"/>
      <c r="DO27" s="637"/>
      <c r="DP27" s="637"/>
      <c r="DQ27" s="637"/>
      <c r="DR27" s="637"/>
      <c r="DS27" s="637"/>
      <c r="DT27" s="637"/>
      <c r="DU27" s="637"/>
      <c r="DV27" s="638"/>
      <c r="DW27" s="641">
        <v>10.4</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263241</v>
      </c>
      <c r="S28" s="619"/>
      <c r="T28" s="619"/>
      <c r="U28" s="619"/>
      <c r="V28" s="619"/>
      <c r="W28" s="619"/>
      <c r="X28" s="619"/>
      <c r="Y28" s="620"/>
      <c r="Z28" s="671">
        <v>0.6</v>
      </c>
      <c r="AA28" s="671"/>
      <c r="AB28" s="671"/>
      <c r="AC28" s="671"/>
      <c r="AD28" s="672">
        <v>34131</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1005994</v>
      </c>
      <c r="CS28" s="619"/>
      <c r="CT28" s="619"/>
      <c r="CU28" s="619"/>
      <c r="CV28" s="619"/>
      <c r="CW28" s="619"/>
      <c r="CX28" s="619"/>
      <c r="CY28" s="620"/>
      <c r="CZ28" s="621">
        <v>3</v>
      </c>
      <c r="DA28" s="639"/>
      <c r="DB28" s="639"/>
      <c r="DC28" s="640"/>
      <c r="DD28" s="624">
        <v>968833</v>
      </c>
      <c r="DE28" s="619"/>
      <c r="DF28" s="619"/>
      <c r="DG28" s="619"/>
      <c r="DH28" s="619"/>
      <c r="DI28" s="619"/>
      <c r="DJ28" s="619"/>
      <c r="DK28" s="620"/>
      <c r="DL28" s="624">
        <v>968833</v>
      </c>
      <c r="DM28" s="619"/>
      <c r="DN28" s="619"/>
      <c r="DO28" s="619"/>
      <c r="DP28" s="619"/>
      <c r="DQ28" s="619"/>
      <c r="DR28" s="619"/>
      <c r="DS28" s="619"/>
      <c r="DT28" s="619"/>
      <c r="DU28" s="619"/>
      <c r="DV28" s="620"/>
      <c r="DW28" s="641">
        <v>11</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68083</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1005994</v>
      </c>
      <c r="CS29" s="637"/>
      <c r="CT29" s="637"/>
      <c r="CU29" s="637"/>
      <c r="CV29" s="637"/>
      <c r="CW29" s="637"/>
      <c r="CX29" s="637"/>
      <c r="CY29" s="638"/>
      <c r="CZ29" s="621">
        <v>3</v>
      </c>
      <c r="DA29" s="639"/>
      <c r="DB29" s="639"/>
      <c r="DC29" s="640"/>
      <c r="DD29" s="624">
        <v>968833</v>
      </c>
      <c r="DE29" s="637"/>
      <c r="DF29" s="637"/>
      <c r="DG29" s="637"/>
      <c r="DH29" s="637"/>
      <c r="DI29" s="637"/>
      <c r="DJ29" s="637"/>
      <c r="DK29" s="638"/>
      <c r="DL29" s="624">
        <v>968833</v>
      </c>
      <c r="DM29" s="637"/>
      <c r="DN29" s="637"/>
      <c r="DO29" s="637"/>
      <c r="DP29" s="637"/>
      <c r="DQ29" s="637"/>
      <c r="DR29" s="637"/>
      <c r="DS29" s="637"/>
      <c r="DT29" s="637"/>
      <c r="DU29" s="637"/>
      <c r="DV29" s="638"/>
      <c r="DW29" s="641">
        <v>11</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18334847</v>
      </c>
      <c r="S30" s="619"/>
      <c r="T30" s="619"/>
      <c r="U30" s="619"/>
      <c r="V30" s="619"/>
      <c r="W30" s="619"/>
      <c r="X30" s="619"/>
      <c r="Y30" s="620"/>
      <c r="Z30" s="671">
        <v>42.4</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99.5</v>
      </c>
      <c r="BH30" s="685"/>
      <c r="BI30" s="685"/>
      <c r="BJ30" s="685"/>
      <c r="BK30" s="685"/>
      <c r="BL30" s="685"/>
      <c r="BM30" s="686">
        <v>97.2</v>
      </c>
      <c r="BN30" s="685"/>
      <c r="BO30" s="685"/>
      <c r="BP30" s="685"/>
      <c r="BQ30" s="687"/>
      <c r="BR30" s="684">
        <v>99.3</v>
      </c>
      <c r="BS30" s="685"/>
      <c r="BT30" s="685"/>
      <c r="BU30" s="685"/>
      <c r="BV30" s="685"/>
      <c r="BW30" s="685"/>
      <c r="BX30" s="686">
        <v>96.8</v>
      </c>
      <c r="BY30" s="685"/>
      <c r="BZ30" s="685"/>
      <c r="CA30" s="685"/>
      <c r="CB30" s="687"/>
      <c r="CD30" s="690"/>
      <c r="CE30" s="691"/>
      <c r="CF30" s="655" t="s">
        <v>290</v>
      </c>
      <c r="CG30" s="652"/>
      <c r="CH30" s="652"/>
      <c r="CI30" s="652"/>
      <c r="CJ30" s="652"/>
      <c r="CK30" s="652"/>
      <c r="CL30" s="652"/>
      <c r="CM30" s="652"/>
      <c r="CN30" s="652"/>
      <c r="CO30" s="652"/>
      <c r="CP30" s="652"/>
      <c r="CQ30" s="653"/>
      <c r="CR30" s="618">
        <v>886797</v>
      </c>
      <c r="CS30" s="619"/>
      <c r="CT30" s="619"/>
      <c r="CU30" s="619"/>
      <c r="CV30" s="619"/>
      <c r="CW30" s="619"/>
      <c r="CX30" s="619"/>
      <c r="CY30" s="620"/>
      <c r="CZ30" s="621">
        <v>2.6</v>
      </c>
      <c r="DA30" s="639"/>
      <c r="DB30" s="639"/>
      <c r="DC30" s="640"/>
      <c r="DD30" s="624">
        <v>861024</v>
      </c>
      <c r="DE30" s="619"/>
      <c r="DF30" s="619"/>
      <c r="DG30" s="619"/>
      <c r="DH30" s="619"/>
      <c r="DI30" s="619"/>
      <c r="DJ30" s="619"/>
      <c r="DK30" s="620"/>
      <c r="DL30" s="624">
        <v>861024</v>
      </c>
      <c r="DM30" s="619"/>
      <c r="DN30" s="619"/>
      <c r="DO30" s="619"/>
      <c r="DP30" s="619"/>
      <c r="DQ30" s="619"/>
      <c r="DR30" s="619"/>
      <c r="DS30" s="619"/>
      <c r="DT30" s="619"/>
      <c r="DU30" s="619"/>
      <c r="DV30" s="620"/>
      <c r="DW30" s="641">
        <v>9.8000000000000007</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1794803</v>
      </c>
      <c r="S31" s="619"/>
      <c r="T31" s="619"/>
      <c r="U31" s="619"/>
      <c r="V31" s="619"/>
      <c r="W31" s="619"/>
      <c r="X31" s="619"/>
      <c r="Y31" s="620"/>
      <c r="Z31" s="671">
        <v>4.0999999999999996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99.4</v>
      </c>
      <c r="BH31" s="637"/>
      <c r="BI31" s="637"/>
      <c r="BJ31" s="637"/>
      <c r="BK31" s="637"/>
      <c r="BL31" s="637"/>
      <c r="BM31" s="673">
        <v>97</v>
      </c>
      <c r="BN31" s="683"/>
      <c r="BO31" s="683"/>
      <c r="BP31" s="683"/>
      <c r="BQ31" s="647"/>
      <c r="BR31" s="682">
        <v>99.3</v>
      </c>
      <c r="BS31" s="637"/>
      <c r="BT31" s="637"/>
      <c r="BU31" s="637"/>
      <c r="BV31" s="637"/>
      <c r="BW31" s="637"/>
      <c r="BX31" s="673">
        <v>96.7</v>
      </c>
      <c r="BY31" s="683"/>
      <c r="BZ31" s="683"/>
      <c r="CA31" s="683"/>
      <c r="CB31" s="647"/>
      <c r="CD31" s="690"/>
      <c r="CE31" s="691"/>
      <c r="CF31" s="655" t="s">
        <v>294</v>
      </c>
      <c r="CG31" s="652"/>
      <c r="CH31" s="652"/>
      <c r="CI31" s="652"/>
      <c r="CJ31" s="652"/>
      <c r="CK31" s="652"/>
      <c r="CL31" s="652"/>
      <c r="CM31" s="652"/>
      <c r="CN31" s="652"/>
      <c r="CO31" s="652"/>
      <c r="CP31" s="652"/>
      <c r="CQ31" s="653"/>
      <c r="CR31" s="618">
        <v>119197</v>
      </c>
      <c r="CS31" s="637"/>
      <c r="CT31" s="637"/>
      <c r="CU31" s="637"/>
      <c r="CV31" s="637"/>
      <c r="CW31" s="637"/>
      <c r="CX31" s="637"/>
      <c r="CY31" s="638"/>
      <c r="CZ31" s="621">
        <v>0.4</v>
      </c>
      <c r="DA31" s="639"/>
      <c r="DB31" s="639"/>
      <c r="DC31" s="640"/>
      <c r="DD31" s="624">
        <v>107809</v>
      </c>
      <c r="DE31" s="637"/>
      <c r="DF31" s="637"/>
      <c r="DG31" s="637"/>
      <c r="DH31" s="637"/>
      <c r="DI31" s="637"/>
      <c r="DJ31" s="637"/>
      <c r="DK31" s="638"/>
      <c r="DL31" s="624">
        <v>107809</v>
      </c>
      <c r="DM31" s="637"/>
      <c r="DN31" s="637"/>
      <c r="DO31" s="637"/>
      <c r="DP31" s="637"/>
      <c r="DQ31" s="637"/>
      <c r="DR31" s="637"/>
      <c r="DS31" s="637"/>
      <c r="DT31" s="637"/>
      <c r="DU31" s="637"/>
      <c r="DV31" s="638"/>
      <c r="DW31" s="641">
        <v>1.2</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538126</v>
      </c>
      <c r="S32" s="619"/>
      <c r="T32" s="619"/>
      <c r="U32" s="619"/>
      <c r="V32" s="619"/>
      <c r="W32" s="619"/>
      <c r="X32" s="619"/>
      <c r="Y32" s="620"/>
      <c r="Z32" s="671">
        <v>1.2</v>
      </c>
      <c r="AA32" s="671"/>
      <c r="AB32" s="671"/>
      <c r="AC32" s="671"/>
      <c r="AD32" s="672">
        <v>3584</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99.5</v>
      </c>
      <c r="BH32" s="603"/>
      <c r="BI32" s="603"/>
      <c r="BJ32" s="603"/>
      <c r="BK32" s="603"/>
      <c r="BL32" s="603"/>
      <c r="BM32" s="666">
        <v>97.2</v>
      </c>
      <c r="BN32" s="603"/>
      <c r="BO32" s="603"/>
      <c r="BP32" s="603"/>
      <c r="BQ32" s="660"/>
      <c r="BR32" s="681">
        <v>99.3</v>
      </c>
      <c r="BS32" s="603"/>
      <c r="BT32" s="603"/>
      <c r="BU32" s="603"/>
      <c r="BV32" s="603"/>
      <c r="BW32" s="603"/>
      <c r="BX32" s="666">
        <v>96.7</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813100</v>
      </c>
      <c r="S33" s="619"/>
      <c r="T33" s="619"/>
      <c r="U33" s="619"/>
      <c r="V33" s="619"/>
      <c r="W33" s="619"/>
      <c r="X33" s="619"/>
      <c r="Y33" s="620"/>
      <c r="Z33" s="671">
        <v>1.9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18709351</v>
      </c>
      <c r="CS33" s="637"/>
      <c r="CT33" s="637"/>
      <c r="CU33" s="637"/>
      <c r="CV33" s="637"/>
      <c r="CW33" s="637"/>
      <c r="CX33" s="637"/>
      <c r="CY33" s="638"/>
      <c r="CZ33" s="621">
        <v>55.5</v>
      </c>
      <c r="DA33" s="639"/>
      <c r="DB33" s="639"/>
      <c r="DC33" s="640"/>
      <c r="DD33" s="624">
        <v>9725916</v>
      </c>
      <c r="DE33" s="637"/>
      <c r="DF33" s="637"/>
      <c r="DG33" s="637"/>
      <c r="DH33" s="637"/>
      <c r="DI33" s="637"/>
      <c r="DJ33" s="637"/>
      <c r="DK33" s="638"/>
      <c r="DL33" s="624">
        <v>3911898</v>
      </c>
      <c r="DM33" s="637"/>
      <c r="DN33" s="637"/>
      <c r="DO33" s="637"/>
      <c r="DP33" s="637"/>
      <c r="DQ33" s="637"/>
      <c r="DR33" s="637"/>
      <c r="DS33" s="637"/>
      <c r="DT33" s="637"/>
      <c r="DU33" s="637"/>
      <c r="DV33" s="638"/>
      <c r="DW33" s="641">
        <v>44.5</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2635289</v>
      </c>
      <c r="CS34" s="619"/>
      <c r="CT34" s="619"/>
      <c r="CU34" s="619"/>
      <c r="CV34" s="619"/>
      <c r="CW34" s="619"/>
      <c r="CX34" s="619"/>
      <c r="CY34" s="620"/>
      <c r="CZ34" s="621">
        <v>7.8</v>
      </c>
      <c r="DA34" s="639"/>
      <c r="DB34" s="639"/>
      <c r="DC34" s="640"/>
      <c r="DD34" s="624">
        <v>2066997</v>
      </c>
      <c r="DE34" s="619"/>
      <c r="DF34" s="619"/>
      <c r="DG34" s="619"/>
      <c r="DH34" s="619"/>
      <c r="DI34" s="619"/>
      <c r="DJ34" s="619"/>
      <c r="DK34" s="620"/>
      <c r="DL34" s="624">
        <v>1756149</v>
      </c>
      <c r="DM34" s="619"/>
      <c r="DN34" s="619"/>
      <c r="DO34" s="619"/>
      <c r="DP34" s="619"/>
      <c r="DQ34" s="619"/>
      <c r="DR34" s="619"/>
      <c r="DS34" s="619"/>
      <c r="DT34" s="619"/>
      <c r="DU34" s="619"/>
      <c r="DV34" s="620"/>
      <c r="DW34" s="641">
        <v>20</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200000</v>
      </c>
      <c r="S35" s="619"/>
      <c r="T35" s="619"/>
      <c r="U35" s="619"/>
      <c r="V35" s="619"/>
      <c r="W35" s="619"/>
      <c r="X35" s="619"/>
      <c r="Y35" s="620"/>
      <c r="Z35" s="671">
        <v>0.5</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8490968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431579</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311667</v>
      </c>
      <c r="CS35" s="637"/>
      <c r="CT35" s="637"/>
      <c r="CU35" s="637"/>
      <c r="CV35" s="637"/>
      <c r="CW35" s="637"/>
      <c r="CX35" s="637"/>
      <c r="CY35" s="638"/>
      <c r="CZ35" s="621">
        <v>0.9</v>
      </c>
      <c r="DA35" s="639"/>
      <c r="DB35" s="639"/>
      <c r="DC35" s="640"/>
      <c r="DD35" s="624">
        <v>265210</v>
      </c>
      <c r="DE35" s="637"/>
      <c r="DF35" s="637"/>
      <c r="DG35" s="637"/>
      <c r="DH35" s="637"/>
      <c r="DI35" s="637"/>
      <c r="DJ35" s="637"/>
      <c r="DK35" s="638"/>
      <c r="DL35" s="624">
        <v>247948</v>
      </c>
      <c r="DM35" s="637"/>
      <c r="DN35" s="637"/>
      <c r="DO35" s="637"/>
      <c r="DP35" s="637"/>
      <c r="DQ35" s="637"/>
      <c r="DR35" s="637"/>
      <c r="DS35" s="637"/>
      <c r="DT35" s="637"/>
      <c r="DU35" s="637"/>
      <c r="DV35" s="638"/>
      <c r="DW35" s="641">
        <v>2.8</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43284910</v>
      </c>
      <c r="S36" s="659"/>
      <c r="T36" s="659"/>
      <c r="U36" s="659"/>
      <c r="V36" s="659"/>
      <c r="W36" s="659"/>
      <c r="X36" s="659"/>
      <c r="Y36" s="662"/>
      <c r="Z36" s="663">
        <v>100</v>
      </c>
      <c r="AA36" s="663"/>
      <c r="AB36" s="663"/>
      <c r="AC36" s="663"/>
      <c r="AD36" s="664">
        <v>8585700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7208738</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584312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3595129</v>
      </c>
      <c r="CS36" s="619"/>
      <c r="CT36" s="619"/>
      <c r="CU36" s="619"/>
      <c r="CV36" s="619"/>
      <c r="CW36" s="619"/>
      <c r="CX36" s="619"/>
      <c r="CY36" s="620"/>
      <c r="CZ36" s="621">
        <v>10.7</v>
      </c>
      <c r="DA36" s="639"/>
      <c r="DB36" s="639"/>
      <c r="DC36" s="640"/>
      <c r="DD36" s="624">
        <v>2653839</v>
      </c>
      <c r="DE36" s="619"/>
      <c r="DF36" s="619"/>
      <c r="DG36" s="619"/>
      <c r="DH36" s="619"/>
      <c r="DI36" s="619"/>
      <c r="DJ36" s="619"/>
      <c r="DK36" s="620"/>
      <c r="DL36" s="624">
        <v>867488</v>
      </c>
      <c r="DM36" s="619"/>
      <c r="DN36" s="619"/>
      <c r="DO36" s="619"/>
      <c r="DP36" s="619"/>
      <c r="DQ36" s="619"/>
      <c r="DR36" s="619"/>
      <c r="DS36" s="619"/>
      <c r="DT36" s="619"/>
      <c r="DU36" s="619"/>
      <c r="DV36" s="620"/>
      <c r="DW36" s="641">
        <v>9.9</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52214</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5684</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1888491</v>
      </c>
      <c r="CS37" s="637"/>
      <c r="CT37" s="637"/>
      <c r="CU37" s="637"/>
      <c r="CV37" s="637"/>
      <c r="CW37" s="637"/>
      <c r="CX37" s="637"/>
      <c r="CY37" s="638"/>
      <c r="CZ37" s="621">
        <v>5.6</v>
      </c>
      <c r="DA37" s="639"/>
      <c r="DB37" s="639"/>
      <c r="DC37" s="640"/>
      <c r="DD37" s="624">
        <v>1888491</v>
      </c>
      <c r="DE37" s="637"/>
      <c r="DF37" s="637"/>
      <c r="DG37" s="637"/>
      <c r="DH37" s="637"/>
      <c r="DI37" s="637"/>
      <c r="DJ37" s="637"/>
      <c r="DK37" s="638"/>
      <c r="DL37" s="624">
        <v>495756</v>
      </c>
      <c r="DM37" s="637"/>
      <c r="DN37" s="637"/>
      <c r="DO37" s="637"/>
      <c r="DP37" s="637"/>
      <c r="DQ37" s="637"/>
      <c r="DR37" s="637"/>
      <c r="DS37" s="637"/>
      <c r="DT37" s="637"/>
      <c r="DU37" s="637"/>
      <c r="DV37" s="638"/>
      <c r="DW37" s="641">
        <v>5.6</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9575</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8438754</v>
      </c>
      <c r="CS38" s="619"/>
      <c r="CT38" s="619"/>
      <c r="CU38" s="619"/>
      <c r="CV38" s="619"/>
      <c r="CW38" s="619"/>
      <c r="CX38" s="619"/>
      <c r="CY38" s="620"/>
      <c r="CZ38" s="621">
        <v>25</v>
      </c>
      <c r="DA38" s="639"/>
      <c r="DB38" s="639"/>
      <c r="DC38" s="640"/>
      <c r="DD38" s="624">
        <v>2886360</v>
      </c>
      <c r="DE38" s="619"/>
      <c r="DF38" s="619"/>
      <c r="DG38" s="619"/>
      <c r="DH38" s="619"/>
      <c r="DI38" s="619"/>
      <c r="DJ38" s="619"/>
      <c r="DK38" s="620"/>
      <c r="DL38" s="624">
        <v>1040313</v>
      </c>
      <c r="DM38" s="619"/>
      <c r="DN38" s="619"/>
      <c r="DO38" s="619"/>
      <c r="DP38" s="619"/>
      <c r="DQ38" s="619"/>
      <c r="DR38" s="619"/>
      <c r="DS38" s="619"/>
      <c r="DT38" s="619"/>
      <c r="DU38" s="619"/>
      <c r="DV38" s="620"/>
      <c r="DW38" s="641">
        <v>11.8</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3204960</v>
      </c>
      <c r="CS39" s="637"/>
      <c r="CT39" s="637"/>
      <c r="CU39" s="637"/>
      <c r="CV39" s="637"/>
      <c r="CW39" s="637"/>
      <c r="CX39" s="637"/>
      <c r="CY39" s="638"/>
      <c r="CZ39" s="621">
        <v>9.5</v>
      </c>
      <c r="DA39" s="639"/>
      <c r="DB39" s="639"/>
      <c r="DC39" s="640"/>
      <c r="DD39" s="624">
        <v>1832435</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324725</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523552</v>
      </c>
      <c r="CS40" s="619"/>
      <c r="CT40" s="619"/>
      <c r="CU40" s="619"/>
      <c r="CV40" s="619"/>
      <c r="CW40" s="619"/>
      <c r="CX40" s="619"/>
      <c r="CY40" s="620"/>
      <c r="CZ40" s="621">
        <v>1.6</v>
      </c>
      <c r="DA40" s="639"/>
      <c r="DB40" s="639"/>
      <c r="DC40" s="640"/>
      <c r="DD40" s="624">
        <v>21075</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905291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322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8232286</v>
      </c>
      <c r="CS42" s="619"/>
      <c r="CT42" s="619"/>
      <c r="CU42" s="619"/>
      <c r="CV42" s="619"/>
      <c r="CW42" s="619"/>
      <c r="CX42" s="619"/>
      <c r="CY42" s="620"/>
      <c r="CZ42" s="621">
        <v>24.4</v>
      </c>
      <c r="DA42" s="622"/>
      <c r="DB42" s="622"/>
      <c r="DC42" s="623"/>
      <c r="DD42" s="624">
        <v>2149476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95896</v>
      </c>
      <c r="CS43" s="637"/>
      <c r="CT43" s="637"/>
      <c r="CU43" s="637"/>
      <c r="CV43" s="637"/>
      <c r="CW43" s="637"/>
      <c r="CX43" s="637"/>
      <c r="CY43" s="638"/>
      <c r="CZ43" s="621">
        <v>0.3</v>
      </c>
      <c r="DA43" s="639"/>
      <c r="DB43" s="639"/>
      <c r="DC43" s="640"/>
      <c r="DD43" s="624">
        <v>95896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6581749</v>
      </c>
      <c r="CS44" s="619"/>
      <c r="CT44" s="619"/>
      <c r="CU44" s="619"/>
      <c r="CV44" s="619"/>
      <c r="CW44" s="619"/>
      <c r="CX44" s="619"/>
      <c r="CY44" s="620"/>
      <c r="CZ44" s="621">
        <v>19.5</v>
      </c>
      <c r="DA44" s="622"/>
      <c r="DB44" s="622"/>
      <c r="DC44" s="623"/>
      <c r="DD44" s="624">
        <v>1968091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4725232</v>
      </c>
      <c r="CS45" s="637"/>
      <c r="CT45" s="637"/>
      <c r="CU45" s="637"/>
      <c r="CV45" s="637"/>
      <c r="CW45" s="637"/>
      <c r="CX45" s="637"/>
      <c r="CY45" s="638"/>
      <c r="CZ45" s="621">
        <v>14</v>
      </c>
      <c r="DA45" s="639"/>
      <c r="DB45" s="639"/>
      <c r="DC45" s="640"/>
      <c r="DD45" s="624">
        <v>969805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1334378</v>
      </c>
      <c r="CS46" s="619"/>
      <c r="CT46" s="619"/>
      <c r="CU46" s="619"/>
      <c r="CV46" s="619"/>
      <c r="CW46" s="619"/>
      <c r="CX46" s="619"/>
      <c r="CY46" s="620"/>
      <c r="CZ46" s="621">
        <v>4</v>
      </c>
      <c r="DA46" s="622"/>
      <c r="DB46" s="622"/>
      <c r="DC46" s="623"/>
      <c r="DD46" s="624">
        <v>476147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1650537</v>
      </c>
      <c r="CS47" s="637"/>
      <c r="CT47" s="637"/>
      <c r="CU47" s="637"/>
      <c r="CV47" s="637"/>
      <c r="CW47" s="637"/>
      <c r="CX47" s="637"/>
      <c r="CY47" s="638"/>
      <c r="CZ47" s="621">
        <v>4.9000000000000004</v>
      </c>
      <c r="DA47" s="639"/>
      <c r="DB47" s="639"/>
      <c r="DC47" s="640"/>
      <c r="DD47" s="624">
        <v>181385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33699981</v>
      </c>
      <c r="CS49" s="603"/>
      <c r="CT49" s="603"/>
      <c r="CU49" s="603"/>
      <c r="CV49" s="603"/>
      <c r="CW49" s="603"/>
      <c r="CX49" s="603"/>
      <c r="CY49" s="604"/>
      <c r="CZ49" s="605">
        <v>100</v>
      </c>
      <c r="DA49" s="606"/>
      <c r="DB49" s="606"/>
      <c r="DC49" s="607"/>
      <c r="DD49" s="608">
        <v>16248314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35" right="0.42"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340</v>
      </c>
      <c r="DK2" s="1140"/>
      <c r="DL2" s="1140"/>
      <c r="DM2" s="1140"/>
      <c r="DN2" s="1140"/>
      <c r="DO2" s="1141"/>
      <c r="DP2" s="200"/>
      <c r="DQ2" s="1139" t="s">
        <v>341</v>
      </c>
      <c r="DR2" s="1140"/>
      <c r="DS2" s="1140"/>
      <c r="DT2" s="1140"/>
      <c r="DU2" s="1140"/>
      <c r="DV2" s="1140"/>
      <c r="DW2" s="1140"/>
      <c r="DX2" s="1140"/>
      <c r="DY2" s="1140"/>
      <c r="DZ2" s="114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2" t="s">
        <v>342</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42"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7" t="s">
        <v>358</v>
      </c>
      <c r="DH5" s="1128"/>
      <c r="DI5" s="1128"/>
      <c r="DJ5" s="1128"/>
      <c r="DK5" s="1129"/>
      <c r="DL5" s="1127" t="s">
        <v>359</v>
      </c>
      <c r="DM5" s="1128"/>
      <c r="DN5" s="1128"/>
      <c r="DO5" s="1128"/>
      <c r="DP5" s="1129"/>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3"/>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0"/>
      <c r="DH6" s="1131"/>
      <c r="DI6" s="1131"/>
      <c r="DJ6" s="1131"/>
      <c r="DK6" s="1132"/>
      <c r="DL6" s="1130"/>
      <c r="DM6" s="1131"/>
      <c r="DN6" s="1131"/>
      <c r="DO6" s="1131"/>
      <c r="DP6" s="1132"/>
      <c r="DQ6" s="1030"/>
      <c r="DR6" s="1031"/>
      <c r="DS6" s="1031"/>
      <c r="DT6" s="1031"/>
      <c r="DU6" s="1032"/>
      <c r="DV6" s="1030"/>
      <c r="DW6" s="1031"/>
      <c r="DX6" s="1031"/>
      <c r="DY6" s="1031"/>
      <c r="DZ6" s="1044"/>
      <c r="EA6" s="205"/>
    </row>
    <row r="7" spans="1:131" s="206" customFormat="1" ht="26.25" customHeight="1" thickTop="1" x14ac:dyDescent="0.15">
      <c r="A7" s="209">
        <v>1</v>
      </c>
      <c r="B7" s="1079" t="s">
        <v>361</v>
      </c>
      <c r="C7" s="1080"/>
      <c r="D7" s="1080"/>
      <c r="E7" s="1080"/>
      <c r="F7" s="1080"/>
      <c r="G7" s="1080"/>
      <c r="H7" s="1080"/>
      <c r="I7" s="1080"/>
      <c r="J7" s="1080"/>
      <c r="K7" s="1080"/>
      <c r="L7" s="1080"/>
      <c r="M7" s="1080"/>
      <c r="N7" s="1080"/>
      <c r="O7" s="1080"/>
      <c r="P7" s="1081"/>
      <c r="Q7" s="1133">
        <v>43285</v>
      </c>
      <c r="R7" s="1134"/>
      <c r="S7" s="1134"/>
      <c r="T7" s="1134"/>
      <c r="U7" s="1134"/>
      <c r="V7" s="1134">
        <v>33700</v>
      </c>
      <c r="W7" s="1134"/>
      <c r="X7" s="1134"/>
      <c r="Y7" s="1134"/>
      <c r="Z7" s="1134"/>
      <c r="AA7" s="1134">
        <f>Q7-V7</f>
        <v>9585</v>
      </c>
      <c r="AB7" s="1134"/>
      <c r="AC7" s="1134"/>
      <c r="AD7" s="1134"/>
      <c r="AE7" s="1135"/>
      <c r="AF7" s="1136">
        <v>1289</v>
      </c>
      <c r="AG7" s="1137"/>
      <c r="AH7" s="1137"/>
      <c r="AI7" s="1137"/>
      <c r="AJ7" s="1138"/>
      <c r="AK7" s="1120">
        <v>189</v>
      </c>
      <c r="AL7" s="1121"/>
      <c r="AM7" s="1121"/>
      <c r="AN7" s="1121"/>
      <c r="AO7" s="1121"/>
      <c r="AP7" s="1121">
        <v>10144</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c r="BS7" s="1124" t="s">
        <v>544</v>
      </c>
      <c r="BT7" s="1125"/>
      <c r="BU7" s="1125"/>
      <c r="BV7" s="1125"/>
      <c r="BW7" s="1125"/>
      <c r="BX7" s="1125"/>
      <c r="BY7" s="1125"/>
      <c r="BZ7" s="1125"/>
      <c r="CA7" s="1125"/>
      <c r="CB7" s="1125"/>
      <c r="CC7" s="1125"/>
      <c r="CD7" s="1125"/>
      <c r="CE7" s="1125"/>
      <c r="CF7" s="1125"/>
      <c r="CG7" s="1126"/>
      <c r="CH7" s="1117">
        <v>2</v>
      </c>
      <c r="CI7" s="1118"/>
      <c r="CJ7" s="1118"/>
      <c r="CK7" s="1118"/>
      <c r="CL7" s="1119"/>
      <c r="CM7" s="1117">
        <v>730</v>
      </c>
      <c r="CN7" s="1118"/>
      <c r="CO7" s="1118"/>
      <c r="CP7" s="1118"/>
      <c r="CQ7" s="1119"/>
      <c r="CR7" s="1117">
        <v>5</v>
      </c>
      <c r="CS7" s="1118"/>
      <c r="CT7" s="1118"/>
      <c r="CU7" s="1118"/>
      <c r="CV7" s="1119"/>
      <c r="CW7" s="1117" t="s">
        <v>547</v>
      </c>
      <c r="CX7" s="1118"/>
      <c r="CY7" s="1118"/>
      <c r="CZ7" s="1118"/>
      <c r="DA7" s="1119"/>
      <c r="DB7" s="1117">
        <v>529</v>
      </c>
      <c r="DC7" s="1118"/>
      <c r="DD7" s="1118"/>
      <c r="DE7" s="1118"/>
      <c r="DF7" s="1119"/>
      <c r="DG7" s="1117" t="s">
        <v>547</v>
      </c>
      <c r="DH7" s="1118"/>
      <c r="DI7" s="1118"/>
      <c r="DJ7" s="1118"/>
      <c r="DK7" s="1119"/>
      <c r="DL7" s="1117" t="s">
        <v>547</v>
      </c>
      <c r="DM7" s="1118"/>
      <c r="DN7" s="1118"/>
      <c r="DO7" s="1118"/>
      <c r="DP7" s="1119"/>
      <c r="DQ7" s="1117">
        <v>442</v>
      </c>
      <c r="DR7" s="1118"/>
      <c r="DS7" s="1118"/>
      <c r="DT7" s="1118"/>
      <c r="DU7" s="1119"/>
      <c r="DV7" s="1144"/>
      <c r="DW7" s="1145"/>
      <c r="DX7" s="1145"/>
      <c r="DY7" s="1145"/>
      <c r="DZ7" s="1146"/>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5"/>
      <c r="AL8" s="1116"/>
      <c r="AM8" s="1116"/>
      <c r="AN8" s="1116"/>
      <c r="AO8" s="1116"/>
      <c r="AP8" s="1116"/>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0" t="s">
        <v>545</v>
      </c>
      <c r="BT8" s="1041"/>
      <c r="BU8" s="1041"/>
      <c r="BV8" s="1041"/>
      <c r="BW8" s="1041"/>
      <c r="BX8" s="1041"/>
      <c r="BY8" s="1041"/>
      <c r="BZ8" s="1041"/>
      <c r="CA8" s="1041"/>
      <c r="CB8" s="1041"/>
      <c r="CC8" s="1041"/>
      <c r="CD8" s="1041"/>
      <c r="CE8" s="1041"/>
      <c r="CF8" s="1041"/>
      <c r="CG8" s="1042"/>
      <c r="CH8" s="1015">
        <v>4</v>
      </c>
      <c r="CI8" s="1016"/>
      <c r="CJ8" s="1016"/>
      <c r="CK8" s="1016"/>
      <c r="CL8" s="1017"/>
      <c r="CM8" s="1015">
        <v>84</v>
      </c>
      <c r="CN8" s="1016"/>
      <c r="CO8" s="1016"/>
      <c r="CP8" s="1016"/>
      <c r="CQ8" s="1017"/>
      <c r="CR8" s="1015">
        <v>26</v>
      </c>
      <c r="CS8" s="1016"/>
      <c r="CT8" s="1016"/>
      <c r="CU8" s="1016"/>
      <c r="CV8" s="1017"/>
      <c r="CW8" s="1015" t="s">
        <v>547</v>
      </c>
      <c r="CX8" s="1016"/>
      <c r="CY8" s="1016"/>
      <c r="CZ8" s="1016"/>
      <c r="DA8" s="1017"/>
      <c r="DB8" s="1015" t="s">
        <v>547</v>
      </c>
      <c r="DC8" s="1016"/>
      <c r="DD8" s="1016"/>
      <c r="DE8" s="1016"/>
      <c r="DF8" s="1017"/>
      <c r="DG8" s="1015" t="s">
        <v>547</v>
      </c>
      <c r="DH8" s="1016"/>
      <c r="DI8" s="1016"/>
      <c r="DJ8" s="1016"/>
      <c r="DK8" s="1017"/>
      <c r="DL8" s="1015" t="s">
        <v>547</v>
      </c>
      <c r="DM8" s="1016"/>
      <c r="DN8" s="1016"/>
      <c r="DO8" s="1016"/>
      <c r="DP8" s="1017"/>
      <c r="DQ8" s="1015" t="s">
        <v>547</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5"/>
      <c r="AL9" s="1116"/>
      <c r="AM9" s="1116"/>
      <c r="AN9" s="1116"/>
      <c r="AO9" s="1116"/>
      <c r="AP9" s="1116"/>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10"/>
      <c r="R22" s="1111"/>
      <c r="S22" s="1111"/>
      <c r="T22" s="1111"/>
      <c r="U22" s="1111"/>
      <c r="V22" s="1111"/>
      <c r="W22" s="1111"/>
      <c r="X22" s="1111"/>
      <c r="Y22" s="1111"/>
      <c r="Z22" s="1111"/>
      <c r="AA22" s="1111"/>
      <c r="AB22" s="1111"/>
      <c r="AC22" s="1111"/>
      <c r="AD22" s="1111"/>
      <c r="AE22" s="1112"/>
      <c r="AF22" s="1045"/>
      <c r="AG22" s="1046"/>
      <c r="AH22" s="1046"/>
      <c r="AI22" s="1046"/>
      <c r="AJ22" s="1047"/>
      <c r="AK22" s="1106"/>
      <c r="AL22" s="1107"/>
      <c r="AM22" s="1107"/>
      <c r="AN22" s="1107"/>
      <c r="AO22" s="1107"/>
      <c r="AP22" s="1107"/>
      <c r="AQ22" s="1107"/>
      <c r="AR22" s="1107"/>
      <c r="AS22" s="1107"/>
      <c r="AT22" s="1107"/>
      <c r="AU22" s="1108"/>
      <c r="AV22" s="1108"/>
      <c r="AW22" s="1108"/>
      <c r="AX22" s="1108"/>
      <c r="AY22" s="1109"/>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7">
        <f>SUM(Q7:U22)</f>
        <v>43285</v>
      </c>
      <c r="R23" s="1098"/>
      <c r="S23" s="1098"/>
      <c r="T23" s="1098"/>
      <c r="U23" s="1098"/>
      <c r="V23" s="1098">
        <f t="shared" ref="V23" si="0">SUM(V7:Z22)</f>
        <v>33700</v>
      </c>
      <c r="W23" s="1098"/>
      <c r="X23" s="1098"/>
      <c r="Y23" s="1098"/>
      <c r="Z23" s="1098"/>
      <c r="AA23" s="1098">
        <f t="shared" ref="AA23" si="1">SUM(AA7:AE22)</f>
        <v>9585</v>
      </c>
      <c r="AB23" s="1098"/>
      <c r="AC23" s="1098"/>
      <c r="AD23" s="1098"/>
      <c r="AE23" s="1099"/>
      <c r="AF23" s="1100">
        <v>1289</v>
      </c>
      <c r="AG23" s="1098"/>
      <c r="AH23" s="1098"/>
      <c r="AI23" s="1098"/>
      <c r="AJ23" s="1101"/>
      <c r="AK23" s="1102"/>
      <c r="AL23" s="1103"/>
      <c r="AM23" s="1103"/>
      <c r="AN23" s="1103"/>
      <c r="AO23" s="1103"/>
      <c r="AP23" s="1098">
        <f>SUM(AP7:AT22)</f>
        <v>10144</v>
      </c>
      <c r="AQ23" s="1098"/>
      <c r="AR23" s="1098"/>
      <c r="AS23" s="1098"/>
      <c r="AT23" s="1098"/>
      <c r="AU23" s="1104"/>
      <c r="AV23" s="1104"/>
      <c r="AW23" s="1104"/>
      <c r="AX23" s="1104"/>
      <c r="AY23" s="1105"/>
      <c r="AZ23" s="1094" t="s">
        <v>108</v>
      </c>
      <c r="BA23" s="1095"/>
      <c r="BB23" s="1095"/>
      <c r="BC23" s="1095"/>
      <c r="BD23" s="1096"/>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3" t="s">
        <v>365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92" t="s">
        <v>366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8" t="s">
        <v>370</v>
      </c>
      <c r="AG26" s="1034"/>
      <c r="AH26" s="1034"/>
      <c r="AI26" s="1034"/>
      <c r="AJ26" s="1089"/>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90"/>
      <c r="AG27" s="1037"/>
      <c r="AH27" s="1037"/>
      <c r="AI27" s="1037"/>
      <c r="AJ27" s="1091"/>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9" t="s">
        <v>375</v>
      </c>
      <c r="C28" s="1080"/>
      <c r="D28" s="1080"/>
      <c r="E28" s="1080"/>
      <c r="F28" s="1080"/>
      <c r="G28" s="1080"/>
      <c r="H28" s="1080"/>
      <c r="I28" s="1080"/>
      <c r="J28" s="1080"/>
      <c r="K28" s="1080"/>
      <c r="L28" s="1080"/>
      <c r="M28" s="1080"/>
      <c r="N28" s="1080"/>
      <c r="O28" s="1080"/>
      <c r="P28" s="1081"/>
      <c r="Q28" s="1082">
        <v>5497</v>
      </c>
      <c r="R28" s="1083"/>
      <c r="S28" s="1083"/>
      <c r="T28" s="1083"/>
      <c r="U28" s="1083"/>
      <c r="V28" s="1083">
        <v>5065</v>
      </c>
      <c r="W28" s="1083"/>
      <c r="X28" s="1083"/>
      <c r="Y28" s="1083"/>
      <c r="Z28" s="1083"/>
      <c r="AA28" s="1083">
        <f t="shared" ref="AA28:AA34" si="2">Q28-V28</f>
        <v>432</v>
      </c>
      <c r="AB28" s="1083"/>
      <c r="AC28" s="1083"/>
      <c r="AD28" s="1083"/>
      <c r="AE28" s="1084"/>
      <c r="AF28" s="1085">
        <v>432</v>
      </c>
      <c r="AG28" s="1083"/>
      <c r="AH28" s="1083"/>
      <c r="AI28" s="1083"/>
      <c r="AJ28" s="1086"/>
      <c r="AK28" s="1087">
        <v>282</v>
      </c>
      <c r="AL28" s="1075"/>
      <c r="AM28" s="1075"/>
      <c r="AN28" s="1075"/>
      <c r="AO28" s="1075"/>
      <c r="AP28" s="1075" t="s">
        <v>546</v>
      </c>
      <c r="AQ28" s="1075"/>
      <c r="AR28" s="1075"/>
      <c r="AS28" s="1075"/>
      <c r="AT28" s="1075"/>
      <c r="AU28" s="1075" t="s">
        <v>546</v>
      </c>
      <c r="AV28" s="1075"/>
      <c r="AW28" s="1075"/>
      <c r="AX28" s="1075"/>
      <c r="AY28" s="1075"/>
      <c r="AZ28" s="1076" t="s">
        <v>546</v>
      </c>
      <c r="BA28" s="1076"/>
      <c r="BB28" s="1076"/>
      <c r="BC28" s="1076"/>
      <c r="BD28" s="1076"/>
      <c r="BE28" s="1077"/>
      <c r="BF28" s="1077"/>
      <c r="BG28" s="1077"/>
      <c r="BH28" s="1077"/>
      <c r="BI28" s="1078"/>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3187</v>
      </c>
      <c r="R29" s="1070"/>
      <c r="S29" s="1070"/>
      <c r="T29" s="1070"/>
      <c r="U29" s="1070"/>
      <c r="V29" s="1070">
        <v>3116</v>
      </c>
      <c r="W29" s="1070"/>
      <c r="X29" s="1070"/>
      <c r="Y29" s="1070"/>
      <c r="Z29" s="1070"/>
      <c r="AA29" s="1070">
        <f t="shared" si="2"/>
        <v>71</v>
      </c>
      <c r="AB29" s="1070"/>
      <c r="AC29" s="1070"/>
      <c r="AD29" s="1070"/>
      <c r="AE29" s="1071"/>
      <c r="AF29" s="1045">
        <v>71</v>
      </c>
      <c r="AG29" s="1046"/>
      <c r="AH29" s="1046"/>
      <c r="AI29" s="1046"/>
      <c r="AJ29" s="1047"/>
      <c r="AK29" s="1006">
        <v>441</v>
      </c>
      <c r="AL29" s="997"/>
      <c r="AM29" s="997"/>
      <c r="AN29" s="997"/>
      <c r="AO29" s="997"/>
      <c r="AP29" s="997" t="s">
        <v>546</v>
      </c>
      <c r="AQ29" s="997"/>
      <c r="AR29" s="997"/>
      <c r="AS29" s="997"/>
      <c r="AT29" s="997"/>
      <c r="AU29" s="997" t="s">
        <v>546</v>
      </c>
      <c r="AV29" s="997"/>
      <c r="AW29" s="997"/>
      <c r="AX29" s="997"/>
      <c r="AY29" s="997"/>
      <c r="AZ29" s="1072" t="s">
        <v>546</v>
      </c>
      <c r="BA29" s="1073"/>
      <c r="BB29" s="1073"/>
      <c r="BC29" s="1073"/>
      <c r="BD29" s="1074"/>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423</v>
      </c>
      <c r="R30" s="1070"/>
      <c r="S30" s="1070"/>
      <c r="T30" s="1070"/>
      <c r="U30" s="1070"/>
      <c r="V30" s="1070">
        <v>417</v>
      </c>
      <c r="W30" s="1070"/>
      <c r="X30" s="1070"/>
      <c r="Y30" s="1070"/>
      <c r="Z30" s="1070"/>
      <c r="AA30" s="1070">
        <f t="shared" si="2"/>
        <v>6</v>
      </c>
      <c r="AB30" s="1070"/>
      <c r="AC30" s="1070"/>
      <c r="AD30" s="1070"/>
      <c r="AE30" s="1071"/>
      <c r="AF30" s="1045">
        <v>6</v>
      </c>
      <c r="AG30" s="1046"/>
      <c r="AH30" s="1046"/>
      <c r="AI30" s="1046"/>
      <c r="AJ30" s="1047"/>
      <c r="AK30" s="1006">
        <v>76</v>
      </c>
      <c r="AL30" s="997"/>
      <c r="AM30" s="997"/>
      <c r="AN30" s="997"/>
      <c r="AO30" s="997"/>
      <c r="AP30" s="997" t="s">
        <v>546</v>
      </c>
      <c r="AQ30" s="997"/>
      <c r="AR30" s="997"/>
      <c r="AS30" s="997"/>
      <c r="AT30" s="997"/>
      <c r="AU30" s="997" t="s">
        <v>546</v>
      </c>
      <c r="AV30" s="997"/>
      <c r="AW30" s="997"/>
      <c r="AX30" s="997"/>
      <c r="AY30" s="997"/>
      <c r="AZ30" s="1072" t="s">
        <v>546</v>
      </c>
      <c r="BA30" s="1073"/>
      <c r="BB30" s="1073"/>
      <c r="BC30" s="1073"/>
      <c r="BD30" s="1074"/>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1290</v>
      </c>
      <c r="R31" s="1070"/>
      <c r="S31" s="1070"/>
      <c r="T31" s="1070"/>
      <c r="U31" s="1070"/>
      <c r="V31" s="1070">
        <v>271</v>
      </c>
      <c r="W31" s="1070"/>
      <c r="X31" s="1070"/>
      <c r="Y31" s="1070"/>
      <c r="Z31" s="1070"/>
      <c r="AA31" s="1070">
        <f t="shared" si="2"/>
        <v>1019</v>
      </c>
      <c r="AB31" s="1070"/>
      <c r="AC31" s="1070"/>
      <c r="AD31" s="1070"/>
      <c r="AE31" s="1071"/>
      <c r="AF31" s="1045">
        <v>1019</v>
      </c>
      <c r="AG31" s="1046"/>
      <c r="AH31" s="1046"/>
      <c r="AI31" s="1046"/>
      <c r="AJ31" s="1047"/>
      <c r="AK31" s="1006">
        <v>48</v>
      </c>
      <c r="AL31" s="997"/>
      <c r="AM31" s="997"/>
      <c r="AN31" s="997"/>
      <c r="AO31" s="997"/>
      <c r="AP31" s="997">
        <v>2572</v>
      </c>
      <c r="AQ31" s="997"/>
      <c r="AR31" s="997"/>
      <c r="AS31" s="997"/>
      <c r="AT31" s="997"/>
      <c r="AU31" s="997">
        <v>291</v>
      </c>
      <c r="AV31" s="997"/>
      <c r="AW31" s="997"/>
      <c r="AX31" s="997"/>
      <c r="AY31" s="997"/>
      <c r="AZ31" s="1072" t="s">
        <v>546</v>
      </c>
      <c r="BA31" s="1073"/>
      <c r="BB31" s="1073"/>
      <c r="BC31" s="1073"/>
      <c r="BD31" s="1074"/>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994</v>
      </c>
      <c r="R32" s="1070"/>
      <c r="S32" s="1070"/>
      <c r="T32" s="1070"/>
      <c r="U32" s="1070"/>
      <c r="V32" s="1070">
        <v>6</v>
      </c>
      <c r="W32" s="1070"/>
      <c r="X32" s="1070"/>
      <c r="Y32" s="1070"/>
      <c r="Z32" s="1070"/>
      <c r="AA32" s="1070">
        <f t="shared" si="2"/>
        <v>988</v>
      </c>
      <c r="AB32" s="1070"/>
      <c r="AC32" s="1070"/>
      <c r="AD32" s="1070"/>
      <c r="AE32" s="1071"/>
      <c r="AF32" s="1045">
        <v>988</v>
      </c>
      <c r="AG32" s="1046"/>
      <c r="AH32" s="1046"/>
      <c r="AI32" s="1046"/>
      <c r="AJ32" s="1047"/>
      <c r="AK32" s="1006">
        <v>0</v>
      </c>
      <c r="AL32" s="997"/>
      <c r="AM32" s="997"/>
      <c r="AN32" s="997"/>
      <c r="AO32" s="997"/>
      <c r="AP32" s="997">
        <v>130</v>
      </c>
      <c r="AQ32" s="997"/>
      <c r="AR32" s="997"/>
      <c r="AS32" s="997"/>
      <c r="AT32" s="997"/>
      <c r="AU32" s="997">
        <v>0</v>
      </c>
      <c r="AV32" s="997"/>
      <c r="AW32" s="997"/>
      <c r="AX32" s="997"/>
      <c r="AY32" s="997"/>
      <c r="AZ32" s="1072" t="s">
        <v>546</v>
      </c>
      <c r="BA32" s="1073"/>
      <c r="BB32" s="1073"/>
      <c r="BC32" s="1073"/>
      <c r="BD32" s="1074"/>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7796</v>
      </c>
      <c r="R33" s="1070"/>
      <c r="S33" s="1070"/>
      <c r="T33" s="1070"/>
      <c r="U33" s="1070"/>
      <c r="V33" s="1070">
        <v>7412</v>
      </c>
      <c r="W33" s="1070"/>
      <c r="X33" s="1070"/>
      <c r="Y33" s="1070"/>
      <c r="Z33" s="1070"/>
      <c r="AA33" s="1070">
        <f t="shared" si="2"/>
        <v>384</v>
      </c>
      <c r="AB33" s="1070"/>
      <c r="AC33" s="1070"/>
      <c r="AD33" s="1070"/>
      <c r="AE33" s="1071"/>
      <c r="AF33" s="1045">
        <v>384</v>
      </c>
      <c r="AG33" s="1046"/>
      <c r="AH33" s="1046"/>
      <c r="AI33" s="1046"/>
      <c r="AJ33" s="1047"/>
      <c r="AK33" s="1006">
        <v>7123</v>
      </c>
      <c r="AL33" s="997"/>
      <c r="AM33" s="997"/>
      <c r="AN33" s="997"/>
      <c r="AO33" s="997"/>
      <c r="AP33" s="997">
        <v>6413</v>
      </c>
      <c r="AQ33" s="997"/>
      <c r="AR33" s="997"/>
      <c r="AS33" s="997"/>
      <c r="AT33" s="997"/>
      <c r="AU33" s="997">
        <v>603</v>
      </c>
      <c r="AV33" s="997"/>
      <c r="AW33" s="997"/>
      <c r="AX33" s="997"/>
      <c r="AY33" s="997"/>
      <c r="AZ33" s="1072" t="s">
        <v>546</v>
      </c>
      <c r="BA33" s="1073"/>
      <c r="BB33" s="1073"/>
      <c r="BC33" s="1073"/>
      <c r="BD33" s="1074"/>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94</v>
      </c>
      <c r="R34" s="1070"/>
      <c r="S34" s="1070"/>
      <c r="T34" s="1070"/>
      <c r="U34" s="1070"/>
      <c r="V34" s="1070">
        <v>91</v>
      </c>
      <c r="W34" s="1070"/>
      <c r="X34" s="1070"/>
      <c r="Y34" s="1070"/>
      <c r="Z34" s="1070"/>
      <c r="AA34" s="1070">
        <f t="shared" si="2"/>
        <v>3</v>
      </c>
      <c r="AB34" s="1070"/>
      <c r="AC34" s="1070"/>
      <c r="AD34" s="1070"/>
      <c r="AE34" s="1071"/>
      <c r="AF34" s="1045">
        <v>3</v>
      </c>
      <c r="AG34" s="1046"/>
      <c r="AH34" s="1046"/>
      <c r="AI34" s="1046"/>
      <c r="AJ34" s="1047"/>
      <c r="AK34" s="1006">
        <v>78</v>
      </c>
      <c r="AL34" s="997"/>
      <c r="AM34" s="997"/>
      <c r="AN34" s="997"/>
      <c r="AO34" s="997"/>
      <c r="AP34" s="997">
        <v>790</v>
      </c>
      <c r="AQ34" s="997"/>
      <c r="AR34" s="997"/>
      <c r="AS34" s="997"/>
      <c r="AT34" s="997"/>
      <c r="AU34" s="997">
        <v>716</v>
      </c>
      <c r="AV34" s="997"/>
      <c r="AW34" s="997"/>
      <c r="AX34" s="997"/>
      <c r="AY34" s="997"/>
      <c r="AZ34" s="1072" t="s">
        <v>546</v>
      </c>
      <c r="BA34" s="1073"/>
      <c r="BB34" s="1073"/>
      <c r="BC34" s="1073"/>
      <c r="BD34" s="1074"/>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2902</v>
      </c>
      <c r="AG63" s="985"/>
      <c r="AH63" s="985"/>
      <c r="AI63" s="985"/>
      <c r="AJ63" s="1056"/>
      <c r="AK63" s="1057"/>
      <c r="AL63" s="989"/>
      <c r="AM63" s="989"/>
      <c r="AN63" s="989"/>
      <c r="AO63" s="989"/>
      <c r="AP63" s="985">
        <f>SUM(AP28:AT34)</f>
        <v>9905</v>
      </c>
      <c r="AQ63" s="985"/>
      <c r="AR63" s="985"/>
      <c r="AS63" s="985"/>
      <c r="AT63" s="985"/>
      <c r="AU63" s="985">
        <f>SUM(AU28:AY34)</f>
        <v>1610</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548</v>
      </c>
      <c r="C68" s="1012"/>
      <c r="D68" s="1012"/>
      <c r="E68" s="1012"/>
      <c r="F68" s="1012"/>
      <c r="G68" s="1012"/>
      <c r="H68" s="1012"/>
      <c r="I68" s="1012"/>
      <c r="J68" s="1012"/>
      <c r="K68" s="1012"/>
      <c r="L68" s="1012"/>
      <c r="M68" s="1012"/>
      <c r="N68" s="1012"/>
      <c r="O68" s="1012"/>
      <c r="P68" s="1013"/>
      <c r="Q68" s="1014">
        <v>10853</v>
      </c>
      <c r="R68" s="1008"/>
      <c r="S68" s="1008"/>
      <c r="T68" s="1008"/>
      <c r="U68" s="1008"/>
      <c r="V68" s="1008">
        <v>10234</v>
      </c>
      <c r="W68" s="1008"/>
      <c r="X68" s="1008"/>
      <c r="Y68" s="1008"/>
      <c r="Z68" s="1008"/>
      <c r="AA68" s="1008">
        <v>618</v>
      </c>
      <c r="AB68" s="1008"/>
      <c r="AC68" s="1008"/>
      <c r="AD68" s="1008"/>
      <c r="AE68" s="1008"/>
      <c r="AF68" s="1008">
        <v>618</v>
      </c>
      <c r="AG68" s="1008"/>
      <c r="AH68" s="1008"/>
      <c r="AI68" s="1008"/>
      <c r="AJ68" s="1008"/>
      <c r="AK68" s="1008">
        <v>829</v>
      </c>
      <c r="AL68" s="1008"/>
      <c r="AM68" s="1008"/>
      <c r="AN68" s="1008"/>
      <c r="AO68" s="1008"/>
      <c r="AP68" s="1008">
        <v>666</v>
      </c>
      <c r="AQ68" s="1008"/>
      <c r="AR68" s="1008"/>
      <c r="AS68" s="1008"/>
      <c r="AT68" s="1008"/>
      <c r="AU68" s="1008">
        <v>386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552</v>
      </c>
      <c r="C69" s="1001"/>
      <c r="D69" s="1001"/>
      <c r="E69" s="1001"/>
      <c r="F69" s="1001"/>
      <c r="G69" s="1001"/>
      <c r="H69" s="1001"/>
      <c r="I69" s="1001"/>
      <c r="J69" s="1001"/>
      <c r="K69" s="1001"/>
      <c r="L69" s="1001"/>
      <c r="M69" s="1001"/>
      <c r="N69" s="1001"/>
      <c r="O69" s="1001"/>
      <c r="P69" s="1002"/>
      <c r="Q69" s="1003">
        <v>15214</v>
      </c>
      <c r="R69" s="997"/>
      <c r="S69" s="997"/>
      <c r="T69" s="997"/>
      <c r="U69" s="997"/>
      <c r="V69" s="997">
        <v>14151</v>
      </c>
      <c r="W69" s="997"/>
      <c r="X69" s="997"/>
      <c r="Y69" s="997"/>
      <c r="Z69" s="997"/>
      <c r="AA69" s="997">
        <v>1064</v>
      </c>
      <c r="AB69" s="997"/>
      <c r="AC69" s="997"/>
      <c r="AD69" s="997"/>
      <c r="AE69" s="997"/>
      <c r="AF69" s="997">
        <v>1064</v>
      </c>
      <c r="AG69" s="997"/>
      <c r="AH69" s="997"/>
      <c r="AI69" s="997"/>
      <c r="AJ69" s="997"/>
      <c r="AK69" s="997">
        <v>50</v>
      </c>
      <c r="AL69" s="997"/>
      <c r="AM69" s="997"/>
      <c r="AN69" s="997"/>
      <c r="AO69" s="997"/>
      <c r="AP69" s="997" t="s">
        <v>487</v>
      </c>
      <c r="AQ69" s="997"/>
      <c r="AR69" s="997"/>
      <c r="AS69" s="997"/>
      <c r="AT69" s="997"/>
      <c r="AU69" s="997" t="s">
        <v>487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549</v>
      </c>
      <c r="C70" s="1001"/>
      <c r="D70" s="1001"/>
      <c r="E70" s="1001"/>
      <c r="F70" s="1001"/>
      <c r="G70" s="1001"/>
      <c r="H70" s="1001"/>
      <c r="I70" s="1001"/>
      <c r="J70" s="1001"/>
      <c r="K70" s="1001"/>
      <c r="L70" s="1001"/>
      <c r="M70" s="1001"/>
      <c r="N70" s="1001"/>
      <c r="O70" s="1001"/>
      <c r="P70" s="1002"/>
      <c r="Q70" s="1003">
        <v>1079</v>
      </c>
      <c r="R70" s="997"/>
      <c r="S70" s="997"/>
      <c r="T70" s="997"/>
      <c r="U70" s="997"/>
      <c r="V70" s="997">
        <v>1077</v>
      </c>
      <c r="W70" s="997"/>
      <c r="X70" s="997"/>
      <c r="Y70" s="997"/>
      <c r="Z70" s="997"/>
      <c r="AA70" s="997">
        <v>2</v>
      </c>
      <c r="AB70" s="997"/>
      <c r="AC70" s="997"/>
      <c r="AD70" s="997"/>
      <c r="AE70" s="997"/>
      <c r="AF70" s="997">
        <v>2</v>
      </c>
      <c r="AG70" s="997"/>
      <c r="AH70" s="997"/>
      <c r="AI70" s="997"/>
      <c r="AJ70" s="997"/>
      <c r="AK70" s="997">
        <v>2</v>
      </c>
      <c r="AL70" s="997"/>
      <c r="AM70" s="997"/>
      <c r="AN70" s="997"/>
      <c r="AO70" s="997"/>
      <c r="AP70" s="997" t="s">
        <v>487</v>
      </c>
      <c r="AQ70" s="997"/>
      <c r="AR70" s="997"/>
      <c r="AS70" s="997"/>
      <c r="AT70" s="997"/>
      <c r="AU70" s="997" t="s">
        <v>487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550</v>
      </c>
      <c r="C71" s="1001"/>
      <c r="D71" s="1001"/>
      <c r="E71" s="1001"/>
      <c r="F71" s="1001"/>
      <c r="G71" s="1001"/>
      <c r="H71" s="1001"/>
      <c r="I71" s="1001"/>
      <c r="J71" s="1001"/>
      <c r="K71" s="1001"/>
      <c r="L71" s="1001"/>
      <c r="M71" s="1001"/>
      <c r="N71" s="1001"/>
      <c r="O71" s="1001"/>
      <c r="P71" s="1002"/>
      <c r="Q71" s="1003">
        <v>173</v>
      </c>
      <c r="R71" s="997"/>
      <c r="S71" s="997"/>
      <c r="T71" s="997"/>
      <c r="U71" s="997"/>
      <c r="V71" s="997">
        <v>153</v>
      </c>
      <c r="W71" s="997"/>
      <c r="X71" s="997"/>
      <c r="Y71" s="997"/>
      <c r="Z71" s="997"/>
      <c r="AA71" s="997">
        <v>21</v>
      </c>
      <c r="AB71" s="997"/>
      <c r="AC71" s="997"/>
      <c r="AD71" s="997"/>
      <c r="AE71" s="997"/>
      <c r="AF71" s="997">
        <v>4</v>
      </c>
      <c r="AG71" s="997"/>
      <c r="AH71" s="997"/>
      <c r="AI71" s="997"/>
      <c r="AJ71" s="997"/>
      <c r="AK71" s="997" t="s">
        <v>487</v>
      </c>
      <c r="AL71" s="997"/>
      <c r="AM71" s="997"/>
      <c r="AN71" s="997"/>
      <c r="AO71" s="997"/>
      <c r="AP71" s="997" t="s">
        <v>487</v>
      </c>
      <c r="AQ71" s="997"/>
      <c r="AR71" s="997"/>
      <c r="AS71" s="997"/>
      <c r="AT71" s="997"/>
      <c r="AU71" s="997" t="s">
        <v>487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551</v>
      </c>
      <c r="C72" s="1001"/>
      <c r="D72" s="1001"/>
      <c r="E72" s="1001"/>
      <c r="F72" s="1001"/>
      <c r="G72" s="1001"/>
      <c r="H72" s="1001"/>
      <c r="I72" s="1001"/>
      <c r="J72" s="1001"/>
      <c r="K72" s="1001"/>
      <c r="L72" s="1001"/>
      <c r="M72" s="1001"/>
      <c r="N72" s="1001"/>
      <c r="O72" s="1001"/>
      <c r="P72" s="1002"/>
      <c r="Q72" s="1003">
        <v>224</v>
      </c>
      <c r="R72" s="997"/>
      <c r="S72" s="997"/>
      <c r="T72" s="997"/>
      <c r="U72" s="997"/>
      <c r="V72" s="997">
        <v>154</v>
      </c>
      <c r="W72" s="997"/>
      <c r="X72" s="997"/>
      <c r="Y72" s="997"/>
      <c r="Z72" s="997"/>
      <c r="AA72" s="997">
        <v>71</v>
      </c>
      <c r="AB72" s="997"/>
      <c r="AC72" s="997"/>
      <c r="AD72" s="997"/>
      <c r="AE72" s="997"/>
      <c r="AF72" s="997">
        <v>71</v>
      </c>
      <c r="AG72" s="997"/>
      <c r="AH72" s="997"/>
      <c r="AI72" s="997"/>
      <c r="AJ72" s="997"/>
      <c r="AK72" s="997">
        <v>11</v>
      </c>
      <c r="AL72" s="997"/>
      <c r="AM72" s="997"/>
      <c r="AN72" s="997"/>
      <c r="AO72" s="997"/>
      <c r="AP72" s="997" t="s">
        <v>487</v>
      </c>
      <c r="AQ72" s="997"/>
      <c r="AR72" s="997"/>
      <c r="AS72" s="997"/>
      <c r="AT72" s="997"/>
      <c r="AU72" s="997" t="s">
        <v>487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SUM(AF68:AJ72)</f>
        <v>1759</v>
      </c>
      <c r="AG88" s="985"/>
      <c r="AH88" s="985"/>
      <c r="AI88" s="985"/>
      <c r="AJ88" s="985"/>
      <c r="AK88" s="989"/>
      <c r="AL88" s="989"/>
      <c r="AM88" s="989"/>
      <c r="AN88" s="989"/>
      <c r="AO88" s="989"/>
      <c r="AP88" s="985">
        <f>SUM(AP68:AT72)</f>
        <v>666</v>
      </c>
      <c r="AQ88" s="985"/>
      <c r="AR88" s="985"/>
      <c r="AS88" s="985"/>
      <c r="AT88" s="985"/>
      <c r="AU88" s="985">
        <f>SUM(AU68:AY72)</f>
        <v>386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SUM(CR7:CV8)</f>
        <v>31</v>
      </c>
      <c r="CS102" s="977"/>
      <c r="CT102" s="977"/>
      <c r="CU102" s="977"/>
      <c r="CV102" s="978"/>
      <c r="CW102" s="976">
        <f t="shared" ref="CW102" si="3">SUM(CW7:DA8)</f>
        <v>0</v>
      </c>
      <c r="CX102" s="977"/>
      <c r="CY102" s="977"/>
      <c r="CZ102" s="977"/>
      <c r="DA102" s="978"/>
      <c r="DB102" s="976">
        <f t="shared" ref="DB102" si="4">SUM(DB7:DF8)</f>
        <v>529</v>
      </c>
      <c r="DC102" s="977"/>
      <c r="DD102" s="977"/>
      <c r="DE102" s="977"/>
      <c r="DF102" s="978"/>
      <c r="DG102" s="976">
        <f t="shared" ref="DG102" si="5">SUM(DG7:DK8)</f>
        <v>0</v>
      </c>
      <c r="DH102" s="977"/>
      <c r="DI102" s="977"/>
      <c r="DJ102" s="977"/>
      <c r="DK102" s="978"/>
      <c r="DL102" s="976">
        <f t="shared" ref="DL102" si="6">SUM(DL7:DP8)</f>
        <v>0</v>
      </c>
      <c r="DM102" s="977"/>
      <c r="DN102" s="977"/>
      <c r="DO102" s="977"/>
      <c r="DP102" s="978"/>
      <c r="DQ102" s="976">
        <f t="shared" ref="DQ102" si="7">SUM(DQ7:DU8)</f>
        <v>442</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284</v>
      </c>
      <c r="AG109" s="918"/>
      <c r="AH109" s="918"/>
      <c r="AI109" s="918"/>
      <c r="AJ109" s="919"/>
      <c r="AK109" s="920" t="s">
        <v>283</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284</v>
      </c>
      <c r="BW109" s="918"/>
      <c r="BX109" s="918"/>
      <c r="BY109" s="918"/>
      <c r="BZ109" s="919"/>
      <c r="CA109" s="920" t="s">
        <v>283</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284</v>
      </c>
      <c r="DM109" s="918"/>
      <c r="DN109" s="918"/>
      <c r="DO109" s="918"/>
      <c r="DP109" s="919"/>
      <c r="DQ109" s="920" t="s">
        <v>283</v>
      </c>
      <c r="DR109" s="918"/>
      <c r="DS109" s="918"/>
      <c r="DT109" s="918"/>
      <c r="DU109" s="919"/>
      <c r="DV109" s="920" t="s">
        <v>405</v>
      </c>
      <c r="DW109" s="918"/>
      <c r="DX109" s="918"/>
      <c r="DY109" s="918"/>
      <c r="DZ109" s="949"/>
    </row>
    <row r="110" spans="1:131" s="197" customFormat="1" ht="26.25" customHeight="1" x14ac:dyDescent="0.15">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1158905</v>
      </c>
      <c r="AB110" s="903"/>
      <c r="AC110" s="903"/>
      <c r="AD110" s="903"/>
      <c r="AE110" s="904"/>
      <c r="AF110" s="905">
        <v>1141031</v>
      </c>
      <c r="AG110" s="903"/>
      <c r="AH110" s="903"/>
      <c r="AI110" s="903"/>
      <c r="AJ110" s="904"/>
      <c r="AK110" s="905">
        <v>1005994</v>
      </c>
      <c r="AL110" s="903"/>
      <c r="AM110" s="903"/>
      <c r="AN110" s="903"/>
      <c r="AO110" s="904"/>
      <c r="AP110" s="906">
        <v>12.4</v>
      </c>
      <c r="AQ110" s="907"/>
      <c r="AR110" s="907"/>
      <c r="AS110" s="907"/>
      <c r="AT110" s="908"/>
      <c r="AU110" s="950" t="s">
        <v>61</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10690316</v>
      </c>
      <c r="BR110" s="830"/>
      <c r="BS110" s="830"/>
      <c r="BT110" s="830"/>
      <c r="BU110" s="830"/>
      <c r="BV110" s="830">
        <v>10218125</v>
      </c>
      <c r="BW110" s="830"/>
      <c r="BX110" s="830"/>
      <c r="BY110" s="830"/>
      <c r="BZ110" s="830"/>
      <c r="CA110" s="830">
        <v>10144428</v>
      </c>
      <c r="CB110" s="830"/>
      <c r="CC110" s="830"/>
      <c r="CD110" s="830"/>
      <c r="CE110" s="830"/>
      <c r="CF110" s="891">
        <v>125.2</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411</v>
      </c>
      <c r="DH110" s="830"/>
      <c r="DI110" s="830"/>
      <c r="DJ110" s="830"/>
      <c r="DK110" s="830"/>
      <c r="DL110" s="830" t="s">
        <v>411</v>
      </c>
      <c r="DM110" s="830"/>
      <c r="DN110" s="830"/>
      <c r="DO110" s="830"/>
      <c r="DP110" s="830"/>
      <c r="DQ110" s="830" t="s">
        <v>411</v>
      </c>
      <c r="DR110" s="830"/>
      <c r="DS110" s="830"/>
      <c r="DT110" s="830"/>
      <c r="DU110" s="830"/>
      <c r="DV110" s="831" t="s">
        <v>411</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10000</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6320203</v>
      </c>
      <c r="BR112" s="801"/>
      <c r="BS112" s="801"/>
      <c r="BT112" s="801"/>
      <c r="BU112" s="801"/>
      <c r="BV112" s="801">
        <v>3700703</v>
      </c>
      <c r="BW112" s="801"/>
      <c r="BX112" s="801"/>
      <c r="BY112" s="801"/>
      <c r="BZ112" s="801"/>
      <c r="CA112" s="801">
        <v>1609477</v>
      </c>
      <c r="CB112" s="801"/>
      <c r="CC112" s="801"/>
      <c r="CD112" s="801"/>
      <c r="CE112" s="801"/>
      <c r="CF112" s="878">
        <v>19.899999999999999</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274477</v>
      </c>
      <c r="AB113" s="939"/>
      <c r="AC113" s="939"/>
      <c r="AD113" s="939"/>
      <c r="AE113" s="940"/>
      <c r="AF113" s="941">
        <v>119277</v>
      </c>
      <c r="AG113" s="939"/>
      <c r="AH113" s="939"/>
      <c r="AI113" s="939"/>
      <c r="AJ113" s="940"/>
      <c r="AK113" s="941">
        <v>119631</v>
      </c>
      <c r="AL113" s="939"/>
      <c r="AM113" s="939"/>
      <c r="AN113" s="939"/>
      <c r="AO113" s="940"/>
      <c r="AP113" s="942">
        <v>1.5</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68623</v>
      </c>
      <c r="BR113" s="801"/>
      <c r="BS113" s="801"/>
      <c r="BT113" s="801"/>
      <c r="BU113" s="801"/>
      <c r="BV113" s="801">
        <v>167573</v>
      </c>
      <c r="BW113" s="801"/>
      <c r="BX113" s="801"/>
      <c r="BY113" s="801"/>
      <c r="BZ113" s="801"/>
      <c r="CA113" s="801">
        <v>385642</v>
      </c>
      <c r="CB113" s="801"/>
      <c r="CC113" s="801"/>
      <c r="CD113" s="801"/>
      <c r="CE113" s="801"/>
      <c r="CF113" s="878">
        <v>4.8</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8405</v>
      </c>
      <c r="AB114" s="814"/>
      <c r="AC114" s="814"/>
      <c r="AD114" s="814"/>
      <c r="AE114" s="815"/>
      <c r="AF114" s="816">
        <v>7345</v>
      </c>
      <c r="AG114" s="814"/>
      <c r="AH114" s="814"/>
      <c r="AI114" s="814"/>
      <c r="AJ114" s="815"/>
      <c r="AK114" s="816">
        <v>6186</v>
      </c>
      <c r="AL114" s="814"/>
      <c r="AM114" s="814"/>
      <c r="AN114" s="814"/>
      <c r="AO114" s="815"/>
      <c r="AP114" s="784">
        <v>0.1</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2816858</v>
      </c>
      <c r="BR114" s="801"/>
      <c r="BS114" s="801"/>
      <c r="BT114" s="801"/>
      <c r="BU114" s="801"/>
      <c r="BV114" s="801">
        <v>2563993</v>
      </c>
      <c r="BW114" s="801"/>
      <c r="BX114" s="801"/>
      <c r="BY114" s="801"/>
      <c r="BZ114" s="801"/>
      <c r="CA114" s="801">
        <v>2369602</v>
      </c>
      <c r="CB114" s="801"/>
      <c r="CC114" s="801"/>
      <c r="CD114" s="801"/>
      <c r="CE114" s="801"/>
      <c r="CF114" s="878">
        <v>29.2</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24319</v>
      </c>
      <c r="AB115" s="939"/>
      <c r="AC115" s="939"/>
      <c r="AD115" s="939"/>
      <c r="AE115" s="940"/>
      <c r="AF115" s="941">
        <v>2227</v>
      </c>
      <c r="AG115" s="939"/>
      <c r="AH115" s="939"/>
      <c r="AI115" s="939"/>
      <c r="AJ115" s="940"/>
      <c r="AK115" s="941">
        <v>14330</v>
      </c>
      <c r="AL115" s="939"/>
      <c r="AM115" s="939"/>
      <c r="AN115" s="939"/>
      <c r="AO115" s="940"/>
      <c r="AP115" s="942">
        <v>0.2</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461673</v>
      </c>
      <c r="BR115" s="801"/>
      <c r="BS115" s="801"/>
      <c r="BT115" s="801"/>
      <c r="BU115" s="801"/>
      <c r="BV115" s="801">
        <v>448525</v>
      </c>
      <c r="BW115" s="801"/>
      <c r="BX115" s="801"/>
      <c r="BY115" s="801"/>
      <c r="BZ115" s="801"/>
      <c r="CA115" s="801">
        <v>442079</v>
      </c>
      <c r="CB115" s="801"/>
      <c r="CC115" s="801"/>
      <c r="CD115" s="801"/>
      <c r="CE115" s="801"/>
      <c r="CF115" s="878">
        <v>5.5</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1476106</v>
      </c>
      <c r="AB117" s="925"/>
      <c r="AC117" s="925"/>
      <c r="AD117" s="925"/>
      <c r="AE117" s="926"/>
      <c r="AF117" s="928">
        <v>1269880</v>
      </c>
      <c r="AG117" s="925"/>
      <c r="AH117" s="925"/>
      <c r="AI117" s="925"/>
      <c r="AJ117" s="926"/>
      <c r="AK117" s="928">
        <v>1146141</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284</v>
      </c>
      <c r="AG118" s="918"/>
      <c r="AH118" s="918"/>
      <c r="AI118" s="918"/>
      <c r="AJ118" s="919"/>
      <c r="AK118" s="920" t="s">
        <v>283</v>
      </c>
      <c r="AL118" s="918"/>
      <c r="AM118" s="918"/>
      <c r="AN118" s="918"/>
      <c r="AO118" s="919"/>
      <c r="AP118" s="921" t="s">
        <v>405</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434</v>
      </c>
      <c r="BP118" s="868"/>
      <c r="BQ118" s="887">
        <v>20357673</v>
      </c>
      <c r="BR118" s="888"/>
      <c r="BS118" s="888"/>
      <c r="BT118" s="888"/>
      <c r="BU118" s="888"/>
      <c r="BV118" s="888">
        <v>17098919</v>
      </c>
      <c r="BW118" s="888"/>
      <c r="BX118" s="888"/>
      <c r="BY118" s="888"/>
      <c r="BZ118" s="888"/>
      <c r="CA118" s="888">
        <v>14951228</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10234687</v>
      </c>
      <c r="BR119" s="830"/>
      <c r="BS119" s="830"/>
      <c r="BT119" s="830"/>
      <c r="BU119" s="830"/>
      <c r="BV119" s="830">
        <v>11589950</v>
      </c>
      <c r="BW119" s="830"/>
      <c r="BX119" s="830"/>
      <c r="BY119" s="830"/>
      <c r="BZ119" s="830"/>
      <c r="CA119" s="830">
        <v>10330160</v>
      </c>
      <c r="CB119" s="830"/>
      <c r="CC119" s="830"/>
      <c r="CD119" s="830"/>
      <c r="CE119" s="830"/>
      <c r="CF119" s="891">
        <v>127.4</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2490001</v>
      </c>
      <c r="BR120" s="801"/>
      <c r="BS120" s="801"/>
      <c r="BT120" s="801"/>
      <c r="BU120" s="801"/>
      <c r="BV120" s="801">
        <v>2199820</v>
      </c>
      <c r="BW120" s="801"/>
      <c r="BX120" s="801"/>
      <c r="BY120" s="801"/>
      <c r="BZ120" s="801"/>
      <c r="CA120" s="801">
        <v>1826712</v>
      </c>
      <c r="CB120" s="801"/>
      <c r="CC120" s="801"/>
      <c r="CD120" s="801"/>
      <c r="CE120" s="801"/>
      <c r="CF120" s="878">
        <v>22.5</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808886</v>
      </c>
      <c r="DH120" s="830"/>
      <c r="DI120" s="830"/>
      <c r="DJ120" s="830"/>
      <c r="DK120" s="830"/>
      <c r="DL120" s="830">
        <v>717371</v>
      </c>
      <c r="DM120" s="830"/>
      <c r="DN120" s="830"/>
      <c r="DO120" s="830"/>
      <c r="DP120" s="830"/>
      <c r="DQ120" s="830">
        <v>716039</v>
      </c>
      <c r="DR120" s="830"/>
      <c r="DS120" s="830"/>
      <c r="DT120" s="830"/>
      <c r="DU120" s="830"/>
      <c r="DV120" s="831">
        <v>8.8000000000000007</v>
      </c>
      <c r="DW120" s="831"/>
      <c r="DX120" s="831"/>
      <c r="DY120" s="831"/>
      <c r="DZ120" s="832"/>
    </row>
    <row r="121" spans="1:130" s="197" customFormat="1" ht="26.25" customHeight="1" x14ac:dyDescent="0.15">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13142008</v>
      </c>
      <c r="BR121" s="888"/>
      <c r="BS121" s="888"/>
      <c r="BT121" s="888"/>
      <c r="BU121" s="888"/>
      <c r="BV121" s="888">
        <v>13279742</v>
      </c>
      <c r="BW121" s="888"/>
      <c r="BX121" s="888"/>
      <c r="BY121" s="888"/>
      <c r="BZ121" s="888"/>
      <c r="CA121" s="888">
        <v>12559957</v>
      </c>
      <c r="CB121" s="888"/>
      <c r="CC121" s="888"/>
      <c r="CD121" s="888"/>
      <c r="CE121" s="888"/>
      <c r="CF121" s="889">
        <v>155</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5077825</v>
      </c>
      <c r="DH121" s="801"/>
      <c r="DI121" s="801"/>
      <c r="DJ121" s="801"/>
      <c r="DK121" s="801"/>
      <c r="DL121" s="801">
        <v>2678164</v>
      </c>
      <c r="DM121" s="801"/>
      <c r="DN121" s="801"/>
      <c r="DO121" s="801"/>
      <c r="DP121" s="801"/>
      <c r="DQ121" s="801">
        <v>602823</v>
      </c>
      <c r="DR121" s="801"/>
      <c r="DS121" s="801"/>
      <c r="DT121" s="801"/>
      <c r="DU121" s="801"/>
      <c r="DV121" s="853">
        <v>7.4</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445</v>
      </c>
      <c r="BP122" s="868"/>
      <c r="BQ122" s="869">
        <v>25866696</v>
      </c>
      <c r="BR122" s="870"/>
      <c r="BS122" s="870"/>
      <c r="BT122" s="870"/>
      <c r="BU122" s="870"/>
      <c r="BV122" s="870">
        <v>27069512</v>
      </c>
      <c r="BW122" s="870"/>
      <c r="BX122" s="870"/>
      <c r="BY122" s="870"/>
      <c r="BZ122" s="870"/>
      <c r="CA122" s="870">
        <v>24716829</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v>433492</v>
      </c>
      <c r="DH122" s="801"/>
      <c r="DI122" s="801"/>
      <c r="DJ122" s="801"/>
      <c r="DK122" s="801"/>
      <c r="DL122" s="801">
        <v>305168</v>
      </c>
      <c r="DM122" s="801"/>
      <c r="DN122" s="801"/>
      <c r="DO122" s="801"/>
      <c r="DP122" s="801"/>
      <c r="DQ122" s="801">
        <v>290615</v>
      </c>
      <c r="DR122" s="801"/>
      <c r="DS122" s="801"/>
      <c r="DT122" s="801"/>
      <c r="DU122" s="801"/>
      <c r="DV122" s="853">
        <v>3.6</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t="s">
        <v>449</v>
      </c>
      <c r="DH123" s="814"/>
      <c r="DI123" s="814"/>
      <c r="DJ123" s="814"/>
      <c r="DK123" s="815"/>
      <c r="DL123" s="816" t="s">
        <v>449</v>
      </c>
      <c r="DM123" s="814"/>
      <c r="DN123" s="814"/>
      <c r="DO123" s="814"/>
      <c r="DP123" s="815"/>
      <c r="DQ123" s="816" t="s">
        <v>449</v>
      </c>
      <c r="DR123" s="814"/>
      <c r="DS123" s="814"/>
      <c r="DT123" s="814"/>
      <c r="DU123" s="815"/>
      <c r="DV123" s="784" t="s">
        <v>449</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24255</v>
      </c>
      <c r="AB126" s="814"/>
      <c r="AC126" s="814"/>
      <c r="AD126" s="814"/>
      <c r="AE126" s="815"/>
      <c r="AF126" s="816" t="s">
        <v>449</v>
      </c>
      <c r="AG126" s="814"/>
      <c r="AH126" s="814"/>
      <c r="AI126" s="814"/>
      <c r="AJ126" s="815"/>
      <c r="AK126" s="816" t="s">
        <v>449</v>
      </c>
      <c r="AL126" s="814"/>
      <c r="AM126" s="814"/>
      <c r="AN126" s="814"/>
      <c r="AO126" s="815"/>
      <c r="AP126" s="784" t="s">
        <v>449</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v>461673</v>
      </c>
      <c r="DH126" s="801"/>
      <c r="DI126" s="801"/>
      <c r="DJ126" s="801"/>
      <c r="DK126" s="801"/>
      <c r="DL126" s="801">
        <v>443612</v>
      </c>
      <c r="DM126" s="801"/>
      <c r="DN126" s="801"/>
      <c r="DO126" s="801"/>
      <c r="DP126" s="801"/>
      <c r="DQ126" s="801">
        <v>442079</v>
      </c>
      <c r="DR126" s="801"/>
      <c r="DS126" s="801"/>
      <c r="DT126" s="801"/>
      <c r="DU126" s="801"/>
      <c r="DV126" s="853">
        <v>5.5</v>
      </c>
      <c r="DW126" s="853"/>
      <c r="DX126" s="853"/>
      <c r="DY126" s="853"/>
      <c r="DZ126" s="854"/>
    </row>
    <row r="127" spans="1:130" s="197" customFormat="1" ht="26.25" customHeight="1" thickBot="1" x14ac:dyDescent="0.2">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64</v>
      </c>
      <c r="AB127" s="814"/>
      <c r="AC127" s="814"/>
      <c r="AD127" s="814"/>
      <c r="AE127" s="815"/>
      <c r="AF127" s="816">
        <v>2227</v>
      </c>
      <c r="AG127" s="814"/>
      <c r="AH127" s="814"/>
      <c r="AI127" s="814"/>
      <c r="AJ127" s="815"/>
      <c r="AK127" s="816">
        <v>14330</v>
      </c>
      <c r="AL127" s="814"/>
      <c r="AM127" s="814"/>
      <c r="AN127" s="814"/>
      <c r="AO127" s="815"/>
      <c r="AP127" s="784">
        <v>0.2</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13.45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t="s">
        <v>461</v>
      </c>
      <c r="DH127" s="850"/>
      <c r="DI127" s="850"/>
      <c r="DJ127" s="850"/>
      <c r="DK127" s="850"/>
      <c r="DL127" s="850">
        <v>4913</v>
      </c>
      <c r="DM127" s="850"/>
      <c r="DN127" s="850"/>
      <c r="DO127" s="850"/>
      <c r="DP127" s="850"/>
      <c r="DQ127" s="850" t="s">
        <v>462</v>
      </c>
      <c r="DR127" s="850"/>
      <c r="DS127" s="850"/>
      <c r="DT127" s="850"/>
      <c r="DU127" s="850"/>
      <c r="DV127" s="851" t="s">
        <v>462</v>
      </c>
      <c r="DW127" s="851"/>
      <c r="DX127" s="851"/>
      <c r="DY127" s="851"/>
      <c r="DZ127" s="852"/>
    </row>
    <row r="128" spans="1:130" s="197" customFormat="1" ht="26.25" customHeight="1" x14ac:dyDescent="0.15">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40834</v>
      </c>
      <c r="AB128" s="754"/>
      <c r="AC128" s="754"/>
      <c r="AD128" s="754"/>
      <c r="AE128" s="755"/>
      <c r="AF128" s="756">
        <v>44740</v>
      </c>
      <c r="AG128" s="754"/>
      <c r="AH128" s="754"/>
      <c r="AI128" s="754"/>
      <c r="AJ128" s="755"/>
      <c r="AK128" s="756">
        <v>46435</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449</v>
      </c>
      <c r="BG128" s="821"/>
      <c r="BH128" s="821"/>
      <c r="BI128" s="821"/>
      <c r="BJ128" s="821"/>
      <c r="BK128" s="821"/>
      <c r="BL128" s="822"/>
      <c r="BM128" s="820">
        <v>18.45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9114413</v>
      </c>
      <c r="AB129" s="814"/>
      <c r="AC129" s="814"/>
      <c r="AD129" s="814"/>
      <c r="AE129" s="815"/>
      <c r="AF129" s="816">
        <v>9552434</v>
      </c>
      <c r="AG129" s="814"/>
      <c r="AH129" s="814"/>
      <c r="AI129" s="814"/>
      <c r="AJ129" s="815"/>
      <c r="AK129" s="816">
        <v>9348663</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-0.4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1300582</v>
      </c>
      <c r="AB130" s="814"/>
      <c r="AC130" s="814"/>
      <c r="AD130" s="814"/>
      <c r="AE130" s="815"/>
      <c r="AF130" s="816">
        <v>1329067</v>
      </c>
      <c r="AG130" s="814"/>
      <c r="AH130" s="814"/>
      <c r="AI130" s="814"/>
      <c r="AJ130" s="815"/>
      <c r="AK130" s="816">
        <v>1243211</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t="s">
        <v>471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7813831</v>
      </c>
      <c r="AB131" s="747"/>
      <c r="AC131" s="747"/>
      <c r="AD131" s="747"/>
      <c r="AE131" s="748"/>
      <c r="AF131" s="749">
        <v>8223367</v>
      </c>
      <c r="AG131" s="747"/>
      <c r="AH131" s="747"/>
      <c r="AI131" s="747"/>
      <c r="AJ131" s="748"/>
      <c r="AK131" s="749">
        <v>8105452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1.72373833</v>
      </c>
      <c r="AB132" s="770"/>
      <c r="AC132" s="770"/>
      <c r="AD132" s="770"/>
      <c r="AE132" s="771"/>
      <c r="AF132" s="772">
        <v>-1.263801068</v>
      </c>
      <c r="AG132" s="770"/>
      <c r="AH132" s="770"/>
      <c r="AI132" s="770"/>
      <c r="AJ132" s="771"/>
      <c r="AK132" s="772">
        <v>-1.7704744729999999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6.1</v>
      </c>
      <c r="AB133" s="779"/>
      <c r="AC133" s="779"/>
      <c r="AD133" s="779"/>
      <c r="AE133" s="780"/>
      <c r="AF133" s="778">
        <v>2.8</v>
      </c>
      <c r="AG133" s="779"/>
      <c r="AH133" s="779"/>
      <c r="AI133" s="779"/>
      <c r="AJ133" s="780"/>
      <c r="AK133" s="778">
        <v>-0.4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4"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52" t="s">
        <v>478</v>
      </c>
      <c r="L7" s="254"/>
      <c r="M7" s="255" t="s">
        <v>479</v>
      </c>
      <c r="N7" s="256"/>
    </row>
    <row r="8" spans="1:16" x14ac:dyDescent="0.15">
      <c r="A8" s="248"/>
      <c r="B8" s="244"/>
      <c r="C8" s="244"/>
      <c r="D8" s="244"/>
      <c r="E8" s="244"/>
      <c r="F8" s="244"/>
      <c r="G8" s="257"/>
      <c r="H8" s="258"/>
      <c r="I8" s="258"/>
      <c r="J8" s="259"/>
      <c r="K8" s="1153"/>
      <c r="L8" s="260" t="s">
        <v>480</v>
      </c>
      <c r="M8" s="261" t="s">
        <v>481</v>
      </c>
      <c r="N8" s="262" t="s">
        <v>482</v>
      </c>
    </row>
    <row r="9" spans="1:16" x14ac:dyDescent="0.15">
      <c r="A9" s="248"/>
      <c r="B9" s="244"/>
      <c r="C9" s="244"/>
      <c r="D9" s="244"/>
      <c r="E9" s="244"/>
      <c r="F9" s="244"/>
      <c r="G9" s="1166" t="s">
        <v>483</v>
      </c>
      <c r="H9" s="1167"/>
      <c r="I9" s="1167"/>
      <c r="J9" s="1168"/>
      <c r="K9" s="263">
        <v>2553946</v>
      </c>
      <c r="L9" s="264">
        <v>57685</v>
      </c>
      <c r="M9" s="265">
        <v>78171</v>
      </c>
      <c r="N9" s="266">
        <v>-26.2</v>
      </c>
    </row>
    <row r="10" spans="1:16" x14ac:dyDescent="0.15">
      <c r="A10" s="248"/>
      <c r="B10" s="244"/>
      <c r="C10" s="244"/>
      <c r="D10" s="244"/>
      <c r="E10" s="244"/>
      <c r="F10" s="244"/>
      <c r="G10" s="1166" t="s">
        <v>484</v>
      </c>
      <c r="H10" s="1167"/>
      <c r="I10" s="1167"/>
      <c r="J10" s="1168"/>
      <c r="K10" s="267">
        <v>261853</v>
      </c>
      <c r="L10" s="268">
        <v>5914</v>
      </c>
      <c r="M10" s="269">
        <v>7086</v>
      </c>
      <c r="N10" s="270">
        <v>-16.5</v>
      </c>
    </row>
    <row r="11" spans="1:16" ht="13.5" customHeight="1" x14ac:dyDescent="0.15">
      <c r="A11" s="248"/>
      <c r="B11" s="244"/>
      <c r="C11" s="244"/>
      <c r="D11" s="244"/>
      <c r="E11" s="244"/>
      <c r="F11" s="244"/>
      <c r="G11" s="1166" t="s">
        <v>485</v>
      </c>
      <c r="H11" s="1167"/>
      <c r="I11" s="1167"/>
      <c r="J11" s="1168"/>
      <c r="K11" s="267">
        <v>33227</v>
      </c>
      <c r="L11" s="268">
        <v>750</v>
      </c>
      <c r="M11" s="269">
        <v>8305</v>
      </c>
      <c r="N11" s="270">
        <v>-91</v>
      </c>
    </row>
    <row r="12" spans="1:16" ht="13.5" customHeight="1" x14ac:dyDescent="0.15">
      <c r="A12" s="248"/>
      <c r="B12" s="244"/>
      <c r="C12" s="244"/>
      <c r="D12" s="244"/>
      <c r="E12" s="244"/>
      <c r="F12" s="244"/>
      <c r="G12" s="1166" t="s">
        <v>486</v>
      </c>
      <c r="H12" s="1167"/>
      <c r="I12" s="1167"/>
      <c r="J12" s="1168"/>
      <c r="K12" s="267" t="s">
        <v>487</v>
      </c>
      <c r="L12" s="268" t="s">
        <v>487</v>
      </c>
      <c r="M12" s="269">
        <v>1019</v>
      </c>
      <c r="N12" s="270" t="s">
        <v>487</v>
      </c>
    </row>
    <row r="13" spans="1:16" ht="13.5" customHeight="1" x14ac:dyDescent="0.15">
      <c r="A13" s="248"/>
      <c r="B13" s="244"/>
      <c r="C13" s="244"/>
      <c r="D13" s="244"/>
      <c r="E13" s="244"/>
      <c r="F13" s="244"/>
      <c r="G13" s="1166" t="s">
        <v>488</v>
      </c>
      <c r="H13" s="1167"/>
      <c r="I13" s="1167"/>
      <c r="J13" s="1168"/>
      <c r="K13" s="267" t="s">
        <v>487</v>
      </c>
      <c r="L13" s="268" t="s">
        <v>487</v>
      </c>
      <c r="M13" s="269" t="s">
        <v>487</v>
      </c>
      <c r="N13" s="270" t="s">
        <v>487</v>
      </c>
    </row>
    <row r="14" spans="1:16" ht="13.5" customHeight="1" x14ac:dyDescent="0.15">
      <c r="A14" s="248"/>
      <c r="B14" s="244"/>
      <c r="C14" s="244"/>
      <c r="D14" s="244"/>
      <c r="E14" s="244"/>
      <c r="F14" s="244"/>
      <c r="G14" s="1166" t="s">
        <v>489</v>
      </c>
      <c r="H14" s="1167"/>
      <c r="I14" s="1167"/>
      <c r="J14" s="1168"/>
      <c r="K14" s="267">
        <v>119663</v>
      </c>
      <c r="L14" s="268">
        <v>2703</v>
      </c>
      <c r="M14" s="269">
        <v>3571</v>
      </c>
      <c r="N14" s="270">
        <v>-24.3</v>
      </c>
    </row>
    <row r="15" spans="1:16" ht="13.5" customHeight="1" x14ac:dyDescent="0.15">
      <c r="A15" s="248"/>
      <c r="B15" s="244"/>
      <c r="C15" s="244"/>
      <c r="D15" s="244"/>
      <c r="E15" s="244"/>
      <c r="F15" s="244"/>
      <c r="G15" s="1166" t="s">
        <v>490</v>
      </c>
      <c r="H15" s="1167"/>
      <c r="I15" s="1167"/>
      <c r="J15" s="1168"/>
      <c r="K15" s="267">
        <v>95896</v>
      </c>
      <c r="L15" s="268">
        <v>2166</v>
      </c>
      <c r="M15" s="269">
        <v>1563</v>
      </c>
      <c r="N15" s="270">
        <v>38.6</v>
      </c>
    </row>
    <row r="16" spans="1:16" x14ac:dyDescent="0.15">
      <c r="A16" s="248"/>
      <c r="B16" s="244"/>
      <c r="C16" s="244"/>
      <c r="D16" s="244"/>
      <c r="E16" s="244"/>
      <c r="F16" s="244"/>
      <c r="G16" s="1169" t="s">
        <v>491</v>
      </c>
      <c r="H16" s="1170"/>
      <c r="I16" s="1170"/>
      <c r="J16" s="1171"/>
      <c r="K16" s="268">
        <v>-288883</v>
      </c>
      <c r="L16" s="268">
        <v>-6525</v>
      </c>
      <c r="M16" s="269">
        <v>-7459</v>
      </c>
      <c r="N16" s="270">
        <v>-12.5</v>
      </c>
    </row>
    <row r="17" spans="1:16" x14ac:dyDescent="0.15">
      <c r="A17" s="248"/>
      <c r="B17" s="244"/>
      <c r="C17" s="244"/>
      <c r="D17" s="244"/>
      <c r="E17" s="244"/>
      <c r="F17" s="244"/>
      <c r="G17" s="1169" t="s">
        <v>167</v>
      </c>
      <c r="H17" s="1170"/>
      <c r="I17" s="1170"/>
      <c r="J17" s="1171"/>
      <c r="K17" s="268">
        <v>2775702</v>
      </c>
      <c r="L17" s="268">
        <v>62694</v>
      </c>
      <c r="M17" s="269">
        <v>92257</v>
      </c>
      <c r="N17" s="270">
        <v>-32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63" t="s">
        <v>496</v>
      </c>
      <c r="H21" s="1164"/>
      <c r="I21" s="1164"/>
      <c r="J21" s="1165"/>
      <c r="K21" s="280">
        <v>7.23</v>
      </c>
      <c r="L21" s="281">
        <v>8.7899999999999991</v>
      </c>
      <c r="M21" s="282">
        <v>-1.56</v>
      </c>
      <c r="N21" s="249"/>
      <c r="O21" s="283"/>
      <c r="P21" s="279"/>
    </row>
    <row r="22" spans="1:16" s="284" customFormat="1" x14ac:dyDescent="0.15">
      <c r="A22" s="279"/>
      <c r="B22" s="249"/>
      <c r="C22" s="249"/>
      <c r="D22" s="249"/>
      <c r="E22" s="249"/>
      <c r="F22" s="249"/>
      <c r="G22" s="1163" t="s">
        <v>497</v>
      </c>
      <c r="H22" s="1164"/>
      <c r="I22" s="1164"/>
      <c r="J22" s="1165"/>
      <c r="K22" s="285">
        <v>97.8</v>
      </c>
      <c r="L22" s="286">
        <v>97.6</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52" t="s">
        <v>478</v>
      </c>
      <c r="L30" s="254"/>
      <c r="M30" s="255" t="s">
        <v>479</v>
      </c>
      <c r="N30" s="256"/>
    </row>
    <row r="31" spans="1:16" x14ac:dyDescent="0.15">
      <c r="A31" s="248"/>
      <c r="B31" s="244"/>
      <c r="C31" s="244"/>
      <c r="D31" s="244"/>
      <c r="E31" s="244"/>
      <c r="F31" s="244"/>
      <c r="G31" s="257"/>
      <c r="H31" s="258"/>
      <c r="I31" s="258"/>
      <c r="J31" s="259"/>
      <c r="K31" s="1153"/>
      <c r="L31" s="260" t="s">
        <v>480</v>
      </c>
      <c r="M31" s="261" t="s">
        <v>481</v>
      </c>
      <c r="N31" s="262" t="s">
        <v>482</v>
      </c>
    </row>
    <row r="32" spans="1:16" ht="27" customHeight="1" x14ac:dyDescent="0.15">
      <c r="A32" s="248"/>
      <c r="B32" s="244"/>
      <c r="C32" s="244"/>
      <c r="D32" s="244"/>
      <c r="E32" s="244"/>
      <c r="F32" s="244"/>
      <c r="G32" s="1154" t="s">
        <v>501</v>
      </c>
      <c r="H32" s="1155"/>
      <c r="I32" s="1155"/>
      <c r="J32" s="1156"/>
      <c r="K32" s="294">
        <v>1005994</v>
      </c>
      <c r="L32" s="294">
        <v>22722</v>
      </c>
      <c r="M32" s="295">
        <v>53720</v>
      </c>
      <c r="N32" s="296">
        <v>-57.7</v>
      </c>
    </row>
    <row r="33" spans="1:16" ht="13.5" customHeight="1" x14ac:dyDescent="0.15">
      <c r="A33" s="248"/>
      <c r="B33" s="244"/>
      <c r="C33" s="244"/>
      <c r="D33" s="244"/>
      <c r="E33" s="244"/>
      <c r="F33" s="244"/>
      <c r="G33" s="1154" t="s">
        <v>502</v>
      </c>
      <c r="H33" s="1155"/>
      <c r="I33" s="1155"/>
      <c r="J33" s="1156"/>
      <c r="K33" s="294" t="s">
        <v>487</v>
      </c>
      <c r="L33" s="294" t="s">
        <v>487</v>
      </c>
      <c r="M33" s="295" t="s">
        <v>487</v>
      </c>
      <c r="N33" s="296" t="s">
        <v>487</v>
      </c>
    </row>
    <row r="34" spans="1:16" ht="27" customHeight="1" x14ac:dyDescent="0.15">
      <c r="A34" s="248"/>
      <c r="B34" s="244"/>
      <c r="C34" s="244"/>
      <c r="D34" s="244"/>
      <c r="E34" s="244"/>
      <c r="F34" s="244"/>
      <c r="G34" s="1154" t="s">
        <v>503</v>
      </c>
      <c r="H34" s="1155"/>
      <c r="I34" s="1155"/>
      <c r="J34" s="1156"/>
      <c r="K34" s="294" t="s">
        <v>487</v>
      </c>
      <c r="L34" s="294" t="s">
        <v>487</v>
      </c>
      <c r="M34" s="295">
        <v>10</v>
      </c>
      <c r="N34" s="296" t="s">
        <v>487</v>
      </c>
    </row>
    <row r="35" spans="1:16" ht="27" customHeight="1" x14ac:dyDescent="0.15">
      <c r="A35" s="248"/>
      <c r="B35" s="244"/>
      <c r="C35" s="244"/>
      <c r="D35" s="244"/>
      <c r="E35" s="244"/>
      <c r="F35" s="244"/>
      <c r="G35" s="1154" t="s">
        <v>504</v>
      </c>
      <c r="H35" s="1155"/>
      <c r="I35" s="1155"/>
      <c r="J35" s="1156"/>
      <c r="K35" s="294">
        <v>119631</v>
      </c>
      <c r="L35" s="294">
        <v>2702</v>
      </c>
      <c r="M35" s="295">
        <v>17157</v>
      </c>
      <c r="N35" s="296">
        <v>-84.3</v>
      </c>
    </row>
    <row r="36" spans="1:16" ht="27" customHeight="1" x14ac:dyDescent="0.15">
      <c r="A36" s="248"/>
      <c r="B36" s="244"/>
      <c r="C36" s="244"/>
      <c r="D36" s="244"/>
      <c r="E36" s="244"/>
      <c r="F36" s="244"/>
      <c r="G36" s="1154" t="s">
        <v>505</v>
      </c>
      <c r="H36" s="1155"/>
      <c r="I36" s="1155"/>
      <c r="J36" s="1156"/>
      <c r="K36" s="294">
        <v>6186</v>
      </c>
      <c r="L36" s="294">
        <v>140</v>
      </c>
      <c r="M36" s="295">
        <v>2855</v>
      </c>
      <c r="N36" s="296">
        <v>-95.1</v>
      </c>
    </row>
    <row r="37" spans="1:16" ht="13.5" customHeight="1" x14ac:dyDescent="0.15">
      <c r="A37" s="248"/>
      <c r="B37" s="244"/>
      <c r="C37" s="244"/>
      <c r="D37" s="244"/>
      <c r="E37" s="244"/>
      <c r="F37" s="244"/>
      <c r="G37" s="1154" t="s">
        <v>506</v>
      </c>
      <c r="H37" s="1155"/>
      <c r="I37" s="1155"/>
      <c r="J37" s="1156"/>
      <c r="K37" s="294">
        <v>14330</v>
      </c>
      <c r="L37" s="294">
        <v>324</v>
      </c>
      <c r="M37" s="295">
        <v>650</v>
      </c>
      <c r="N37" s="296">
        <v>-50.2</v>
      </c>
    </row>
    <row r="38" spans="1:16" ht="27" customHeight="1" x14ac:dyDescent="0.15">
      <c r="A38" s="248"/>
      <c r="B38" s="244"/>
      <c r="C38" s="244"/>
      <c r="D38" s="244"/>
      <c r="E38" s="244"/>
      <c r="F38" s="244"/>
      <c r="G38" s="1157" t="s">
        <v>507</v>
      </c>
      <c r="H38" s="1158"/>
      <c r="I38" s="1158"/>
      <c r="J38" s="1159"/>
      <c r="K38" s="297" t="s">
        <v>487</v>
      </c>
      <c r="L38" s="297" t="s">
        <v>487</v>
      </c>
      <c r="M38" s="298">
        <v>6</v>
      </c>
      <c r="N38" s="299" t="s">
        <v>487</v>
      </c>
      <c r="O38" s="293"/>
    </row>
    <row r="39" spans="1:16" x14ac:dyDescent="0.15">
      <c r="A39" s="248"/>
      <c r="B39" s="244"/>
      <c r="C39" s="244"/>
      <c r="D39" s="244"/>
      <c r="E39" s="244"/>
      <c r="F39" s="244"/>
      <c r="G39" s="1157" t="s">
        <v>508</v>
      </c>
      <c r="H39" s="1158"/>
      <c r="I39" s="1158"/>
      <c r="J39" s="1159"/>
      <c r="K39" s="300">
        <v>-46435</v>
      </c>
      <c r="L39" s="300">
        <v>-1049</v>
      </c>
      <c r="M39" s="301">
        <v>-6166</v>
      </c>
      <c r="N39" s="302">
        <v>-83</v>
      </c>
      <c r="O39" s="293"/>
    </row>
    <row r="40" spans="1:16" ht="27" customHeight="1" x14ac:dyDescent="0.15">
      <c r="A40" s="248"/>
      <c r="B40" s="244"/>
      <c r="C40" s="244"/>
      <c r="D40" s="244"/>
      <c r="E40" s="244"/>
      <c r="F40" s="244"/>
      <c r="G40" s="1154" t="s">
        <v>509</v>
      </c>
      <c r="H40" s="1155"/>
      <c r="I40" s="1155"/>
      <c r="J40" s="1156"/>
      <c r="K40" s="300">
        <v>-1243211</v>
      </c>
      <c r="L40" s="300">
        <v>-28080</v>
      </c>
      <c r="M40" s="301">
        <v>-46160</v>
      </c>
      <c r="N40" s="302">
        <v>-39.200000000000003</v>
      </c>
      <c r="O40" s="293"/>
    </row>
    <row r="41" spans="1:16" x14ac:dyDescent="0.15">
      <c r="A41" s="248"/>
      <c r="B41" s="244"/>
      <c r="C41" s="244"/>
      <c r="D41" s="244"/>
      <c r="E41" s="244"/>
      <c r="F41" s="244"/>
      <c r="G41" s="1160" t="s">
        <v>278</v>
      </c>
      <c r="H41" s="1161"/>
      <c r="I41" s="1161"/>
      <c r="J41" s="1162"/>
      <c r="K41" s="294">
        <v>-143505</v>
      </c>
      <c r="L41" s="300">
        <v>-3241</v>
      </c>
      <c r="M41" s="301">
        <v>22072</v>
      </c>
      <c r="N41" s="302">
        <v>-114.7</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47" t="s">
        <v>478</v>
      </c>
      <c r="J49" s="1149" t="s">
        <v>513</v>
      </c>
      <c r="K49" s="1150"/>
      <c r="L49" s="1150"/>
      <c r="M49" s="1150"/>
      <c r="N49" s="1151"/>
    </row>
    <row r="50" spans="1:14" x14ac:dyDescent="0.15">
      <c r="A50" s="248"/>
      <c r="B50" s="244"/>
      <c r="C50" s="244"/>
      <c r="D50" s="244"/>
      <c r="E50" s="244"/>
      <c r="F50" s="244"/>
      <c r="G50" s="312"/>
      <c r="H50" s="313"/>
      <c r="I50" s="1148"/>
      <c r="J50" s="314" t="s">
        <v>514</v>
      </c>
      <c r="K50" s="315" t="s">
        <v>515</v>
      </c>
      <c r="L50" s="316" t="s">
        <v>516</v>
      </c>
      <c r="M50" s="317" t="s">
        <v>517</v>
      </c>
      <c r="N50" s="318" t="s">
        <v>518</v>
      </c>
    </row>
    <row r="51" spans="1:14" x14ac:dyDescent="0.15">
      <c r="A51" s="248"/>
      <c r="B51" s="244"/>
      <c r="C51" s="244"/>
      <c r="D51" s="244"/>
      <c r="E51" s="244"/>
      <c r="F51" s="244"/>
      <c r="G51" s="310" t="s">
        <v>519</v>
      </c>
      <c r="H51" s="311"/>
      <c r="I51" s="319">
        <v>1760190</v>
      </c>
      <c r="J51" s="320">
        <v>40436</v>
      </c>
      <c r="K51" s="321">
        <v>-46.7</v>
      </c>
      <c r="L51" s="322">
        <v>67201</v>
      </c>
      <c r="M51" s="323">
        <v>6.1</v>
      </c>
      <c r="N51" s="324">
        <v>-52.8</v>
      </c>
    </row>
    <row r="52" spans="1:14" x14ac:dyDescent="0.15">
      <c r="A52" s="248"/>
      <c r="B52" s="244"/>
      <c r="C52" s="244"/>
      <c r="D52" s="244"/>
      <c r="E52" s="244"/>
      <c r="F52" s="244"/>
      <c r="G52" s="325"/>
      <c r="H52" s="326" t="s">
        <v>520</v>
      </c>
      <c r="I52" s="327">
        <v>635517</v>
      </c>
      <c r="J52" s="328">
        <v>14600</v>
      </c>
      <c r="K52" s="329">
        <v>-48.4</v>
      </c>
      <c r="L52" s="330">
        <v>35210</v>
      </c>
      <c r="M52" s="331">
        <v>9</v>
      </c>
      <c r="N52" s="332">
        <v>-57.4</v>
      </c>
    </row>
    <row r="53" spans="1:14" x14ac:dyDescent="0.15">
      <c r="A53" s="248"/>
      <c r="B53" s="244"/>
      <c r="C53" s="244"/>
      <c r="D53" s="244"/>
      <c r="E53" s="244"/>
      <c r="F53" s="244"/>
      <c r="G53" s="310" t="s">
        <v>521</v>
      </c>
      <c r="H53" s="311"/>
      <c r="I53" s="319">
        <v>8248860</v>
      </c>
      <c r="J53" s="320">
        <v>189207</v>
      </c>
      <c r="K53" s="321">
        <v>367.9</v>
      </c>
      <c r="L53" s="322">
        <v>75709</v>
      </c>
      <c r="M53" s="323">
        <v>12.7</v>
      </c>
      <c r="N53" s="324">
        <v>355.2</v>
      </c>
    </row>
    <row r="54" spans="1:14" x14ac:dyDescent="0.15">
      <c r="A54" s="248"/>
      <c r="B54" s="244"/>
      <c r="C54" s="244"/>
      <c r="D54" s="244"/>
      <c r="E54" s="244"/>
      <c r="F54" s="244"/>
      <c r="G54" s="325"/>
      <c r="H54" s="326" t="s">
        <v>520</v>
      </c>
      <c r="I54" s="327">
        <v>624965</v>
      </c>
      <c r="J54" s="328">
        <v>14335</v>
      </c>
      <c r="K54" s="329">
        <v>-1.8</v>
      </c>
      <c r="L54" s="330">
        <v>35212</v>
      </c>
      <c r="M54" s="331">
        <v>0</v>
      </c>
      <c r="N54" s="332">
        <v>-1.8</v>
      </c>
    </row>
    <row r="55" spans="1:14" x14ac:dyDescent="0.15">
      <c r="A55" s="248"/>
      <c r="B55" s="244"/>
      <c r="C55" s="244"/>
      <c r="D55" s="244"/>
      <c r="E55" s="244"/>
      <c r="F55" s="244"/>
      <c r="G55" s="310" t="s">
        <v>522</v>
      </c>
      <c r="H55" s="311"/>
      <c r="I55" s="319">
        <v>10122767</v>
      </c>
      <c r="J55" s="320">
        <v>231177</v>
      </c>
      <c r="K55" s="321">
        <v>22.2</v>
      </c>
      <c r="L55" s="322">
        <v>90961</v>
      </c>
      <c r="M55" s="323">
        <v>20.100000000000001</v>
      </c>
      <c r="N55" s="324">
        <v>2.1</v>
      </c>
    </row>
    <row r="56" spans="1:14" x14ac:dyDescent="0.15">
      <c r="A56" s="248"/>
      <c r="B56" s="244"/>
      <c r="C56" s="244"/>
      <c r="D56" s="244"/>
      <c r="E56" s="244"/>
      <c r="F56" s="244"/>
      <c r="G56" s="325"/>
      <c r="H56" s="326" t="s">
        <v>520</v>
      </c>
      <c r="I56" s="327">
        <v>1009100</v>
      </c>
      <c r="J56" s="328">
        <v>23045</v>
      </c>
      <c r="K56" s="329">
        <v>60.8</v>
      </c>
      <c r="L56" s="330">
        <v>37720</v>
      </c>
      <c r="M56" s="331">
        <v>7.1</v>
      </c>
      <c r="N56" s="332">
        <v>53.7</v>
      </c>
    </row>
    <row r="57" spans="1:14" x14ac:dyDescent="0.15">
      <c r="A57" s="248"/>
      <c r="B57" s="244"/>
      <c r="C57" s="244"/>
      <c r="D57" s="244"/>
      <c r="E57" s="244"/>
      <c r="F57" s="244"/>
      <c r="G57" s="310" t="s">
        <v>523</v>
      </c>
      <c r="H57" s="311"/>
      <c r="I57" s="319">
        <v>12782810</v>
      </c>
      <c r="J57" s="320">
        <v>290050</v>
      </c>
      <c r="K57" s="321">
        <v>25.5</v>
      </c>
      <c r="L57" s="322">
        <v>106614</v>
      </c>
      <c r="M57" s="323">
        <v>17.2</v>
      </c>
      <c r="N57" s="324">
        <v>8.3000000000000007</v>
      </c>
    </row>
    <row r="58" spans="1:14" x14ac:dyDescent="0.15">
      <c r="A58" s="248"/>
      <c r="B58" s="244"/>
      <c r="C58" s="244"/>
      <c r="D58" s="244"/>
      <c r="E58" s="244"/>
      <c r="F58" s="244"/>
      <c r="G58" s="325"/>
      <c r="H58" s="326" t="s">
        <v>520</v>
      </c>
      <c r="I58" s="327">
        <v>804495</v>
      </c>
      <c r="J58" s="328">
        <v>18255</v>
      </c>
      <c r="K58" s="329">
        <v>-20.8</v>
      </c>
      <c r="L58" s="330">
        <v>45545</v>
      </c>
      <c r="M58" s="331">
        <v>20.7</v>
      </c>
      <c r="N58" s="332">
        <v>-41.5</v>
      </c>
    </row>
    <row r="59" spans="1:14" x14ac:dyDescent="0.15">
      <c r="A59" s="248"/>
      <c r="B59" s="244"/>
      <c r="C59" s="244"/>
      <c r="D59" s="244"/>
      <c r="E59" s="244"/>
      <c r="F59" s="244"/>
      <c r="G59" s="310" t="s">
        <v>524</v>
      </c>
      <c r="H59" s="311"/>
      <c r="I59" s="319">
        <v>6581749</v>
      </c>
      <c r="J59" s="320">
        <v>148659</v>
      </c>
      <c r="K59" s="321">
        <v>-48.7</v>
      </c>
      <c r="L59" s="322">
        <v>63727</v>
      </c>
      <c r="M59" s="323">
        <v>-40.200000000000003</v>
      </c>
      <c r="N59" s="324">
        <v>-8.5</v>
      </c>
    </row>
    <row r="60" spans="1:14" x14ac:dyDescent="0.15">
      <c r="A60" s="248"/>
      <c r="B60" s="244"/>
      <c r="C60" s="244"/>
      <c r="D60" s="244"/>
      <c r="E60" s="244"/>
      <c r="F60" s="244"/>
      <c r="G60" s="325"/>
      <c r="H60" s="326" t="s">
        <v>520</v>
      </c>
      <c r="I60" s="333">
        <v>1334378</v>
      </c>
      <c r="J60" s="328">
        <v>30139</v>
      </c>
      <c r="K60" s="329">
        <v>65.099999999999994</v>
      </c>
      <c r="L60" s="330">
        <v>34577</v>
      </c>
      <c r="M60" s="331">
        <v>-24.1</v>
      </c>
      <c r="N60" s="332">
        <v>89.2</v>
      </c>
    </row>
    <row r="61" spans="1:14" x14ac:dyDescent="0.15">
      <c r="A61" s="248"/>
      <c r="B61" s="244"/>
      <c r="C61" s="244"/>
      <c r="D61" s="244"/>
      <c r="E61" s="244"/>
      <c r="F61" s="244"/>
      <c r="G61" s="310" t="s">
        <v>525</v>
      </c>
      <c r="H61" s="334"/>
      <c r="I61" s="335">
        <v>7899275</v>
      </c>
      <c r="J61" s="336">
        <v>179906</v>
      </c>
      <c r="K61" s="337">
        <v>64</v>
      </c>
      <c r="L61" s="338">
        <v>80842</v>
      </c>
      <c r="M61" s="339">
        <v>3.2</v>
      </c>
      <c r="N61" s="324">
        <v>60.8</v>
      </c>
    </row>
    <row r="62" spans="1:14" x14ac:dyDescent="0.15">
      <c r="A62" s="248"/>
      <c r="B62" s="244"/>
      <c r="C62" s="244"/>
      <c r="D62" s="244"/>
      <c r="E62" s="244"/>
      <c r="F62" s="244"/>
      <c r="G62" s="325"/>
      <c r="H62" s="326" t="s">
        <v>520</v>
      </c>
      <c r="I62" s="327">
        <v>881691</v>
      </c>
      <c r="J62" s="328">
        <v>20075</v>
      </c>
      <c r="K62" s="329">
        <v>11</v>
      </c>
      <c r="L62" s="330">
        <v>37653</v>
      </c>
      <c r="M62" s="331">
        <v>2.5</v>
      </c>
      <c r="N62" s="332">
        <v>8.5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29.17</v>
      </c>
      <c r="G47" s="12">
        <v>69.45</v>
      </c>
      <c r="H47" s="12">
        <v>69.209999999999994</v>
      </c>
      <c r="I47" s="12">
        <v>77.349999999999994</v>
      </c>
      <c r="J47" s="13">
        <v>57.88</v>
      </c>
    </row>
    <row r="48" spans="2:10" ht="57.75" customHeight="1" x14ac:dyDescent="0.15">
      <c r="B48" s="14"/>
      <c r="C48" s="1174" t="s">
        <v>4</v>
      </c>
      <c r="D48" s="1174"/>
      <c r="E48" s="1175"/>
      <c r="F48" s="15">
        <v>27.98</v>
      </c>
      <c r="G48" s="16">
        <v>11.02</v>
      </c>
      <c r="H48" s="16">
        <v>25.37</v>
      </c>
      <c r="I48" s="16">
        <v>18.329999999999998</v>
      </c>
      <c r="J48" s="17">
        <v>13.78</v>
      </c>
    </row>
    <row r="49" spans="2:10" ht="57.75" customHeight="1" thickBot="1" x14ac:dyDescent="0.2">
      <c r="B49" s="18"/>
      <c r="C49" s="1176" t="s">
        <v>5</v>
      </c>
      <c r="D49" s="1176"/>
      <c r="E49" s="1177"/>
      <c r="F49" s="19">
        <v>15.47</v>
      </c>
      <c r="G49" s="20">
        <v>8.5</v>
      </c>
      <c r="H49" s="20">
        <v>9.69</v>
      </c>
      <c r="I49" s="20" t="s">
        <v>532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2017-04-24T08:53:25Z</cp:lastPrinted>
  <dcterms:created xsi:type="dcterms:W3CDTF">2017-02-15T15:35:07Z</dcterms:created>
  <dcterms:modified xsi:type="dcterms:W3CDTF">2017-04-26T04:33:58Z</dcterms:modified>
  <cp:category/>
</cp:coreProperties>
</file>