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上下水道課\B総務\⑫照会応答\庁内用\財政課\H31\R0201公営企業に係る経営比較分析表の分析等\"/>
    </mc:Choice>
  </mc:AlternateContent>
  <workbookProtection workbookAlgorithmName="SHA-512" workbookHashValue="9OhLPHw+ujpy8H5hocr0fUkSDCEw9t+fq2YxEiBiKROUzwbbdHIbtkfS+Oz+fe6Eg7HnGr6Dh4qFX670LsU20Q==" workbookSaltValue="rYhkXkbuTBM+uT7/yWr1q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<sst xmlns="http://schemas.openxmlformats.org/spreadsheetml/2006/main" count="220" uniqueCount="107">
  <si>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</si>
  <si>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</si>
  <si>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</si>
  <si>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</si>
  <si>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</si>
  <si>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</si>
  <si>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</si>
  <si>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</si>
  <si>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</si>
  <si>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</si>
  <si>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</si>
  <si>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</si>
  <si>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</si>
  <si>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</si>
  <si>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</si>
  <si>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</si>
  <si>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</si>
  <si>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</si>
  <si>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</si>
  <si>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</si>
  <si>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</si>
  <si>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</si>
  <si>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</si>
  <si>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</si>
  <si>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</si>
  <si>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</si>
  <si>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</si>
  <si>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</si>
  <si>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</si>
  <si>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</si>
  <si>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</si>
  <si>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</si>
  <si>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</si>
  <si>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</si>
  <si>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</si>
  <si>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</si>
  <si>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</si>
  <si>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</si>
  <si>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</si>
  <si>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</si>
  <si>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</si>
  <si>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</si>
  <si>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</si>
  <si>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</si>
  <si>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</si>
  <si>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</si>
  <si>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</si>
  <si>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</si>
  <si>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</si>
  <si>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</si>
  <si>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</si>
  <si>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</si>
  <si>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</si>
  <si>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</si>
  <si>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</si>
  <si>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</si>
  <si>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</si>
  <si>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</si>
  <si>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</si>
  <si>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</si>
  <si>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</si>
  <si>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</si>
  <si>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</si>
  <si>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</si>
  <si>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</si>
  <si>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</si>
  <si>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</si>
  <si>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</si>
  <si>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</si>
  <si>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</si>
  <si>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</si>
  <si>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</si>
  <si>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</si>
  <si>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</si>
  <si>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</si>
  <si>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</si>
  <si>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</si>
  <si>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</si>
  <si>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</si>
  <si>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</si>
  <si>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</si>
  <si>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</si>
  <si>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</si>
  <si>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</si>
  <si>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</si>
  <si>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</si>
  <si>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</si>
  <si>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</si>
  <si>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</si>
  <si>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</si>
  <si>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</si>
  <si>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</si>
  <si>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</si>
  <si>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</si>
  <si>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</si>
  <si>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</si>
  <si>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</si>
  <si>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</si>
  <si>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</si>
  <si>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</si>
  <si>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</si>
  <si>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</si>
  <si>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</si>
  <si>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</si>
  <si>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配水管については、昭和４５年５月の水道供用開始から使用され、以後、仙台北部中核都市構想などを踏まえ、自己水源を宮城県からの受水へと切替を行い、現在、第７次拡張まで整備を行ってきている。老朽管対策については、老朽管対策事業計画を策定し、第一次（Ｈ１１～Ｈ２３）、第二次（Ｈ２４～Ｈ２６）に亘り実施しており、併せて漏水対策についても、管路の重要度、漏水頻度を考慮し、現在も布設替を計画的に実施中である。
　②類似団体や全国平均と比較し低くなっていている。平成２９年度は０となっているが、管路経年化率は１．５２％である。③管路更新率については高い傾向にあり、今後も「アセットマネジメント」等の活用により、効率的な修繕・更新を図っていく。２７年度の数値がゼロとなっているが、Ｌ＝８０３ｍの布設替を実施しており、管路更新率は、０．３２％となっている。</t>
    <phoneticPr fontId="4"/>
  </si>
  <si>
    <t>　東日本大震災以降、戸建住宅や集合住宅の新築が増加し、現在は以前程ではないが、新築に伴う給水申請が継続的にある状況である。本町の人口は今後人口減少へと歩むことが見込まれていることから、給水収益や給水加入金、手数料等の収入が減少していくことになる。水道施設においては、配水池の耐震化事業が３０年度で完了し、今後は老朽化した管路の更新及び耐震化工事や、維持修繕経費用の増加が見込まれることから、アセットマネジメントに基づいた計画的な更新、効率的な運営を図っていかなければならない。
　給水収益においては大幅な伸びが期待できず、更に広域水道の受水費の負担が重いことから、尚一層の経営努力が必要であり、また、未収金解消についても努めていく。</t>
    <phoneticPr fontId="4"/>
  </si>
  <si>
    <r>
      <t>①経常収支比率については、平成３０年度に水道施設の</t>
    </r>
    <r>
      <rPr>
        <sz val="11"/>
        <rFont val="ＭＳ ゴシック"/>
        <family val="3"/>
        <charset val="128"/>
      </rPr>
      <t>アセットマネジメントの見直しを行い、既に更新済みの管路について</t>
    </r>
    <r>
      <rPr>
        <sz val="11"/>
        <color theme="1"/>
        <rFont val="ＭＳ ゴシック"/>
        <family val="3"/>
        <charset val="128"/>
      </rPr>
      <t>資産減耗を行ったことから支出が増加したため平成２９年度と比較すると下降しているが１００％は上回っており、健全な経営状況となっている。
③流動比率については、全国平均を下回っているものの、１００％は超えており、短期的な債務に対する支払い能力は十分確保できている。
④企業債残高対給水収益比率について、平成３０年度は平成２９年度と比較して給水収益が増加し企業債現在高が減少した為、減率となっている。
⑤料金回収率については、１００％を下回っている現状から、一般会計繰入金への依存度が高い状況である。未納者へ対する督促等を強化する等収益の確保に努めていく。
⑥給水原価については、本町は面積が広く、町中心部である吉岡地区や南部のもみじケ丘、杜の丘地区を除いた他地区においては集落が点在しており、管路延長が長くなっていることから、給水原価が高くなり、類似団体平均を上回る結果となっている。
⑦施設利用率については、類似団体や全国の平均を大きく上回っており、稼動施設の規模や利用状況については、適正であると見ている。
⑧有収率については、布設替など老朽管対策等の効果もあって、類似団体平均を上回っている。</t>
    </r>
    <rPh sb="20" eb="22">
      <t>スイドウ</t>
    </rPh>
    <rPh sb="40" eb="41">
      <t>オコナ</t>
    </rPh>
    <rPh sb="43" eb="44">
      <t>スデ</t>
    </rPh>
    <rPh sb="45" eb="47">
      <t>コウシン</t>
    </rPh>
    <rPh sb="47" eb="48">
      <t>ズ</t>
    </rPh>
    <rPh sb="50" eb="52">
      <t>カンロ</t>
    </rPh>
    <rPh sb="61" eb="62">
      <t>オコナ</t>
    </rPh>
    <rPh sb="68" eb="70">
      <t>シシュツ</t>
    </rPh>
    <rPh sb="71" eb="73">
      <t>ゾウカ</t>
    </rPh>
    <rPh sb="77" eb="79">
      <t>ヘイセイ</t>
    </rPh>
    <rPh sb="81" eb="83">
      <t>ネンド</t>
    </rPh>
    <rPh sb="84" eb="86">
      <t>ヒカク</t>
    </rPh>
    <rPh sb="89" eb="91">
      <t>カコウ</t>
    </rPh>
    <rPh sb="101" eb="103">
      <t>ウワマワ</t>
    </rPh>
    <rPh sb="108" eb="110">
      <t>ケンゼン</t>
    </rPh>
    <rPh sb="111" eb="113">
      <t>ケイエイ</t>
    </rPh>
    <rPh sb="113" eb="115">
      <t>ジョウキョウ</t>
    </rPh>
    <rPh sb="154" eb="155">
      <t>コ</t>
    </rPh>
    <rPh sb="228" eb="230">
      <t>ゾウカ</t>
    </rPh>
    <rPh sb="318" eb="319">
      <t>トウ</t>
    </rPh>
    <rPh sb="325" eb="32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</si>
</sst>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1.56</c:v>
                </c:pt>
                <c:pt idx="1">
                  <c:v>0</c:v>
                </c:pt>
                <c:pt idx="2" formatCode="#,##0.00;&quot;△&quot;#,##0.00;&quot;-&quot;">
                  <c:v>1.03</c:v>
                </c:pt>
                <c:pt idx="3" formatCode="#,##0.00;&quot;△&quot;#,##0.00;&quot;-&quot;">
                  <c:v>1.06</c:v>
                </c:pt>
                <c:pt idx="4" formatCode="#,##0.00;&quot;△&quot;#,##0.00;&quot;-&quot;">
                  <c:v>1.05</c:v>
                </c:pt>
              </c:numCache>
            </c:numRef>
          </c:val>
          <c:extLst xmlns:c16r2="http://schemas.microsoft.com/office/drawing/2015/06/chart">
            <c:ext xmlns:c16="http://schemas.microsoft.com/office/drawing/2014/chart" uri="{C3380CC4-5D6E-409C-BE32-E72D297353CC}">
              <c16:uniqueId val="{00000000-1D85-4528-B2B1-B47E98049E81}"/>
            </c:ext>
          </c:extLst>
        </c:ser>
        <c:dLbls>
          <c:showLegendKey val="0"/>
          <c:showVal val="0"/>
          <c:showCatName val="0"/>
          <c:showSerName val="0"/>
          <c:showPercent val="0"/>
          <c:showBubbleSize val="0"/>
        </c:dLbls>
        <c:gapWidth val="150"/>
        <c:axId val="1178078256"/>
        <c:axId val="117807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1D85-4528-B2B1-B47E98049E81}"/>
            </c:ext>
          </c:extLst>
        </c:ser>
        <c:dLbls>
          <c:showLegendKey val="0"/>
          <c:showVal val="0"/>
          <c:showCatName val="0"/>
          <c:showSerName val="0"/>
          <c:showPercent val="0"/>
          <c:showBubbleSize val="0"/>
        </c:dLbls>
        <c:marker val="1"/>
        <c:smooth val="0"/>
        <c:axId val="1178078256"/>
        <c:axId val="1178076296"/>
      </c:lineChart>
      <c:dateAx>
        <c:axId val="1178078256"/>
        <c:scaling>
          <c:orientation val="minMax"/>
        </c:scaling>
        <c:delete val="1"/>
        <c:axPos val="b"/>
        <c:numFmt formatCode="ge" sourceLinked="1"/>
        <c:majorTickMark val="none"/>
        <c:minorTickMark val="none"/>
        <c:tickLblPos val="none"/>
        <c:crossAx val="1178076296"/>
        <c:crosses val="autoZero"/>
        <c:auto val="1"/>
        <c:lblOffset val="100"/>
        <c:baseTimeUnit val="years"/>
      </c:dateAx>
      <c:valAx>
        <c:axId val="117807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07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91.34</c:v>
                </c:pt>
                <c:pt idx="1">
                  <c:v>82.85</c:v>
                </c:pt>
                <c:pt idx="2">
                  <c:v>91.66</c:v>
                </c:pt>
                <c:pt idx="3">
                  <c:v>93.95</c:v>
                </c:pt>
                <c:pt idx="4">
                  <c:v>78.319999999999993</c:v>
                </c:pt>
              </c:numCache>
            </c:numRef>
          </c:val>
          <c:extLst xmlns:c16r2="http://schemas.microsoft.com/office/drawing/2015/06/chart">
            <c:ext xmlns:c16="http://schemas.microsoft.com/office/drawing/2014/chart" uri="{C3380CC4-5D6E-409C-BE32-E72D297353CC}">
              <c16:uniqueId val="{00000000-8CA0-470A-9F9B-67A6A731A3AF}"/>
            </c:ext>
          </c:extLst>
        </c:ser>
        <c:dLbls>
          <c:showLegendKey val="0"/>
          <c:showVal val="0"/>
          <c:showCatName val="0"/>
          <c:showSerName val="0"/>
          <c:showPercent val="0"/>
          <c:showBubbleSize val="0"/>
        </c:dLbls>
        <c:gapWidth val="150"/>
        <c:axId val="430319536"/>
        <c:axId val="43031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8CA0-470A-9F9B-67A6A731A3AF}"/>
            </c:ext>
          </c:extLst>
        </c:ser>
        <c:dLbls>
          <c:showLegendKey val="0"/>
          <c:showVal val="0"/>
          <c:showCatName val="0"/>
          <c:showSerName val="0"/>
          <c:showPercent val="0"/>
          <c:showBubbleSize val="0"/>
        </c:dLbls>
        <c:marker val="1"/>
        <c:smooth val="0"/>
        <c:axId val="430319536"/>
        <c:axId val="430319928"/>
      </c:lineChart>
      <c:dateAx>
        <c:axId val="430319536"/>
        <c:scaling>
          <c:orientation val="minMax"/>
        </c:scaling>
        <c:delete val="1"/>
        <c:axPos val="b"/>
        <c:numFmt formatCode="ge" sourceLinked="1"/>
        <c:majorTickMark val="none"/>
        <c:minorTickMark val="none"/>
        <c:tickLblPos val="none"/>
        <c:crossAx val="430319928"/>
        <c:crosses val="autoZero"/>
        <c:auto val="1"/>
        <c:lblOffset val="100"/>
        <c:baseTimeUnit val="years"/>
      </c:dateAx>
      <c:valAx>
        <c:axId val="43031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31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86.7</c:v>
                </c:pt>
                <c:pt idx="1">
                  <c:v>87.34</c:v>
                </c:pt>
                <c:pt idx="2">
                  <c:v>86.87</c:v>
                </c:pt>
                <c:pt idx="3">
                  <c:v>87.16</c:v>
                </c:pt>
                <c:pt idx="4">
                  <c:v>88.93</c:v>
                </c:pt>
              </c:numCache>
            </c:numRef>
          </c:val>
          <c:extLst xmlns:c16r2="http://schemas.microsoft.com/office/drawing/2015/06/chart">
            <c:ext xmlns:c16="http://schemas.microsoft.com/office/drawing/2014/chart" uri="{C3380CC4-5D6E-409C-BE32-E72D297353CC}">
              <c16:uniqueId val="{00000000-D208-4782-995F-1B7300702B4B}"/>
            </c:ext>
          </c:extLst>
        </c:ser>
        <c:dLbls>
          <c:showLegendKey val="0"/>
          <c:showVal val="0"/>
          <c:showCatName val="0"/>
          <c:showSerName val="0"/>
          <c:showPercent val="0"/>
          <c:showBubbleSize val="0"/>
        </c:dLbls>
        <c:gapWidth val="150"/>
        <c:axId val="430321496"/>
        <c:axId val="43031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D208-4782-995F-1B7300702B4B}"/>
            </c:ext>
          </c:extLst>
        </c:ser>
        <c:dLbls>
          <c:showLegendKey val="0"/>
          <c:showVal val="0"/>
          <c:showCatName val="0"/>
          <c:showSerName val="0"/>
          <c:showPercent val="0"/>
          <c:showBubbleSize val="0"/>
        </c:dLbls>
        <c:marker val="1"/>
        <c:smooth val="0"/>
        <c:axId val="430321496"/>
        <c:axId val="430317968"/>
      </c:lineChart>
      <c:dateAx>
        <c:axId val="430321496"/>
        <c:scaling>
          <c:orientation val="minMax"/>
        </c:scaling>
        <c:delete val="1"/>
        <c:axPos val="b"/>
        <c:numFmt formatCode="ge" sourceLinked="1"/>
        <c:majorTickMark val="none"/>
        <c:minorTickMark val="none"/>
        <c:tickLblPos val="none"/>
        <c:crossAx val="430317968"/>
        <c:crosses val="autoZero"/>
        <c:auto val="1"/>
        <c:lblOffset val="100"/>
        <c:baseTimeUnit val="years"/>
      </c:dateAx>
      <c:valAx>
        <c:axId val="43031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32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98.82</c:v>
                </c:pt>
                <c:pt idx="1">
                  <c:v>114.28</c:v>
                </c:pt>
                <c:pt idx="2">
                  <c:v>107.58</c:v>
                </c:pt>
                <c:pt idx="3">
                  <c:v>112.02</c:v>
                </c:pt>
                <c:pt idx="4">
                  <c:v>101.58</c:v>
                </c:pt>
              </c:numCache>
            </c:numRef>
          </c:val>
          <c:extLst xmlns:c16r2="http://schemas.microsoft.com/office/drawing/2015/06/chart">
            <c:ext xmlns:c16="http://schemas.microsoft.com/office/drawing/2014/chart" uri="{C3380CC4-5D6E-409C-BE32-E72D297353CC}">
              <c16:uniqueId val="{00000000-4E11-4AD6-9C6E-98848677AA6F}"/>
            </c:ext>
          </c:extLst>
        </c:ser>
        <c:dLbls>
          <c:showLegendKey val="0"/>
          <c:showVal val="0"/>
          <c:showCatName val="0"/>
          <c:showSerName val="0"/>
          <c:showPercent val="0"/>
          <c:showBubbleSize val="0"/>
        </c:dLbls>
        <c:gapWidth val="150"/>
        <c:axId val="1425308784"/>
        <c:axId val="142530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4E11-4AD6-9C6E-98848677AA6F}"/>
            </c:ext>
          </c:extLst>
        </c:ser>
        <c:dLbls>
          <c:showLegendKey val="0"/>
          <c:showVal val="0"/>
          <c:showCatName val="0"/>
          <c:showSerName val="0"/>
          <c:showPercent val="0"/>
          <c:showBubbleSize val="0"/>
        </c:dLbls>
        <c:marker val="1"/>
        <c:smooth val="0"/>
        <c:axId val="1425308784"/>
        <c:axId val="1425307216"/>
      </c:lineChart>
      <c:dateAx>
        <c:axId val="1425308784"/>
        <c:scaling>
          <c:orientation val="minMax"/>
        </c:scaling>
        <c:delete val="1"/>
        <c:axPos val="b"/>
        <c:numFmt formatCode="ge" sourceLinked="1"/>
        <c:majorTickMark val="none"/>
        <c:minorTickMark val="none"/>
        <c:tickLblPos val="none"/>
        <c:crossAx val="1425307216"/>
        <c:crosses val="autoZero"/>
        <c:auto val="1"/>
        <c:lblOffset val="100"/>
        <c:baseTimeUnit val="years"/>
      </c:dateAx>
      <c:valAx>
        <c:axId val="1425307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530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40.79</c:v>
                </c:pt>
                <c:pt idx="1">
                  <c:v>42.74</c:v>
                </c:pt>
                <c:pt idx="2">
                  <c:v>42.93</c:v>
                </c:pt>
                <c:pt idx="3">
                  <c:v>44.2</c:v>
                </c:pt>
                <c:pt idx="4">
                  <c:v>40.74</c:v>
                </c:pt>
              </c:numCache>
            </c:numRef>
          </c:val>
          <c:extLst xmlns:c16r2="http://schemas.microsoft.com/office/drawing/2015/06/chart">
            <c:ext xmlns:c16="http://schemas.microsoft.com/office/drawing/2014/chart" uri="{C3380CC4-5D6E-409C-BE32-E72D297353CC}">
              <c16:uniqueId val="{00000000-E189-4F82-B714-B774C160FCEB}"/>
            </c:ext>
          </c:extLst>
        </c:ser>
        <c:dLbls>
          <c:showLegendKey val="0"/>
          <c:showVal val="0"/>
          <c:showCatName val="0"/>
          <c:showSerName val="0"/>
          <c:showPercent val="0"/>
          <c:showBubbleSize val="0"/>
        </c:dLbls>
        <c:gapWidth val="150"/>
        <c:axId val="1425309176"/>
        <c:axId val="142530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E189-4F82-B714-B774C160FCEB}"/>
            </c:ext>
          </c:extLst>
        </c:ser>
        <c:dLbls>
          <c:showLegendKey val="0"/>
          <c:showVal val="0"/>
          <c:showCatName val="0"/>
          <c:showSerName val="0"/>
          <c:showPercent val="0"/>
          <c:showBubbleSize val="0"/>
        </c:dLbls>
        <c:marker val="1"/>
        <c:smooth val="0"/>
        <c:axId val="1425309176"/>
        <c:axId val="1425308392"/>
      </c:lineChart>
      <c:dateAx>
        <c:axId val="1425309176"/>
        <c:scaling>
          <c:orientation val="minMax"/>
        </c:scaling>
        <c:delete val="1"/>
        <c:axPos val="b"/>
        <c:numFmt formatCode="ge" sourceLinked="1"/>
        <c:majorTickMark val="none"/>
        <c:minorTickMark val="none"/>
        <c:tickLblPos val="none"/>
        <c:crossAx val="1425308392"/>
        <c:crosses val="autoZero"/>
        <c:auto val="1"/>
        <c:lblOffset val="100"/>
        <c:baseTimeUnit val="years"/>
      </c:dateAx>
      <c:valAx>
        <c:axId val="142530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30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1.28</c:v>
                </c:pt>
                <c:pt idx="1">
                  <c:v>1.1100000000000001</c:v>
                </c:pt>
                <c:pt idx="2">
                  <c:v>1.55</c:v>
                </c:pt>
                <c:pt idx="3" formatCode="#,##0.00;&quot;△&quot;#,##0.00">
                  <c:v>0</c:v>
                </c:pt>
                <c:pt idx="4">
                  <c:v>11.33</c:v>
                </c:pt>
              </c:numCache>
            </c:numRef>
          </c:val>
          <c:extLst xmlns:c16r2="http://schemas.microsoft.com/office/drawing/2015/06/chart">
            <c:ext xmlns:c16="http://schemas.microsoft.com/office/drawing/2014/chart" uri="{C3380CC4-5D6E-409C-BE32-E72D297353CC}">
              <c16:uniqueId val="{00000000-DE7B-40EE-8F35-AFD7BF972A3E}"/>
            </c:ext>
          </c:extLst>
        </c:ser>
        <c:dLbls>
          <c:showLegendKey val="0"/>
          <c:showVal val="0"/>
          <c:showCatName val="0"/>
          <c:showSerName val="0"/>
          <c:showPercent val="0"/>
          <c:showBubbleSize val="0"/>
        </c:dLbls>
        <c:gapWidth val="150"/>
        <c:axId val="1425306432"/>
        <c:axId val="142530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DE7B-40EE-8F35-AFD7BF972A3E}"/>
            </c:ext>
          </c:extLst>
        </c:ser>
        <c:dLbls>
          <c:showLegendKey val="0"/>
          <c:showVal val="0"/>
          <c:showCatName val="0"/>
          <c:showSerName val="0"/>
          <c:showPercent val="0"/>
          <c:showBubbleSize val="0"/>
        </c:dLbls>
        <c:marker val="1"/>
        <c:smooth val="0"/>
        <c:axId val="1425306432"/>
        <c:axId val="1425306824"/>
      </c:lineChart>
      <c:dateAx>
        <c:axId val="1425306432"/>
        <c:scaling>
          <c:orientation val="minMax"/>
        </c:scaling>
        <c:delete val="1"/>
        <c:axPos val="b"/>
        <c:numFmt formatCode="ge" sourceLinked="1"/>
        <c:majorTickMark val="none"/>
        <c:minorTickMark val="none"/>
        <c:tickLblPos val="none"/>
        <c:crossAx val="1425306824"/>
        <c:crosses val="autoZero"/>
        <c:auto val="1"/>
        <c:lblOffset val="100"/>
        <c:baseTimeUnit val="years"/>
      </c:dateAx>
      <c:valAx>
        <c:axId val="142530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3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D8-4938-9AE8-E9C6D379D9AF}"/>
            </c:ext>
          </c:extLst>
        </c:ser>
        <c:dLbls>
          <c:showLegendKey val="0"/>
          <c:showVal val="0"/>
          <c:showCatName val="0"/>
          <c:showSerName val="0"/>
          <c:showPercent val="0"/>
          <c:showBubbleSize val="0"/>
        </c:dLbls>
        <c:gapWidth val="150"/>
        <c:axId val="479873952"/>
        <c:axId val="47987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D6D8-4938-9AE8-E9C6D379D9AF}"/>
            </c:ext>
          </c:extLst>
        </c:ser>
        <c:dLbls>
          <c:showLegendKey val="0"/>
          <c:showVal val="0"/>
          <c:showCatName val="0"/>
          <c:showSerName val="0"/>
          <c:showPercent val="0"/>
          <c:showBubbleSize val="0"/>
        </c:dLbls>
        <c:marker val="1"/>
        <c:smooth val="0"/>
        <c:axId val="479873952"/>
        <c:axId val="479871992"/>
      </c:lineChart>
      <c:dateAx>
        <c:axId val="479873952"/>
        <c:scaling>
          <c:orientation val="minMax"/>
        </c:scaling>
        <c:delete val="1"/>
        <c:axPos val="b"/>
        <c:numFmt formatCode="ge" sourceLinked="1"/>
        <c:majorTickMark val="none"/>
        <c:minorTickMark val="none"/>
        <c:tickLblPos val="none"/>
        <c:crossAx val="479871992"/>
        <c:crosses val="autoZero"/>
        <c:auto val="1"/>
        <c:lblOffset val="100"/>
        <c:baseTimeUnit val="years"/>
      </c:dateAx>
      <c:valAx>
        <c:axId val="479871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98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145.91</c:v>
                </c:pt>
                <c:pt idx="1">
                  <c:v>201.53</c:v>
                </c:pt>
                <c:pt idx="2">
                  <c:v>330.93</c:v>
                </c:pt>
                <c:pt idx="3">
                  <c:v>230.3</c:v>
                </c:pt>
                <c:pt idx="4">
                  <c:v>202.02</c:v>
                </c:pt>
              </c:numCache>
            </c:numRef>
          </c:val>
          <c:extLst xmlns:c16r2="http://schemas.microsoft.com/office/drawing/2015/06/chart">
            <c:ext xmlns:c16="http://schemas.microsoft.com/office/drawing/2014/chart" uri="{C3380CC4-5D6E-409C-BE32-E72D297353CC}">
              <c16:uniqueId val="{00000000-ED39-4D15-B61B-B10483CD9F80}"/>
            </c:ext>
          </c:extLst>
        </c:ser>
        <c:dLbls>
          <c:showLegendKey val="0"/>
          <c:showVal val="0"/>
          <c:showCatName val="0"/>
          <c:showSerName val="0"/>
          <c:showPercent val="0"/>
          <c:showBubbleSize val="0"/>
        </c:dLbls>
        <c:gapWidth val="150"/>
        <c:axId val="479872384"/>
        <c:axId val="47987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ED39-4D15-B61B-B10483CD9F80}"/>
            </c:ext>
          </c:extLst>
        </c:ser>
        <c:dLbls>
          <c:showLegendKey val="0"/>
          <c:showVal val="0"/>
          <c:showCatName val="0"/>
          <c:showSerName val="0"/>
          <c:showPercent val="0"/>
          <c:showBubbleSize val="0"/>
        </c:dLbls>
        <c:marker val="1"/>
        <c:smooth val="0"/>
        <c:axId val="479872384"/>
        <c:axId val="479872776"/>
      </c:lineChart>
      <c:dateAx>
        <c:axId val="479872384"/>
        <c:scaling>
          <c:orientation val="minMax"/>
        </c:scaling>
        <c:delete val="1"/>
        <c:axPos val="b"/>
        <c:numFmt formatCode="ge" sourceLinked="1"/>
        <c:majorTickMark val="none"/>
        <c:minorTickMark val="none"/>
        <c:tickLblPos val="none"/>
        <c:crossAx val="479872776"/>
        <c:crosses val="autoZero"/>
        <c:auto val="1"/>
        <c:lblOffset val="100"/>
        <c:baseTimeUnit val="years"/>
      </c:dateAx>
      <c:valAx>
        <c:axId val="479872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98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197.29</c:v>
                </c:pt>
                <c:pt idx="1">
                  <c:v>181.02</c:v>
                </c:pt>
                <c:pt idx="2">
                  <c:v>165.34</c:v>
                </c:pt>
                <c:pt idx="3">
                  <c:v>154.72</c:v>
                </c:pt>
                <c:pt idx="4">
                  <c:v>145.74</c:v>
                </c:pt>
              </c:numCache>
            </c:numRef>
          </c:val>
          <c:extLst xmlns:c16r2="http://schemas.microsoft.com/office/drawing/2015/06/chart">
            <c:ext xmlns:c16="http://schemas.microsoft.com/office/drawing/2014/chart" uri="{C3380CC4-5D6E-409C-BE32-E72D297353CC}">
              <c16:uniqueId val="{00000000-34CC-45DF-BEB0-C0E7AA564AF3}"/>
            </c:ext>
          </c:extLst>
        </c:ser>
        <c:dLbls>
          <c:showLegendKey val="0"/>
          <c:showVal val="0"/>
          <c:showCatName val="0"/>
          <c:showSerName val="0"/>
          <c:showPercent val="0"/>
          <c:showBubbleSize val="0"/>
        </c:dLbls>
        <c:gapWidth val="150"/>
        <c:axId val="795277304"/>
        <c:axId val="79528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34CC-45DF-BEB0-C0E7AA564AF3}"/>
            </c:ext>
          </c:extLst>
        </c:ser>
        <c:dLbls>
          <c:showLegendKey val="0"/>
          <c:showVal val="0"/>
          <c:showCatName val="0"/>
          <c:showSerName val="0"/>
          <c:showPercent val="0"/>
          <c:showBubbleSize val="0"/>
        </c:dLbls>
        <c:marker val="1"/>
        <c:smooth val="0"/>
        <c:axId val="795277304"/>
        <c:axId val="795280440"/>
      </c:lineChart>
      <c:dateAx>
        <c:axId val="795277304"/>
        <c:scaling>
          <c:orientation val="minMax"/>
        </c:scaling>
        <c:delete val="1"/>
        <c:axPos val="b"/>
        <c:numFmt formatCode="ge" sourceLinked="1"/>
        <c:majorTickMark val="none"/>
        <c:minorTickMark val="none"/>
        <c:tickLblPos val="none"/>
        <c:crossAx val="795280440"/>
        <c:crosses val="autoZero"/>
        <c:auto val="1"/>
        <c:lblOffset val="100"/>
        <c:baseTimeUnit val="years"/>
      </c:dateAx>
      <c:valAx>
        <c:axId val="795280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527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73.260000000000005</c:v>
                </c:pt>
                <c:pt idx="1">
                  <c:v>85.35</c:v>
                </c:pt>
                <c:pt idx="2">
                  <c:v>83.66</c:v>
                </c:pt>
                <c:pt idx="3">
                  <c:v>87.74</c:v>
                </c:pt>
                <c:pt idx="4">
                  <c:v>77.3</c:v>
                </c:pt>
              </c:numCache>
            </c:numRef>
          </c:val>
          <c:extLst xmlns:c16r2="http://schemas.microsoft.com/office/drawing/2015/06/chart">
            <c:ext xmlns:c16="http://schemas.microsoft.com/office/drawing/2014/chart" uri="{C3380CC4-5D6E-409C-BE32-E72D297353CC}">
              <c16:uniqueId val="{00000000-0438-43B1-BED1-C12CAE01830C}"/>
            </c:ext>
          </c:extLst>
        </c:ser>
        <c:dLbls>
          <c:showLegendKey val="0"/>
          <c:showVal val="0"/>
          <c:showCatName val="0"/>
          <c:showSerName val="0"/>
          <c:showPercent val="0"/>
          <c:showBubbleSize val="0"/>
        </c:dLbls>
        <c:gapWidth val="150"/>
        <c:axId val="795276912"/>
        <c:axId val="79527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0438-43B1-BED1-C12CAE01830C}"/>
            </c:ext>
          </c:extLst>
        </c:ser>
        <c:dLbls>
          <c:showLegendKey val="0"/>
          <c:showVal val="0"/>
          <c:showCatName val="0"/>
          <c:showSerName val="0"/>
          <c:showPercent val="0"/>
          <c:showBubbleSize val="0"/>
        </c:dLbls>
        <c:marker val="1"/>
        <c:smooth val="0"/>
        <c:axId val="795276912"/>
        <c:axId val="795278872"/>
      </c:lineChart>
      <c:dateAx>
        <c:axId val="795276912"/>
        <c:scaling>
          <c:orientation val="minMax"/>
        </c:scaling>
        <c:delete val="1"/>
        <c:axPos val="b"/>
        <c:numFmt formatCode="ge" sourceLinked="1"/>
        <c:majorTickMark val="none"/>
        <c:minorTickMark val="none"/>
        <c:tickLblPos val="none"/>
        <c:crossAx val="795278872"/>
        <c:crosses val="autoZero"/>
        <c:auto val="1"/>
        <c:lblOffset val="100"/>
        <c:baseTimeUnit val="years"/>
      </c:dateAx>
      <c:valAx>
        <c:axId val="79527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27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316.68</c:v>
                </c:pt>
                <c:pt idx="1">
                  <c:v>272.33999999999997</c:v>
                </c:pt>
                <c:pt idx="2">
                  <c:v>278.3</c:v>
                </c:pt>
                <c:pt idx="3">
                  <c:v>265.41000000000003</c:v>
                </c:pt>
                <c:pt idx="4">
                  <c:v>302.39999999999998</c:v>
                </c:pt>
              </c:numCache>
            </c:numRef>
          </c:val>
          <c:extLst xmlns:c16r2="http://schemas.microsoft.com/office/drawing/2015/06/chart">
            <c:ext xmlns:c16="http://schemas.microsoft.com/office/drawing/2014/chart" uri="{C3380CC4-5D6E-409C-BE32-E72D297353CC}">
              <c16:uniqueId val="{00000000-7363-44C6-8C35-D8E5D0724B07}"/>
            </c:ext>
          </c:extLst>
        </c:ser>
        <c:dLbls>
          <c:showLegendKey val="0"/>
          <c:showVal val="0"/>
          <c:showCatName val="0"/>
          <c:showSerName val="0"/>
          <c:showPercent val="0"/>
          <c:showBubbleSize val="0"/>
        </c:dLbls>
        <c:gapWidth val="150"/>
        <c:axId val="795279656"/>
        <c:axId val="47987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7363-44C6-8C35-D8E5D0724B07}"/>
            </c:ext>
          </c:extLst>
        </c:ser>
        <c:dLbls>
          <c:showLegendKey val="0"/>
          <c:showVal val="0"/>
          <c:showCatName val="0"/>
          <c:showSerName val="0"/>
          <c:showPercent val="0"/>
          <c:showBubbleSize val="0"/>
        </c:dLbls>
        <c:marker val="1"/>
        <c:smooth val="0"/>
        <c:axId val="795279656"/>
        <c:axId val="479873560"/>
      </c:lineChart>
      <c:dateAx>
        <c:axId val="795279656"/>
        <c:scaling>
          <c:orientation val="minMax"/>
        </c:scaling>
        <c:delete val="1"/>
        <c:axPos val="b"/>
        <c:numFmt formatCode="ge" sourceLinked="1"/>
        <c:majorTickMark val="none"/>
        <c:minorTickMark val="none"/>
        <c:tickLblPos val="none"/>
        <c:crossAx val="479873560"/>
        <c:crosses val="autoZero"/>
        <c:auto val="1"/>
        <c:lblOffset val="100"/>
        <c:baseTimeUnit val="years"/>
      </c:dateAx>
      <c:valAx>
        <c:axId val="47987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27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6" zoomScale="120" zoomScaleNormal="12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宮城県　大和町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28564</v>
      </c>
      <c r="AM8" s="70"/>
      <c r="AN8" s="70"/>
      <c r="AO8" s="70"/>
      <c r="AP8" s="70"/>
      <c r="AQ8" s="70"/>
      <c r="AR8" s="70"/>
      <c r="AS8" s="70"/>
      <c r="AT8" s="66">
        <f>データ!$S$6</f>
        <v>225.49</v>
      </c>
      <c r="AU8" s="67"/>
      <c r="AV8" s="67"/>
      <c r="AW8" s="67"/>
      <c r="AX8" s="67"/>
      <c r="AY8" s="67"/>
      <c r="AZ8" s="67"/>
      <c r="BA8" s="67"/>
      <c r="BB8" s="69">
        <f>データ!$T$6</f>
        <v>126.68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83.75</v>
      </c>
      <c r="J10" s="67"/>
      <c r="K10" s="67"/>
      <c r="L10" s="67"/>
      <c r="M10" s="67"/>
      <c r="N10" s="67"/>
      <c r="O10" s="68"/>
      <c r="P10" s="69">
        <f>データ!$P$6</f>
        <v>95.55</v>
      </c>
      <c r="Q10" s="69"/>
      <c r="R10" s="69"/>
      <c r="S10" s="69"/>
      <c r="T10" s="69"/>
      <c r="U10" s="69"/>
      <c r="V10" s="69"/>
      <c r="W10" s="70">
        <f>データ!$Q$6</f>
        <v>3564</v>
      </c>
      <c r="X10" s="70"/>
      <c r="Y10" s="70"/>
      <c r="Z10" s="70"/>
      <c r="AA10" s="70"/>
      <c r="AB10" s="70"/>
      <c r="AC10" s="70"/>
      <c r="AD10" s="2"/>
      <c r="AE10" s="2"/>
      <c r="AF10" s="2"/>
      <c r="AG10" s="2"/>
      <c r="AH10" s="4"/>
      <c r="AI10" s="4"/>
      <c r="AJ10" s="4"/>
      <c r="AK10" s="4"/>
      <c r="AL10" s="70">
        <f>データ!$U$6</f>
        <v>27201</v>
      </c>
      <c r="AM10" s="70"/>
      <c r="AN10" s="70"/>
      <c r="AO10" s="70"/>
      <c r="AP10" s="70"/>
      <c r="AQ10" s="70"/>
      <c r="AR10" s="70"/>
      <c r="AS10" s="70"/>
      <c r="AT10" s="66">
        <f>データ!$V$6</f>
        <v>103.4</v>
      </c>
      <c r="AU10" s="67"/>
      <c r="AV10" s="67"/>
      <c r="AW10" s="67"/>
      <c r="AX10" s="67"/>
      <c r="AY10" s="67"/>
      <c r="AZ10" s="67"/>
      <c r="BA10" s="67"/>
      <c r="BB10" s="69">
        <f>データ!$W$6</f>
        <v>263.07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104</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Ydhk2EUU15grSWxIvQOCUGPjdu0vna5SiGXbq1ZOGiUFxnK4r6AR/dySAzyQ29+3EG8zqIqvdiAWNA1nVUXiw==" saltValue="M0V0FDrPJ9z9Tquz0JuFO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44211</v>
      </c>
      <c r="D6" s="34">
        <f t="shared" si="3"/>
        <v>46</v>
      </c>
      <c r="E6" s="34">
        <f t="shared" si="3"/>
        <v>1</v>
      </c>
      <c r="F6" s="34">
        <f t="shared" si="3"/>
        <v>0</v>
      </c>
      <c r="G6" s="34">
        <f t="shared" si="3"/>
        <v>1</v>
      </c>
      <c r="H6" s="34" t="str">
        <f t="shared" si="3"/>
        <v>宮城県　大和町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83.75</v>
      </c>
      <c r="P6" s="35">
        <f t="shared" si="3"/>
        <v>95.55</v>
      </c>
      <c r="Q6" s="35">
        <f t="shared" si="3"/>
        <v>3564</v>
      </c>
      <c r="R6" s="35">
        <f t="shared" si="3"/>
        <v>28564</v>
      </c>
      <c r="S6" s="35">
        <f t="shared" si="3"/>
        <v>225.49</v>
      </c>
      <c r="T6" s="35">
        <f t="shared" si="3"/>
        <v>126.68</v>
      </c>
      <c r="U6" s="35">
        <f t="shared" si="3"/>
        <v>27201</v>
      </c>
      <c r="V6" s="35">
        <f t="shared" si="3"/>
        <v>103.4</v>
      </c>
      <c r="W6" s="35">
        <f t="shared" si="3"/>
        <v>263.07</v>
      </c>
      <c r="X6" s="36">
        <f>IF(X7="",NA(),X7)</f>
        <v>98.82</v>
      </c>
      <c r="Y6" s="36">
        <f t="shared" ref="Y6:AG6" si="4">IF(Y7="",NA(),Y7)</f>
        <v>114.28</v>
      </c>
      <c r="Z6" s="36">
        <f t="shared" si="4"/>
        <v>107.58</v>
      </c>
      <c r="AA6" s="36">
        <f t="shared" si="4"/>
        <v>112.02</v>
      </c>
      <c r="AB6" s="36">
        <f t="shared" si="4"/>
        <v>101.58</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145.91</v>
      </c>
      <c r="AU6" s="36">
        <f t="shared" ref="AU6:BC6" si="6">IF(AU7="",NA(),AU7)</f>
        <v>201.53</v>
      </c>
      <c r="AV6" s="36">
        <f t="shared" si="6"/>
        <v>330.93</v>
      </c>
      <c r="AW6" s="36">
        <f t="shared" si="6"/>
        <v>230.3</v>
      </c>
      <c r="AX6" s="36">
        <f t="shared" si="6"/>
        <v>202.02</v>
      </c>
      <c r="AY6" s="36">
        <f t="shared" si="6"/>
        <v>381.53</v>
      </c>
      <c r="AZ6" s="36">
        <f t="shared" si="6"/>
        <v>391.54</v>
      </c>
      <c r="BA6" s="36">
        <f t="shared" si="6"/>
        <v>384.34</v>
      </c>
      <c r="BB6" s="36">
        <f t="shared" si="6"/>
        <v>359.47</v>
      </c>
      <c r="BC6" s="36">
        <f t="shared" si="6"/>
        <v>369.69</v>
      </c>
      <c r="BD6" s="35" t="str">
        <f>IF(BD7="","",IF(BD7="-","【-】","【"&amp;SUBSTITUTE(TEXT(BD7,"#,##0.00"),"-","△")&amp;"】"))</f>
        <v>【261.93】</v>
      </c>
      <c r="BE6" s="36">
        <f>IF(BE7="",NA(),BE7)</f>
        <v>197.29</v>
      </c>
      <c r="BF6" s="36">
        <f t="shared" ref="BF6:BN6" si="7">IF(BF7="",NA(),BF7)</f>
        <v>181.02</v>
      </c>
      <c r="BG6" s="36">
        <f t="shared" si="7"/>
        <v>165.34</v>
      </c>
      <c r="BH6" s="36">
        <f t="shared" si="7"/>
        <v>154.72</v>
      </c>
      <c r="BI6" s="36">
        <f t="shared" si="7"/>
        <v>145.74</v>
      </c>
      <c r="BJ6" s="36">
        <f t="shared" si="7"/>
        <v>393.27</v>
      </c>
      <c r="BK6" s="36">
        <f t="shared" si="7"/>
        <v>386.97</v>
      </c>
      <c r="BL6" s="36">
        <f t="shared" si="7"/>
        <v>380.58</v>
      </c>
      <c r="BM6" s="36">
        <f t="shared" si="7"/>
        <v>401.79</v>
      </c>
      <c r="BN6" s="36">
        <f t="shared" si="7"/>
        <v>402.99</v>
      </c>
      <c r="BO6" s="35" t="str">
        <f>IF(BO7="","",IF(BO7="-","【-】","【"&amp;SUBSTITUTE(TEXT(BO7,"#,##0.00"),"-","△")&amp;"】"))</f>
        <v>【270.46】</v>
      </c>
      <c r="BP6" s="36">
        <f>IF(BP7="",NA(),BP7)</f>
        <v>73.260000000000005</v>
      </c>
      <c r="BQ6" s="36">
        <f t="shared" ref="BQ6:BY6" si="8">IF(BQ7="",NA(),BQ7)</f>
        <v>85.35</v>
      </c>
      <c r="BR6" s="36">
        <f t="shared" si="8"/>
        <v>83.66</v>
      </c>
      <c r="BS6" s="36">
        <f t="shared" si="8"/>
        <v>87.74</v>
      </c>
      <c r="BT6" s="36">
        <f t="shared" si="8"/>
        <v>77.3</v>
      </c>
      <c r="BU6" s="36">
        <f t="shared" si="8"/>
        <v>100.47</v>
      </c>
      <c r="BV6" s="36">
        <f t="shared" si="8"/>
        <v>101.72</v>
      </c>
      <c r="BW6" s="36">
        <f t="shared" si="8"/>
        <v>102.38</v>
      </c>
      <c r="BX6" s="36">
        <f t="shared" si="8"/>
        <v>100.12</v>
      </c>
      <c r="BY6" s="36">
        <f t="shared" si="8"/>
        <v>98.66</v>
      </c>
      <c r="BZ6" s="35" t="str">
        <f>IF(BZ7="","",IF(BZ7="-","【-】","【"&amp;SUBSTITUTE(TEXT(BZ7,"#,##0.00"),"-","△")&amp;"】"))</f>
        <v>【103.91】</v>
      </c>
      <c r="CA6" s="36">
        <f>IF(CA7="",NA(),CA7)</f>
        <v>316.68</v>
      </c>
      <c r="CB6" s="36">
        <f t="shared" ref="CB6:CJ6" si="9">IF(CB7="",NA(),CB7)</f>
        <v>272.33999999999997</v>
      </c>
      <c r="CC6" s="36">
        <f t="shared" si="9"/>
        <v>278.3</v>
      </c>
      <c r="CD6" s="36">
        <f t="shared" si="9"/>
        <v>265.41000000000003</v>
      </c>
      <c r="CE6" s="36">
        <f t="shared" si="9"/>
        <v>302.39999999999998</v>
      </c>
      <c r="CF6" s="36">
        <f t="shared" si="9"/>
        <v>169.82</v>
      </c>
      <c r="CG6" s="36">
        <f t="shared" si="9"/>
        <v>168.2</v>
      </c>
      <c r="CH6" s="36">
        <f t="shared" si="9"/>
        <v>168.67</v>
      </c>
      <c r="CI6" s="36">
        <f t="shared" si="9"/>
        <v>174.97</v>
      </c>
      <c r="CJ6" s="36">
        <f t="shared" si="9"/>
        <v>178.59</v>
      </c>
      <c r="CK6" s="35" t="str">
        <f>IF(CK7="","",IF(CK7="-","【-】","【"&amp;SUBSTITUTE(TEXT(CK7,"#,##0.00"),"-","△")&amp;"】"))</f>
        <v>【167.11】</v>
      </c>
      <c r="CL6" s="36">
        <f>IF(CL7="",NA(),CL7)</f>
        <v>91.34</v>
      </c>
      <c r="CM6" s="36">
        <f t="shared" ref="CM6:CU6" si="10">IF(CM7="",NA(),CM7)</f>
        <v>82.85</v>
      </c>
      <c r="CN6" s="36">
        <f t="shared" si="10"/>
        <v>91.66</v>
      </c>
      <c r="CO6" s="36">
        <f t="shared" si="10"/>
        <v>93.95</v>
      </c>
      <c r="CP6" s="36">
        <f t="shared" si="10"/>
        <v>78.319999999999993</v>
      </c>
      <c r="CQ6" s="36">
        <f t="shared" si="10"/>
        <v>55.13</v>
      </c>
      <c r="CR6" s="36">
        <f t="shared" si="10"/>
        <v>54.77</v>
      </c>
      <c r="CS6" s="36">
        <f t="shared" si="10"/>
        <v>54.92</v>
      </c>
      <c r="CT6" s="36">
        <f t="shared" si="10"/>
        <v>55.63</v>
      </c>
      <c r="CU6" s="36">
        <f t="shared" si="10"/>
        <v>55.03</v>
      </c>
      <c r="CV6" s="35" t="str">
        <f>IF(CV7="","",IF(CV7="-","【-】","【"&amp;SUBSTITUTE(TEXT(CV7,"#,##0.00"),"-","△")&amp;"】"))</f>
        <v>【60.27】</v>
      </c>
      <c r="CW6" s="36">
        <f>IF(CW7="",NA(),CW7)</f>
        <v>86.7</v>
      </c>
      <c r="CX6" s="36">
        <f t="shared" ref="CX6:DF6" si="11">IF(CX7="",NA(),CX7)</f>
        <v>87.34</v>
      </c>
      <c r="CY6" s="36">
        <f t="shared" si="11"/>
        <v>86.87</v>
      </c>
      <c r="CZ6" s="36">
        <f t="shared" si="11"/>
        <v>87.16</v>
      </c>
      <c r="DA6" s="36">
        <f t="shared" si="11"/>
        <v>88.93</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40.79</v>
      </c>
      <c r="DI6" s="36">
        <f t="shared" ref="DI6:DQ6" si="12">IF(DI7="",NA(),DI7)</f>
        <v>42.74</v>
      </c>
      <c r="DJ6" s="36">
        <f t="shared" si="12"/>
        <v>42.93</v>
      </c>
      <c r="DK6" s="36">
        <f t="shared" si="12"/>
        <v>44.2</v>
      </c>
      <c r="DL6" s="36">
        <f t="shared" si="12"/>
        <v>40.74</v>
      </c>
      <c r="DM6" s="36">
        <f t="shared" si="12"/>
        <v>46.66</v>
      </c>
      <c r="DN6" s="36">
        <f t="shared" si="12"/>
        <v>47.46</v>
      </c>
      <c r="DO6" s="36">
        <f t="shared" si="12"/>
        <v>48.49</v>
      </c>
      <c r="DP6" s="36">
        <f t="shared" si="12"/>
        <v>48.05</v>
      </c>
      <c r="DQ6" s="36">
        <f t="shared" si="12"/>
        <v>48.87</v>
      </c>
      <c r="DR6" s="35" t="str">
        <f>IF(DR7="","",IF(DR7="-","【-】","【"&amp;SUBSTITUTE(TEXT(DR7,"#,##0.00"),"-","△")&amp;"】"))</f>
        <v>【48.85】</v>
      </c>
      <c r="DS6" s="36">
        <f>IF(DS7="",NA(),DS7)</f>
        <v>1.28</v>
      </c>
      <c r="DT6" s="36">
        <f t="shared" ref="DT6:EB6" si="13">IF(DT7="",NA(),DT7)</f>
        <v>1.1100000000000001</v>
      </c>
      <c r="DU6" s="36">
        <f t="shared" si="13"/>
        <v>1.55</v>
      </c>
      <c r="DV6" s="35">
        <f t="shared" si="13"/>
        <v>0</v>
      </c>
      <c r="DW6" s="36">
        <f t="shared" si="13"/>
        <v>11.33</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1.56</v>
      </c>
      <c r="EE6" s="35">
        <f t="shared" ref="EE6:EM6" si="14">IF(EE7="",NA(),EE7)</f>
        <v>0</v>
      </c>
      <c r="EF6" s="36">
        <f t="shared" si="14"/>
        <v>1.03</v>
      </c>
      <c r="EG6" s="36">
        <f t="shared" si="14"/>
        <v>1.06</v>
      </c>
      <c r="EH6" s="36">
        <f t="shared" si="14"/>
        <v>1.05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44211</v>
      </c>
      <c r="D7" s="38">
        <v>46</v>
      </c>
      <c r="E7" s="38">
        <v>1</v>
      </c>
      <c r="F7" s="38">
        <v>0</v>
      </c>
      <c r="G7" s="38">
        <v>1</v>
      </c>
      <c r="H7" s="38" t="s">
        <v>92</v>
      </c>
      <c r="I7" s="38" t="s">
        <v>93</v>
      </c>
      <c r="J7" s="38" t="s">
        <v>94</v>
      </c>
      <c r="K7" s="38" t="s">
        <v>95</v>
      </c>
      <c r="L7" s="38" t="s">
        <v>96</v>
      </c>
      <c r="M7" s="38" t="s">
        <v>97</v>
      </c>
      <c r="N7" s="39" t="s">
        <v>98</v>
      </c>
      <c r="O7" s="39">
        <v>83.75</v>
      </c>
      <c r="P7" s="39">
        <v>95.55</v>
      </c>
      <c r="Q7" s="39">
        <v>3564</v>
      </c>
      <c r="R7" s="39">
        <v>28564</v>
      </c>
      <c r="S7" s="39">
        <v>225.49</v>
      </c>
      <c r="T7" s="39">
        <v>126.68</v>
      </c>
      <c r="U7" s="39">
        <v>27201</v>
      </c>
      <c r="V7" s="39">
        <v>103.4</v>
      </c>
      <c r="W7" s="39">
        <v>263.07</v>
      </c>
      <c r="X7" s="39">
        <v>98.82</v>
      </c>
      <c r="Y7" s="39">
        <v>114.28</v>
      </c>
      <c r="Z7" s="39">
        <v>107.58</v>
      </c>
      <c r="AA7" s="39">
        <v>112.02</v>
      </c>
      <c r="AB7" s="39">
        <v>101.58</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145.91</v>
      </c>
      <c r="AU7" s="39">
        <v>201.53</v>
      </c>
      <c r="AV7" s="39">
        <v>330.93</v>
      </c>
      <c r="AW7" s="39">
        <v>230.3</v>
      </c>
      <c r="AX7" s="39">
        <v>202.02</v>
      </c>
      <c r="AY7" s="39">
        <v>381.53</v>
      </c>
      <c r="AZ7" s="39">
        <v>391.54</v>
      </c>
      <c r="BA7" s="39">
        <v>384.34</v>
      </c>
      <c r="BB7" s="39">
        <v>359.47</v>
      </c>
      <c r="BC7" s="39">
        <v>369.69</v>
      </c>
      <c r="BD7" s="39">
        <v>261.93</v>
      </c>
      <c r="BE7" s="39">
        <v>197.29</v>
      </c>
      <c r="BF7" s="39">
        <v>181.02</v>
      </c>
      <c r="BG7" s="39">
        <v>165.34</v>
      </c>
      <c r="BH7" s="39">
        <v>154.72</v>
      </c>
      <c r="BI7" s="39">
        <v>145.74</v>
      </c>
      <c r="BJ7" s="39">
        <v>393.27</v>
      </c>
      <c r="BK7" s="39">
        <v>386.97</v>
      </c>
      <c r="BL7" s="39">
        <v>380.58</v>
      </c>
      <c r="BM7" s="39">
        <v>401.79</v>
      </c>
      <c r="BN7" s="39">
        <v>402.99</v>
      </c>
      <c r="BO7" s="39">
        <v>270.45999999999998</v>
      </c>
      <c r="BP7" s="39">
        <v>73.260000000000005</v>
      </c>
      <c r="BQ7" s="39">
        <v>85.35</v>
      </c>
      <c r="BR7" s="39">
        <v>83.66</v>
      </c>
      <c r="BS7" s="39">
        <v>87.74</v>
      </c>
      <c r="BT7" s="39">
        <v>77.3</v>
      </c>
      <c r="BU7" s="39">
        <v>100.47</v>
      </c>
      <c r="BV7" s="39">
        <v>101.72</v>
      </c>
      <c r="BW7" s="39">
        <v>102.38</v>
      </c>
      <c r="BX7" s="39">
        <v>100.12</v>
      </c>
      <c r="BY7" s="39">
        <v>98.66</v>
      </c>
      <c r="BZ7" s="39">
        <v>103.91</v>
      </c>
      <c r="CA7" s="39">
        <v>316.68</v>
      </c>
      <c r="CB7" s="39">
        <v>272.33999999999997</v>
      </c>
      <c r="CC7" s="39">
        <v>278.3</v>
      </c>
      <c r="CD7" s="39">
        <v>265.41000000000003</v>
      </c>
      <c r="CE7" s="39">
        <v>302.39999999999998</v>
      </c>
      <c r="CF7" s="39">
        <v>169.82</v>
      </c>
      <c r="CG7" s="39">
        <v>168.2</v>
      </c>
      <c r="CH7" s="39">
        <v>168.67</v>
      </c>
      <c r="CI7" s="39">
        <v>174.97</v>
      </c>
      <c r="CJ7" s="39">
        <v>178.59</v>
      </c>
      <c r="CK7" s="39">
        <v>167.11</v>
      </c>
      <c r="CL7" s="39">
        <v>91.34</v>
      </c>
      <c r="CM7" s="39">
        <v>82.85</v>
      </c>
      <c r="CN7" s="39">
        <v>91.66</v>
      </c>
      <c r="CO7" s="39">
        <v>93.95</v>
      </c>
      <c r="CP7" s="39">
        <v>78.319999999999993</v>
      </c>
      <c r="CQ7" s="39">
        <v>55.13</v>
      </c>
      <c r="CR7" s="39">
        <v>54.77</v>
      </c>
      <c r="CS7" s="39">
        <v>54.92</v>
      </c>
      <c r="CT7" s="39">
        <v>55.63</v>
      </c>
      <c r="CU7" s="39">
        <v>55.03</v>
      </c>
      <c r="CV7" s="39">
        <v>60.27</v>
      </c>
      <c r="CW7" s="39">
        <v>86.7</v>
      </c>
      <c r="CX7" s="39">
        <v>87.34</v>
      </c>
      <c r="CY7" s="39">
        <v>86.87</v>
      </c>
      <c r="CZ7" s="39">
        <v>87.16</v>
      </c>
      <c r="DA7" s="39">
        <v>88.93</v>
      </c>
      <c r="DB7" s="39">
        <v>83</v>
      </c>
      <c r="DC7" s="39">
        <v>82.89</v>
      </c>
      <c r="DD7" s="39">
        <v>82.66</v>
      </c>
      <c r="DE7" s="39">
        <v>82.04</v>
      </c>
      <c r="DF7" s="39">
        <v>81.900000000000006</v>
      </c>
      <c r="DG7" s="39">
        <v>89.92</v>
      </c>
      <c r="DH7" s="39">
        <v>40.79</v>
      </c>
      <c r="DI7" s="39">
        <v>42.74</v>
      </c>
      <c r="DJ7" s="39">
        <v>42.93</v>
      </c>
      <c r="DK7" s="39">
        <v>44.2</v>
      </c>
      <c r="DL7" s="39">
        <v>40.74</v>
      </c>
      <c r="DM7" s="39">
        <v>46.66</v>
      </c>
      <c r="DN7" s="39">
        <v>47.46</v>
      </c>
      <c r="DO7" s="39">
        <v>48.49</v>
      </c>
      <c r="DP7" s="39">
        <v>48.05</v>
      </c>
      <c r="DQ7" s="39">
        <v>48.87</v>
      </c>
      <c r="DR7" s="39">
        <v>48.85</v>
      </c>
      <c r="DS7" s="39">
        <v>1.28</v>
      </c>
      <c r="DT7" s="39">
        <v>1.1100000000000001</v>
      </c>
      <c r="DU7" s="39">
        <v>1.55</v>
      </c>
      <c r="DV7" s="39">
        <v>0</v>
      </c>
      <c r="DW7" s="39">
        <v>11.33</v>
      </c>
      <c r="DX7" s="39">
        <v>9.85</v>
      </c>
      <c r="DY7" s="39">
        <v>9.7100000000000009</v>
      </c>
      <c r="DZ7" s="39">
        <v>12.79</v>
      </c>
      <c r="EA7" s="39">
        <v>13.39</v>
      </c>
      <c r="EB7" s="39">
        <v>14.85</v>
      </c>
      <c r="EC7" s="39">
        <v>17.8</v>
      </c>
      <c r="ED7" s="39">
        <v>1.56</v>
      </c>
      <c r="EE7" s="39">
        <v>0</v>
      </c>
      <c r="EF7" s="39">
        <v>1.03</v>
      </c>
      <c r="EG7" s="39">
        <v>1.06</v>
      </c>
      <c r="EH7" s="39">
        <v>1.05</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きみえ</cp:lastModifiedBy>
  <cp:lastPrinted>2020-02-17T04:34:03Z</cp:lastPrinted>
  <dcterms:created xsi:type="dcterms:W3CDTF">2019-12-05T04:09:25Z</dcterms:created>
  <dcterms:modified xsi:type="dcterms:W3CDTF">2020-02-17T08:33:09Z</dcterms:modified>
  <cp:category/>
</cp:coreProperties>
</file>