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4335" windowWidth="15330" windowHeight="4380" tabRatio="603" activeTab="0"/>
  </bookViews>
  <sheets>
    <sheet name="説明" sheetId="1" r:id="rId1"/>
    <sheet name="チェックシート（記入用）" sheetId="2" r:id="rId2"/>
    <sheet name="基本動作チェックシート（入力用）" sheetId="3" r:id="rId3"/>
    <sheet name="データ" sheetId="4" r:id="rId4"/>
    <sheet name="アセスメント表 " sheetId="5" r:id="rId5"/>
    <sheet name="基本動作個別支援票" sheetId="6" r:id="rId6"/>
  </sheets>
  <definedNames>
    <definedName name="_xlnm.Print_Area" localSheetId="4">'アセスメント表 '!$A$1:$F$64</definedName>
    <definedName name="_xlnm.Print_Area" localSheetId="1">'チェックシート（記入用）'!$A$1:$J$50</definedName>
    <definedName name="_xlnm.Print_Area" localSheetId="2">'基本動作チェックシート（入力用）'!$A$1:$J$50</definedName>
    <definedName name="_xlnm.Print_Area" localSheetId="5">'基本動作個別支援票'!$A$1:$D$70</definedName>
  </definedNames>
  <calcPr fullCalcOnLoad="1"/>
</workbook>
</file>

<file path=xl/sharedStrings.xml><?xml version="1.0" encoding="utf-8"?>
<sst xmlns="http://schemas.openxmlformats.org/spreadsheetml/2006/main" count="432" uniqueCount="257">
  <si>
    <t>アキレス腱を伸張する。立位や坐位で体重をかけたり、背臥位でアキレス腱を伸張する　</t>
  </si>
  <si>
    <t>体を伸ばせない（体幹伸展筋・骨盤周囲筋の低下）</t>
  </si>
  <si>
    <t>坐位で手を挙げる。前に手を置き、台から手を挙げる</t>
  </si>
  <si>
    <t>物につかまった立位保持で左右・前後に体重を移動する</t>
  </si>
  <si>
    <t>いいえ</t>
  </si>
  <si>
    <t>頸部の筋力が弱い</t>
  </si>
  <si>
    <t>頭を挙上する、頭を下に押しつける</t>
  </si>
  <si>
    <t>頸部の筋緊張が著しく強い</t>
  </si>
  <si>
    <t>軽く動かした後、リラックスする</t>
  </si>
  <si>
    <t>いいえ</t>
  </si>
  <si>
    <t>頸部の筋力が弱い</t>
  </si>
  <si>
    <t>腹筋が弱い　</t>
  </si>
  <si>
    <t>頭を挙げる運動をする　</t>
  </si>
  <si>
    <t>寝具が柔らかすぎる</t>
  </si>
  <si>
    <t>やや硬めの寝具に代える</t>
  </si>
  <si>
    <t>いいえ</t>
  </si>
  <si>
    <t>健側上肢の筋力が弱い</t>
  </si>
  <si>
    <t>背臥位で上肢を挙上する</t>
  </si>
  <si>
    <t>患側上肢の筋緊張が著しく強い</t>
  </si>
  <si>
    <t>患側上肢を伸張し緊張を緩める</t>
  </si>
  <si>
    <t>高次脳機能障害のため患側上肢をつかめない</t>
  </si>
  <si>
    <t>患側への注意を促す</t>
  </si>
  <si>
    <t>患側の股関節が硬い　　　　　　　　　　　　　　　　　　　　　　　　　　　　　　　　　　　　　　　　　　　　</t>
  </si>
  <si>
    <t>股関節の動きをよくする　　　　　　　　　　　　　　　　　　　　　　　　　　　　　　　　　　　　　　　　　　　　　　　　　　</t>
  </si>
  <si>
    <t>健側下肢の股・膝関節の筋力が弱い</t>
  </si>
  <si>
    <t>膝伸筋、股屈筋、腹筋の強化</t>
  </si>
  <si>
    <t>腹筋が弱い</t>
  </si>
  <si>
    <t>頭を挙げる運動をする</t>
  </si>
  <si>
    <t>患側下肢が完全弛緩している</t>
  </si>
  <si>
    <t>寝具が柔らかすぎる</t>
  </si>
  <si>
    <t>いいえ</t>
  </si>
  <si>
    <t>いいえ</t>
  </si>
  <si>
    <t>坐位耐性が低い</t>
  </si>
  <si>
    <t>ギャッジ坐位時間を徐々に延ばす　　　　　　　　　　</t>
  </si>
  <si>
    <t>坐位バランスが悪い</t>
  </si>
  <si>
    <t>坐位で前後左右に体重移動する</t>
  </si>
  <si>
    <t>できるだけリラックスして股・膝を伸張する</t>
  </si>
  <si>
    <t>平衡感覚に問題がありバランスがとれない</t>
  </si>
  <si>
    <t>いいえ</t>
  </si>
  <si>
    <t>座位バランスの低下（重度）左右に体を傾け臀部の片側を少し浮かすことができない</t>
  </si>
  <si>
    <t>体を側方に傾けて、浮いた側の臀部を前方に出す</t>
  </si>
  <si>
    <t>手を上手く使えない</t>
  </si>
  <si>
    <t>上肢も使い臀部を前に出す動作を繰り返す</t>
  </si>
  <si>
    <t>体が硬い</t>
  </si>
  <si>
    <t>麻痺側の足が床につけない（体幹が麻痺側に崩れ支えられない）</t>
  </si>
  <si>
    <t>下肢で支える力が不足（代わりに手で支えるために手を離せない）</t>
  </si>
  <si>
    <t>体幹前屈を繰り返す、アキレス腱や大腿後面の筋肉を伸張する</t>
  </si>
  <si>
    <t>座位で前方に台を置きお辞儀をする。</t>
  </si>
  <si>
    <t>座位での動作保持を練習する</t>
  </si>
  <si>
    <t>下肢の力が弱い（健側・麻痺側）　　　　　　　　　　　　　　　　　　　　　　　　　　　　　　　　　　　　　　　　　　　　　　　　　　</t>
  </si>
  <si>
    <t>今までの力をつける練習を</t>
  </si>
  <si>
    <t>麻痺側の尖足</t>
  </si>
  <si>
    <t>体幹の力が弱い</t>
  </si>
  <si>
    <t>坐位で前に手を置き立ち上がり、その後台から手を離す</t>
  </si>
  <si>
    <t>足部のストレッチ</t>
  </si>
  <si>
    <t>椅子からの立ちあがり</t>
  </si>
  <si>
    <t>椅子からの立ちしゃがみができますか</t>
  </si>
  <si>
    <t>健側の脚の力が弱い　　　　　　　　　　　　　　　　　　　　　　　　　　　　　</t>
  </si>
  <si>
    <t>背臥位で膝伸展で、下肢挙上、椅子坐位で膝の屈伸を行う</t>
  </si>
  <si>
    <t>立ち上がると麻痺した脚が健側の方に寄る</t>
  </si>
  <si>
    <t>麻痺側の筋力が弱く、膝折れで支持ができない</t>
  </si>
  <si>
    <t>膝伸展位で体重を支える練習、装具の検討をする</t>
  </si>
  <si>
    <t>内反尖足が強く足底がうまく接地できない</t>
  </si>
  <si>
    <t>アキレス腱を伸張する</t>
  </si>
  <si>
    <t>安定して立っていられますか</t>
  </si>
  <si>
    <t>血液循環が立位に慣れていない</t>
  </si>
  <si>
    <t>椅子坐位時間を長くして、椅子からの起立動作を少しづつ増やす</t>
  </si>
  <si>
    <t>左右に体重をかけ、立位バランスの練習をする</t>
  </si>
  <si>
    <t>足底の接地状況が悪い</t>
  </si>
  <si>
    <t>痙性や共同運動が強い</t>
  </si>
  <si>
    <t>健側の筋力強化を行う</t>
  </si>
  <si>
    <t>患脚を前に出し片膝立ちができますか</t>
  </si>
  <si>
    <t>腰のバランスが弱い</t>
  </si>
  <si>
    <t>膝立ちでの左右への体重移動、膝立ち歩き、椅子からの起立練習をする</t>
  </si>
  <si>
    <t>患脚の内反尖足が強い</t>
  </si>
  <si>
    <t>アキレス腱の伸張、装具の検討をする</t>
  </si>
  <si>
    <t>床からの立ちあがり</t>
  </si>
  <si>
    <t>腰かけて足ぶみが20回以上できますか</t>
  </si>
  <si>
    <t>患側の力不足（麻痺が重度で上がらない、持久力が不足している）</t>
  </si>
  <si>
    <t>少しずつ繰り返し行う</t>
  </si>
  <si>
    <t>バランスが悪い（健側が上がらない、患側への重心移動、体幹の伸展が不十分である）</t>
  </si>
  <si>
    <t>左右の殿部に体重を移動する。背筋を伸ばす練習をする</t>
  </si>
  <si>
    <t>両側の筋力が弱い</t>
  </si>
  <si>
    <t>患側の力不十分（伸展方向の力不十分：大腿四頭筋、股関節周囲筋）</t>
  </si>
  <si>
    <t>椅子から立ち上がる、立位で膝の屈伸を繰り返す、背臥位で殿部挙上する</t>
  </si>
  <si>
    <t>尖足が強い</t>
  </si>
  <si>
    <t>体重をかける、アキレス腱の伸張をする</t>
  </si>
  <si>
    <t>感覚低下（荷重感がない）がある</t>
  </si>
  <si>
    <t>動作を繰り返し行う</t>
  </si>
  <si>
    <t>恐怖心、不安感、くせがある</t>
  </si>
  <si>
    <t>動作を繰り返し行う、壁などを利用し恐怖感を取り除く練習をする</t>
  </si>
  <si>
    <t>片足立ちができますか（健側および患側）</t>
  </si>
  <si>
    <t>左右への重心移動不十分（感覚の低下、恐怖心）</t>
  </si>
  <si>
    <t>繰り返し行う。手すり・壁を利用して練習をする</t>
  </si>
  <si>
    <t>筋力低下（支持側の膝折れ、足を浮かし保持する力、体幹を倒れないように保つ力が不十分）</t>
  </si>
  <si>
    <t>今までの筋力をつける練習を壁などを利用して練習をする</t>
  </si>
  <si>
    <t>杖の使い方が不十分</t>
  </si>
  <si>
    <t>手すりを握らず、手のひらで上から押すように練習、リズム、順番、つく位置に慣れる</t>
  </si>
  <si>
    <t>感覚の低下</t>
  </si>
  <si>
    <t>高次脳機能障害</t>
  </si>
  <si>
    <t>注意力の低下、痴呆等</t>
  </si>
  <si>
    <t>介助方法の指導をする</t>
  </si>
  <si>
    <t>環境設定下での練習をする、短い距離のみ、ものに掴まり練習をする</t>
  </si>
  <si>
    <t>10m位の歩行持久力・実用的スピードがありますか</t>
  </si>
  <si>
    <t>転倒や危険に対する注意点を自覚できますか（患側の不注意）</t>
  </si>
  <si>
    <t>歩幅が小さい</t>
  </si>
  <si>
    <t>支持性が不十分</t>
  </si>
  <si>
    <t>歩行に慣れていない</t>
  </si>
  <si>
    <t>大股に歩く</t>
  </si>
  <si>
    <t>少しでも長い距離を歩く</t>
  </si>
  <si>
    <t>スピードを意識して歩く</t>
  </si>
  <si>
    <t>歩　　行</t>
  </si>
  <si>
    <t>回答</t>
  </si>
  <si>
    <t>No.</t>
  </si>
  <si>
    <t>名前</t>
  </si>
  <si>
    <t>お名前</t>
  </si>
  <si>
    <t>質問NO</t>
  </si>
  <si>
    <t>実施前の基本的チェック</t>
  </si>
  <si>
    <t>首を左右に十分回せますか</t>
  </si>
  <si>
    <t>打ち出し条件</t>
  </si>
  <si>
    <t>可能性の探索</t>
  </si>
  <si>
    <t>健側の手で患側の腕をあやつることができますか</t>
  </si>
  <si>
    <t>膝を伸ばしたままで下肢を他動的に60度以上挙げられますか</t>
  </si>
  <si>
    <t>起こせば支えなしで15分程度は座っていられますか</t>
  </si>
  <si>
    <t>安定した立位がとれますか</t>
  </si>
  <si>
    <t>頸部の可動域制限がある　　　　　　　　　　　　　　　　　　　　　　　　</t>
  </si>
  <si>
    <t>制限を最終域で軽く伸張する　　　　　　　　　　　　　　　　　　　　　　　　　　　　　　　　　　　　　　　</t>
  </si>
  <si>
    <t>頸部の可動域制限がある　　　　　　　　　　　　　　　　　　　　　　　　　　　　　　　　　　　　　　　　　</t>
  </si>
  <si>
    <t>少しづつ繰り返し行う　　　　　　　　　　　　　　　　　　　　　　　　　　　　　　　　　　　　　　　　　　　　　　　　　　　　　　　　　　　　　　　　　　　　</t>
  </si>
  <si>
    <t>股関節の屈曲制限がある　　　　　　　　　　　　　　　　　　　　　　</t>
  </si>
  <si>
    <t>長坐位やあぐらがかけない　　　　　　　　　　　　　　　　　　　　　　　　</t>
  </si>
  <si>
    <t>股関節・膝関節屈曲、回旋、伸展の伸張をする　　　　　　　　　　　　　　　　　　　　　　　　　　　　　　　　　　　　　　　　　　　　　　　　　</t>
  </si>
  <si>
    <t>下肢の力が弱い（健側・患側、大腿四頭筋・骨盤周囲筋等）　　　　　　　　　　　　　　　　　　　　　　　　　　　　　　　　　　　　　　　　　　　　　　　　　　</t>
  </si>
  <si>
    <t>下肢の屈曲拘縮で立位姿勢がとれない（股・膝・足）</t>
  </si>
  <si>
    <t>麻痺側の足部を床につけられない（内反尖足、感覚低下）</t>
  </si>
  <si>
    <t>床からの立ち上がり</t>
  </si>
  <si>
    <t>対策と指導例</t>
  </si>
  <si>
    <t>椅子からの立ち上がり</t>
  </si>
  <si>
    <t>基本動作</t>
  </si>
  <si>
    <t>②　指示したことの理解力や意欲はあるか</t>
  </si>
  <si>
    <t>③　介護者の協力はあるか</t>
  </si>
  <si>
    <t>①　医学的問題はないか（リスク面）</t>
  </si>
  <si>
    <t>自力で寝返りができますか</t>
  </si>
  <si>
    <t>最低限動作</t>
  </si>
  <si>
    <t>↓</t>
  </si>
  <si>
    <t>膝立ちができますか</t>
  </si>
  <si>
    <t>安定した椅子座位を保持できますか</t>
  </si>
  <si>
    <t>安定して起立でき、安定した立位保持ができますか</t>
  </si>
  <si>
    <t>動作指導</t>
  </si>
  <si>
    <t>質問１</t>
  </si>
  <si>
    <t>質問２</t>
  </si>
  <si>
    <t>質問３</t>
  </si>
  <si>
    <t>質問４</t>
  </si>
  <si>
    <t>質問５</t>
  </si>
  <si>
    <t>質問６</t>
  </si>
  <si>
    <t>すべて「はい」のとき</t>
  </si>
  <si>
    <t>すべて「はい」のとき</t>
  </si>
  <si>
    <t>起き上がり</t>
  </si>
  <si>
    <t>起きあがり反復指導</t>
  </si>
  <si>
    <t>床からの立ち上がりの反復指導</t>
  </si>
  <si>
    <t>椅子からの立ちあがりの反復指導</t>
  </si>
  <si>
    <t>自立・介助歩行の積極的指導</t>
  </si>
  <si>
    <t>氏　名　：</t>
  </si>
  <si>
    <t>様</t>
  </si>
  <si>
    <t>データ数</t>
  </si>
  <si>
    <t>0. はい</t>
  </si>
  <si>
    <t>1. いいえ</t>
  </si>
  <si>
    <t>　　　　　　　　　　　　　　　　≪　基本動作個別支援票　≫</t>
  </si>
  <si>
    <t>≪　基本動作チェックシート　≫</t>
  </si>
  <si>
    <t>できない原因として考えられるもの</t>
  </si>
  <si>
    <t>できるように目指す動作</t>
  </si>
  <si>
    <t>首を左右に十分回せる</t>
  </si>
  <si>
    <t>健側の手で患側の腕をあやつることができる</t>
  </si>
  <si>
    <t>膝を伸ばしたままで下肢を他動的に60度以上挙げられる</t>
  </si>
  <si>
    <t>起こせば支えなしで15分程度は座っていられる</t>
  </si>
  <si>
    <t>椅子からの立ちしゃがみができる</t>
  </si>
  <si>
    <t>安定して立っていられる</t>
  </si>
  <si>
    <t>患脚を前に出し片膝立ちができる</t>
  </si>
  <si>
    <t>安定した立位がとれる</t>
  </si>
  <si>
    <t>座面から臀部が少し離れた位置で立位保持することができる</t>
  </si>
  <si>
    <t>座面から臀部が少し離れた位置で立位保持することができますか</t>
  </si>
  <si>
    <t>腰かけて足ぶみが20回以上できる</t>
  </si>
  <si>
    <t>立って両膝を少し曲げ、左右の下肢に体重がかけられる</t>
  </si>
  <si>
    <t>立って両膝を少し曲げ、左右の下肢に体重がかけられるますか</t>
  </si>
  <si>
    <t>片足立ちができる（健側および患側）</t>
  </si>
  <si>
    <t>転倒や危険に対する注意点を自覚できる（患側の不注意）</t>
  </si>
  <si>
    <t>10m位の歩行持久力・実用的スピードがある</t>
  </si>
  <si>
    <t>厚さ５㎝程度のマットレスで行う</t>
  </si>
  <si>
    <t>いいえ</t>
  </si>
  <si>
    <t>バランスがとれない</t>
  </si>
  <si>
    <t>いいえ</t>
  </si>
  <si>
    <t>いいえ</t>
  </si>
  <si>
    <t>いいえ</t>
  </si>
  <si>
    <t>いいえ</t>
  </si>
  <si>
    <t>いいえ</t>
  </si>
  <si>
    <t>いいえ</t>
  </si>
  <si>
    <t>いいえ</t>
  </si>
  <si>
    <t>膝関節に伸展制限がある</t>
  </si>
  <si>
    <t>椅子、台、手すりにつかまり立ちし軽い膝の屈伸をする。台、手すりにつかまって立位保持し、浅く腰掛けた坐位から立ち上がる　　　　　　　　　　　　　　　　　　　　　　　　　　　　　　　　　　　　　　　</t>
  </si>
  <si>
    <t>頭を枕からあげられますか（数秒保持）</t>
  </si>
  <si>
    <t>健側の脚を麻痺した脚の下に入れ、一緒にもちあげられますか（数秒保持）</t>
  </si>
  <si>
    <t>椅子に深く腰掛けた位置から臀部を前にずらし床にしっかり足をつけられるますか（体幹を前傾して）</t>
  </si>
  <si>
    <t>頭を枕からあげられる（数秒保持）</t>
  </si>
  <si>
    <t>健側の脚を麻痺した脚の下に入れ、一緒にもちあげられる（数秒保持）</t>
  </si>
  <si>
    <t>椅子に深く腰掛けた位置から臀部を前にずらし床にしっかり足をつけられる（体幹を前傾して）</t>
  </si>
  <si>
    <t>椅子に腰掛けた位置から身体を前傾してお辞儀をし床に手をつく・離すことができる</t>
  </si>
  <si>
    <t>椅子に腰掛けた位置から身体を前傾してお辞儀をし床に手をつく・離すことができますか</t>
  </si>
  <si>
    <t>健側上肢に可動域制限や痛みがある　　　　　　　　　　　　　　　　　　　　　　　　　　　　　</t>
  </si>
  <si>
    <t>少しづつ繰り返し行う（自分又は介護者が）　　　　　　　　　　　　　　　　　　　　　　　　　　　　　　　　　　　　　　　　　　　　　　　　　　　　　　　　　　　　　　　　　　　　　　</t>
  </si>
  <si>
    <t>坐位などで前後左右に回す</t>
  </si>
  <si>
    <t>介護者が他動的に伸張する　　　　　　　　　　　　　　　　　　　　　　　　　　　　　　　　　　　　　　　　　　　　　　　　　　　　　　　　　　</t>
  </si>
  <si>
    <t>介護者が膝伸展位のまま下肢を挙上する</t>
  </si>
  <si>
    <t>麻痺側に十分に体重をかける。両下肢を広げて内転筋を伸張する</t>
  </si>
  <si>
    <t>背臥位で殿部を挙上（ブリッジ）する、片足での臀部挙上の練習をする</t>
  </si>
  <si>
    <t>大腿後面の屈筋群が短縮している</t>
  </si>
  <si>
    <t>大腿後面の屈筋群（大殿筋、ハムストリングス）が弱い</t>
  </si>
  <si>
    <t>膝立ちで歩けますか</t>
  </si>
  <si>
    <t>膝立ちで歩ける</t>
  </si>
  <si>
    <t>座位バランスの低下（中等度）体を前後に振り反動を使い臀部を少し浮かすことができない</t>
  </si>
  <si>
    <t>椅子に両手をつき体を左右に傾け、臀部の片側を少し浮かす</t>
  </si>
  <si>
    <t>0. はい</t>
  </si>
  <si>
    <t>1. いいえ</t>
  </si>
  <si>
    <t>0. はい</t>
  </si>
  <si>
    <t>1. いいえ</t>
  </si>
  <si>
    <t>すべて「はい」のとき</t>
  </si>
  <si>
    <t>0. はい</t>
  </si>
  <si>
    <t>1. いいえ</t>
  </si>
  <si>
    <t>0. はい</t>
  </si>
  <si>
    <t>1. いいえ</t>
  </si>
  <si>
    <t>0. はい</t>
  </si>
  <si>
    <t>1. いいえ</t>
  </si>
  <si>
    <t>0. はい</t>
  </si>
  <si>
    <t>1. いいえ</t>
  </si>
  <si>
    <t>0. はい</t>
  </si>
  <si>
    <t>1. いいえ</t>
  </si>
  <si>
    <t>すべて「はい」のとき</t>
  </si>
  <si>
    <t>0. はい</t>
  </si>
  <si>
    <t>1. いいえ</t>
  </si>
  <si>
    <t>↓</t>
  </si>
  <si>
    <t>0. はい</t>
  </si>
  <si>
    <t>1. いいえ</t>
  </si>
  <si>
    <t>すべて「はい」のとき</t>
  </si>
  <si>
    <t>0. はい</t>
  </si>
  <si>
    <t>1. いいえ</t>
  </si>
  <si>
    <t>↓</t>
  </si>
  <si>
    <t>0. はい</t>
  </si>
  <si>
    <t>1. いいえ</t>
  </si>
  <si>
    <t>0. はい</t>
  </si>
  <si>
    <t>1. いいえ</t>
  </si>
  <si>
    <t>すべて「はい」のとき</t>
  </si>
  <si>
    <t>0. はい</t>
  </si>
  <si>
    <t>1. いいえ</t>
  </si>
  <si>
    <t>↓</t>
  </si>
  <si>
    <t>0. はい</t>
  </si>
  <si>
    <t>1. いいえ</t>
  </si>
  <si>
    <t>すべて「はい」のとき</t>
  </si>
  <si>
    <t>みやぎ</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</si>
</sst>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　様&quot;"/>
    <numFmt numFmtId="180" formatCode="0.0_);[Red]\(0.0\)"/>
    <numFmt numFmtId="181" formatCode="0_);[Red]\(0\)"/>
    <numFmt numFmtId="182" formatCode="0&quot;　歳&quot;"/>
    <numFmt numFmtId="183" formatCode="0&quot;歳&quot;"/>
    <numFmt numFmtId="184" formatCode="0_ "/>
    <numFmt numFmtId="185" formatCode="0&quot; 個&quot;"/>
    <numFmt numFmtId="186" formatCode="0&quot;　回&quot;"/>
  </numFmts>
  <fonts count="62">
    <font>
      <sz val="11"/>
      <name val="ＭＳ Ｐゴシック"/>
      <family val="3"/>
    </font>
    <font>
      <sz val="6"/>
      <name val="ＭＳ Ｐゴシック"/>
      <family val="3"/>
    </font>
    <font>
      <sz val="11"/>
      <name val="HG丸ｺﾞｼｯｸM-PRO"/>
      <family val="3"/>
    </font>
    <font>
      <sz val="14"/>
      <name val="HG丸ｺﾞｼｯｸM-PRO"/>
      <family val="3"/>
    </font>
    <font>
      <sz val="12"/>
      <name val="HG丸ｺﾞｼｯｸM-PRO"/>
      <family val="3"/>
    </font>
    <font>
      <sz val="12"/>
      <name val="ＭＳ Ｐ明朝"/>
      <family val="1"/>
    </font>
    <font>
      <u val="single"/>
      <sz val="11"/>
      <color indexed="12"/>
      <name val="ＭＳ Ｐゴシック"/>
      <family val="3"/>
    </font>
    <font>
      <u val="single"/>
      <sz val="11"/>
      <color indexed="36"/>
      <name val="ＭＳ Ｐゴシック"/>
      <family val="3"/>
    </font>
    <font>
      <sz val="16"/>
      <name val="HG丸ｺﾞｼｯｸM-PRO"/>
      <family val="3"/>
    </font>
    <font>
      <sz val="9"/>
      <name val="HG丸ｺﾞｼｯｸM-PRO"/>
      <family val="3"/>
    </font>
    <font>
      <sz val="14"/>
      <name val="ＭＳ Ｐゴシック"/>
      <family val="3"/>
    </font>
    <font>
      <sz val="12"/>
      <name val="ＭＳ Ｐゴシック"/>
      <family val="3"/>
    </font>
    <font>
      <sz val="8"/>
      <name val="ＭＳ Ｐゴシック"/>
      <family val="3"/>
    </font>
    <font>
      <sz val="9"/>
      <name val="ＭＳ Ｐゴシック"/>
      <family val="3"/>
    </font>
    <font>
      <b/>
      <sz val="18"/>
      <name val="HG丸ｺﾞｼｯｸM-PRO"/>
      <family val="3"/>
    </font>
    <font>
      <b/>
      <sz val="14"/>
      <name val="HG丸ｺﾞｼｯｸM-PRO"/>
      <family val="3"/>
    </font>
    <font>
      <b/>
      <sz val="9"/>
      <name val="HG丸ｺﾞｼｯｸM-PRO"/>
      <family val="3"/>
    </font>
    <font>
      <sz val="9"/>
      <name val="MS UI Gothic"/>
      <family val="3"/>
    </font>
    <font>
      <sz val="18"/>
      <name val="HG丸ｺﾞｼｯｸM-PRO"/>
      <family val="3"/>
    </font>
    <font>
      <b/>
      <sz val="16"/>
      <color indexed="12"/>
      <name val="ＭＳ Ｐゴシック"/>
      <family val="3"/>
    </font>
    <font>
      <b/>
      <sz val="12"/>
      <color indexed="12"/>
      <name val="ＭＳ Ｐゴシック"/>
      <family val="3"/>
    </font>
    <font>
      <b/>
      <sz val="12"/>
      <color indexed="10"/>
      <name val="ＭＳ Ｐゴシック"/>
      <family val="3"/>
    </font>
    <font>
      <sz val="18"/>
      <name val="ＭＳ ゴシック"/>
      <family val="3"/>
    </font>
    <font>
      <sz val="11"/>
      <name val="ＭＳ ゴシック"/>
      <family val="3"/>
    </font>
    <font>
      <sz val="12"/>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sz val="16"/>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46"/>
        <bgColor indexed="64"/>
      </patternFill>
    </fill>
    <fill>
      <patternFill patternType="solid">
        <fgColor indexed="44"/>
        <bgColor indexed="64"/>
      </patternFill>
    </fill>
    <fill>
      <patternFill patternType="solid">
        <fgColor indexed="4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7" fillId="0" borderId="0" applyNumberFormat="0" applyFill="0" applyBorder="0" applyAlignment="0" applyProtection="0"/>
    <xf numFmtId="0" fontId="61" fillId="32" borderId="0" applyNumberFormat="0" applyBorder="0" applyAlignment="0" applyProtection="0"/>
  </cellStyleXfs>
  <cellXfs count="145">
    <xf numFmtId="0" fontId="0" fillId="0" borderId="0" xfId="0" applyAlignment="1">
      <alignment/>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2" fillId="0" borderId="0" xfId="0" applyFont="1" applyBorder="1" applyAlignment="1">
      <alignment horizontal="center" vertical="center"/>
    </xf>
    <xf numFmtId="0" fontId="15"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9" fillId="0" borderId="13" xfId="0" applyFont="1" applyFill="1" applyBorder="1" applyAlignment="1">
      <alignment vertical="center" textRotation="255"/>
    </xf>
    <xf numFmtId="0" fontId="2" fillId="0" borderId="11" xfId="0" applyFont="1" applyFill="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0" fillId="0" borderId="0" xfId="0" applyAlignment="1" applyProtection="1">
      <alignment/>
      <protection/>
    </xf>
    <xf numFmtId="0" fontId="4" fillId="0" borderId="0" xfId="0" applyFont="1" applyAlignment="1" applyProtection="1">
      <alignment horizontal="center" vertical="center"/>
      <protection/>
    </xf>
    <xf numFmtId="0" fontId="0" fillId="0" borderId="0" xfId="0" applyAlignment="1" applyProtection="1">
      <alignment horizontal="left"/>
      <protection/>
    </xf>
    <xf numFmtId="0" fontId="4" fillId="0" borderId="0" xfId="0" applyFont="1" applyAlignment="1" applyProtection="1">
      <alignment horizontal="left" vertical="center"/>
      <protection/>
    </xf>
    <xf numFmtId="181" fontId="4" fillId="0" borderId="0" xfId="0" applyNumberFormat="1" applyFont="1" applyBorder="1" applyAlignment="1" applyProtection="1">
      <alignment horizontal="left" vertical="center"/>
      <protection/>
    </xf>
    <xf numFmtId="0" fontId="0" fillId="33" borderId="10" xfId="0" applyFill="1" applyBorder="1" applyAlignment="1" applyProtection="1">
      <alignment horizontal="center" vertical="center" wrapText="1"/>
      <protection/>
    </xf>
    <xf numFmtId="0" fontId="4" fillId="0" borderId="15" xfId="0" applyFont="1" applyBorder="1" applyAlignment="1" applyProtection="1">
      <alignment horizontal="left" vertical="center"/>
      <protection/>
    </xf>
    <xf numFmtId="0" fontId="0" fillId="0" borderId="10" xfId="0" applyBorder="1" applyAlignment="1" applyProtection="1">
      <alignment horizontal="left" vertical="center" wrapText="1"/>
      <protection/>
    </xf>
    <xf numFmtId="184" fontId="5" fillId="34" borderId="16" xfId="0" applyNumberFormat="1" applyFont="1" applyFill="1" applyBorder="1" applyAlignment="1" applyProtection="1">
      <alignment horizontal="left" vertical="center"/>
      <protection/>
    </xf>
    <xf numFmtId="184" fontId="5" fillId="33" borderId="16" xfId="0" applyNumberFormat="1" applyFont="1" applyFill="1" applyBorder="1" applyAlignment="1" applyProtection="1">
      <alignment horizontal="left" vertical="center"/>
      <protection/>
    </xf>
    <xf numFmtId="184" fontId="5" fillId="35" borderId="16" xfId="0" applyNumberFormat="1" applyFont="1" applyFill="1" applyBorder="1" applyAlignment="1" applyProtection="1">
      <alignment horizontal="left" vertical="center"/>
      <protection/>
    </xf>
    <xf numFmtId="184" fontId="5" fillId="36" borderId="16" xfId="0" applyNumberFormat="1" applyFont="1" applyFill="1" applyBorder="1" applyAlignment="1" applyProtection="1">
      <alignment horizontal="left" vertical="center"/>
      <protection/>
    </xf>
    <xf numFmtId="0" fontId="0" fillId="0" borderId="0" xfId="0" applyAlignment="1">
      <alignment vertical="center"/>
    </xf>
    <xf numFmtId="0" fontId="0" fillId="0" borderId="10" xfId="0" applyBorder="1" applyAlignment="1">
      <alignment vertical="center"/>
    </xf>
    <xf numFmtId="0" fontId="0" fillId="0" borderId="10" xfId="0" applyBorder="1" applyAlignment="1" applyProtection="1">
      <alignment vertical="center"/>
      <protection locked="0"/>
    </xf>
    <xf numFmtId="0" fontId="0" fillId="34" borderId="10" xfId="0" applyFill="1" applyBorder="1" applyAlignment="1" applyProtection="1">
      <alignment vertical="center"/>
      <protection locked="0"/>
    </xf>
    <xf numFmtId="0" fontId="0" fillId="33" borderId="10" xfId="0" applyFill="1" applyBorder="1" applyAlignment="1" applyProtection="1">
      <alignment vertical="center"/>
      <protection locked="0"/>
    </xf>
    <xf numFmtId="0" fontId="0" fillId="35" borderId="10" xfId="0" applyFill="1" applyBorder="1" applyAlignment="1" applyProtection="1">
      <alignment vertical="center"/>
      <protection locked="0"/>
    </xf>
    <xf numFmtId="0" fontId="0" fillId="36" borderId="10" xfId="0" applyFill="1" applyBorder="1" applyAlignment="1" applyProtection="1">
      <alignment vertical="center"/>
      <protection locked="0"/>
    </xf>
    <xf numFmtId="0" fontId="0" fillId="0" borderId="0" xfId="0" applyAlignment="1" applyProtection="1">
      <alignment vertical="center"/>
      <protection locked="0"/>
    </xf>
    <xf numFmtId="0" fontId="12" fillId="0" borderId="17" xfId="0" applyFont="1" applyFill="1" applyBorder="1" applyAlignment="1">
      <alignment horizontal="center" vertical="center"/>
    </xf>
    <xf numFmtId="0" fontId="12" fillId="0" borderId="14" xfId="0" applyFont="1" applyFill="1" applyBorder="1" applyAlignment="1">
      <alignment horizontal="center" vertical="center"/>
    </xf>
    <xf numFmtId="0" fontId="2" fillId="0" borderId="14" xfId="0" applyFont="1" applyBorder="1" applyAlignment="1">
      <alignment horizontal="left" vertical="center" wrapText="1"/>
    </xf>
    <xf numFmtId="0" fontId="16" fillId="0" borderId="0"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Fill="1" applyBorder="1" applyAlignment="1">
      <alignment vertical="center"/>
    </xf>
    <xf numFmtId="0" fontId="2" fillId="0" borderId="18" xfId="0" applyFont="1" applyBorder="1" applyAlignment="1">
      <alignment horizontal="center" vertical="center"/>
    </xf>
    <xf numFmtId="0" fontId="8" fillId="0" borderId="19" xfId="0" applyFont="1" applyBorder="1" applyAlignment="1">
      <alignment horizontal="center" vertical="center"/>
    </xf>
    <xf numFmtId="0" fontId="2" fillId="0" borderId="20" xfId="0" applyFont="1" applyFill="1" applyBorder="1" applyAlignment="1">
      <alignment horizontal="center" vertical="center"/>
    </xf>
    <xf numFmtId="0" fontId="9" fillId="0" borderId="18" xfId="0" applyFont="1" applyBorder="1" applyAlignment="1">
      <alignment horizontal="center" vertical="center"/>
    </xf>
    <xf numFmtId="0" fontId="2" fillId="0" borderId="11" xfId="0" applyFont="1" applyBorder="1" applyAlignment="1">
      <alignment horizontal="distributed" vertical="center"/>
    </xf>
    <xf numFmtId="0" fontId="0" fillId="0" borderId="0" xfId="0" applyAlignment="1">
      <alignment vertical="center" wrapText="1"/>
    </xf>
    <xf numFmtId="0" fontId="2" fillId="0" borderId="18" xfId="0" applyFont="1" applyFill="1" applyBorder="1" applyAlignment="1">
      <alignment horizontal="center" vertical="center" wrapText="1"/>
    </xf>
    <xf numFmtId="0" fontId="8" fillId="0" borderId="0" xfId="0" applyFont="1" applyBorder="1" applyAlignment="1">
      <alignment horizontal="center"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xf>
    <xf numFmtId="0" fontId="4" fillId="0" borderId="0" xfId="0" applyFont="1" applyBorder="1" applyAlignment="1">
      <alignment horizontal="right" vertical="center"/>
    </xf>
    <xf numFmtId="0" fontId="0" fillId="0" borderId="0" xfId="0" applyFill="1" applyBorder="1" applyAlignment="1" applyProtection="1">
      <alignment vertical="center"/>
      <protection locked="0"/>
    </xf>
    <xf numFmtId="0" fontId="0" fillId="0" borderId="0" xfId="0" applyBorder="1" applyAlignment="1" applyProtection="1">
      <alignment vertical="center"/>
      <protection locked="0"/>
    </xf>
    <xf numFmtId="0" fontId="18" fillId="33" borderId="0" xfId="0" applyFont="1" applyFill="1" applyBorder="1" applyAlignment="1" applyProtection="1">
      <alignment horizontal="centerContinuous" vertical="center"/>
      <protection locked="0"/>
    </xf>
    <xf numFmtId="0" fontId="0" fillId="37" borderId="0" xfId="0" applyFill="1" applyAlignment="1">
      <alignment/>
    </xf>
    <xf numFmtId="0" fontId="3" fillId="0" borderId="0" xfId="0" applyFont="1" applyAlignment="1" applyProtection="1">
      <alignment vertical="center" wrapText="1"/>
      <protection/>
    </xf>
    <xf numFmtId="0" fontId="0" fillId="38" borderId="10" xfId="0" applyFont="1" applyFill="1" applyBorder="1" applyAlignment="1" applyProtection="1">
      <alignment horizontal="center" vertical="center" shrinkToFit="1"/>
      <protection/>
    </xf>
    <xf numFmtId="0" fontId="0" fillId="37" borderId="10" xfId="0" applyFont="1" applyFill="1" applyBorder="1" applyAlignment="1" applyProtection="1">
      <alignment horizontal="center" vertical="center" wrapText="1"/>
      <protection/>
    </xf>
    <xf numFmtId="0" fontId="0" fillId="0" borderId="13" xfId="0" applyFont="1" applyBorder="1" applyAlignment="1" applyProtection="1">
      <alignment horizontal="left" vertical="center" wrapText="1"/>
      <protection/>
    </xf>
    <xf numFmtId="0" fontId="11" fillId="0" borderId="10" xfId="0" applyFont="1" applyBorder="1" applyAlignment="1" applyProtection="1">
      <alignment horizontal="center" vertical="center"/>
      <protection/>
    </xf>
    <xf numFmtId="0" fontId="23" fillId="0" borderId="10" xfId="0" applyFont="1" applyBorder="1" applyAlignment="1" applyProtection="1">
      <alignment/>
      <protection/>
    </xf>
    <xf numFmtId="0" fontId="23" fillId="0" borderId="10" xfId="0" applyFont="1" applyBorder="1" applyAlignment="1" applyProtection="1">
      <alignment horizontal="center" vertical="center"/>
      <protection/>
    </xf>
    <xf numFmtId="0" fontId="24" fillId="38" borderId="10" xfId="0" applyFont="1" applyFill="1" applyBorder="1" applyAlignment="1" applyProtection="1">
      <alignment horizontal="center" vertical="center" shrinkToFit="1"/>
      <protection/>
    </xf>
    <xf numFmtId="0" fontId="23" fillId="37" borderId="10" xfId="0" applyFont="1" applyFill="1" applyBorder="1" applyAlignment="1" applyProtection="1">
      <alignment horizontal="center" vertical="center" wrapText="1"/>
      <protection/>
    </xf>
    <xf numFmtId="0" fontId="23" fillId="33" borderId="10" xfId="0" applyFont="1" applyFill="1" applyBorder="1" applyAlignment="1" applyProtection="1">
      <alignment horizontal="center" vertical="center" wrapText="1"/>
      <protection/>
    </xf>
    <xf numFmtId="0" fontId="23" fillId="0" borderId="0" xfId="0" applyFont="1" applyAlignment="1" applyProtection="1">
      <alignment/>
      <protection/>
    </xf>
    <xf numFmtId="0" fontId="23" fillId="34" borderId="10" xfId="0" applyFont="1" applyFill="1" applyBorder="1" applyAlignment="1" applyProtection="1">
      <alignment horizontal="left" vertical="center" wrapText="1"/>
      <protection/>
    </xf>
    <xf numFmtId="0" fontId="23" fillId="0" borderId="10" xfId="0" applyFont="1" applyBorder="1" applyAlignment="1" applyProtection="1">
      <alignment horizontal="left" vertical="center" wrapText="1"/>
      <protection/>
    </xf>
    <xf numFmtId="0" fontId="23" fillId="0" borderId="10" xfId="0" applyFont="1" applyFill="1" applyBorder="1" applyAlignment="1" applyProtection="1">
      <alignment horizontal="left" vertical="center" wrapText="1"/>
      <protection/>
    </xf>
    <xf numFmtId="0" fontId="23" fillId="33" borderId="10" xfId="0" applyFont="1" applyFill="1" applyBorder="1" applyAlignment="1" applyProtection="1">
      <alignment horizontal="left" vertical="center" wrapText="1"/>
      <protection/>
    </xf>
    <xf numFmtId="0" fontId="23" fillId="35" borderId="10" xfId="0" applyFont="1" applyFill="1" applyBorder="1" applyAlignment="1" applyProtection="1">
      <alignment horizontal="left" vertical="center" wrapText="1"/>
      <protection/>
    </xf>
    <xf numFmtId="0" fontId="23" fillId="36" borderId="10" xfId="0" applyFont="1" applyFill="1" applyBorder="1" applyAlignment="1" applyProtection="1">
      <alignment horizontal="left" vertical="center" wrapText="1"/>
      <protection/>
    </xf>
    <xf numFmtId="0" fontId="23" fillId="0" borderId="0" xfId="0" applyFont="1" applyAlignment="1" applyProtection="1">
      <alignment horizontal="center" vertical="center"/>
      <protection/>
    </xf>
    <xf numFmtId="0" fontId="23" fillId="0" borderId="0" xfId="0" applyFont="1" applyAlignment="1" applyProtection="1">
      <alignment horizontal="center" vertical="center" wrapText="1"/>
      <protection/>
    </xf>
    <xf numFmtId="0" fontId="23" fillId="0" borderId="0" xfId="0" applyFont="1" applyAlignment="1" applyProtection="1">
      <alignment horizontal="left" vertical="center" wrapText="1"/>
      <protection/>
    </xf>
    <xf numFmtId="0" fontId="10" fillId="0" borderId="10" xfId="0" applyFont="1" applyBorder="1" applyAlignment="1" applyProtection="1">
      <alignment horizontal="right" vertical="center"/>
      <protection locked="0"/>
    </xf>
    <xf numFmtId="179" fontId="10" fillId="0" borderId="10" xfId="0" applyNumberFormat="1" applyFont="1" applyBorder="1" applyAlignment="1" applyProtection="1">
      <alignment horizontal="center" vertical="center"/>
      <protection/>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2" fillId="0" borderId="18"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Border="1" applyAlignment="1">
      <alignment vertical="center"/>
    </xf>
    <xf numFmtId="0" fontId="2" fillId="0" borderId="18"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4" fillId="35" borderId="14" xfId="0" applyFont="1" applyFill="1" applyBorder="1" applyAlignment="1">
      <alignment vertical="center" textRotation="255"/>
    </xf>
    <xf numFmtId="0" fontId="3" fillId="36" borderId="14" xfId="0" applyFont="1" applyFill="1" applyBorder="1" applyAlignment="1">
      <alignment vertical="center" textRotation="255"/>
    </xf>
    <xf numFmtId="0" fontId="3" fillId="36" borderId="12" xfId="0" applyFont="1" applyFill="1" applyBorder="1" applyAlignment="1">
      <alignment vertical="center" textRotation="255"/>
    </xf>
    <xf numFmtId="0" fontId="14" fillId="0" borderId="0" xfId="0" applyFont="1" applyAlignment="1">
      <alignment horizontal="center" vertical="center" wrapText="1"/>
    </xf>
    <xf numFmtId="0" fontId="2" fillId="0" borderId="13" xfId="0" applyFont="1" applyBorder="1" applyAlignment="1">
      <alignment horizontal="distributed" vertical="center"/>
    </xf>
    <xf numFmtId="0" fontId="2" fillId="0" borderId="16" xfId="0" applyFont="1" applyBorder="1" applyAlignment="1">
      <alignment horizontal="distributed" vertical="center"/>
    </xf>
    <xf numFmtId="0" fontId="3" fillId="34" borderId="21" xfId="0" applyFont="1" applyFill="1" applyBorder="1" applyAlignment="1">
      <alignment vertical="center" textRotation="255"/>
    </xf>
    <xf numFmtId="0" fontId="3" fillId="34" borderId="14" xfId="0" applyFont="1" applyFill="1" applyBorder="1" applyAlignment="1">
      <alignment vertical="center" textRotation="255"/>
    </xf>
    <xf numFmtId="0" fontId="4" fillId="33" borderId="14" xfId="0" applyFont="1" applyFill="1" applyBorder="1" applyAlignment="1">
      <alignment vertical="center" textRotation="255"/>
    </xf>
    <xf numFmtId="0" fontId="0" fillId="34" borderId="10" xfId="0" applyFill="1" applyBorder="1" applyAlignment="1">
      <alignment horizontal="center" vertical="center"/>
    </xf>
    <xf numFmtId="0" fontId="13" fillId="33" borderId="10" xfId="0" applyFont="1" applyFill="1" applyBorder="1" applyAlignment="1">
      <alignment horizontal="center" vertical="center"/>
    </xf>
    <xf numFmtId="0" fontId="12" fillId="35" borderId="13" xfId="0" applyFont="1" applyFill="1" applyBorder="1" applyAlignment="1">
      <alignment horizontal="center" vertical="center"/>
    </xf>
    <xf numFmtId="0" fontId="12" fillId="35" borderId="11" xfId="0" applyFont="1" applyFill="1" applyBorder="1" applyAlignment="1">
      <alignment horizontal="center" vertical="center"/>
    </xf>
    <xf numFmtId="0" fontId="12" fillId="35" borderId="16" xfId="0" applyFont="1" applyFill="1" applyBorder="1" applyAlignment="1">
      <alignment horizontal="center" vertical="center"/>
    </xf>
    <xf numFmtId="0" fontId="0" fillId="36" borderId="13" xfId="0" applyFill="1" applyBorder="1" applyAlignment="1">
      <alignment horizontal="center" vertical="center"/>
    </xf>
    <xf numFmtId="0" fontId="0" fillId="36" borderId="11" xfId="0" applyFill="1" applyBorder="1" applyAlignment="1">
      <alignment horizontal="center" vertical="center"/>
    </xf>
    <xf numFmtId="0" fontId="0" fillId="36" borderId="16" xfId="0" applyFill="1" applyBorder="1" applyAlignment="1">
      <alignment horizontal="center" vertical="center"/>
    </xf>
    <xf numFmtId="0" fontId="23" fillId="0" borderId="21" xfId="0" applyFont="1" applyBorder="1" applyAlignment="1" applyProtection="1">
      <alignment horizontal="center" vertical="center"/>
      <protection/>
    </xf>
    <xf numFmtId="0" fontId="23" fillId="0" borderId="14" xfId="0" applyFont="1" applyBorder="1" applyAlignment="1" applyProtection="1">
      <alignment horizontal="center" vertical="center"/>
      <protection/>
    </xf>
    <xf numFmtId="0" fontId="23" fillId="0" borderId="12" xfId="0" applyFont="1" applyBorder="1" applyAlignment="1" applyProtection="1">
      <alignment horizontal="center" vertical="center"/>
      <protection/>
    </xf>
    <xf numFmtId="0" fontId="23" fillId="0" borderId="21" xfId="0" applyFont="1" applyBorder="1" applyAlignment="1" applyProtection="1">
      <alignment horizontal="center" vertical="center" wrapText="1"/>
      <protection/>
    </xf>
    <xf numFmtId="0" fontId="23" fillId="0" borderId="14" xfId="0" applyFont="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xf>
    <xf numFmtId="0" fontId="25" fillId="34" borderId="21" xfId="0" applyFont="1" applyFill="1" applyBorder="1" applyAlignment="1" applyProtection="1">
      <alignment vertical="center" textRotation="255"/>
      <protection/>
    </xf>
    <xf numFmtId="0" fontId="25" fillId="34" borderId="14" xfId="0" applyFont="1" applyFill="1" applyBorder="1" applyAlignment="1" applyProtection="1">
      <alignment vertical="center" textRotation="255"/>
      <protection/>
    </xf>
    <xf numFmtId="0" fontId="23" fillId="34" borderId="14" xfId="0" applyFont="1" applyFill="1" applyBorder="1" applyAlignment="1" applyProtection="1">
      <alignment vertical="center" textRotation="255"/>
      <protection/>
    </xf>
    <xf numFmtId="0" fontId="23" fillId="34" borderId="12" xfId="0" applyFont="1" applyFill="1" applyBorder="1" applyAlignment="1" applyProtection="1">
      <alignment vertical="center" textRotation="255"/>
      <protection/>
    </xf>
    <xf numFmtId="0" fontId="23" fillId="0" borderId="10" xfId="0" applyFont="1" applyBorder="1" applyAlignment="1" applyProtection="1">
      <alignment horizontal="center" vertical="center"/>
      <protection/>
    </xf>
    <xf numFmtId="0" fontId="25" fillId="35" borderId="21" xfId="0" applyFont="1" applyFill="1" applyBorder="1" applyAlignment="1" applyProtection="1">
      <alignment vertical="center" textRotation="255"/>
      <protection/>
    </xf>
    <xf numFmtId="0" fontId="25" fillId="35" borderId="14" xfId="0" applyFont="1" applyFill="1" applyBorder="1" applyAlignment="1" applyProtection="1">
      <alignment vertical="center" textRotation="255"/>
      <protection/>
    </xf>
    <xf numFmtId="0" fontId="25" fillId="35" borderId="12" xfId="0" applyFont="1" applyFill="1" applyBorder="1" applyAlignment="1" applyProtection="1">
      <alignment vertical="center" textRotation="255"/>
      <protection/>
    </xf>
    <xf numFmtId="0" fontId="23" fillId="33" borderId="10" xfId="0" applyFont="1" applyFill="1" applyBorder="1" applyAlignment="1" applyProtection="1">
      <alignment vertical="center" textRotation="255"/>
      <protection/>
    </xf>
    <xf numFmtId="0" fontId="25" fillId="36" borderId="10" xfId="0" applyFont="1" applyFill="1" applyBorder="1" applyAlignment="1" applyProtection="1">
      <alignment vertical="center" textRotation="255"/>
      <protection/>
    </xf>
    <xf numFmtId="0" fontId="23" fillId="36" borderId="10" xfId="0" applyFont="1" applyFill="1" applyBorder="1" applyAlignment="1" applyProtection="1">
      <alignment vertical="center" textRotation="255"/>
      <protection/>
    </xf>
    <xf numFmtId="0" fontId="0" fillId="0" borderId="21"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10" fillId="36" borderId="21" xfId="0" applyFont="1" applyFill="1" applyBorder="1" applyAlignment="1" applyProtection="1">
      <alignment vertical="center" textRotation="255"/>
      <protection/>
    </xf>
    <xf numFmtId="0" fontId="10" fillId="36" borderId="14" xfId="0" applyFont="1" applyFill="1" applyBorder="1" applyAlignment="1" applyProtection="1">
      <alignment vertical="center" textRotation="255"/>
      <protection/>
    </xf>
    <xf numFmtId="0" fontId="10" fillId="36" borderId="12" xfId="0" applyFont="1" applyFill="1" applyBorder="1" applyAlignment="1" applyProtection="1">
      <alignment vertical="center" textRotation="255"/>
      <protection/>
    </xf>
    <xf numFmtId="0" fontId="0" fillId="0" borderId="10" xfId="0" applyFont="1" applyBorder="1" applyAlignment="1" applyProtection="1">
      <alignment horizontal="center" vertical="center" wrapText="1"/>
      <protection/>
    </xf>
    <xf numFmtId="0" fontId="22" fillId="0" borderId="0" xfId="0" applyFont="1" applyAlignment="1" applyProtection="1">
      <alignment vertical="center" wrapText="1"/>
      <protection/>
    </xf>
    <xf numFmtId="0" fontId="11" fillId="33" borderId="21" xfId="0" applyFont="1" applyFill="1" applyBorder="1" applyAlignment="1" applyProtection="1">
      <alignment vertical="center" textRotation="255"/>
      <protection/>
    </xf>
    <xf numFmtId="0" fontId="11" fillId="33" borderId="14" xfId="0" applyFont="1" applyFill="1" applyBorder="1" applyAlignment="1" applyProtection="1">
      <alignment vertical="center" textRotation="255"/>
      <protection/>
    </xf>
    <xf numFmtId="0" fontId="11" fillId="33" borderId="12" xfId="0" applyFont="1" applyFill="1" applyBorder="1" applyAlignment="1" applyProtection="1">
      <alignment vertical="center" textRotation="255"/>
      <protection/>
    </xf>
    <xf numFmtId="0" fontId="10" fillId="34" borderId="21" xfId="0" applyFont="1" applyFill="1" applyBorder="1" applyAlignment="1" applyProtection="1">
      <alignment vertical="center" textRotation="255"/>
      <protection/>
    </xf>
    <xf numFmtId="0" fontId="10" fillId="34" borderId="14" xfId="0" applyFont="1" applyFill="1" applyBorder="1" applyAlignment="1" applyProtection="1">
      <alignment vertical="center" textRotation="255"/>
      <protection/>
    </xf>
    <xf numFmtId="0" fontId="10" fillId="34" borderId="12" xfId="0" applyFont="1" applyFill="1" applyBorder="1" applyAlignment="1" applyProtection="1">
      <alignment vertical="center" textRotation="255"/>
      <protection/>
    </xf>
    <xf numFmtId="0" fontId="10" fillId="35" borderId="21" xfId="0" applyFont="1" applyFill="1" applyBorder="1" applyAlignment="1" applyProtection="1">
      <alignment vertical="center" textRotation="255"/>
      <protection/>
    </xf>
    <xf numFmtId="0" fontId="10" fillId="35" borderId="14" xfId="0" applyFont="1" applyFill="1" applyBorder="1" applyAlignment="1" applyProtection="1">
      <alignment vertical="center" textRotation="255"/>
      <protection/>
    </xf>
    <xf numFmtId="0" fontId="10" fillId="35" borderId="12" xfId="0" applyFont="1" applyFill="1" applyBorder="1" applyAlignment="1" applyProtection="1">
      <alignment vertical="center" textRotation="255"/>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19050</xdr:rowOff>
    </xdr:from>
    <xdr:to>
      <xdr:col>8</xdr:col>
      <xdr:colOff>1057275</xdr:colOff>
      <xdr:row>4</xdr:row>
      <xdr:rowOff>114300</xdr:rowOff>
    </xdr:to>
    <xdr:sp>
      <xdr:nvSpPr>
        <xdr:cNvPr id="1" name="WordArt 1"/>
        <xdr:cNvSpPr>
          <a:spLocks/>
        </xdr:cNvSpPr>
      </xdr:nvSpPr>
      <xdr:spPr>
        <a:xfrm>
          <a:off x="257175" y="190500"/>
          <a:ext cx="6286500" cy="609600"/>
        </a:xfrm>
        <a:prstGeom prst="rect"/>
        <a:noFill/>
      </xdr:spPr>
      <xdr:txBody>
        <a:bodyPr fromWordArt="1" wrap="none" lIns="91440" tIns="45720" rIns="91440" bIns="45720">
          <a:prstTxWarp prst="textPlain"/>
        </a:bodyPr>
        <a:p>
          <a:pPr algn="ctr"/>
          <a:r>
            <a:rPr sz="3600" b="1" kern="10" spc="0">
              <a:ln w="9525" cmpd="sng">
                <a:noFill/>
              </a:ln>
              <a:solidFill>
                <a:srgbClr val="336699"/>
              </a:solidFill>
              <a:effectLst>
                <a:outerShdw dist="45790" dir="2021404" algn="ctr">
                  <a:srgbClr val="B2B2B2">
                    <a:alpha val="79998"/>
                  </a:srgbClr>
                </a:outerShdw>
              </a:effectLst>
              <a:latin typeface="ＭＳ Ｐ明朝"/>
              <a:cs typeface="ＭＳ Ｐ明朝"/>
            </a:rPr>
            <a:t>基本動作支援ソフトの説明</a:t>
          </a:r>
        </a:p>
      </xdr:txBody>
    </xdr:sp>
    <xdr:clientData/>
  </xdr:twoCellAnchor>
  <xdr:twoCellAnchor>
    <xdr:from>
      <xdr:col>0</xdr:col>
      <xdr:colOff>238125</xdr:colOff>
      <xdr:row>6</xdr:row>
      <xdr:rowOff>114300</xdr:rowOff>
    </xdr:from>
    <xdr:to>
      <xdr:col>8</xdr:col>
      <xdr:colOff>1190625</xdr:colOff>
      <xdr:row>55</xdr:row>
      <xdr:rowOff>0</xdr:rowOff>
    </xdr:to>
    <xdr:sp>
      <xdr:nvSpPr>
        <xdr:cNvPr id="2" name="Text Box 2"/>
        <xdr:cNvSpPr txBox="1">
          <a:spLocks noChangeArrowheads="1"/>
        </xdr:cNvSpPr>
      </xdr:nvSpPr>
      <xdr:spPr>
        <a:xfrm>
          <a:off x="238125" y="1143000"/>
          <a:ext cx="6438900" cy="8286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◆はじめに
</a:t>
          </a:r>
          <a:r>
            <a:rPr lang="en-US" cap="none" sz="1100" b="0" i="0" u="none" baseline="0">
              <a:solidFill>
                <a:srgbClr val="000000"/>
              </a:solidFill>
              <a:latin typeface="ＭＳ Ｐゴシック"/>
              <a:ea typeface="ＭＳ Ｐゴシック"/>
              <a:cs typeface="ＭＳ Ｐゴシック"/>
            </a:rPr>
            <a:t>　本ソフトは基本的には、ケアスタッフや、ケアマネージャー、保健師など職種を問わず、支援者が使うソフトです。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◆作成した経緯
</a:t>
          </a:r>
          <a:r>
            <a:rPr lang="en-US" cap="none" sz="1100" b="0" i="0" u="none" baseline="0">
              <a:solidFill>
                <a:srgbClr val="000000"/>
              </a:solidFill>
              <a:latin typeface="ＭＳ Ｐゴシック"/>
              <a:ea typeface="ＭＳ Ｐゴシック"/>
              <a:cs typeface="ＭＳ Ｐゴシック"/>
            </a:rPr>
            <a:t>　動作指導を進めるにあたっては、ただやみくもに行っても上手く行くとは限りません。動作を獲得するには、その人のレベルで今何ができ、何ができないかを知った上で、それぞれに到達する必要のある細かい動作を、一つずつクリアできるよう指導していく必要があります。
</a:t>
          </a:r>
          <a:r>
            <a:rPr lang="en-US" cap="none" sz="1100" b="0" i="0" u="none" baseline="0">
              <a:solidFill>
                <a:srgbClr val="000000"/>
              </a:solidFill>
              <a:latin typeface="ＭＳ Ｐゴシック"/>
              <a:ea typeface="ＭＳ Ｐゴシック"/>
              <a:cs typeface="ＭＳ Ｐゴシック"/>
            </a:rPr>
            <a:t>　よくある現状として、「立ち上がりができない人に声がけをして、できるように目指す」という目標設定があります。このような方針では、立ち上がるまでに必要な要素（筋力やバランス）や姿勢自体が細かく分解されていないため、練習をし続けていても、前よりどこまで出来るようになっているのかもわかりません。
</a:t>
          </a:r>
          <a:r>
            <a:rPr lang="en-US" cap="none" sz="1100" b="0" i="0" u="none" baseline="0">
              <a:solidFill>
                <a:srgbClr val="000000"/>
              </a:solidFill>
              <a:latin typeface="ＭＳ Ｐゴシック"/>
              <a:ea typeface="ＭＳ Ｐゴシック"/>
              <a:cs typeface="ＭＳ Ｐゴシック"/>
            </a:rPr>
            <a:t>　目標が細かく分かれていないと、結果として支援者と本人のモチベーションが続かないという状況も生じてしまいます。そうならないための１つの手法として、支援者が対象者を細かく評価でき、身近な目標を設定し、ある程度の練習プログラムを指導できる支援ソフトを作成しました。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このソフトの特徴は、チェックシートを使用し、対象者の動作それぞれを確認し、そのデータを入力すれば、自動的にその人の個別評価票が作成されるということです。</a:t>
          </a:r>
          <a:r>
            <a:rPr lang="en-US" cap="none" sz="1100" b="0" i="0" u="none" baseline="0">
              <a:solidFill>
                <a:srgbClr val="000000"/>
              </a:solidFill>
              <a:latin typeface="ＭＳ Ｐゴシック"/>
              <a:ea typeface="ＭＳ Ｐゴシック"/>
              <a:cs typeface="ＭＳ Ｐゴシック"/>
            </a:rPr>
            <a:t>あくまでも目安として活用頂ければと思っております。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◆使用方法
</a:t>
          </a:r>
          <a:r>
            <a:rPr lang="en-US" cap="none" sz="1100" b="0" i="0" u="none" baseline="0">
              <a:solidFill>
                <a:srgbClr val="000000"/>
              </a:solidFill>
              <a:latin typeface="ＭＳ Ｐゴシック"/>
              <a:ea typeface="ＭＳ Ｐゴシック"/>
              <a:cs typeface="ＭＳ Ｐゴシック"/>
            </a:rPr>
            <a:t>１．基本チェックシート（記入用）の印刷
</a:t>
          </a:r>
          <a:r>
            <a:rPr lang="en-US" cap="none" sz="1100" b="0" i="0" u="none" baseline="0">
              <a:solidFill>
                <a:srgbClr val="000000"/>
              </a:solidFill>
              <a:latin typeface="ＭＳ Ｐゴシック"/>
              <a:ea typeface="ＭＳ Ｐゴシック"/>
              <a:cs typeface="ＭＳ Ｐゴシック"/>
            </a:rPr>
            <a:t>　　対象者の各動作の「できている」、「できていない」内容をチェックして個別の評価をします。
</a:t>
          </a:r>
          <a:r>
            <a:rPr lang="en-US" cap="none" sz="1100" b="0" i="0" u="none" baseline="0">
              <a:solidFill>
                <a:srgbClr val="000000"/>
              </a:solidFill>
              <a:latin typeface="ＭＳ Ｐゴシック"/>
              <a:ea typeface="ＭＳ Ｐゴシック"/>
              <a:cs typeface="ＭＳ Ｐゴシック"/>
            </a:rPr>
            <a:t>２．基本チェックシート内容の入力
</a:t>
          </a:r>
          <a:r>
            <a:rPr lang="en-US" cap="none" sz="1100" b="0" i="0" u="none" baseline="0">
              <a:solidFill>
                <a:srgbClr val="000000"/>
              </a:solidFill>
              <a:latin typeface="ＭＳ Ｐゴシック"/>
              <a:ea typeface="ＭＳ Ｐゴシック"/>
              <a:cs typeface="ＭＳ Ｐゴシック"/>
            </a:rPr>
            <a:t>　　入力用シートに名前と各動作の回答「はい」・「いいえ」をクリック入力します。
</a:t>
          </a:r>
          <a:r>
            <a:rPr lang="en-US" cap="none" sz="1100" b="0" i="0" u="none" baseline="0">
              <a:solidFill>
                <a:srgbClr val="000000"/>
              </a:solidFill>
              <a:latin typeface="ＭＳ Ｐゴシック"/>
              <a:ea typeface="ＭＳ Ｐゴシック"/>
              <a:cs typeface="ＭＳ Ｐゴシック"/>
            </a:rPr>
            <a:t>３．登録確認
</a:t>
          </a:r>
          <a:r>
            <a:rPr lang="en-US" cap="none" sz="1100" b="0" i="0" u="none" baseline="0">
              <a:solidFill>
                <a:srgbClr val="000000"/>
              </a:solidFill>
              <a:latin typeface="ＭＳ Ｐゴシック"/>
              <a:ea typeface="ＭＳ Ｐゴシック"/>
              <a:cs typeface="ＭＳ Ｐゴシック"/>
            </a:rPr>
            <a:t>　　全部チェックされているのが確認できたら、登録ボタンを押します。
</a:t>
          </a:r>
          <a:r>
            <a:rPr lang="en-US" cap="none" sz="1100" b="0" i="0" u="none" baseline="0">
              <a:solidFill>
                <a:srgbClr val="000000"/>
              </a:solidFill>
              <a:latin typeface="ＭＳ Ｐゴシック"/>
              <a:ea typeface="ＭＳ Ｐゴシック"/>
              <a:cs typeface="ＭＳ Ｐゴシック"/>
            </a:rPr>
            <a:t>　　「○○様のデータを登録します。よろしいですか？」とメッセージが出るので、</a:t>
          </a:r>
          <a:r>
            <a:rPr lang="en-US" cap="none" sz="1100" b="0" i="0" u="none" baseline="0">
              <a:solidFill>
                <a:srgbClr val="000000"/>
              </a:solidFill>
              <a:latin typeface="ＭＳ Ｐゴシック"/>
              <a:ea typeface="ＭＳ Ｐゴシック"/>
              <a:cs typeface="ＭＳ Ｐゴシック"/>
            </a:rPr>
            <a:t>OK</a:t>
          </a:r>
          <a:r>
            <a:rPr lang="en-US" cap="none" sz="1100" b="0" i="0" u="none" baseline="0">
              <a:solidFill>
                <a:srgbClr val="000000"/>
              </a:solidFill>
              <a:latin typeface="ＭＳ Ｐゴシック"/>
              <a:ea typeface="ＭＳ Ｐゴシック"/>
              <a:cs typeface="ＭＳ Ｐゴシック"/>
            </a:rPr>
            <a:t>を押します。
</a:t>
          </a:r>
          <a:r>
            <a:rPr lang="en-US" cap="none" sz="1100" b="0" i="0" u="none" baseline="0">
              <a:solidFill>
                <a:srgbClr val="000000"/>
              </a:solidFill>
              <a:latin typeface="ＭＳ Ｐゴシック"/>
              <a:ea typeface="ＭＳ Ｐゴシック"/>
              <a:cs typeface="ＭＳ Ｐゴシック"/>
            </a:rPr>
            <a:t>　　「データシートの○○件目に記録しました」とメッセージが出るので、</a:t>
          </a:r>
          <a:r>
            <a:rPr lang="en-US" cap="none" sz="1100" b="0" i="0" u="none" baseline="0">
              <a:solidFill>
                <a:srgbClr val="000000"/>
              </a:solidFill>
              <a:latin typeface="ＭＳ Ｐゴシック"/>
              <a:ea typeface="ＭＳ Ｐゴシック"/>
              <a:cs typeface="ＭＳ Ｐゴシック"/>
            </a:rPr>
            <a:t>OK</a:t>
          </a:r>
          <a:r>
            <a:rPr lang="en-US" cap="none" sz="1100" b="0" i="0" u="none" baseline="0">
              <a:solidFill>
                <a:srgbClr val="000000"/>
              </a:solidFill>
              <a:latin typeface="ＭＳ Ｐゴシック"/>
              <a:ea typeface="ＭＳ Ｐゴシック"/>
              <a:cs typeface="ＭＳ Ｐゴシック"/>
            </a:rPr>
            <a:t>を押します。
</a:t>
          </a:r>
          <a:r>
            <a:rPr lang="en-US" cap="none" sz="1100" b="0" i="0" u="none" baseline="0">
              <a:solidFill>
                <a:srgbClr val="000000"/>
              </a:solidFill>
              <a:latin typeface="ＭＳ Ｐゴシック"/>
              <a:ea typeface="ＭＳ Ｐゴシック"/>
              <a:cs typeface="ＭＳ Ｐゴシック"/>
            </a:rPr>
            <a:t>４．基本動作個別支援票の作成
</a:t>
          </a:r>
          <a:r>
            <a:rPr lang="en-US" cap="none" sz="1100" b="0" i="0" u="none" baseline="0">
              <a:solidFill>
                <a:srgbClr val="000000"/>
              </a:solidFill>
              <a:latin typeface="ＭＳ Ｐゴシック"/>
              <a:ea typeface="ＭＳ Ｐゴシック"/>
              <a:cs typeface="ＭＳ Ｐゴシック"/>
            </a:rPr>
            <a:t>　　「基本動作個別支援票を印刷しますか？」とメッセージが出るので、</a:t>
          </a:r>
          <a:r>
            <a:rPr lang="en-US" cap="none" sz="1100" b="0" i="0" u="none" baseline="0">
              <a:solidFill>
                <a:srgbClr val="000000"/>
              </a:solidFill>
              <a:latin typeface="ＭＳ Ｐゴシック"/>
              <a:ea typeface="ＭＳ Ｐゴシック"/>
              <a:cs typeface="ＭＳ Ｐゴシック"/>
            </a:rPr>
            <a:t>OK</a:t>
          </a:r>
          <a:r>
            <a:rPr lang="en-US" cap="none" sz="1100" b="0" i="0" u="none" baseline="0">
              <a:solidFill>
                <a:srgbClr val="000000"/>
              </a:solidFill>
              <a:latin typeface="ＭＳ Ｐゴシック"/>
              <a:ea typeface="ＭＳ Ｐゴシック"/>
              <a:cs typeface="ＭＳ Ｐゴシック"/>
            </a:rPr>
            <a:t>を押します。
</a:t>
          </a:r>
          <a:r>
            <a:rPr lang="en-US" cap="none" sz="1100" b="0" i="0" u="none" baseline="0">
              <a:solidFill>
                <a:srgbClr val="000000"/>
              </a:solidFill>
              <a:latin typeface="ＭＳ Ｐゴシック"/>
              <a:ea typeface="ＭＳ Ｐゴシック"/>
              <a:cs typeface="ＭＳ Ｐゴシック"/>
            </a:rPr>
            <a:t>　　入力された対象者の個別支援票が印刷されます。
</a:t>
          </a:r>
          <a:r>
            <a:rPr lang="en-US" cap="none" sz="1100" b="0" i="0" u="none" baseline="0">
              <a:solidFill>
                <a:srgbClr val="000000"/>
              </a:solidFill>
              <a:latin typeface="ＭＳ Ｐゴシック"/>
              <a:ea typeface="ＭＳ Ｐゴシック"/>
              <a:cs typeface="ＭＳ Ｐゴシック"/>
            </a:rPr>
            <a:t>　　その個別支援票を基に、選択された内容に注目して、説明し実践していきます。
</a:t>
          </a:r>
          <a:r>
            <a:rPr lang="en-US" cap="none" sz="1100" b="0" i="0" u="none" baseline="0">
              <a:solidFill>
                <a:srgbClr val="000000"/>
              </a:solidFill>
              <a:latin typeface="ＭＳ Ｐゴシック"/>
              <a:ea typeface="ＭＳ Ｐゴシック"/>
              <a:cs typeface="ＭＳ Ｐゴシック"/>
            </a:rPr>
            <a:t>　　基本動作個別支援票をケースファイルに保存することもお勧めします。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
</a:t>
          </a:r>
          <a:r>
            <a:rPr lang="en-US" cap="none" sz="1100" b="0" i="0" u="none" baseline="0">
              <a:solidFill>
                <a:srgbClr val="000000"/>
              </a:solidFill>
              <a:latin typeface="ＭＳ Ｐゴシック"/>
              <a:ea typeface="ＭＳ Ｐゴシック"/>
              <a:cs typeface="ＭＳ Ｐゴシック"/>
            </a:rPr>
            <a:t>　複数のデータ登録を継続して行う場合、１件目から順に登録される仕組みになっておりますので、登録後に印刷しない場合は、キャンセルを選択し、入力を続けます。
</a:t>
          </a:r>
          <a:r>
            <a:rPr lang="en-US" cap="none" sz="1100" b="0" i="0" u="none" baseline="0">
              <a:solidFill>
                <a:srgbClr val="000000"/>
              </a:solidFill>
              <a:latin typeface="ＭＳ Ｐゴシック"/>
              <a:ea typeface="ＭＳ Ｐゴシック"/>
              <a:cs typeface="ＭＳ Ｐゴシック"/>
            </a:rPr>
            <a:t>　後で登録者別に確認する場合は、基本動作個別支援票のＮｏ．を変えて確認します。
</a:t>
          </a:r>
          <a:r>
            <a:rPr lang="en-US" cap="none" sz="1100" b="0" i="0" u="none" baseline="0">
              <a:solidFill>
                <a:srgbClr val="000000"/>
              </a:solidFill>
              <a:latin typeface="ＭＳ Ｐゴシック"/>
              <a:ea typeface="ＭＳ Ｐゴシック"/>
              <a:cs typeface="ＭＳ Ｐゴシック"/>
            </a:rPr>
            <a:t>　また、登録者の中で特定者の結果だけをを印刷する場合は、データシートの横の印刷ボタンを押し、印刷したい登録者のＮｏ．を入力することで、その方だけの基本動作個別支援票を印刷できます。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◆確認事項
</a:t>
          </a:r>
          <a:r>
            <a:rPr lang="en-US" cap="none" sz="1100" b="0" i="0" u="none" baseline="0">
              <a:solidFill>
                <a:srgbClr val="000000"/>
              </a:solidFill>
              <a:latin typeface="ＭＳ Ｐゴシック"/>
              <a:ea typeface="ＭＳ Ｐゴシック"/>
              <a:cs typeface="ＭＳ Ｐゴシック"/>
            </a:rPr>
            <a:t>　本ソフトは、新潟県保健福祉部健康対策課、（社）新潟県理学療法士会が平成１２年に作成した機能訓練個別評価のための手引き（基本動作指導）を参考に作成し、自動入力化を実現したものです。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1571625</xdr:colOff>
      <xdr:row>1</xdr:row>
      <xdr:rowOff>180975</xdr:rowOff>
    </xdr:from>
    <xdr:to>
      <xdr:col>7</xdr:col>
      <xdr:colOff>542925</xdr:colOff>
      <xdr:row>3</xdr:row>
      <xdr:rowOff>85725</xdr:rowOff>
    </xdr:to>
    <xdr:sp>
      <xdr:nvSpPr>
        <xdr:cNvPr id="1" name="AutoShape 1"/>
        <xdr:cNvSpPr>
          <a:spLocks/>
        </xdr:cNvSpPr>
      </xdr:nvSpPr>
      <xdr:spPr>
        <a:xfrm>
          <a:off x="2819400" y="466725"/>
          <a:ext cx="6096000" cy="476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8</xdr:row>
      <xdr:rowOff>38100</xdr:rowOff>
    </xdr:from>
    <xdr:to>
      <xdr:col>7</xdr:col>
      <xdr:colOff>0</xdr:colOff>
      <xdr:row>9</xdr:row>
      <xdr:rowOff>104775</xdr:rowOff>
    </xdr:to>
    <xdr:sp>
      <xdr:nvSpPr>
        <xdr:cNvPr id="2" name="AutoShape 2"/>
        <xdr:cNvSpPr>
          <a:spLocks/>
        </xdr:cNvSpPr>
      </xdr:nvSpPr>
      <xdr:spPr>
        <a:xfrm>
          <a:off x="6800850" y="2219325"/>
          <a:ext cx="1571625" cy="352425"/>
        </a:xfrm>
        <a:prstGeom prst="down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266700</xdr:rowOff>
    </xdr:from>
    <xdr:to>
      <xdr:col>8</xdr:col>
      <xdr:colOff>314325</xdr:colOff>
      <xdr:row>8</xdr:row>
      <xdr:rowOff>161925</xdr:rowOff>
    </xdr:to>
    <xdr:sp>
      <xdr:nvSpPr>
        <xdr:cNvPr id="3" name="AutoShape 3"/>
        <xdr:cNvSpPr>
          <a:spLocks/>
        </xdr:cNvSpPr>
      </xdr:nvSpPr>
      <xdr:spPr>
        <a:xfrm>
          <a:off x="10058400" y="1304925"/>
          <a:ext cx="285750" cy="1038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10</xdr:row>
      <xdr:rowOff>266700</xdr:rowOff>
    </xdr:from>
    <xdr:to>
      <xdr:col>8</xdr:col>
      <xdr:colOff>314325</xdr:colOff>
      <xdr:row>14</xdr:row>
      <xdr:rowOff>57150</xdr:rowOff>
    </xdr:to>
    <xdr:sp>
      <xdr:nvSpPr>
        <xdr:cNvPr id="4" name="AutoShape 4"/>
        <xdr:cNvSpPr>
          <a:spLocks/>
        </xdr:cNvSpPr>
      </xdr:nvSpPr>
      <xdr:spPr>
        <a:xfrm>
          <a:off x="10058400" y="2867025"/>
          <a:ext cx="285750" cy="952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10</xdr:row>
      <xdr:rowOff>371475</xdr:rowOff>
    </xdr:from>
    <xdr:to>
      <xdr:col>9</xdr:col>
      <xdr:colOff>657225</xdr:colOff>
      <xdr:row>13</xdr:row>
      <xdr:rowOff>104775</xdr:rowOff>
    </xdr:to>
    <xdr:sp>
      <xdr:nvSpPr>
        <xdr:cNvPr id="5" name="Text Box 5"/>
        <xdr:cNvSpPr txBox="1">
          <a:spLocks noChangeArrowheads="1"/>
        </xdr:cNvSpPr>
      </xdr:nvSpPr>
      <xdr:spPr>
        <a:xfrm>
          <a:off x="10372725" y="2971800"/>
          <a:ext cx="676275" cy="666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専門職の指導が必要です。</a:t>
          </a:r>
        </a:p>
      </xdr:txBody>
    </xdr:sp>
    <xdr:clientData/>
  </xdr:twoCellAnchor>
  <xdr:twoCellAnchor>
    <xdr:from>
      <xdr:col>8</xdr:col>
      <xdr:colOff>314325</xdr:colOff>
      <xdr:row>5</xdr:row>
      <xdr:rowOff>114300</xdr:rowOff>
    </xdr:from>
    <xdr:to>
      <xdr:col>9</xdr:col>
      <xdr:colOff>628650</xdr:colOff>
      <xdr:row>7</xdr:row>
      <xdr:rowOff>257175</xdr:rowOff>
    </xdr:to>
    <xdr:sp>
      <xdr:nvSpPr>
        <xdr:cNvPr id="6" name="Text Box 6"/>
        <xdr:cNvSpPr txBox="1">
          <a:spLocks noChangeArrowheads="1"/>
        </xdr:cNvSpPr>
      </xdr:nvSpPr>
      <xdr:spPr>
        <a:xfrm>
          <a:off x="10344150" y="1438275"/>
          <a:ext cx="676275"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専門職の指導が必要です。</a:t>
          </a:r>
        </a:p>
      </xdr:txBody>
    </xdr:sp>
    <xdr:clientData/>
  </xdr:twoCellAnchor>
  <xdr:twoCellAnchor>
    <xdr:from>
      <xdr:col>6</xdr:col>
      <xdr:colOff>409575</xdr:colOff>
      <xdr:row>13</xdr:row>
      <xdr:rowOff>9525</xdr:rowOff>
    </xdr:from>
    <xdr:to>
      <xdr:col>6</xdr:col>
      <xdr:colOff>1190625</xdr:colOff>
      <xdr:row>13</xdr:row>
      <xdr:rowOff>209550</xdr:rowOff>
    </xdr:to>
    <xdr:sp>
      <xdr:nvSpPr>
        <xdr:cNvPr id="7" name="AutoShape 7"/>
        <xdr:cNvSpPr>
          <a:spLocks/>
        </xdr:cNvSpPr>
      </xdr:nvSpPr>
      <xdr:spPr>
        <a:xfrm>
          <a:off x="7200900" y="3543300"/>
          <a:ext cx="781050" cy="2000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20</xdr:row>
      <xdr:rowOff>9525</xdr:rowOff>
    </xdr:from>
    <xdr:to>
      <xdr:col>6</xdr:col>
      <xdr:colOff>1190625</xdr:colOff>
      <xdr:row>20</xdr:row>
      <xdr:rowOff>219075</xdr:rowOff>
    </xdr:to>
    <xdr:sp>
      <xdr:nvSpPr>
        <xdr:cNvPr id="8" name="AutoShape 8"/>
        <xdr:cNvSpPr>
          <a:spLocks/>
        </xdr:cNvSpPr>
      </xdr:nvSpPr>
      <xdr:spPr>
        <a:xfrm>
          <a:off x="7200900" y="6286500"/>
          <a:ext cx="781050" cy="209550"/>
        </a:xfrm>
        <a:prstGeom prst="down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15</xdr:row>
      <xdr:rowOff>38100</xdr:rowOff>
    </xdr:from>
    <xdr:to>
      <xdr:col>8</xdr:col>
      <xdr:colOff>314325</xdr:colOff>
      <xdr:row>18</xdr:row>
      <xdr:rowOff>371475</xdr:rowOff>
    </xdr:to>
    <xdr:sp>
      <xdr:nvSpPr>
        <xdr:cNvPr id="9" name="AutoShape 9"/>
        <xdr:cNvSpPr>
          <a:spLocks/>
        </xdr:cNvSpPr>
      </xdr:nvSpPr>
      <xdr:spPr>
        <a:xfrm>
          <a:off x="10058400" y="4219575"/>
          <a:ext cx="285750" cy="15906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21</xdr:row>
      <xdr:rowOff>323850</xdr:rowOff>
    </xdr:from>
    <xdr:to>
      <xdr:col>8</xdr:col>
      <xdr:colOff>295275</xdr:colOff>
      <xdr:row>25</xdr:row>
      <xdr:rowOff>47625</xdr:rowOff>
    </xdr:to>
    <xdr:sp>
      <xdr:nvSpPr>
        <xdr:cNvPr id="10" name="AutoShape 11"/>
        <xdr:cNvSpPr>
          <a:spLocks/>
        </xdr:cNvSpPr>
      </xdr:nvSpPr>
      <xdr:spPr>
        <a:xfrm>
          <a:off x="10058400" y="6848475"/>
          <a:ext cx="266700" cy="9620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304800</xdr:colOff>
      <xdr:row>22</xdr:row>
      <xdr:rowOff>9525</xdr:rowOff>
    </xdr:from>
    <xdr:to>
      <xdr:col>9</xdr:col>
      <xdr:colOff>619125</xdr:colOff>
      <xdr:row>24</xdr:row>
      <xdr:rowOff>219075</xdr:rowOff>
    </xdr:to>
    <xdr:sp>
      <xdr:nvSpPr>
        <xdr:cNvPr id="11" name="Text Box 12"/>
        <xdr:cNvSpPr txBox="1">
          <a:spLocks noChangeArrowheads="1"/>
        </xdr:cNvSpPr>
      </xdr:nvSpPr>
      <xdr:spPr>
        <a:xfrm>
          <a:off x="10334625" y="6953250"/>
          <a:ext cx="676275" cy="800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専門職の指導が必要です。</a:t>
          </a:r>
        </a:p>
      </xdr:txBody>
    </xdr:sp>
    <xdr:clientData/>
  </xdr:twoCellAnchor>
  <xdr:twoCellAnchor>
    <xdr:from>
      <xdr:col>8</xdr:col>
      <xdr:colOff>28575</xdr:colOff>
      <xdr:row>25</xdr:row>
      <xdr:rowOff>323850</xdr:rowOff>
    </xdr:from>
    <xdr:to>
      <xdr:col>8</xdr:col>
      <xdr:colOff>323850</xdr:colOff>
      <xdr:row>28</xdr:row>
      <xdr:rowOff>209550</xdr:rowOff>
    </xdr:to>
    <xdr:sp>
      <xdr:nvSpPr>
        <xdr:cNvPr id="12" name="AutoShape 13"/>
        <xdr:cNvSpPr>
          <a:spLocks/>
        </xdr:cNvSpPr>
      </xdr:nvSpPr>
      <xdr:spPr>
        <a:xfrm>
          <a:off x="10058400" y="8086725"/>
          <a:ext cx="295275" cy="11430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29</xdr:row>
      <xdr:rowOff>9525</xdr:rowOff>
    </xdr:from>
    <xdr:to>
      <xdr:col>6</xdr:col>
      <xdr:colOff>1190625</xdr:colOff>
      <xdr:row>29</xdr:row>
      <xdr:rowOff>180975</xdr:rowOff>
    </xdr:to>
    <xdr:sp>
      <xdr:nvSpPr>
        <xdr:cNvPr id="13" name="AutoShape 15"/>
        <xdr:cNvSpPr>
          <a:spLocks/>
        </xdr:cNvSpPr>
      </xdr:nvSpPr>
      <xdr:spPr>
        <a:xfrm>
          <a:off x="7200900" y="9448800"/>
          <a:ext cx="781050" cy="171450"/>
        </a:xfrm>
        <a:prstGeom prst="down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38</xdr:row>
      <xdr:rowOff>9525</xdr:rowOff>
    </xdr:from>
    <xdr:to>
      <xdr:col>6</xdr:col>
      <xdr:colOff>1190625</xdr:colOff>
      <xdr:row>38</xdr:row>
      <xdr:rowOff>180975</xdr:rowOff>
    </xdr:to>
    <xdr:sp>
      <xdr:nvSpPr>
        <xdr:cNvPr id="14" name="AutoShape 16"/>
        <xdr:cNvSpPr>
          <a:spLocks/>
        </xdr:cNvSpPr>
      </xdr:nvSpPr>
      <xdr:spPr>
        <a:xfrm>
          <a:off x="7200900" y="12544425"/>
          <a:ext cx="781050" cy="171450"/>
        </a:xfrm>
        <a:prstGeom prst="down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48</xdr:row>
      <xdr:rowOff>9525</xdr:rowOff>
    </xdr:from>
    <xdr:to>
      <xdr:col>6</xdr:col>
      <xdr:colOff>1190625</xdr:colOff>
      <xdr:row>48</xdr:row>
      <xdr:rowOff>180975</xdr:rowOff>
    </xdr:to>
    <xdr:sp>
      <xdr:nvSpPr>
        <xdr:cNvPr id="15" name="AutoShape 17"/>
        <xdr:cNvSpPr>
          <a:spLocks/>
        </xdr:cNvSpPr>
      </xdr:nvSpPr>
      <xdr:spPr>
        <a:xfrm>
          <a:off x="7200900" y="16059150"/>
          <a:ext cx="781050" cy="171450"/>
        </a:xfrm>
        <a:prstGeom prst="down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30</xdr:row>
      <xdr:rowOff>381000</xdr:rowOff>
    </xdr:from>
    <xdr:to>
      <xdr:col>8</xdr:col>
      <xdr:colOff>314325</xdr:colOff>
      <xdr:row>33</xdr:row>
      <xdr:rowOff>219075</xdr:rowOff>
    </xdr:to>
    <xdr:sp>
      <xdr:nvSpPr>
        <xdr:cNvPr id="16" name="AutoShape 18"/>
        <xdr:cNvSpPr>
          <a:spLocks/>
        </xdr:cNvSpPr>
      </xdr:nvSpPr>
      <xdr:spPr>
        <a:xfrm>
          <a:off x="10058400" y="10001250"/>
          <a:ext cx="285750" cy="847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31</xdr:row>
      <xdr:rowOff>104775</xdr:rowOff>
    </xdr:from>
    <xdr:to>
      <xdr:col>9</xdr:col>
      <xdr:colOff>638175</xdr:colOff>
      <xdr:row>33</xdr:row>
      <xdr:rowOff>161925</xdr:rowOff>
    </xdr:to>
    <xdr:sp>
      <xdr:nvSpPr>
        <xdr:cNvPr id="17" name="Text Box 19"/>
        <xdr:cNvSpPr txBox="1">
          <a:spLocks noChangeArrowheads="1"/>
        </xdr:cNvSpPr>
      </xdr:nvSpPr>
      <xdr:spPr>
        <a:xfrm>
          <a:off x="10353675" y="10144125"/>
          <a:ext cx="676275" cy="64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専門職の指導が必要です。</a:t>
          </a:r>
        </a:p>
      </xdr:txBody>
    </xdr:sp>
    <xdr:clientData/>
  </xdr:twoCellAnchor>
  <xdr:twoCellAnchor>
    <xdr:from>
      <xdr:col>8</xdr:col>
      <xdr:colOff>28575</xdr:colOff>
      <xdr:row>34</xdr:row>
      <xdr:rowOff>333375</xdr:rowOff>
    </xdr:from>
    <xdr:to>
      <xdr:col>8</xdr:col>
      <xdr:colOff>314325</xdr:colOff>
      <xdr:row>37</xdr:row>
      <xdr:rowOff>171450</xdr:rowOff>
    </xdr:to>
    <xdr:sp>
      <xdr:nvSpPr>
        <xdr:cNvPr id="18" name="AutoShape 20"/>
        <xdr:cNvSpPr>
          <a:spLocks/>
        </xdr:cNvSpPr>
      </xdr:nvSpPr>
      <xdr:spPr>
        <a:xfrm>
          <a:off x="10058400" y="11191875"/>
          <a:ext cx="285750" cy="10953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39</xdr:row>
      <xdr:rowOff>381000</xdr:rowOff>
    </xdr:from>
    <xdr:to>
      <xdr:col>8</xdr:col>
      <xdr:colOff>314325</xdr:colOff>
      <xdr:row>42</xdr:row>
      <xdr:rowOff>219075</xdr:rowOff>
    </xdr:to>
    <xdr:sp>
      <xdr:nvSpPr>
        <xdr:cNvPr id="19" name="AutoShape 22"/>
        <xdr:cNvSpPr>
          <a:spLocks/>
        </xdr:cNvSpPr>
      </xdr:nvSpPr>
      <xdr:spPr>
        <a:xfrm>
          <a:off x="10058400" y="13096875"/>
          <a:ext cx="285750" cy="847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40</xdr:row>
      <xdr:rowOff>47625</xdr:rowOff>
    </xdr:from>
    <xdr:to>
      <xdr:col>9</xdr:col>
      <xdr:colOff>647700</xdr:colOff>
      <xdr:row>42</xdr:row>
      <xdr:rowOff>66675</xdr:rowOff>
    </xdr:to>
    <xdr:sp>
      <xdr:nvSpPr>
        <xdr:cNvPr id="20" name="Text Box 23"/>
        <xdr:cNvSpPr txBox="1">
          <a:spLocks noChangeArrowheads="1"/>
        </xdr:cNvSpPr>
      </xdr:nvSpPr>
      <xdr:spPr>
        <a:xfrm>
          <a:off x="10363200" y="13182600"/>
          <a:ext cx="676275"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専門職の指導が必要です。</a:t>
          </a:r>
        </a:p>
      </xdr:txBody>
    </xdr:sp>
    <xdr:clientData/>
  </xdr:twoCellAnchor>
  <xdr:twoCellAnchor>
    <xdr:from>
      <xdr:col>8</xdr:col>
      <xdr:colOff>28575</xdr:colOff>
      <xdr:row>44</xdr:row>
      <xdr:rowOff>57150</xdr:rowOff>
    </xdr:from>
    <xdr:to>
      <xdr:col>8</xdr:col>
      <xdr:colOff>314325</xdr:colOff>
      <xdr:row>46</xdr:row>
      <xdr:rowOff>361950</xdr:rowOff>
    </xdr:to>
    <xdr:sp>
      <xdr:nvSpPr>
        <xdr:cNvPr id="21" name="AutoShape 24"/>
        <xdr:cNvSpPr>
          <a:spLocks/>
        </xdr:cNvSpPr>
      </xdr:nvSpPr>
      <xdr:spPr>
        <a:xfrm>
          <a:off x="10058400" y="14430375"/>
          <a:ext cx="285750" cy="11430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16</xdr:row>
      <xdr:rowOff>76200</xdr:rowOff>
    </xdr:from>
    <xdr:to>
      <xdr:col>9</xdr:col>
      <xdr:colOff>657225</xdr:colOff>
      <xdr:row>17</xdr:row>
      <xdr:rowOff>342900</xdr:rowOff>
    </xdr:to>
    <xdr:sp>
      <xdr:nvSpPr>
        <xdr:cNvPr id="22" name="Text Box 107"/>
        <xdr:cNvSpPr txBox="1">
          <a:spLocks noChangeArrowheads="1"/>
        </xdr:cNvSpPr>
      </xdr:nvSpPr>
      <xdr:spPr>
        <a:xfrm>
          <a:off x="10372725" y="4676775"/>
          <a:ext cx="676275" cy="6858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個別支援表を参照のこと。</a:t>
          </a:r>
        </a:p>
      </xdr:txBody>
    </xdr:sp>
    <xdr:clientData/>
  </xdr:twoCellAnchor>
  <xdr:twoCellAnchor>
    <xdr:from>
      <xdr:col>8</xdr:col>
      <xdr:colOff>342900</xdr:colOff>
      <xdr:row>26</xdr:row>
      <xdr:rowOff>190500</xdr:rowOff>
    </xdr:from>
    <xdr:to>
      <xdr:col>9</xdr:col>
      <xdr:colOff>657225</xdr:colOff>
      <xdr:row>28</xdr:row>
      <xdr:rowOff>38100</xdr:rowOff>
    </xdr:to>
    <xdr:sp>
      <xdr:nvSpPr>
        <xdr:cNvPr id="23" name="Text Box 108"/>
        <xdr:cNvSpPr txBox="1">
          <a:spLocks noChangeArrowheads="1"/>
        </xdr:cNvSpPr>
      </xdr:nvSpPr>
      <xdr:spPr>
        <a:xfrm>
          <a:off x="10372725" y="8372475"/>
          <a:ext cx="676275" cy="6858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個別支援表を参照のこと。</a:t>
          </a:r>
        </a:p>
      </xdr:txBody>
    </xdr:sp>
    <xdr:clientData/>
  </xdr:twoCellAnchor>
  <xdr:twoCellAnchor>
    <xdr:from>
      <xdr:col>8</xdr:col>
      <xdr:colOff>342900</xdr:colOff>
      <xdr:row>35</xdr:row>
      <xdr:rowOff>171450</xdr:rowOff>
    </xdr:from>
    <xdr:to>
      <xdr:col>9</xdr:col>
      <xdr:colOff>657225</xdr:colOff>
      <xdr:row>37</xdr:row>
      <xdr:rowOff>19050</xdr:rowOff>
    </xdr:to>
    <xdr:sp>
      <xdr:nvSpPr>
        <xdr:cNvPr id="24" name="Text Box 109"/>
        <xdr:cNvSpPr txBox="1">
          <a:spLocks noChangeArrowheads="1"/>
        </xdr:cNvSpPr>
      </xdr:nvSpPr>
      <xdr:spPr>
        <a:xfrm>
          <a:off x="10372725" y="11449050"/>
          <a:ext cx="676275" cy="6858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個別支援表を参照のこと。</a:t>
          </a:r>
        </a:p>
      </xdr:txBody>
    </xdr:sp>
    <xdr:clientData/>
  </xdr:twoCellAnchor>
  <xdr:twoCellAnchor>
    <xdr:from>
      <xdr:col>8</xdr:col>
      <xdr:colOff>333375</xdr:colOff>
      <xdr:row>44</xdr:row>
      <xdr:rowOff>323850</xdr:rowOff>
    </xdr:from>
    <xdr:to>
      <xdr:col>9</xdr:col>
      <xdr:colOff>647700</xdr:colOff>
      <xdr:row>46</xdr:row>
      <xdr:rowOff>171450</xdr:rowOff>
    </xdr:to>
    <xdr:sp>
      <xdr:nvSpPr>
        <xdr:cNvPr id="25" name="Text Box 110"/>
        <xdr:cNvSpPr txBox="1">
          <a:spLocks noChangeArrowheads="1"/>
        </xdr:cNvSpPr>
      </xdr:nvSpPr>
      <xdr:spPr>
        <a:xfrm>
          <a:off x="10363200" y="14697075"/>
          <a:ext cx="676275" cy="6858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個別支援表を参照のこと。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1571625</xdr:colOff>
      <xdr:row>1</xdr:row>
      <xdr:rowOff>180975</xdr:rowOff>
    </xdr:from>
    <xdr:to>
      <xdr:col>7</xdr:col>
      <xdr:colOff>542925</xdr:colOff>
      <xdr:row>3</xdr:row>
      <xdr:rowOff>85725</xdr:rowOff>
    </xdr:to>
    <xdr:sp>
      <xdr:nvSpPr>
        <xdr:cNvPr id="1" name="AutoShape 4"/>
        <xdr:cNvSpPr>
          <a:spLocks/>
        </xdr:cNvSpPr>
      </xdr:nvSpPr>
      <xdr:spPr>
        <a:xfrm>
          <a:off x="2819400" y="466725"/>
          <a:ext cx="6096000" cy="476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8</xdr:row>
      <xdr:rowOff>38100</xdr:rowOff>
    </xdr:from>
    <xdr:to>
      <xdr:col>7</xdr:col>
      <xdr:colOff>0</xdr:colOff>
      <xdr:row>9</xdr:row>
      <xdr:rowOff>104775</xdr:rowOff>
    </xdr:to>
    <xdr:sp>
      <xdr:nvSpPr>
        <xdr:cNvPr id="2" name="AutoShape 5"/>
        <xdr:cNvSpPr>
          <a:spLocks/>
        </xdr:cNvSpPr>
      </xdr:nvSpPr>
      <xdr:spPr>
        <a:xfrm>
          <a:off x="6800850" y="2219325"/>
          <a:ext cx="1571625" cy="352425"/>
        </a:xfrm>
        <a:prstGeom prst="down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266700</xdr:rowOff>
    </xdr:from>
    <xdr:to>
      <xdr:col>8</xdr:col>
      <xdr:colOff>314325</xdr:colOff>
      <xdr:row>8</xdr:row>
      <xdr:rowOff>161925</xdr:rowOff>
    </xdr:to>
    <xdr:sp>
      <xdr:nvSpPr>
        <xdr:cNvPr id="3" name="AutoShape 7"/>
        <xdr:cNvSpPr>
          <a:spLocks/>
        </xdr:cNvSpPr>
      </xdr:nvSpPr>
      <xdr:spPr>
        <a:xfrm>
          <a:off x="10058400" y="1304925"/>
          <a:ext cx="285750" cy="1038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10</xdr:row>
      <xdr:rowOff>266700</xdr:rowOff>
    </xdr:from>
    <xdr:to>
      <xdr:col>8</xdr:col>
      <xdr:colOff>314325</xdr:colOff>
      <xdr:row>14</xdr:row>
      <xdr:rowOff>57150</xdr:rowOff>
    </xdr:to>
    <xdr:sp>
      <xdr:nvSpPr>
        <xdr:cNvPr id="4" name="AutoShape 10"/>
        <xdr:cNvSpPr>
          <a:spLocks/>
        </xdr:cNvSpPr>
      </xdr:nvSpPr>
      <xdr:spPr>
        <a:xfrm>
          <a:off x="10058400" y="2867025"/>
          <a:ext cx="285750" cy="952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10</xdr:row>
      <xdr:rowOff>371475</xdr:rowOff>
    </xdr:from>
    <xdr:to>
      <xdr:col>9</xdr:col>
      <xdr:colOff>657225</xdr:colOff>
      <xdr:row>13</xdr:row>
      <xdr:rowOff>104775</xdr:rowOff>
    </xdr:to>
    <xdr:sp>
      <xdr:nvSpPr>
        <xdr:cNvPr id="5" name="Text Box 11"/>
        <xdr:cNvSpPr txBox="1">
          <a:spLocks noChangeArrowheads="1"/>
        </xdr:cNvSpPr>
      </xdr:nvSpPr>
      <xdr:spPr>
        <a:xfrm>
          <a:off x="10372725" y="2971800"/>
          <a:ext cx="676275" cy="666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専門職の指導が必要です。</a:t>
          </a:r>
        </a:p>
      </xdr:txBody>
    </xdr:sp>
    <xdr:clientData/>
  </xdr:twoCellAnchor>
  <xdr:twoCellAnchor>
    <xdr:from>
      <xdr:col>8</xdr:col>
      <xdr:colOff>314325</xdr:colOff>
      <xdr:row>5</xdr:row>
      <xdr:rowOff>114300</xdr:rowOff>
    </xdr:from>
    <xdr:to>
      <xdr:col>9</xdr:col>
      <xdr:colOff>628650</xdr:colOff>
      <xdr:row>7</xdr:row>
      <xdr:rowOff>257175</xdr:rowOff>
    </xdr:to>
    <xdr:sp>
      <xdr:nvSpPr>
        <xdr:cNvPr id="6" name="Text Box 12"/>
        <xdr:cNvSpPr txBox="1">
          <a:spLocks noChangeArrowheads="1"/>
        </xdr:cNvSpPr>
      </xdr:nvSpPr>
      <xdr:spPr>
        <a:xfrm>
          <a:off x="10344150" y="1438275"/>
          <a:ext cx="676275"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専門職の指導が必要です。</a:t>
          </a:r>
        </a:p>
      </xdr:txBody>
    </xdr:sp>
    <xdr:clientData/>
  </xdr:twoCellAnchor>
  <xdr:twoCellAnchor>
    <xdr:from>
      <xdr:col>6</xdr:col>
      <xdr:colOff>409575</xdr:colOff>
      <xdr:row>13</xdr:row>
      <xdr:rowOff>9525</xdr:rowOff>
    </xdr:from>
    <xdr:to>
      <xdr:col>6</xdr:col>
      <xdr:colOff>1190625</xdr:colOff>
      <xdr:row>13</xdr:row>
      <xdr:rowOff>209550</xdr:rowOff>
    </xdr:to>
    <xdr:sp>
      <xdr:nvSpPr>
        <xdr:cNvPr id="7" name="AutoShape 13"/>
        <xdr:cNvSpPr>
          <a:spLocks/>
        </xdr:cNvSpPr>
      </xdr:nvSpPr>
      <xdr:spPr>
        <a:xfrm>
          <a:off x="7200900" y="3543300"/>
          <a:ext cx="781050" cy="2000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20</xdr:row>
      <xdr:rowOff>9525</xdr:rowOff>
    </xdr:from>
    <xdr:to>
      <xdr:col>6</xdr:col>
      <xdr:colOff>1190625</xdr:colOff>
      <xdr:row>20</xdr:row>
      <xdr:rowOff>219075</xdr:rowOff>
    </xdr:to>
    <xdr:sp>
      <xdr:nvSpPr>
        <xdr:cNvPr id="8" name="AutoShape 14"/>
        <xdr:cNvSpPr>
          <a:spLocks/>
        </xdr:cNvSpPr>
      </xdr:nvSpPr>
      <xdr:spPr>
        <a:xfrm>
          <a:off x="7200900" y="6286500"/>
          <a:ext cx="781050" cy="209550"/>
        </a:xfrm>
        <a:prstGeom prst="down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15</xdr:row>
      <xdr:rowOff>38100</xdr:rowOff>
    </xdr:from>
    <xdr:to>
      <xdr:col>8</xdr:col>
      <xdr:colOff>314325</xdr:colOff>
      <xdr:row>18</xdr:row>
      <xdr:rowOff>371475</xdr:rowOff>
    </xdr:to>
    <xdr:sp>
      <xdr:nvSpPr>
        <xdr:cNvPr id="9" name="AutoShape 15"/>
        <xdr:cNvSpPr>
          <a:spLocks/>
        </xdr:cNvSpPr>
      </xdr:nvSpPr>
      <xdr:spPr>
        <a:xfrm>
          <a:off x="10058400" y="4219575"/>
          <a:ext cx="285750" cy="15906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16</xdr:row>
      <xdr:rowOff>85725</xdr:rowOff>
    </xdr:from>
    <xdr:to>
      <xdr:col>9</xdr:col>
      <xdr:colOff>657225</xdr:colOff>
      <xdr:row>17</xdr:row>
      <xdr:rowOff>352425</xdr:rowOff>
    </xdr:to>
    <xdr:sp>
      <xdr:nvSpPr>
        <xdr:cNvPr id="10" name="Text Box 16"/>
        <xdr:cNvSpPr txBox="1">
          <a:spLocks noChangeArrowheads="1"/>
        </xdr:cNvSpPr>
      </xdr:nvSpPr>
      <xdr:spPr>
        <a:xfrm>
          <a:off x="10372725" y="4686300"/>
          <a:ext cx="676275" cy="6858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個別支援表を参照のこと。</a:t>
          </a:r>
        </a:p>
      </xdr:txBody>
    </xdr:sp>
    <xdr:clientData/>
  </xdr:twoCellAnchor>
  <xdr:twoCellAnchor>
    <xdr:from>
      <xdr:col>8</xdr:col>
      <xdr:colOff>28575</xdr:colOff>
      <xdr:row>21</xdr:row>
      <xdr:rowOff>323850</xdr:rowOff>
    </xdr:from>
    <xdr:to>
      <xdr:col>8</xdr:col>
      <xdr:colOff>295275</xdr:colOff>
      <xdr:row>25</xdr:row>
      <xdr:rowOff>47625</xdr:rowOff>
    </xdr:to>
    <xdr:sp>
      <xdr:nvSpPr>
        <xdr:cNvPr id="11" name="AutoShape 17"/>
        <xdr:cNvSpPr>
          <a:spLocks/>
        </xdr:cNvSpPr>
      </xdr:nvSpPr>
      <xdr:spPr>
        <a:xfrm>
          <a:off x="10058400" y="6848475"/>
          <a:ext cx="266700" cy="9620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304800</xdr:colOff>
      <xdr:row>22</xdr:row>
      <xdr:rowOff>9525</xdr:rowOff>
    </xdr:from>
    <xdr:to>
      <xdr:col>9</xdr:col>
      <xdr:colOff>619125</xdr:colOff>
      <xdr:row>24</xdr:row>
      <xdr:rowOff>219075</xdr:rowOff>
    </xdr:to>
    <xdr:sp>
      <xdr:nvSpPr>
        <xdr:cNvPr id="12" name="Text Box 18"/>
        <xdr:cNvSpPr txBox="1">
          <a:spLocks noChangeArrowheads="1"/>
        </xdr:cNvSpPr>
      </xdr:nvSpPr>
      <xdr:spPr>
        <a:xfrm>
          <a:off x="10334625" y="6953250"/>
          <a:ext cx="676275" cy="800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専門職の指導が必要です。</a:t>
          </a:r>
        </a:p>
      </xdr:txBody>
    </xdr:sp>
    <xdr:clientData/>
  </xdr:twoCellAnchor>
  <xdr:twoCellAnchor>
    <xdr:from>
      <xdr:col>8</xdr:col>
      <xdr:colOff>28575</xdr:colOff>
      <xdr:row>25</xdr:row>
      <xdr:rowOff>323850</xdr:rowOff>
    </xdr:from>
    <xdr:to>
      <xdr:col>8</xdr:col>
      <xdr:colOff>323850</xdr:colOff>
      <xdr:row>28</xdr:row>
      <xdr:rowOff>209550</xdr:rowOff>
    </xdr:to>
    <xdr:sp>
      <xdr:nvSpPr>
        <xdr:cNvPr id="13" name="AutoShape 19"/>
        <xdr:cNvSpPr>
          <a:spLocks/>
        </xdr:cNvSpPr>
      </xdr:nvSpPr>
      <xdr:spPr>
        <a:xfrm>
          <a:off x="10058400" y="8086725"/>
          <a:ext cx="295275" cy="11430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26</xdr:row>
      <xdr:rowOff>104775</xdr:rowOff>
    </xdr:from>
    <xdr:to>
      <xdr:col>9</xdr:col>
      <xdr:colOff>638175</xdr:colOff>
      <xdr:row>28</xdr:row>
      <xdr:rowOff>47625</xdr:rowOff>
    </xdr:to>
    <xdr:sp>
      <xdr:nvSpPr>
        <xdr:cNvPr id="14" name="Text Box 20"/>
        <xdr:cNvSpPr txBox="1">
          <a:spLocks noChangeArrowheads="1"/>
        </xdr:cNvSpPr>
      </xdr:nvSpPr>
      <xdr:spPr>
        <a:xfrm>
          <a:off x="10382250" y="8286750"/>
          <a:ext cx="647700" cy="7810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個別支援表を参照のこと。</a:t>
          </a:r>
        </a:p>
      </xdr:txBody>
    </xdr:sp>
    <xdr:clientData/>
  </xdr:twoCellAnchor>
  <xdr:twoCellAnchor>
    <xdr:from>
      <xdr:col>6</xdr:col>
      <xdr:colOff>409575</xdr:colOff>
      <xdr:row>29</xdr:row>
      <xdr:rowOff>9525</xdr:rowOff>
    </xdr:from>
    <xdr:to>
      <xdr:col>6</xdr:col>
      <xdr:colOff>1190625</xdr:colOff>
      <xdr:row>29</xdr:row>
      <xdr:rowOff>180975</xdr:rowOff>
    </xdr:to>
    <xdr:sp>
      <xdr:nvSpPr>
        <xdr:cNvPr id="15" name="AutoShape 21"/>
        <xdr:cNvSpPr>
          <a:spLocks/>
        </xdr:cNvSpPr>
      </xdr:nvSpPr>
      <xdr:spPr>
        <a:xfrm>
          <a:off x="7200900" y="9448800"/>
          <a:ext cx="781050" cy="171450"/>
        </a:xfrm>
        <a:prstGeom prst="down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38</xdr:row>
      <xdr:rowOff>9525</xdr:rowOff>
    </xdr:from>
    <xdr:to>
      <xdr:col>6</xdr:col>
      <xdr:colOff>1190625</xdr:colOff>
      <xdr:row>38</xdr:row>
      <xdr:rowOff>180975</xdr:rowOff>
    </xdr:to>
    <xdr:sp>
      <xdr:nvSpPr>
        <xdr:cNvPr id="16" name="AutoShape 22"/>
        <xdr:cNvSpPr>
          <a:spLocks/>
        </xdr:cNvSpPr>
      </xdr:nvSpPr>
      <xdr:spPr>
        <a:xfrm>
          <a:off x="7200900" y="12544425"/>
          <a:ext cx="781050" cy="171450"/>
        </a:xfrm>
        <a:prstGeom prst="down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48</xdr:row>
      <xdr:rowOff>9525</xdr:rowOff>
    </xdr:from>
    <xdr:to>
      <xdr:col>6</xdr:col>
      <xdr:colOff>1190625</xdr:colOff>
      <xdr:row>48</xdr:row>
      <xdr:rowOff>180975</xdr:rowOff>
    </xdr:to>
    <xdr:sp>
      <xdr:nvSpPr>
        <xdr:cNvPr id="17" name="AutoShape 23"/>
        <xdr:cNvSpPr>
          <a:spLocks/>
        </xdr:cNvSpPr>
      </xdr:nvSpPr>
      <xdr:spPr>
        <a:xfrm>
          <a:off x="7200900" y="16059150"/>
          <a:ext cx="781050" cy="171450"/>
        </a:xfrm>
        <a:prstGeom prst="down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30</xdr:row>
      <xdr:rowOff>381000</xdr:rowOff>
    </xdr:from>
    <xdr:to>
      <xdr:col>8</xdr:col>
      <xdr:colOff>314325</xdr:colOff>
      <xdr:row>33</xdr:row>
      <xdr:rowOff>219075</xdr:rowOff>
    </xdr:to>
    <xdr:sp>
      <xdr:nvSpPr>
        <xdr:cNvPr id="18" name="AutoShape 24"/>
        <xdr:cNvSpPr>
          <a:spLocks/>
        </xdr:cNvSpPr>
      </xdr:nvSpPr>
      <xdr:spPr>
        <a:xfrm>
          <a:off x="10058400" y="10001250"/>
          <a:ext cx="285750" cy="847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31</xdr:row>
      <xdr:rowOff>104775</xdr:rowOff>
    </xdr:from>
    <xdr:to>
      <xdr:col>9</xdr:col>
      <xdr:colOff>638175</xdr:colOff>
      <xdr:row>33</xdr:row>
      <xdr:rowOff>161925</xdr:rowOff>
    </xdr:to>
    <xdr:sp>
      <xdr:nvSpPr>
        <xdr:cNvPr id="19" name="Text Box 25"/>
        <xdr:cNvSpPr txBox="1">
          <a:spLocks noChangeArrowheads="1"/>
        </xdr:cNvSpPr>
      </xdr:nvSpPr>
      <xdr:spPr>
        <a:xfrm>
          <a:off x="10353675" y="10144125"/>
          <a:ext cx="676275" cy="64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専門職の指導が必要です。</a:t>
          </a:r>
        </a:p>
      </xdr:txBody>
    </xdr:sp>
    <xdr:clientData/>
  </xdr:twoCellAnchor>
  <xdr:twoCellAnchor>
    <xdr:from>
      <xdr:col>8</xdr:col>
      <xdr:colOff>28575</xdr:colOff>
      <xdr:row>34</xdr:row>
      <xdr:rowOff>333375</xdr:rowOff>
    </xdr:from>
    <xdr:to>
      <xdr:col>8</xdr:col>
      <xdr:colOff>314325</xdr:colOff>
      <xdr:row>37</xdr:row>
      <xdr:rowOff>171450</xdr:rowOff>
    </xdr:to>
    <xdr:sp>
      <xdr:nvSpPr>
        <xdr:cNvPr id="20" name="AutoShape 26"/>
        <xdr:cNvSpPr>
          <a:spLocks/>
        </xdr:cNvSpPr>
      </xdr:nvSpPr>
      <xdr:spPr>
        <a:xfrm>
          <a:off x="10058400" y="11191875"/>
          <a:ext cx="285750" cy="10953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35</xdr:row>
      <xdr:rowOff>66675</xdr:rowOff>
    </xdr:from>
    <xdr:to>
      <xdr:col>9</xdr:col>
      <xdr:colOff>657225</xdr:colOff>
      <xdr:row>37</xdr:row>
      <xdr:rowOff>9525</xdr:rowOff>
    </xdr:to>
    <xdr:sp>
      <xdr:nvSpPr>
        <xdr:cNvPr id="21" name="Text Box 27"/>
        <xdr:cNvSpPr txBox="1">
          <a:spLocks noChangeArrowheads="1"/>
        </xdr:cNvSpPr>
      </xdr:nvSpPr>
      <xdr:spPr>
        <a:xfrm>
          <a:off x="10401300" y="11344275"/>
          <a:ext cx="647700" cy="7810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個別支援表を参照のこと。</a:t>
          </a:r>
        </a:p>
      </xdr:txBody>
    </xdr:sp>
    <xdr:clientData/>
  </xdr:twoCellAnchor>
  <xdr:twoCellAnchor>
    <xdr:from>
      <xdr:col>8</xdr:col>
      <xdr:colOff>28575</xdr:colOff>
      <xdr:row>39</xdr:row>
      <xdr:rowOff>381000</xdr:rowOff>
    </xdr:from>
    <xdr:to>
      <xdr:col>8</xdr:col>
      <xdr:colOff>314325</xdr:colOff>
      <xdr:row>42</xdr:row>
      <xdr:rowOff>219075</xdr:rowOff>
    </xdr:to>
    <xdr:sp>
      <xdr:nvSpPr>
        <xdr:cNvPr id="22" name="AutoShape 28"/>
        <xdr:cNvSpPr>
          <a:spLocks/>
        </xdr:cNvSpPr>
      </xdr:nvSpPr>
      <xdr:spPr>
        <a:xfrm>
          <a:off x="10058400" y="13096875"/>
          <a:ext cx="285750" cy="847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40</xdr:row>
      <xdr:rowOff>47625</xdr:rowOff>
    </xdr:from>
    <xdr:to>
      <xdr:col>9</xdr:col>
      <xdr:colOff>647700</xdr:colOff>
      <xdr:row>42</xdr:row>
      <xdr:rowOff>66675</xdr:rowOff>
    </xdr:to>
    <xdr:sp>
      <xdr:nvSpPr>
        <xdr:cNvPr id="23" name="Text Box 29"/>
        <xdr:cNvSpPr txBox="1">
          <a:spLocks noChangeArrowheads="1"/>
        </xdr:cNvSpPr>
      </xdr:nvSpPr>
      <xdr:spPr>
        <a:xfrm>
          <a:off x="10363200" y="13182600"/>
          <a:ext cx="676275"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専門職の指導が必要です。</a:t>
          </a:r>
        </a:p>
      </xdr:txBody>
    </xdr:sp>
    <xdr:clientData/>
  </xdr:twoCellAnchor>
  <xdr:twoCellAnchor>
    <xdr:from>
      <xdr:col>8</xdr:col>
      <xdr:colOff>28575</xdr:colOff>
      <xdr:row>44</xdr:row>
      <xdr:rowOff>57150</xdr:rowOff>
    </xdr:from>
    <xdr:to>
      <xdr:col>8</xdr:col>
      <xdr:colOff>314325</xdr:colOff>
      <xdr:row>46</xdr:row>
      <xdr:rowOff>361950</xdr:rowOff>
    </xdr:to>
    <xdr:sp>
      <xdr:nvSpPr>
        <xdr:cNvPr id="24" name="AutoShape 30"/>
        <xdr:cNvSpPr>
          <a:spLocks/>
        </xdr:cNvSpPr>
      </xdr:nvSpPr>
      <xdr:spPr>
        <a:xfrm>
          <a:off x="10058400" y="14430375"/>
          <a:ext cx="285750" cy="11430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44</xdr:row>
      <xdr:rowOff>219075</xdr:rowOff>
    </xdr:from>
    <xdr:to>
      <xdr:col>9</xdr:col>
      <xdr:colOff>647700</xdr:colOff>
      <xdr:row>46</xdr:row>
      <xdr:rowOff>161925</xdr:rowOff>
    </xdr:to>
    <xdr:sp>
      <xdr:nvSpPr>
        <xdr:cNvPr id="25" name="Text Box 31"/>
        <xdr:cNvSpPr txBox="1">
          <a:spLocks noChangeArrowheads="1"/>
        </xdr:cNvSpPr>
      </xdr:nvSpPr>
      <xdr:spPr>
        <a:xfrm>
          <a:off x="10391775" y="14592300"/>
          <a:ext cx="647700" cy="7810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個別支援表を参照のこと。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4</xdr:col>
      <xdr:colOff>0</xdr:colOff>
      <xdr:row>5</xdr:row>
      <xdr:rowOff>0</xdr:rowOff>
    </xdr:to>
    <xdr:sp>
      <xdr:nvSpPr>
        <xdr:cNvPr id="1" name="Text Box 8"/>
        <xdr:cNvSpPr txBox="1">
          <a:spLocks noChangeArrowheads="1"/>
        </xdr:cNvSpPr>
      </xdr:nvSpPr>
      <xdr:spPr>
        <a:xfrm>
          <a:off x="533400" y="1381125"/>
          <a:ext cx="10925175" cy="0"/>
        </a:xfrm>
        <a:prstGeom prst="rect">
          <a:avLst/>
        </a:prstGeom>
        <a:noFill/>
        <a:ln w="9525" cmpd="sng">
          <a:noFill/>
        </a:ln>
      </xdr:spPr>
      <xdr:txBody>
        <a:bodyPr vertOverflow="clip" wrap="square" lIns="45720" tIns="22860" rIns="0" bIns="0"/>
        <a:p>
          <a:pPr algn="l">
            <a:defRPr/>
          </a:pPr>
          <a:r>
            <a:rPr lang="en-US" cap="none" sz="1600" b="0" i="0" u="none" baseline="0">
              <a:solidFill>
                <a:srgbClr val="000000"/>
              </a:solidFill>
            </a:rPr>
            <a:t>≪ あなたの骨の弱さは？≫</a:t>
          </a:r>
        </a:p>
      </xdr:txBody>
    </xdr:sp>
    <xdr:clientData/>
  </xdr:twoCellAnchor>
  <xdr:twoCellAnchor>
    <xdr:from>
      <xdr:col>1</xdr:col>
      <xdr:colOff>9525</xdr:colOff>
      <xdr:row>5</xdr:row>
      <xdr:rowOff>0</xdr:rowOff>
    </xdr:from>
    <xdr:to>
      <xdr:col>4</xdr:col>
      <xdr:colOff>0</xdr:colOff>
      <xdr:row>5</xdr:row>
      <xdr:rowOff>0</xdr:rowOff>
    </xdr:to>
    <xdr:sp>
      <xdr:nvSpPr>
        <xdr:cNvPr id="2" name="Text Box 20"/>
        <xdr:cNvSpPr txBox="1">
          <a:spLocks noChangeArrowheads="1"/>
        </xdr:cNvSpPr>
      </xdr:nvSpPr>
      <xdr:spPr>
        <a:xfrm>
          <a:off x="542925" y="1381125"/>
          <a:ext cx="10915650" cy="0"/>
        </a:xfrm>
        <a:prstGeom prst="rect">
          <a:avLst/>
        </a:prstGeom>
        <a:noFill/>
        <a:ln w="9525" cmpd="sng">
          <a:noFill/>
        </a:ln>
      </xdr:spPr>
      <xdr:txBody>
        <a:bodyPr vertOverflow="clip" wrap="square" lIns="45720" tIns="22860" rIns="0" bIns="0"/>
        <a:p>
          <a:pPr algn="l">
            <a:defRPr/>
          </a:pPr>
          <a:r>
            <a:rPr lang="en-US" cap="none" sz="1600" b="0" i="0" u="none" baseline="0">
              <a:solidFill>
                <a:srgbClr val="000000"/>
              </a:solidFill>
            </a:rPr>
            <a:t>≪ あなたの転倒・骨折しやすさは？≫</a:t>
          </a:r>
        </a:p>
      </xdr:txBody>
    </xdr:sp>
    <xdr:clientData/>
  </xdr:twoCellAnchor>
  <xdr:twoCellAnchor>
    <xdr:from>
      <xdr:col>1</xdr:col>
      <xdr:colOff>0</xdr:colOff>
      <xdr:row>5</xdr:row>
      <xdr:rowOff>0</xdr:rowOff>
    </xdr:from>
    <xdr:to>
      <xdr:col>4</xdr:col>
      <xdr:colOff>0</xdr:colOff>
      <xdr:row>5</xdr:row>
      <xdr:rowOff>0</xdr:rowOff>
    </xdr:to>
    <xdr:sp>
      <xdr:nvSpPr>
        <xdr:cNvPr id="3" name="Text Box 21"/>
        <xdr:cNvSpPr txBox="1">
          <a:spLocks noChangeArrowheads="1"/>
        </xdr:cNvSpPr>
      </xdr:nvSpPr>
      <xdr:spPr>
        <a:xfrm>
          <a:off x="533400" y="1381125"/>
          <a:ext cx="10925175" cy="0"/>
        </a:xfrm>
        <a:prstGeom prst="rect">
          <a:avLst/>
        </a:prstGeom>
        <a:noFill/>
        <a:ln w="9525" cmpd="sng">
          <a:noFill/>
        </a:ln>
      </xdr:spPr>
      <xdr:txBody>
        <a:bodyPr vertOverflow="clip" wrap="square" lIns="45720" tIns="22860" rIns="0" bIns="0"/>
        <a:p>
          <a:pPr algn="l">
            <a:defRPr/>
          </a:pPr>
          <a:r>
            <a:rPr lang="en-US" cap="none" sz="1600" b="0" i="0" u="none" baseline="0">
              <a:solidFill>
                <a:srgbClr val="000000"/>
              </a:solidFill>
            </a:rPr>
            <a:t>≪ あなたの転倒予防アドバイス≫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I57"/>
  <sheetViews>
    <sheetView tabSelected="1" zoomScalePageLayoutView="0" workbookViewId="0" topLeftCell="A1">
      <selection activeCell="A1" sqref="A1"/>
    </sheetView>
  </sheetViews>
  <sheetFormatPr defaultColWidth="9.00390625" defaultRowHeight="13.5"/>
  <cols>
    <col min="9" max="9" width="19.75390625" style="0" customWidth="1"/>
  </cols>
  <sheetData>
    <row r="1" spans="1:9" ht="13.5">
      <c r="A1" s="60"/>
      <c r="B1" s="60"/>
      <c r="C1" s="60"/>
      <c r="D1" s="60"/>
      <c r="E1" s="60"/>
      <c r="F1" s="60"/>
      <c r="G1" s="60"/>
      <c r="H1" s="60"/>
      <c r="I1" s="60"/>
    </row>
    <row r="2" spans="1:9" ht="13.5">
      <c r="A2" s="60"/>
      <c r="B2" s="60"/>
      <c r="C2" s="60"/>
      <c r="D2" s="60"/>
      <c r="E2" s="60"/>
      <c r="F2" s="60"/>
      <c r="G2" s="60"/>
      <c r="H2" s="60"/>
      <c r="I2" s="60"/>
    </row>
    <row r="3" spans="1:9" ht="13.5">
      <c r="A3" s="60"/>
      <c r="B3" s="60"/>
      <c r="C3" s="60"/>
      <c r="D3" s="60"/>
      <c r="E3" s="60"/>
      <c r="F3" s="60"/>
      <c r="G3" s="60"/>
      <c r="H3" s="60"/>
      <c r="I3" s="60"/>
    </row>
    <row r="4" spans="1:9" ht="13.5">
      <c r="A4" s="60"/>
      <c r="B4" s="60"/>
      <c r="C4" s="60"/>
      <c r="D4" s="60"/>
      <c r="E4" s="60"/>
      <c r="F4" s="60"/>
      <c r="G4" s="60"/>
      <c r="H4" s="60"/>
      <c r="I4" s="60"/>
    </row>
    <row r="5" spans="1:9" ht="13.5">
      <c r="A5" s="60"/>
      <c r="B5" s="60"/>
      <c r="C5" s="60"/>
      <c r="D5" s="60"/>
      <c r="E5" s="60"/>
      <c r="F5" s="60"/>
      <c r="G5" s="60"/>
      <c r="H5" s="60"/>
      <c r="I5" s="60"/>
    </row>
    <row r="6" spans="1:9" ht="13.5">
      <c r="A6" s="60"/>
      <c r="B6" s="60"/>
      <c r="C6" s="60"/>
      <c r="D6" s="60"/>
      <c r="E6" s="60"/>
      <c r="F6" s="60"/>
      <c r="G6" s="60"/>
      <c r="H6" s="60"/>
      <c r="I6" s="60"/>
    </row>
    <row r="7" spans="1:9" ht="13.5">
      <c r="A7" s="60"/>
      <c r="B7" s="60"/>
      <c r="C7" s="60"/>
      <c r="D7" s="60"/>
      <c r="E7" s="60"/>
      <c r="F7" s="60"/>
      <c r="G7" s="60"/>
      <c r="H7" s="60"/>
      <c r="I7" s="60"/>
    </row>
    <row r="8" spans="1:9" ht="13.5">
      <c r="A8" s="60"/>
      <c r="B8" s="60"/>
      <c r="C8" s="60"/>
      <c r="D8" s="60"/>
      <c r="E8" s="60"/>
      <c r="F8" s="60"/>
      <c r="G8" s="60"/>
      <c r="H8" s="60"/>
      <c r="I8" s="60"/>
    </row>
    <row r="9" spans="1:9" ht="13.5">
      <c r="A9" s="60"/>
      <c r="B9" s="60"/>
      <c r="C9" s="60"/>
      <c r="D9" s="60"/>
      <c r="E9" s="60"/>
      <c r="F9" s="60"/>
      <c r="G9" s="60"/>
      <c r="H9" s="60"/>
      <c r="I9" s="60"/>
    </row>
    <row r="10" spans="1:9" ht="13.5">
      <c r="A10" s="60"/>
      <c r="B10" s="60"/>
      <c r="C10" s="60"/>
      <c r="D10" s="60"/>
      <c r="E10" s="60"/>
      <c r="F10" s="60"/>
      <c r="G10" s="60"/>
      <c r="H10" s="60"/>
      <c r="I10" s="60"/>
    </row>
    <row r="11" spans="1:9" ht="13.5">
      <c r="A11" s="60"/>
      <c r="B11" s="60"/>
      <c r="C11" s="60"/>
      <c r="D11" s="60"/>
      <c r="E11" s="60"/>
      <c r="F11" s="60"/>
      <c r="G11" s="60"/>
      <c r="H11" s="60"/>
      <c r="I11" s="60"/>
    </row>
    <row r="12" spans="1:9" ht="13.5">
      <c r="A12" s="60"/>
      <c r="B12" s="60"/>
      <c r="C12" s="60"/>
      <c r="D12" s="60"/>
      <c r="E12" s="60"/>
      <c r="F12" s="60"/>
      <c r="G12" s="60"/>
      <c r="H12" s="60"/>
      <c r="I12" s="60"/>
    </row>
    <row r="13" spans="1:9" ht="13.5">
      <c r="A13" s="60"/>
      <c r="B13" s="60"/>
      <c r="C13" s="60"/>
      <c r="D13" s="60"/>
      <c r="E13" s="60"/>
      <c r="F13" s="60"/>
      <c r="G13" s="60"/>
      <c r="H13" s="60"/>
      <c r="I13" s="60"/>
    </row>
    <row r="14" spans="1:9" ht="13.5">
      <c r="A14" s="60"/>
      <c r="B14" s="60"/>
      <c r="C14" s="60"/>
      <c r="D14" s="60"/>
      <c r="E14" s="60"/>
      <c r="F14" s="60"/>
      <c r="G14" s="60"/>
      <c r="H14" s="60"/>
      <c r="I14" s="60"/>
    </row>
    <row r="15" spans="1:9" ht="13.5">
      <c r="A15" s="60"/>
      <c r="B15" s="60"/>
      <c r="C15" s="60"/>
      <c r="D15" s="60"/>
      <c r="E15" s="60"/>
      <c r="F15" s="60"/>
      <c r="G15" s="60"/>
      <c r="H15" s="60"/>
      <c r="I15" s="60"/>
    </row>
    <row r="16" spans="1:9" ht="13.5">
      <c r="A16" s="60"/>
      <c r="B16" s="60"/>
      <c r="C16" s="60"/>
      <c r="D16" s="60"/>
      <c r="E16" s="60"/>
      <c r="F16" s="60"/>
      <c r="G16" s="60"/>
      <c r="H16" s="60"/>
      <c r="I16" s="60"/>
    </row>
    <row r="17" spans="1:9" ht="13.5">
      <c r="A17" s="60"/>
      <c r="B17" s="60"/>
      <c r="C17" s="60"/>
      <c r="D17" s="60"/>
      <c r="E17" s="60"/>
      <c r="F17" s="60"/>
      <c r="G17" s="60"/>
      <c r="H17" s="60"/>
      <c r="I17" s="60"/>
    </row>
    <row r="18" spans="1:9" ht="13.5">
      <c r="A18" s="60"/>
      <c r="B18" s="60"/>
      <c r="C18" s="60"/>
      <c r="D18" s="60"/>
      <c r="E18" s="60"/>
      <c r="F18" s="60"/>
      <c r="G18" s="60"/>
      <c r="H18" s="60"/>
      <c r="I18" s="60"/>
    </row>
    <row r="19" spans="1:9" ht="13.5">
      <c r="A19" s="60"/>
      <c r="B19" s="60"/>
      <c r="C19" s="60"/>
      <c r="D19" s="60"/>
      <c r="E19" s="60"/>
      <c r="F19" s="60"/>
      <c r="G19" s="60"/>
      <c r="H19" s="60"/>
      <c r="I19" s="60"/>
    </row>
    <row r="20" spans="1:9" ht="13.5">
      <c r="A20" s="60"/>
      <c r="B20" s="60"/>
      <c r="C20" s="60"/>
      <c r="D20" s="60"/>
      <c r="E20" s="60"/>
      <c r="F20" s="60"/>
      <c r="G20" s="60"/>
      <c r="H20" s="60"/>
      <c r="I20" s="60"/>
    </row>
    <row r="21" spans="1:9" ht="13.5">
      <c r="A21" s="60"/>
      <c r="B21" s="60"/>
      <c r="C21" s="60"/>
      <c r="D21" s="60"/>
      <c r="E21" s="60"/>
      <c r="F21" s="60"/>
      <c r="G21" s="60"/>
      <c r="H21" s="60"/>
      <c r="I21" s="60"/>
    </row>
    <row r="22" spans="1:9" ht="13.5">
      <c r="A22" s="60"/>
      <c r="B22" s="60"/>
      <c r="C22" s="60"/>
      <c r="D22" s="60"/>
      <c r="E22" s="60"/>
      <c r="F22" s="60"/>
      <c r="G22" s="60"/>
      <c r="H22" s="60"/>
      <c r="I22" s="60"/>
    </row>
    <row r="23" spans="1:9" ht="13.5">
      <c r="A23" s="60"/>
      <c r="B23" s="60"/>
      <c r="C23" s="60"/>
      <c r="D23" s="60"/>
      <c r="E23" s="60"/>
      <c r="F23" s="60"/>
      <c r="G23" s="60"/>
      <c r="H23" s="60"/>
      <c r="I23" s="60"/>
    </row>
    <row r="24" spans="1:9" ht="13.5">
      <c r="A24" s="60"/>
      <c r="B24" s="60"/>
      <c r="C24" s="60"/>
      <c r="D24" s="60"/>
      <c r="E24" s="60"/>
      <c r="F24" s="60"/>
      <c r="G24" s="60"/>
      <c r="H24" s="60"/>
      <c r="I24" s="60"/>
    </row>
    <row r="25" spans="1:9" ht="13.5">
      <c r="A25" s="60"/>
      <c r="B25" s="60"/>
      <c r="C25" s="60"/>
      <c r="D25" s="60"/>
      <c r="E25" s="60"/>
      <c r="F25" s="60"/>
      <c r="G25" s="60"/>
      <c r="H25" s="60"/>
      <c r="I25" s="60"/>
    </row>
    <row r="26" spans="1:9" ht="13.5">
      <c r="A26" s="60"/>
      <c r="B26" s="60"/>
      <c r="C26" s="60"/>
      <c r="D26" s="60"/>
      <c r="E26" s="60"/>
      <c r="F26" s="60"/>
      <c r="G26" s="60"/>
      <c r="H26" s="60"/>
      <c r="I26" s="60"/>
    </row>
    <row r="27" spans="1:9" ht="13.5">
      <c r="A27" s="60"/>
      <c r="B27" s="60"/>
      <c r="C27" s="60"/>
      <c r="D27" s="60"/>
      <c r="E27" s="60"/>
      <c r="F27" s="60"/>
      <c r="G27" s="60"/>
      <c r="H27" s="60"/>
      <c r="I27" s="60"/>
    </row>
    <row r="28" spans="1:9" ht="13.5">
      <c r="A28" s="60"/>
      <c r="B28" s="60"/>
      <c r="C28" s="60"/>
      <c r="D28" s="60"/>
      <c r="E28" s="60"/>
      <c r="F28" s="60"/>
      <c r="G28" s="60"/>
      <c r="H28" s="60"/>
      <c r="I28" s="60"/>
    </row>
    <row r="29" spans="1:9" ht="13.5">
      <c r="A29" s="60"/>
      <c r="B29" s="60"/>
      <c r="C29" s="60"/>
      <c r="D29" s="60"/>
      <c r="E29" s="60"/>
      <c r="F29" s="60"/>
      <c r="G29" s="60"/>
      <c r="H29" s="60"/>
      <c r="I29" s="60"/>
    </row>
    <row r="30" spans="1:9" ht="13.5">
      <c r="A30" s="60"/>
      <c r="B30" s="60"/>
      <c r="C30" s="60"/>
      <c r="D30" s="60"/>
      <c r="E30" s="60"/>
      <c r="F30" s="60"/>
      <c r="G30" s="60"/>
      <c r="H30" s="60"/>
      <c r="I30" s="60"/>
    </row>
    <row r="31" spans="1:9" ht="13.5">
      <c r="A31" s="60"/>
      <c r="B31" s="60"/>
      <c r="C31" s="60"/>
      <c r="D31" s="60"/>
      <c r="E31" s="60"/>
      <c r="F31" s="60"/>
      <c r="G31" s="60"/>
      <c r="H31" s="60"/>
      <c r="I31" s="60"/>
    </row>
    <row r="32" spans="1:9" ht="13.5">
      <c r="A32" s="60"/>
      <c r="B32" s="60"/>
      <c r="C32" s="60"/>
      <c r="D32" s="60"/>
      <c r="E32" s="60"/>
      <c r="F32" s="60"/>
      <c r="G32" s="60"/>
      <c r="H32" s="60"/>
      <c r="I32" s="60"/>
    </row>
    <row r="33" spans="1:9" ht="13.5">
      <c r="A33" s="60"/>
      <c r="B33" s="60"/>
      <c r="C33" s="60"/>
      <c r="D33" s="60"/>
      <c r="E33" s="60"/>
      <c r="F33" s="60"/>
      <c r="G33" s="60"/>
      <c r="H33" s="60"/>
      <c r="I33" s="60"/>
    </row>
    <row r="34" spans="1:9" ht="13.5">
      <c r="A34" s="60"/>
      <c r="B34" s="60"/>
      <c r="C34" s="60"/>
      <c r="D34" s="60"/>
      <c r="E34" s="60"/>
      <c r="F34" s="60"/>
      <c r="G34" s="60"/>
      <c r="H34" s="60"/>
      <c r="I34" s="60"/>
    </row>
    <row r="35" spans="1:9" ht="13.5">
      <c r="A35" s="60"/>
      <c r="B35" s="60"/>
      <c r="C35" s="60"/>
      <c r="D35" s="60"/>
      <c r="E35" s="60"/>
      <c r="F35" s="60"/>
      <c r="G35" s="60"/>
      <c r="H35" s="60"/>
      <c r="I35" s="60"/>
    </row>
    <row r="36" spans="1:9" ht="13.5">
      <c r="A36" s="60"/>
      <c r="B36" s="60"/>
      <c r="C36" s="60"/>
      <c r="D36" s="60"/>
      <c r="E36" s="60"/>
      <c r="F36" s="60"/>
      <c r="G36" s="60"/>
      <c r="H36" s="60"/>
      <c r="I36" s="60"/>
    </row>
    <row r="37" spans="1:9" ht="13.5">
      <c r="A37" s="60"/>
      <c r="B37" s="60"/>
      <c r="C37" s="60"/>
      <c r="D37" s="60"/>
      <c r="E37" s="60"/>
      <c r="F37" s="60"/>
      <c r="G37" s="60"/>
      <c r="H37" s="60"/>
      <c r="I37" s="60"/>
    </row>
    <row r="38" spans="1:9" ht="13.5">
      <c r="A38" s="60"/>
      <c r="B38" s="60"/>
      <c r="C38" s="60"/>
      <c r="D38" s="60"/>
      <c r="E38" s="60"/>
      <c r="F38" s="60"/>
      <c r="G38" s="60"/>
      <c r="H38" s="60"/>
      <c r="I38" s="60"/>
    </row>
    <row r="39" spans="1:9" ht="13.5">
      <c r="A39" s="60"/>
      <c r="B39" s="60"/>
      <c r="C39" s="60"/>
      <c r="D39" s="60"/>
      <c r="E39" s="60"/>
      <c r="F39" s="60"/>
      <c r="G39" s="60"/>
      <c r="H39" s="60"/>
      <c r="I39" s="60"/>
    </row>
    <row r="40" spans="1:9" ht="13.5">
      <c r="A40" s="60"/>
      <c r="B40" s="60"/>
      <c r="C40" s="60"/>
      <c r="D40" s="60"/>
      <c r="E40" s="60"/>
      <c r="F40" s="60"/>
      <c r="G40" s="60"/>
      <c r="H40" s="60"/>
      <c r="I40" s="60"/>
    </row>
    <row r="41" spans="1:9" ht="13.5">
      <c r="A41" s="60"/>
      <c r="B41" s="60"/>
      <c r="C41" s="60"/>
      <c r="D41" s="60"/>
      <c r="E41" s="60"/>
      <c r="F41" s="60"/>
      <c r="G41" s="60"/>
      <c r="H41" s="60"/>
      <c r="I41" s="60"/>
    </row>
    <row r="42" spans="1:9" ht="13.5">
      <c r="A42" s="60"/>
      <c r="B42" s="60"/>
      <c r="C42" s="60"/>
      <c r="D42" s="60"/>
      <c r="E42" s="60"/>
      <c r="F42" s="60"/>
      <c r="G42" s="60"/>
      <c r="H42" s="60"/>
      <c r="I42" s="60"/>
    </row>
    <row r="43" spans="1:9" ht="13.5">
      <c r="A43" s="60"/>
      <c r="B43" s="60"/>
      <c r="C43" s="60"/>
      <c r="D43" s="60"/>
      <c r="E43" s="60"/>
      <c r="F43" s="60"/>
      <c r="G43" s="60"/>
      <c r="H43" s="60"/>
      <c r="I43" s="60"/>
    </row>
    <row r="44" spans="1:9" ht="13.5">
      <c r="A44" s="60"/>
      <c r="B44" s="60"/>
      <c r="C44" s="60"/>
      <c r="D44" s="60"/>
      <c r="E44" s="60"/>
      <c r="F44" s="60"/>
      <c r="G44" s="60"/>
      <c r="H44" s="60"/>
      <c r="I44" s="60"/>
    </row>
    <row r="45" spans="1:9" ht="13.5">
      <c r="A45" s="60"/>
      <c r="B45" s="60"/>
      <c r="C45" s="60"/>
      <c r="D45" s="60"/>
      <c r="E45" s="60"/>
      <c r="F45" s="60"/>
      <c r="G45" s="60"/>
      <c r="H45" s="60"/>
      <c r="I45" s="60"/>
    </row>
    <row r="46" spans="1:9" ht="13.5">
      <c r="A46" s="60"/>
      <c r="B46" s="60"/>
      <c r="C46" s="60"/>
      <c r="D46" s="60"/>
      <c r="E46" s="60"/>
      <c r="F46" s="60"/>
      <c r="G46" s="60"/>
      <c r="H46" s="60"/>
      <c r="I46" s="60"/>
    </row>
    <row r="47" spans="1:9" ht="13.5">
      <c r="A47" s="60"/>
      <c r="B47" s="60"/>
      <c r="C47" s="60"/>
      <c r="D47" s="60"/>
      <c r="E47" s="60"/>
      <c r="F47" s="60"/>
      <c r="G47" s="60"/>
      <c r="H47" s="60"/>
      <c r="I47" s="60"/>
    </row>
    <row r="48" spans="1:9" ht="13.5">
      <c r="A48" s="60"/>
      <c r="B48" s="60"/>
      <c r="C48" s="60"/>
      <c r="D48" s="60"/>
      <c r="E48" s="60"/>
      <c r="F48" s="60"/>
      <c r="G48" s="60"/>
      <c r="H48" s="60"/>
      <c r="I48" s="60"/>
    </row>
    <row r="49" spans="1:9" ht="13.5">
      <c r="A49" s="60"/>
      <c r="B49" s="60"/>
      <c r="C49" s="60"/>
      <c r="D49" s="60"/>
      <c r="E49" s="60"/>
      <c r="F49" s="60"/>
      <c r="G49" s="60"/>
      <c r="H49" s="60"/>
      <c r="I49" s="60"/>
    </row>
    <row r="50" spans="1:9" ht="13.5">
      <c r="A50" s="60"/>
      <c r="B50" s="60"/>
      <c r="C50" s="60"/>
      <c r="D50" s="60"/>
      <c r="E50" s="60"/>
      <c r="F50" s="60"/>
      <c r="G50" s="60"/>
      <c r="H50" s="60"/>
      <c r="I50" s="60"/>
    </row>
    <row r="51" spans="1:9" ht="13.5">
      <c r="A51" s="60"/>
      <c r="B51" s="60"/>
      <c r="C51" s="60"/>
      <c r="D51" s="60"/>
      <c r="E51" s="60"/>
      <c r="F51" s="60"/>
      <c r="G51" s="60"/>
      <c r="H51" s="60"/>
      <c r="I51" s="60"/>
    </row>
    <row r="52" spans="1:9" ht="13.5">
      <c r="A52" s="60"/>
      <c r="B52" s="60"/>
      <c r="C52" s="60"/>
      <c r="D52" s="60"/>
      <c r="E52" s="60"/>
      <c r="F52" s="60"/>
      <c r="G52" s="60"/>
      <c r="H52" s="60"/>
      <c r="I52" s="60"/>
    </row>
    <row r="53" spans="1:9" ht="13.5">
      <c r="A53" s="60"/>
      <c r="B53" s="60"/>
      <c r="C53" s="60"/>
      <c r="D53" s="60"/>
      <c r="E53" s="60"/>
      <c r="F53" s="60"/>
      <c r="G53" s="60"/>
      <c r="H53" s="60"/>
      <c r="I53" s="60"/>
    </row>
    <row r="54" spans="1:9" ht="13.5">
      <c r="A54" s="60"/>
      <c r="B54" s="60"/>
      <c r="C54" s="60"/>
      <c r="D54" s="60"/>
      <c r="E54" s="60"/>
      <c r="F54" s="60"/>
      <c r="G54" s="60"/>
      <c r="H54" s="60"/>
      <c r="I54" s="60"/>
    </row>
    <row r="55" spans="1:9" ht="13.5">
      <c r="A55" s="60"/>
      <c r="B55" s="60"/>
      <c r="C55" s="60"/>
      <c r="D55" s="60"/>
      <c r="E55" s="60"/>
      <c r="F55" s="60"/>
      <c r="G55" s="60"/>
      <c r="H55" s="60"/>
      <c r="I55" s="60"/>
    </row>
    <row r="56" spans="1:9" ht="13.5">
      <c r="A56" s="60"/>
      <c r="B56" s="60"/>
      <c r="C56" s="60"/>
      <c r="D56" s="60"/>
      <c r="E56" s="60"/>
      <c r="F56" s="60"/>
      <c r="G56" s="60"/>
      <c r="H56" s="60"/>
      <c r="I56" s="60"/>
    </row>
    <row r="57" spans="1:9" ht="13.5">
      <c r="A57" s="60"/>
      <c r="B57" s="60"/>
      <c r="C57" s="60"/>
      <c r="D57" s="60"/>
      <c r="E57" s="60"/>
      <c r="F57" s="60"/>
      <c r="G57" s="60"/>
      <c r="H57" s="60"/>
      <c r="I57" s="60"/>
    </row>
  </sheetData>
  <sheetProtection sheet="1" objects="1" scenarios="1"/>
  <printOptions/>
  <pageMargins left="0.5905511811023623" right="0.5905511811023623" top="0.99"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dimension ref="A1:L50"/>
  <sheetViews>
    <sheetView showGridLines="0" view="pageBreakPreview" zoomScale="80" zoomScaleSheetLayoutView="80" zoomScalePageLayoutView="0" workbookViewId="0" topLeftCell="A1">
      <selection activeCell="B1" sqref="B1:H1"/>
    </sheetView>
  </sheetViews>
  <sheetFormatPr defaultColWidth="9.00390625" defaultRowHeight="22.5" customHeight="1"/>
  <cols>
    <col min="1" max="1" width="7.75390625" style="27" bestFit="1" customWidth="1"/>
    <col min="2" max="2" width="8.625" style="27" bestFit="1" customWidth="1"/>
    <col min="3" max="4" width="20.625" style="27" customWidth="1"/>
    <col min="5" max="5" width="30.625" style="27" customWidth="1"/>
    <col min="6" max="6" width="0.875" style="27" customWidth="1"/>
    <col min="7" max="7" width="20.75390625" style="27" customWidth="1"/>
    <col min="8" max="8" width="21.75390625" style="27" customWidth="1"/>
    <col min="9" max="9" width="4.75390625" style="27" customWidth="1"/>
    <col min="10" max="10" width="9.00390625" style="27" customWidth="1"/>
    <col min="11" max="11" width="3.50390625" style="34" hidden="1" customWidth="1"/>
    <col min="12" max="12" width="0" style="27" hidden="1" customWidth="1"/>
    <col min="13" max="16384" width="9.00390625" style="27" customWidth="1"/>
  </cols>
  <sheetData>
    <row r="1" spans="2:8" ht="22.5" customHeight="1">
      <c r="B1" s="97" t="s">
        <v>168</v>
      </c>
      <c r="C1" s="97"/>
      <c r="D1" s="97"/>
      <c r="E1" s="97"/>
      <c r="F1" s="97"/>
      <c r="G1" s="97"/>
      <c r="H1" s="97"/>
    </row>
    <row r="2" spans="2:8" ht="22.5" customHeight="1">
      <c r="B2" s="2"/>
      <c r="C2" s="1"/>
      <c r="D2" s="1"/>
      <c r="E2" s="1"/>
      <c r="F2" s="1"/>
      <c r="G2" s="40"/>
      <c r="H2" s="40"/>
    </row>
    <row r="3" spans="2:8" ht="22.5" customHeight="1">
      <c r="B3" s="2"/>
      <c r="C3" s="41"/>
      <c r="D3" s="56" t="s">
        <v>162</v>
      </c>
      <c r="E3" s="59"/>
      <c r="F3" s="41"/>
      <c r="G3" s="42" t="s">
        <v>163</v>
      </c>
      <c r="H3" s="42"/>
    </row>
    <row r="4" spans="2:8" ht="14.25">
      <c r="B4" s="2"/>
      <c r="C4" s="41"/>
      <c r="D4" s="41"/>
      <c r="E4" s="41"/>
      <c r="F4" s="41"/>
      <c r="G4" s="42"/>
      <c r="H4" s="42"/>
    </row>
    <row r="5" spans="2:8" ht="22.5" customHeight="1">
      <c r="B5" s="2"/>
      <c r="C5" s="92" t="s">
        <v>117</v>
      </c>
      <c r="D5" s="92"/>
      <c r="E5" s="92"/>
      <c r="F5" s="37"/>
      <c r="G5" s="98" t="s">
        <v>112</v>
      </c>
      <c r="H5" s="99"/>
    </row>
    <row r="6" spans="2:12" ht="22.5" customHeight="1">
      <c r="B6" s="2"/>
      <c r="C6" s="92" t="s">
        <v>141</v>
      </c>
      <c r="D6" s="92"/>
      <c r="E6" s="92"/>
      <c r="F6" s="37"/>
      <c r="G6" s="3" t="s">
        <v>220</v>
      </c>
      <c r="H6" s="3" t="s">
        <v>221</v>
      </c>
      <c r="K6" s="34">
        <v>1</v>
      </c>
      <c r="L6" s="27">
        <f>IF(K6=1,0,IF(K6=2,1,""))</f>
        <v>0</v>
      </c>
    </row>
    <row r="7" spans="2:12" ht="22.5" customHeight="1">
      <c r="B7" s="2"/>
      <c r="C7" s="92" t="s">
        <v>139</v>
      </c>
      <c r="D7" s="92"/>
      <c r="E7" s="92"/>
      <c r="F7" s="37"/>
      <c r="G7" s="3" t="s">
        <v>222</v>
      </c>
      <c r="H7" s="3" t="s">
        <v>223</v>
      </c>
      <c r="K7" s="34">
        <v>1</v>
      </c>
      <c r="L7" s="27">
        <f>IF(K7=1,0,IF(K7=2,1,""))</f>
        <v>0</v>
      </c>
    </row>
    <row r="8" spans="2:12" ht="22.5" customHeight="1">
      <c r="B8" s="2"/>
      <c r="C8" s="92" t="s">
        <v>140</v>
      </c>
      <c r="D8" s="92"/>
      <c r="E8" s="92"/>
      <c r="F8" s="37"/>
      <c r="G8" s="3" t="s">
        <v>222</v>
      </c>
      <c r="H8" s="3" t="s">
        <v>223</v>
      </c>
      <c r="K8" s="34">
        <v>1</v>
      </c>
      <c r="L8" s="27">
        <f>IF(K8=1,0,IF(K8=2,1,""))</f>
        <v>0</v>
      </c>
    </row>
    <row r="9" spans="2:8" ht="22.5" customHeight="1">
      <c r="B9" s="2"/>
      <c r="C9" s="1"/>
      <c r="D9" s="1"/>
      <c r="E9" s="1"/>
      <c r="F9" s="1"/>
      <c r="G9" s="38" t="s">
        <v>224</v>
      </c>
      <c r="H9" s="40"/>
    </row>
    <row r="10" spans="2:8" ht="10.5" customHeight="1">
      <c r="B10" s="2"/>
      <c r="C10" s="1"/>
      <c r="D10" s="1"/>
      <c r="E10" s="1"/>
      <c r="F10" s="1"/>
      <c r="G10" s="9"/>
      <c r="H10" s="40"/>
    </row>
    <row r="11" spans="1:10" ht="33.75" customHeight="1">
      <c r="A11" s="7" t="s">
        <v>138</v>
      </c>
      <c r="B11" s="3" t="s">
        <v>116</v>
      </c>
      <c r="C11" s="93" t="s">
        <v>120</v>
      </c>
      <c r="D11" s="93"/>
      <c r="E11" s="93"/>
      <c r="F11" s="13"/>
      <c r="G11" s="98" t="s">
        <v>112</v>
      </c>
      <c r="H11" s="99"/>
      <c r="J11" s="51"/>
    </row>
    <row r="12" spans="1:10" ht="6.75" customHeight="1">
      <c r="A12" s="49"/>
      <c r="B12" s="4"/>
      <c r="C12" s="8"/>
      <c r="D12" s="8"/>
      <c r="E12" s="8"/>
      <c r="F12" s="8"/>
      <c r="G12" s="50"/>
      <c r="H12" s="50"/>
      <c r="J12" s="51"/>
    </row>
    <row r="13" spans="1:12" ht="33" customHeight="1">
      <c r="A13" s="100" t="s">
        <v>157</v>
      </c>
      <c r="B13" s="7" t="s">
        <v>143</v>
      </c>
      <c r="C13" s="89" t="s">
        <v>142</v>
      </c>
      <c r="D13" s="89"/>
      <c r="E13" s="89"/>
      <c r="F13" s="39"/>
      <c r="G13" s="3" t="s">
        <v>165</v>
      </c>
      <c r="H13" s="3" t="s">
        <v>166</v>
      </c>
      <c r="J13" s="51"/>
      <c r="K13" s="34">
        <v>1</v>
      </c>
      <c r="L13" s="27">
        <f>IF(K13=1,0,IF(K13=2,1,""))</f>
        <v>0</v>
      </c>
    </row>
    <row r="14" spans="1:8" ht="18">
      <c r="A14" s="101"/>
      <c r="B14" s="43"/>
      <c r="C14" s="43"/>
      <c r="D14" s="43"/>
      <c r="E14" s="43"/>
      <c r="F14" s="43"/>
      <c r="G14" s="9"/>
      <c r="H14" s="44"/>
    </row>
    <row r="15" spans="1:12" ht="33" customHeight="1">
      <c r="A15" s="101"/>
      <c r="B15" s="3">
        <v>1</v>
      </c>
      <c r="C15" s="83" t="s">
        <v>118</v>
      </c>
      <c r="D15" s="83"/>
      <c r="E15" s="83"/>
      <c r="F15" s="14"/>
      <c r="G15" s="3" t="s">
        <v>225</v>
      </c>
      <c r="H15" s="3" t="s">
        <v>226</v>
      </c>
      <c r="K15" s="34">
        <v>1</v>
      </c>
      <c r="L15" s="27">
        <f aca="true" t="shared" si="0" ref="L15:L20">IF(K15=1,0,IF(K15=2,1,""))</f>
        <v>0</v>
      </c>
    </row>
    <row r="16" spans="1:12" ht="33" customHeight="1">
      <c r="A16" s="101"/>
      <c r="B16" s="3">
        <v>2</v>
      </c>
      <c r="C16" s="83" t="s">
        <v>199</v>
      </c>
      <c r="D16" s="83"/>
      <c r="E16" s="83"/>
      <c r="F16" s="14"/>
      <c r="G16" s="3" t="s">
        <v>227</v>
      </c>
      <c r="H16" s="3" t="s">
        <v>228</v>
      </c>
      <c r="J16" s="51"/>
      <c r="K16" s="34">
        <v>1</v>
      </c>
      <c r="L16" s="27">
        <f t="shared" si="0"/>
        <v>0</v>
      </c>
    </row>
    <row r="17" spans="1:12" ht="33" customHeight="1">
      <c r="A17" s="101"/>
      <c r="B17" s="3">
        <v>3</v>
      </c>
      <c r="C17" s="83" t="s">
        <v>121</v>
      </c>
      <c r="D17" s="83"/>
      <c r="E17" s="83"/>
      <c r="F17" s="14"/>
      <c r="G17" s="3" t="s">
        <v>220</v>
      </c>
      <c r="H17" s="3" t="s">
        <v>221</v>
      </c>
      <c r="J17" s="51"/>
      <c r="K17" s="34">
        <v>1</v>
      </c>
      <c r="L17" s="27">
        <f t="shared" si="0"/>
        <v>0</v>
      </c>
    </row>
    <row r="18" spans="1:12" ht="33" customHeight="1">
      <c r="A18" s="101"/>
      <c r="B18" s="3">
        <v>4</v>
      </c>
      <c r="C18" s="83" t="s">
        <v>200</v>
      </c>
      <c r="D18" s="83"/>
      <c r="E18" s="83"/>
      <c r="F18" s="14"/>
      <c r="G18" s="3" t="s">
        <v>229</v>
      </c>
      <c r="H18" s="3" t="s">
        <v>230</v>
      </c>
      <c r="J18" s="51"/>
      <c r="K18" s="34">
        <v>1</v>
      </c>
      <c r="L18" s="27">
        <f t="shared" si="0"/>
        <v>0</v>
      </c>
    </row>
    <row r="19" spans="1:12" ht="33" customHeight="1">
      <c r="A19" s="101"/>
      <c r="B19" s="3">
        <v>5</v>
      </c>
      <c r="C19" s="83" t="s">
        <v>122</v>
      </c>
      <c r="D19" s="83"/>
      <c r="E19" s="83"/>
      <c r="F19" s="14"/>
      <c r="G19" s="3" t="s">
        <v>231</v>
      </c>
      <c r="H19" s="3" t="s">
        <v>232</v>
      </c>
      <c r="K19" s="34">
        <v>1</v>
      </c>
      <c r="L19" s="27">
        <f t="shared" si="0"/>
        <v>0</v>
      </c>
    </row>
    <row r="20" spans="1:12" ht="33" customHeight="1">
      <c r="A20" s="101"/>
      <c r="B20" s="3">
        <v>6</v>
      </c>
      <c r="C20" s="83" t="s">
        <v>123</v>
      </c>
      <c r="D20" s="83"/>
      <c r="E20" s="83"/>
      <c r="F20" s="14"/>
      <c r="G20" s="3" t="s">
        <v>233</v>
      </c>
      <c r="H20" s="3" t="s">
        <v>234</v>
      </c>
      <c r="K20" s="34">
        <v>1</v>
      </c>
      <c r="L20" s="27">
        <f t="shared" si="0"/>
        <v>0</v>
      </c>
    </row>
    <row r="21" spans="1:8" ht="19.5" customHeight="1">
      <c r="A21" s="101"/>
      <c r="B21" s="8"/>
      <c r="C21" s="84"/>
      <c r="D21" s="84"/>
      <c r="E21" s="84"/>
      <c r="F21" s="10"/>
      <c r="G21" s="38" t="s">
        <v>235</v>
      </c>
      <c r="H21" s="46"/>
    </row>
    <row r="22" spans="1:8" ht="33" customHeight="1">
      <c r="A22" s="101"/>
      <c r="B22" s="3" t="s">
        <v>148</v>
      </c>
      <c r="C22" s="85" t="s">
        <v>158</v>
      </c>
      <c r="D22" s="86"/>
      <c r="E22" s="86"/>
      <c r="F22" s="86"/>
      <c r="G22" s="87"/>
      <c r="H22" s="47"/>
    </row>
    <row r="23" spans="1:11" s="45" customFormat="1" ht="13.5">
      <c r="A23" s="11"/>
      <c r="B23" s="12"/>
      <c r="C23" s="91"/>
      <c r="D23" s="91"/>
      <c r="E23" s="91"/>
      <c r="F23" s="52"/>
      <c r="G23" s="12"/>
      <c r="H23" s="48"/>
      <c r="K23" s="57"/>
    </row>
    <row r="24" spans="1:12" ht="33" customHeight="1">
      <c r="A24" s="102" t="s">
        <v>135</v>
      </c>
      <c r="B24" s="6" t="s">
        <v>143</v>
      </c>
      <c r="C24" s="89" t="s">
        <v>145</v>
      </c>
      <c r="D24" s="89"/>
      <c r="E24" s="89"/>
      <c r="F24" s="39"/>
      <c r="G24" s="5" t="s">
        <v>236</v>
      </c>
      <c r="H24" s="5" t="s">
        <v>237</v>
      </c>
      <c r="J24" s="51"/>
      <c r="K24" s="34">
        <v>1</v>
      </c>
      <c r="L24" s="27">
        <f>IF(K24=1,0,IF(K24=2,1,""))</f>
        <v>0</v>
      </c>
    </row>
    <row r="25" spans="1:10" ht="18">
      <c r="A25" s="102"/>
      <c r="B25" s="43"/>
      <c r="C25" s="90"/>
      <c r="D25" s="90"/>
      <c r="E25" s="90"/>
      <c r="F25" s="43"/>
      <c r="G25" s="9" t="s">
        <v>238</v>
      </c>
      <c r="H25" s="44"/>
      <c r="J25" s="51"/>
    </row>
    <row r="26" spans="1:12" ht="33" customHeight="1">
      <c r="A26" s="102"/>
      <c r="B26" s="3">
        <v>1</v>
      </c>
      <c r="C26" s="83" t="s">
        <v>56</v>
      </c>
      <c r="D26" s="83"/>
      <c r="E26" s="83"/>
      <c r="F26" s="14"/>
      <c r="G26" s="3" t="s">
        <v>236</v>
      </c>
      <c r="H26" s="3" t="s">
        <v>237</v>
      </c>
      <c r="J26" s="51"/>
      <c r="K26" s="34">
        <v>1</v>
      </c>
      <c r="L26" s="27">
        <f>IF(K26=1,0,IF(K26=2,1,""))</f>
        <v>0</v>
      </c>
    </row>
    <row r="27" spans="1:12" ht="33" customHeight="1">
      <c r="A27" s="102"/>
      <c r="B27" s="3">
        <v>2</v>
      </c>
      <c r="C27" s="83" t="s">
        <v>64</v>
      </c>
      <c r="D27" s="83"/>
      <c r="E27" s="83"/>
      <c r="F27" s="14"/>
      <c r="G27" s="3" t="s">
        <v>165</v>
      </c>
      <c r="H27" s="3" t="s">
        <v>166</v>
      </c>
      <c r="K27" s="34">
        <v>1</v>
      </c>
      <c r="L27" s="27">
        <f>IF(K27=1,0,IF(K27=2,1,""))</f>
        <v>0</v>
      </c>
    </row>
    <row r="28" spans="1:12" ht="33" customHeight="1">
      <c r="A28" s="102"/>
      <c r="B28" s="3">
        <v>3</v>
      </c>
      <c r="C28" s="83" t="s">
        <v>216</v>
      </c>
      <c r="D28" s="83"/>
      <c r="E28" s="83"/>
      <c r="F28" s="14"/>
      <c r="G28" s="3" t="s">
        <v>165</v>
      </c>
      <c r="H28" s="3" t="s">
        <v>166</v>
      </c>
      <c r="K28" s="34">
        <v>1</v>
      </c>
      <c r="L28" s="27">
        <f>IF(K28=1,0,IF(K28=2,1,""))</f>
        <v>0</v>
      </c>
    </row>
    <row r="29" spans="1:12" ht="33" customHeight="1">
      <c r="A29" s="102"/>
      <c r="B29" s="3">
        <v>4</v>
      </c>
      <c r="C29" s="83" t="s">
        <v>71</v>
      </c>
      <c r="D29" s="83"/>
      <c r="E29" s="83"/>
      <c r="F29" s="14"/>
      <c r="G29" s="3" t="s">
        <v>239</v>
      </c>
      <c r="H29" s="3" t="s">
        <v>240</v>
      </c>
      <c r="J29" s="51"/>
      <c r="K29" s="34">
        <v>1</v>
      </c>
      <c r="L29" s="27">
        <f>IF(K29=1,0,IF(K29=2,1,""))</f>
        <v>0</v>
      </c>
    </row>
    <row r="30" spans="1:10" ht="14.25">
      <c r="A30" s="102"/>
      <c r="B30" s="8"/>
      <c r="C30" s="84"/>
      <c r="D30" s="84"/>
      <c r="E30" s="84"/>
      <c r="F30" s="10"/>
      <c r="G30" s="38" t="s">
        <v>241</v>
      </c>
      <c r="H30" s="8"/>
      <c r="J30" s="51"/>
    </row>
    <row r="31" spans="1:10" ht="33" customHeight="1">
      <c r="A31" s="102"/>
      <c r="B31" s="3" t="s">
        <v>148</v>
      </c>
      <c r="C31" s="85" t="s">
        <v>159</v>
      </c>
      <c r="D31" s="86"/>
      <c r="E31" s="86"/>
      <c r="F31" s="86"/>
      <c r="G31" s="87"/>
      <c r="H31" s="53"/>
      <c r="J31" s="51"/>
    </row>
    <row r="32" spans="1:11" s="43" customFormat="1" ht="13.5">
      <c r="A32" s="11"/>
      <c r="B32" s="4"/>
      <c r="C32" s="88"/>
      <c r="D32" s="88"/>
      <c r="E32" s="88"/>
      <c r="F32" s="54"/>
      <c r="G32" s="4"/>
      <c r="H32" s="8"/>
      <c r="I32" s="27"/>
      <c r="J32" s="27"/>
      <c r="K32" s="58"/>
    </row>
    <row r="33" spans="1:12" ht="33" customHeight="1">
      <c r="A33" s="94" t="s">
        <v>137</v>
      </c>
      <c r="B33" s="6" t="s">
        <v>143</v>
      </c>
      <c r="C33" s="89" t="s">
        <v>146</v>
      </c>
      <c r="D33" s="89"/>
      <c r="E33" s="89"/>
      <c r="F33" s="39"/>
      <c r="G33" s="5" t="s">
        <v>242</v>
      </c>
      <c r="H33" s="3" t="s">
        <v>243</v>
      </c>
      <c r="I33" s="45"/>
      <c r="J33" s="45"/>
      <c r="K33" s="34">
        <v>1</v>
      </c>
      <c r="L33" s="27">
        <f>IF(K33=1,0,IF(K33=2,1,""))</f>
        <v>0</v>
      </c>
    </row>
    <row r="34" spans="1:10" ht="18">
      <c r="A34" s="94"/>
      <c r="B34" s="43"/>
      <c r="C34" s="90"/>
      <c r="D34" s="90"/>
      <c r="E34" s="90"/>
      <c r="F34" s="43"/>
      <c r="G34" s="9" t="s">
        <v>244</v>
      </c>
      <c r="H34" s="44"/>
      <c r="J34" s="51"/>
    </row>
    <row r="35" spans="1:12" ht="33" customHeight="1">
      <c r="A35" s="94"/>
      <c r="B35" s="3">
        <v>1</v>
      </c>
      <c r="C35" s="83" t="s">
        <v>124</v>
      </c>
      <c r="D35" s="83"/>
      <c r="E35" s="83"/>
      <c r="F35" s="14"/>
      <c r="G35" s="3" t="s">
        <v>233</v>
      </c>
      <c r="H35" s="3" t="s">
        <v>234</v>
      </c>
      <c r="J35" s="51"/>
      <c r="K35" s="34">
        <v>1</v>
      </c>
      <c r="L35" s="27">
        <f>IF(K35=1,0,IF(K35=2,1,""))</f>
        <v>0</v>
      </c>
    </row>
    <row r="36" spans="1:12" ht="33" customHeight="1">
      <c r="A36" s="94"/>
      <c r="B36" s="3">
        <v>2</v>
      </c>
      <c r="C36" s="83" t="s">
        <v>201</v>
      </c>
      <c r="D36" s="83"/>
      <c r="E36" s="83"/>
      <c r="F36" s="14"/>
      <c r="G36" s="3" t="s">
        <v>245</v>
      </c>
      <c r="H36" s="3" t="s">
        <v>246</v>
      </c>
      <c r="J36" s="51"/>
      <c r="K36" s="34">
        <v>1</v>
      </c>
      <c r="L36" s="27">
        <f>IF(K36=1,0,IF(K36=2,1,""))</f>
        <v>0</v>
      </c>
    </row>
    <row r="37" spans="1:12" ht="33" customHeight="1">
      <c r="A37" s="94"/>
      <c r="B37" s="3">
        <v>3</v>
      </c>
      <c r="C37" s="83" t="s">
        <v>206</v>
      </c>
      <c r="D37" s="83"/>
      <c r="E37" s="83"/>
      <c r="F37" s="14"/>
      <c r="G37" s="3" t="s">
        <v>247</v>
      </c>
      <c r="H37" s="3" t="s">
        <v>248</v>
      </c>
      <c r="K37" s="34">
        <v>1</v>
      </c>
      <c r="L37" s="27">
        <f>IF(K37=1,0,IF(K37=2,1,""))</f>
        <v>0</v>
      </c>
    </row>
    <row r="38" spans="1:12" ht="33" customHeight="1">
      <c r="A38" s="94"/>
      <c r="B38" s="3">
        <v>4</v>
      </c>
      <c r="C38" s="83" t="s">
        <v>180</v>
      </c>
      <c r="D38" s="83"/>
      <c r="E38" s="83"/>
      <c r="F38" s="14"/>
      <c r="G38" s="3" t="s">
        <v>227</v>
      </c>
      <c r="H38" s="3" t="s">
        <v>228</v>
      </c>
      <c r="K38" s="34">
        <v>1</v>
      </c>
      <c r="L38" s="27">
        <f>IF(K38=1,0,IF(K38=2,1,""))</f>
        <v>0</v>
      </c>
    </row>
    <row r="39" spans="1:10" ht="14.25">
      <c r="A39" s="94"/>
      <c r="B39" s="8"/>
      <c r="C39" s="84"/>
      <c r="D39" s="84"/>
      <c r="E39" s="84"/>
      <c r="F39" s="10"/>
      <c r="G39" s="38" t="s">
        <v>249</v>
      </c>
      <c r="H39" s="46"/>
      <c r="J39" s="51"/>
    </row>
    <row r="40" spans="1:8" ht="33" customHeight="1">
      <c r="A40" s="94"/>
      <c r="B40" s="3" t="s">
        <v>148</v>
      </c>
      <c r="C40" s="85" t="s">
        <v>160</v>
      </c>
      <c r="D40" s="86"/>
      <c r="E40" s="86"/>
      <c r="F40" s="86"/>
      <c r="G40" s="87"/>
      <c r="H40" s="53"/>
    </row>
    <row r="41" spans="1:8" ht="13.5">
      <c r="A41" s="11"/>
      <c r="B41" s="4"/>
      <c r="C41" s="88"/>
      <c r="D41" s="88"/>
      <c r="E41" s="88"/>
      <c r="F41" s="10"/>
      <c r="G41" s="55"/>
      <c r="H41" s="55"/>
    </row>
    <row r="42" spans="1:12" ht="33" customHeight="1">
      <c r="A42" s="95" t="s">
        <v>111</v>
      </c>
      <c r="B42" s="6" t="s">
        <v>143</v>
      </c>
      <c r="C42" s="89" t="s">
        <v>147</v>
      </c>
      <c r="D42" s="89"/>
      <c r="E42" s="89"/>
      <c r="F42" s="39"/>
      <c r="G42" s="5" t="s">
        <v>250</v>
      </c>
      <c r="H42" s="5" t="s">
        <v>251</v>
      </c>
      <c r="I42" s="45"/>
      <c r="J42" s="45"/>
      <c r="K42" s="34">
        <v>1</v>
      </c>
      <c r="L42" s="27">
        <f>IF(K42=1,0,IF(K42=2,1,""))</f>
        <v>0</v>
      </c>
    </row>
    <row r="43" spans="1:10" ht="18">
      <c r="A43" s="95"/>
      <c r="B43" s="43"/>
      <c r="C43" s="90"/>
      <c r="D43" s="90"/>
      <c r="E43" s="90"/>
      <c r="F43" s="43"/>
      <c r="G43" s="9" t="s">
        <v>252</v>
      </c>
      <c r="H43" s="44"/>
      <c r="J43" s="51"/>
    </row>
    <row r="44" spans="1:12" ht="33" customHeight="1">
      <c r="A44" s="95"/>
      <c r="B44" s="3">
        <v>1</v>
      </c>
      <c r="C44" s="83" t="s">
        <v>77</v>
      </c>
      <c r="D44" s="83"/>
      <c r="E44" s="83"/>
      <c r="F44" s="14"/>
      <c r="G44" s="3" t="s">
        <v>233</v>
      </c>
      <c r="H44" s="3" t="s">
        <v>234</v>
      </c>
      <c r="J44" s="51"/>
      <c r="K44" s="34">
        <v>1</v>
      </c>
      <c r="L44" s="27">
        <f>IF(K44=1,0,IF(K44=2,1,""))</f>
        <v>0</v>
      </c>
    </row>
    <row r="45" spans="1:12" ht="33" customHeight="1">
      <c r="A45" s="95"/>
      <c r="B45" s="3">
        <v>2</v>
      </c>
      <c r="C45" s="83" t="s">
        <v>183</v>
      </c>
      <c r="D45" s="83"/>
      <c r="E45" s="83"/>
      <c r="F45" s="14"/>
      <c r="G45" s="3" t="s">
        <v>227</v>
      </c>
      <c r="H45" s="3" t="s">
        <v>228</v>
      </c>
      <c r="J45" s="51"/>
      <c r="K45" s="34">
        <v>1</v>
      </c>
      <c r="L45" s="27">
        <f>IF(K45=1,0,IF(K45=2,1,""))</f>
        <v>0</v>
      </c>
    </row>
    <row r="46" spans="1:12" ht="33" customHeight="1">
      <c r="A46" s="95"/>
      <c r="B46" s="3">
        <v>3</v>
      </c>
      <c r="C46" s="83" t="s">
        <v>91</v>
      </c>
      <c r="D46" s="83"/>
      <c r="E46" s="83"/>
      <c r="F46" s="14"/>
      <c r="G46" s="3" t="s">
        <v>220</v>
      </c>
      <c r="H46" s="3" t="s">
        <v>221</v>
      </c>
      <c r="K46" s="34">
        <v>1</v>
      </c>
      <c r="L46" s="27">
        <f>IF(K46=1,0,IF(K46=2,1,""))</f>
        <v>0</v>
      </c>
    </row>
    <row r="47" spans="1:12" ht="33" customHeight="1">
      <c r="A47" s="95"/>
      <c r="B47" s="3">
        <v>4</v>
      </c>
      <c r="C47" s="83" t="s">
        <v>104</v>
      </c>
      <c r="D47" s="83"/>
      <c r="E47" s="83"/>
      <c r="F47" s="14"/>
      <c r="G47" s="3" t="s">
        <v>220</v>
      </c>
      <c r="H47" s="3" t="s">
        <v>221</v>
      </c>
      <c r="K47" s="34">
        <v>1</v>
      </c>
      <c r="L47" s="27">
        <f>IF(K47=1,0,IF(K47=2,1,""))</f>
        <v>0</v>
      </c>
    </row>
    <row r="48" spans="1:12" ht="33" customHeight="1">
      <c r="A48" s="95"/>
      <c r="B48" s="3">
        <v>5</v>
      </c>
      <c r="C48" s="83" t="s">
        <v>103</v>
      </c>
      <c r="D48" s="83"/>
      <c r="E48" s="83"/>
      <c r="F48" s="14"/>
      <c r="G48" s="3" t="s">
        <v>253</v>
      </c>
      <c r="H48" s="3" t="s">
        <v>254</v>
      </c>
      <c r="K48" s="34">
        <v>1</v>
      </c>
      <c r="L48" s="27">
        <f>IF(K48=1,0,IF(K48=2,1,""))</f>
        <v>0</v>
      </c>
    </row>
    <row r="49" spans="1:8" ht="14.25">
      <c r="A49" s="95"/>
      <c r="B49" s="8"/>
      <c r="C49" s="84"/>
      <c r="D49" s="84"/>
      <c r="E49" s="84"/>
      <c r="F49" s="10"/>
      <c r="G49" s="38" t="s">
        <v>255</v>
      </c>
      <c r="H49" s="8"/>
    </row>
    <row r="50" spans="1:8" ht="33" customHeight="1">
      <c r="A50" s="96"/>
      <c r="B50" s="3" t="s">
        <v>148</v>
      </c>
      <c r="C50" s="85" t="s">
        <v>161</v>
      </c>
      <c r="D50" s="86"/>
      <c r="E50" s="86"/>
      <c r="F50" s="86"/>
      <c r="G50" s="87"/>
      <c r="H50" s="53"/>
    </row>
  </sheetData>
  <sheetProtection sheet="1" objects="1" scenarios="1"/>
  <mergeCells count="49">
    <mergeCell ref="A33:A40"/>
    <mergeCell ref="A42:A50"/>
    <mergeCell ref="B1:H1"/>
    <mergeCell ref="G11:H11"/>
    <mergeCell ref="G5:H5"/>
    <mergeCell ref="C22:G22"/>
    <mergeCell ref="C31:G31"/>
    <mergeCell ref="A13:A22"/>
    <mergeCell ref="A24:A31"/>
    <mergeCell ref="C5:E5"/>
    <mergeCell ref="C13:E13"/>
    <mergeCell ref="C15:E15"/>
    <mergeCell ref="C16:E16"/>
    <mergeCell ref="C17:E17"/>
    <mergeCell ref="C6:E6"/>
    <mergeCell ref="C7:E7"/>
    <mergeCell ref="C8:E8"/>
    <mergeCell ref="C11:E11"/>
    <mergeCell ref="C23:E23"/>
    <mergeCell ref="C24:E24"/>
    <mergeCell ref="C25:E25"/>
    <mergeCell ref="C26:E26"/>
    <mergeCell ref="C18:E18"/>
    <mergeCell ref="C19:E19"/>
    <mergeCell ref="C20:E20"/>
    <mergeCell ref="C21:E21"/>
    <mergeCell ref="C32:E32"/>
    <mergeCell ref="C33:E33"/>
    <mergeCell ref="C34:E34"/>
    <mergeCell ref="C35:E35"/>
    <mergeCell ref="C27:E27"/>
    <mergeCell ref="C28:E28"/>
    <mergeCell ref="C29:E29"/>
    <mergeCell ref="C30:E30"/>
    <mergeCell ref="C40:G40"/>
    <mergeCell ref="C41:E41"/>
    <mergeCell ref="C42:E42"/>
    <mergeCell ref="C43:E43"/>
    <mergeCell ref="C36:E36"/>
    <mergeCell ref="C37:E37"/>
    <mergeCell ref="C38:E38"/>
    <mergeCell ref="C39:E39"/>
    <mergeCell ref="C48:E48"/>
    <mergeCell ref="C49:E49"/>
    <mergeCell ref="C50:G50"/>
    <mergeCell ref="C44:E44"/>
    <mergeCell ref="C45:E45"/>
    <mergeCell ref="C46:E46"/>
    <mergeCell ref="C47:E47"/>
  </mergeCells>
  <dataValidations count="1">
    <dataValidation allowBlank="1" showInputMessage="1" showErrorMessage="1" imeMode="on" sqref="E3"/>
  </dataValidations>
  <printOptions horizontalCentered="1" verticalCentered="1"/>
  <pageMargins left="0.7874015748031497" right="0.7874015748031497" top="0.7874015748031497" bottom="0.984251968503937" header="0.5118110236220472" footer="0.5118110236220472"/>
  <pageSetup horizontalDpi="300" verticalDpi="300" orientation="portrait" paperSize="9" scale="59" r:id="rId3"/>
  <drawing r:id="rId2"/>
  <legacyDrawing r:id="rId1"/>
</worksheet>
</file>

<file path=xl/worksheets/sheet3.xml><?xml version="1.0" encoding="utf-8"?>
<worksheet xmlns="http://schemas.openxmlformats.org/spreadsheetml/2006/main" xmlns:r="http://schemas.openxmlformats.org/officeDocument/2006/relationships">
  <sheetPr codeName="Sheet1"/>
  <dimension ref="A1:L50"/>
  <sheetViews>
    <sheetView showGridLines="0" view="pageBreakPreview" zoomScale="80" zoomScaleSheetLayoutView="80" zoomScalePageLayoutView="0" workbookViewId="0" topLeftCell="A1">
      <selection activeCell="E3" sqref="E3"/>
    </sheetView>
  </sheetViews>
  <sheetFormatPr defaultColWidth="9.00390625" defaultRowHeight="22.5" customHeight="1"/>
  <cols>
    <col min="1" max="1" width="7.75390625" style="27" bestFit="1" customWidth="1"/>
    <col min="2" max="2" width="8.625" style="27" bestFit="1" customWidth="1"/>
    <col min="3" max="4" width="20.625" style="27" customWidth="1"/>
    <col min="5" max="5" width="30.625" style="27" customWidth="1"/>
    <col min="6" max="6" width="0.875" style="27" customWidth="1"/>
    <col min="7" max="7" width="20.75390625" style="27" customWidth="1"/>
    <col min="8" max="8" width="21.75390625" style="27" customWidth="1"/>
    <col min="9" max="9" width="4.75390625" style="27" customWidth="1"/>
    <col min="10" max="10" width="9.00390625" style="27" customWidth="1"/>
    <col min="11" max="11" width="3.50390625" style="34" hidden="1" customWidth="1"/>
    <col min="12" max="12" width="0" style="27" hidden="1" customWidth="1"/>
    <col min="13" max="16384" width="9.00390625" style="27" customWidth="1"/>
  </cols>
  <sheetData>
    <row r="1" spans="2:8" ht="22.5" customHeight="1">
      <c r="B1" s="97" t="s">
        <v>168</v>
      </c>
      <c r="C1" s="97"/>
      <c r="D1" s="97"/>
      <c r="E1" s="97"/>
      <c r="F1" s="97"/>
      <c r="G1" s="97"/>
      <c r="H1" s="97"/>
    </row>
    <row r="2" spans="2:8" ht="22.5" customHeight="1">
      <c r="B2" s="2"/>
      <c r="C2" s="1"/>
      <c r="D2" s="1"/>
      <c r="E2" s="1"/>
      <c r="F2" s="1"/>
      <c r="G2" s="40"/>
      <c r="H2" s="40"/>
    </row>
    <row r="3" spans="2:8" ht="22.5" customHeight="1">
      <c r="B3" s="2"/>
      <c r="C3" s="41"/>
      <c r="D3" s="56" t="s">
        <v>162</v>
      </c>
      <c r="E3" s="59" t="s">
        <v>256</v>
      </c>
      <c r="F3" s="41"/>
      <c r="G3" s="42" t="s">
        <v>163</v>
      </c>
      <c r="H3" s="42"/>
    </row>
    <row r="4" spans="2:8" ht="14.25">
      <c r="B4" s="2"/>
      <c r="C4" s="41"/>
      <c r="D4" s="41"/>
      <c r="E4" s="41"/>
      <c r="F4" s="41"/>
      <c r="G4" s="42"/>
      <c r="H4" s="42"/>
    </row>
    <row r="5" spans="2:8" ht="22.5" customHeight="1">
      <c r="B5" s="2"/>
      <c r="C5" s="92" t="s">
        <v>117</v>
      </c>
      <c r="D5" s="92"/>
      <c r="E5" s="92"/>
      <c r="F5" s="37"/>
      <c r="G5" s="98" t="s">
        <v>112</v>
      </c>
      <c r="H5" s="99"/>
    </row>
    <row r="6" spans="2:12" ht="22.5" customHeight="1">
      <c r="B6" s="2"/>
      <c r="C6" s="92" t="s">
        <v>141</v>
      </c>
      <c r="D6" s="92"/>
      <c r="E6" s="92"/>
      <c r="F6" s="37"/>
      <c r="G6" s="3" t="s">
        <v>165</v>
      </c>
      <c r="H6" s="3" t="s">
        <v>166</v>
      </c>
      <c r="K6" s="34">
        <v>2</v>
      </c>
      <c r="L6" s="27">
        <f>IF(K6=1,0,IF(K6=2,1,""))</f>
        <v>1</v>
      </c>
    </row>
    <row r="7" spans="2:12" ht="22.5" customHeight="1">
      <c r="B7" s="2"/>
      <c r="C7" s="92" t="s">
        <v>139</v>
      </c>
      <c r="D7" s="92"/>
      <c r="E7" s="92"/>
      <c r="F7" s="37"/>
      <c r="G7" s="3" t="s">
        <v>165</v>
      </c>
      <c r="H7" s="3" t="s">
        <v>166</v>
      </c>
      <c r="K7" s="34">
        <v>1</v>
      </c>
      <c r="L7" s="27">
        <f>IF(K7=1,0,IF(K7=2,1,""))</f>
        <v>0</v>
      </c>
    </row>
    <row r="8" spans="2:12" ht="22.5" customHeight="1">
      <c r="B8" s="2"/>
      <c r="C8" s="92" t="s">
        <v>140</v>
      </c>
      <c r="D8" s="92"/>
      <c r="E8" s="92"/>
      <c r="F8" s="37"/>
      <c r="G8" s="3" t="s">
        <v>165</v>
      </c>
      <c r="H8" s="3" t="s">
        <v>166</v>
      </c>
      <c r="K8" s="34">
        <v>2</v>
      </c>
      <c r="L8" s="27">
        <f>IF(K8=1,0,IF(K8=2,1,""))</f>
        <v>1</v>
      </c>
    </row>
    <row r="9" spans="2:8" ht="22.5" customHeight="1">
      <c r="B9" s="2"/>
      <c r="C9" s="1"/>
      <c r="D9" s="1"/>
      <c r="E9" s="1"/>
      <c r="F9" s="1"/>
      <c r="G9" s="38" t="s">
        <v>156</v>
      </c>
      <c r="H9" s="40"/>
    </row>
    <row r="10" spans="2:8" ht="10.5" customHeight="1">
      <c r="B10" s="2"/>
      <c r="C10" s="1"/>
      <c r="D10" s="1"/>
      <c r="E10" s="1"/>
      <c r="F10" s="1"/>
      <c r="G10" s="9"/>
      <c r="H10" s="40"/>
    </row>
    <row r="11" spans="1:10" ht="33.75" customHeight="1">
      <c r="A11" s="7" t="s">
        <v>138</v>
      </c>
      <c r="B11" s="3" t="s">
        <v>116</v>
      </c>
      <c r="C11" s="93" t="s">
        <v>120</v>
      </c>
      <c r="D11" s="93"/>
      <c r="E11" s="93"/>
      <c r="F11" s="13"/>
      <c r="G11" s="98" t="s">
        <v>112</v>
      </c>
      <c r="H11" s="99"/>
      <c r="J11" s="51"/>
    </row>
    <row r="12" spans="1:10" ht="6.75" customHeight="1">
      <c r="A12" s="49"/>
      <c r="B12" s="4"/>
      <c r="C12" s="8"/>
      <c r="D12" s="8"/>
      <c r="E12" s="8"/>
      <c r="F12" s="8"/>
      <c r="G12" s="50"/>
      <c r="H12" s="50"/>
      <c r="J12" s="51"/>
    </row>
    <row r="13" spans="1:12" ht="33" customHeight="1">
      <c r="A13" s="100" t="s">
        <v>157</v>
      </c>
      <c r="B13" s="7" t="s">
        <v>143</v>
      </c>
      <c r="C13" s="89" t="s">
        <v>142</v>
      </c>
      <c r="D13" s="89"/>
      <c r="E13" s="89"/>
      <c r="F13" s="39"/>
      <c r="G13" s="3" t="s">
        <v>165</v>
      </c>
      <c r="H13" s="3" t="s">
        <v>166</v>
      </c>
      <c r="J13" s="51"/>
      <c r="K13" s="34">
        <v>2</v>
      </c>
      <c r="L13" s="27">
        <f>IF(K13=1,0,IF(K13=2,1,""))</f>
        <v>1</v>
      </c>
    </row>
    <row r="14" spans="1:8" ht="18">
      <c r="A14" s="101"/>
      <c r="B14" s="43"/>
      <c r="C14" s="43"/>
      <c r="D14" s="43"/>
      <c r="E14" s="43"/>
      <c r="F14" s="43"/>
      <c r="G14" s="9"/>
      <c r="H14" s="44"/>
    </row>
    <row r="15" spans="1:12" ht="33" customHeight="1">
      <c r="A15" s="101"/>
      <c r="B15" s="3">
        <v>1</v>
      </c>
      <c r="C15" s="83" t="s">
        <v>118</v>
      </c>
      <c r="D15" s="83"/>
      <c r="E15" s="83"/>
      <c r="F15" s="14"/>
      <c r="G15" s="3" t="s">
        <v>165</v>
      </c>
      <c r="H15" s="3" t="s">
        <v>166</v>
      </c>
      <c r="K15" s="34">
        <v>2</v>
      </c>
      <c r="L15" s="27">
        <f aca="true" t="shared" si="0" ref="L15:L20">IF(K15=1,0,IF(K15=2,1,""))</f>
        <v>1</v>
      </c>
    </row>
    <row r="16" spans="1:12" ht="33" customHeight="1">
      <c r="A16" s="101"/>
      <c r="B16" s="3">
        <v>2</v>
      </c>
      <c r="C16" s="83" t="s">
        <v>199</v>
      </c>
      <c r="D16" s="83"/>
      <c r="E16" s="83"/>
      <c r="F16" s="14"/>
      <c r="G16" s="3" t="s">
        <v>165</v>
      </c>
      <c r="H16" s="3" t="s">
        <v>166</v>
      </c>
      <c r="J16" s="51"/>
      <c r="K16" s="34">
        <v>2</v>
      </c>
      <c r="L16" s="27">
        <f t="shared" si="0"/>
        <v>1</v>
      </c>
    </row>
    <row r="17" spans="1:12" ht="33" customHeight="1">
      <c r="A17" s="101"/>
      <c r="B17" s="3">
        <v>3</v>
      </c>
      <c r="C17" s="83" t="s">
        <v>121</v>
      </c>
      <c r="D17" s="83"/>
      <c r="E17" s="83"/>
      <c r="F17" s="14"/>
      <c r="G17" s="3" t="s">
        <v>165</v>
      </c>
      <c r="H17" s="3" t="s">
        <v>166</v>
      </c>
      <c r="J17" s="51"/>
      <c r="K17" s="34">
        <v>2</v>
      </c>
      <c r="L17" s="27">
        <f t="shared" si="0"/>
        <v>1</v>
      </c>
    </row>
    <row r="18" spans="1:12" ht="33" customHeight="1">
      <c r="A18" s="101"/>
      <c r="B18" s="3">
        <v>4</v>
      </c>
      <c r="C18" s="83" t="s">
        <v>200</v>
      </c>
      <c r="D18" s="83"/>
      <c r="E18" s="83"/>
      <c r="F18" s="14"/>
      <c r="G18" s="3" t="s">
        <v>165</v>
      </c>
      <c r="H18" s="3" t="s">
        <v>166</v>
      </c>
      <c r="J18" s="51"/>
      <c r="K18" s="34">
        <v>2</v>
      </c>
      <c r="L18" s="27">
        <f t="shared" si="0"/>
        <v>1</v>
      </c>
    </row>
    <row r="19" spans="1:12" ht="33" customHeight="1">
      <c r="A19" s="101"/>
      <c r="B19" s="3">
        <v>5</v>
      </c>
      <c r="C19" s="83" t="s">
        <v>122</v>
      </c>
      <c r="D19" s="83"/>
      <c r="E19" s="83"/>
      <c r="F19" s="14"/>
      <c r="G19" s="3" t="s">
        <v>165</v>
      </c>
      <c r="H19" s="3" t="s">
        <v>166</v>
      </c>
      <c r="K19" s="34">
        <v>2</v>
      </c>
      <c r="L19" s="27">
        <f t="shared" si="0"/>
        <v>1</v>
      </c>
    </row>
    <row r="20" spans="1:12" ht="33" customHeight="1">
      <c r="A20" s="101"/>
      <c r="B20" s="3">
        <v>6</v>
      </c>
      <c r="C20" s="83" t="s">
        <v>123</v>
      </c>
      <c r="D20" s="83"/>
      <c r="E20" s="83"/>
      <c r="F20" s="14"/>
      <c r="G20" s="3" t="s">
        <v>165</v>
      </c>
      <c r="H20" s="3" t="s">
        <v>166</v>
      </c>
      <c r="K20" s="34">
        <v>2</v>
      </c>
      <c r="L20" s="27">
        <f t="shared" si="0"/>
        <v>1</v>
      </c>
    </row>
    <row r="21" spans="1:8" ht="19.5" customHeight="1">
      <c r="A21" s="101"/>
      <c r="B21" s="8"/>
      <c r="C21" s="84"/>
      <c r="D21" s="84"/>
      <c r="E21" s="84"/>
      <c r="F21" s="10"/>
      <c r="G21" s="38" t="s">
        <v>155</v>
      </c>
      <c r="H21" s="46"/>
    </row>
    <row r="22" spans="1:8" ht="33" customHeight="1">
      <c r="A22" s="101"/>
      <c r="B22" s="3" t="s">
        <v>148</v>
      </c>
      <c r="C22" s="85" t="s">
        <v>158</v>
      </c>
      <c r="D22" s="86"/>
      <c r="E22" s="86"/>
      <c r="F22" s="86"/>
      <c r="G22" s="87"/>
      <c r="H22" s="47"/>
    </row>
    <row r="23" spans="1:11" s="45" customFormat="1" ht="13.5">
      <c r="A23" s="11"/>
      <c r="B23" s="12"/>
      <c r="C23" s="91"/>
      <c r="D23" s="91"/>
      <c r="E23" s="91"/>
      <c r="F23" s="52"/>
      <c r="G23" s="12"/>
      <c r="H23" s="48"/>
      <c r="K23" s="57"/>
    </row>
    <row r="24" spans="1:12" ht="33" customHeight="1">
      <c r="A24" s="102" t="s">
        <v>135</v>
      </c>
      <c r="B24" s="6" t="s">
        <v>143</v>
      </c>
      <c r="C24" s="89" t="s">
        <v>145</v>
      </c>
      <c r="D24" s="89"/>
      <c r="E24" s="89"/>
      <c r="F24" s="39"/>
      <c r="G24" s="5" t="s">
        <v>165</v>
      </c>
      <c r="H24" s="5" t="s">
        <v>166</v>
      </c>
      <c r="J24" s="51"/>
      <c r="K24" s="34">
        <v>2</v>
      </c>
      <c r="L24" s="27">
        <f>IF(K24=1,0,IF(K24=2,1,""))</f>
        <v>1</v>
      </c>
    </row>
    <row r="25" spans="1:10" ht="18">
      <c r="A25" s="102"/>
      <c r="B25" s="43"/>
      <c r="C25" s="90"/>
      <c r="D25" s="90"/>
      <c r="E25" s="90"/>
      <c r="F25" s="43"/>
      <c r="G25" s="9" t="s">
        <v>144</v>
      </c>
      <c r="H25" s="44"/>
      <c r="J25" s="51"/>
    </row>
    <row r="26" spans="1:12" ht="33" customHeight="1">
      <c r="A26" s="102"/>
      <c r="B26" s="3">
        <v>1</v>
      </c>
      <c r="C26" s="83" t="s">
        <v>56</v>
      </c>
      <c r="D26" s="83"/>
      <c r="E26" s="83"/>
      <c r="F26" s="14"/>
      <c r="G26" s="3" t="s">
        <v>165</v>
      </c>
      <c r="H26" s="3" t="s">
        <v>166</v>
      </c>
      <c r="J26" s="51"/>
      <c r="K26" s="34">
        <v>2</v>
      </c>
      <c r="L26" s="27">
        <f>IF(K26=1,0,IF(K26=2,1,""))</f>
        <v>1</v>
      </c>
    </row>
    <row r="27" spans="1:12" ht="33" customHeight="1">
      <c r="A27" s="102"/>
      <c r="B27" s="3">
        <v>2</v>
      </c>
      <c r="C27" s="83" t="s">
        <v>64</v>
      </c>
      <c r="D27" s="83"/>
      <c r="E27" s="83"/>
      <c r="F27" s="14"/>
      <c r="G27" s="3" t="s">
        <v>165</v>
      </c>
      <c r="H27" s="3" t="s">
        <v>166</v>
      </c>
      <c r="K27" s="34">
        <v>2</v>
      </c>
      <c r="L27" s="27">
        <f>IF(K27=1,0,IF(K27=2,1,""))</f>
        <v>1</v>
      </c>
    </row>
    <row r="28" spans="1:12" ht="33" customHeight="1">
      <c r="A28" s="102"/>
      <c r="B28" s="3">
        <v>3</v>
      </c>
      <c r="C28" s="83" t="s">
        <v>216</v>
      </c>
      <c r="D28" s="83"/>
      <c r="E28" s="83"/>
      <c r="F28" s="14"/>
      <c r="G28" s="3" t="s">
        <v>165</v>
      </c>
      <c r="H28" s="3" t="s">
        <v>166</v>
      </c>
      <c r="K28" s="34">
        <v>2</v>
      </c>
      <c r="L28" s="27">
        <f>IF(K28=1,0,IF(K28=2,1,""))</f>
        <v>1</v>
      </c>
    </row>
    <row r="29" spans="1:12" ht="33" customHeight="1">
      <c r="A29" s="102"/>
      <c r="B29" s="3">
        <v>4</v>
      </c>
      <c r="C29" s="83" t="s">
        <v>71</v>
      </c>
      <c r="D29" s="83"/>
      <c r="E29" s="83"/>
      <c r="F29" s="14"/>
      <c r="G29" s="3" t="s">
        <v>165</v>
      </c>
      <c r="H29" s="3" t="s">
        <v>166</v>
      </c>
      <c r="J29" s="51"/>
      <c r="K29" s="34">
        <v>2</v>
      </c>
      <c r="L29" s="27">
        <f>IF(K29=1,0,IF(K29=2,1,""))</f>
        <v>1</v>
      </c>
    </row>
    <row r="30" spans="1:10" ht="14.25">
      <c r="A30" s="102"/>
      <c r="B30" s="8"/>
      <c r="C30" s="84"/>
      <c r="D30" s="84"/>
      <c r="E30" s="84"/>
      <c r="F30" s="10"/>
      <c r="G30" s="38" t="s">
        <v>155</v>
      </c>
      <c r="H30" s="8"/>
      <c r="J30" s="51"/>
    </row>
    <row r="31" spans="1:10" ht="33" customHeight="1">
      <c r="A31" s="102"/>
      <c r="B31" s="3" t="s">
        <v>148</v>
      </c>
      <c r="C31" s="85" t="s">
        <v>159</v>
      </c>
      <c r="D31" s="86"/>
      <c r="E31" s="86"/>
      <c r="F31" s="86"/>
      <c r="G31" s="87"/>
      <c r="H31" s="53"/>
      <c r="J31" s="51"/>
    </row>
    <row r="32" spans="1:11" s="43" customFormat="1" ht="13.5">
      <c r="A32" s="11"/>
      <c r="B32" s="4"/>
      <c r="C32" s="88"/>
      <c r="D32" s="88"/>
      <c r="E32" s="88"/>
      <c r="F32" s="54"/>
      <c r="G32" s="4"/>
      <c r="H32" s="8"/>
      <c r="I32" s="27"/>
      <c r="J32" s="27"/>
      <c r="K32" s="58"/>
    </row>
    <row r="33" spans="1:12" ht="33" customHeight="1">
      <c r="A33" s="94" t="s">
        <v>137</v>
      </c>
      <c r="B33" s="6" t="s">
        <v>143</v>
      </c>
      <c r="C33" s="89" t="s">
        <v>146</v>
      </c>
      <c r="D33" s="89"/>
      <c r="E33" s="89"/>
      <c r="F33" s="39"/>
      <c r="G33" s="5" t="s">
        <v>165</v>
      </c>
      <c r="H33" s="3" t="s">
        <v>166</v>
      </c>
      <c r="I33" s="45"/>
      <c r="J33" s="45"/>
      <c r="K33" s="34">
        <v>2</v>
      </c>
      <c r="L33" s="27">
        <f>IF(K33=1,0,IF(K33=2,1,""))</f>
        <v>1</v>
      </c>
    </row>
    <row r="34" spans="1:10" ht="18">
      <c r="A34" s="94"/>
      <c r="B34" s="43"/>
      <c r="C34" s="90"/>
      <c r="D34" s="90"/>
      <c r="E34" s="90"/>
      <c r="F34" s="43"/>
      <c r="G34" s="9" t="s">
        <v>144</v>
      </c>
      <c r="H34" s="44"/>
      <c r="J34" s="51"/>
    </row>
    <row r="35" spans="1:12" ht="33" customHeight="1">
      <c r="A35" s="94"/>
      <c r="B35" s="3">
        <v>1</v>
      </c>
      <c r="C35" s="83" t="s">
        <v>124</v>
      </c>
      <c r="D35" s="83"/>
      <c r="E35" s="83"/>
      <c r="F35" s="14"/>
      <c r="G35" s="3" t="s">
        <v>165</v>
      </c>
      <c r="H35" s="3" t="s">
        <v>166</v>
      </c>
      <c r="J35" s="51"/>
      <c r="K35" s="34">
        <v>2</v>
      </c>
      <c r="L35" s="27">
        <f>IF(K35=1,0,IF(K35=2,1,""))</f>
        <v>1</v>
      </c>
    </row>
    <row r="36" spans="1:12" ht="33" customHeight="1">
      <c r="A36" s="94"/>
      <c r="B36" s="3">
        <v>2</v>
      </c>
      <c r="C36" s="83" t="s">
        <v>201</v>
      </c>
      <c r="D36" s="83"/>
      <c r="E36" s="83"/>
      <c r="F36" s="14"/>
      <c r="G36" s="3" t="s">
        <v>165</v>
      </c>
      <c r="H36" s="3" t="s">
        <v>166</v>
      </c>
      <c r="J36" s="51"/>
      <c r="K36" s="34">
        <v>2</v>
      </c>
      <c r="L36" s="27">
        <f>IF(K36=1,0,IF(K36=2,1,""))</f>
        <v>1</v>
      </c>
    </row>
    <row r="37" spans="1:12" ht="33" customHeight="1">
      <c r="A37" s="94"/>
      <c r="B37" s="3">
        <v>3</v>
      </c>
      <c r="C37" s="83" t="s">
        <v>206</v>
      </c>
      <c r="D37" s="83"/>
      <c r="E37" s="83"/>
      <c r="F37" s="14"/>
      <c r="G37" s="3" t="s">
        <v>165</v>
      </c>
      <c r="H37" s="3" t="s">
        <v>166</v>
      </c>
      <c r="K37" s="34">
        <v>2</v>
      </c>
      <c r="L37" s="27">
        <f>IF(K37=1,0,IF(K37=2,1,""))</f>
        <v>1</v>
      </c>
    </row>
    <row r="38" spans="1:12" ht="33" customHeight="1">
      <c r="A38" s="94"/>
      <c r="B38" s="3">
        <v>4</v>
      </c>
      <c r="C38" s="83" t="s">
        <v>180</v>
      </c>
      <c r="D38" s="83"/>
      <c r="E38" s="83"/>
      <c r="F38" s="14"/>
      <c r="G38" s="3" t="s">
        <v>165</v>
      </c>
      <c r="H38" s="3" t="s">
        <v>166</v>
      </c>
      <c r="K38" s="34">
        <v>2</v>
      </c>
      <c r="L38" s="27">
        <f>IF(K38=1,0,IF(K38=2,1,""))</f>
        <v>1</v>
      </c>
    </row>
    <row r="39" spans="1:10" ht="14.25">
      <c r="A39" s="94"/>
      <c r="B39" s="8"/>
      <c r="C39" s="84"/>
      <c r="D39" s="84"/>
      <c r="E39" s="84"/>
      <c r="F39" s="10"/>
      <c r="G39" s="38" t="s">
        <v>155</v>
      </c>
      <c r="H39" s="46"/>
      <c r="J39" s="51"/>
    </row>
    <row r="40" spans="1:8" ht="33" customHeight="1">
      <c r="A40" s="94"/>
      <c r="B40" s="3" t="s">
        <v>148</v>
      </c>
      <c r="C40" s="85" t="s">
        <v>160</v>
      </c>
      <c r="D40" s="86"/>
      <c r="E40" s="86"/>
      <c r="F40" s="86"/>
      <c r="G40" s="87"/>
      <c r="H40" s="53"/>
    </row>
    <row r="41" spans="1:8" ht="13.5">
      <c r="A41" s="11"/>
      <c r="B41" s="4"/>
      <c r="C41" s="88"/>
      <c r="D41" s="88"/>
      <c r="E41" s="88"/>
      <c r="F41" s="10"/>
      <c r="G41" s="55"/>
      <c r="H41" s="55"/>
    </row>
    <row r="42" spans="1:12" ht="33" customHeight="1">
      <c r="A42" s="95" t="s">
        <v>111</v>
      </c>
      <c r="B42" s="6" t="s">
        <v>143</v>
      </c>
      <c r="C42" s="89" t="s">
        <v>147</v>
      </c>
      <c r="D42" s="89"/>
      <c r="E42" s="89"/>
      <c r="F42" s="39"/>
      <c r="G42" s="5" t="s">
        <v>165</v>
      </c>
      <c r="H42" s="5" t="s">
        <v>166</v>
      </c>
      <c r="I42" s="45"/>
      <c r="J42" s="45"/>
      <c r="K42" s="34">
        <v>1</v>
      </c>
      <c r="L42" s="27">
        <f>IF(K42=1,0,IF(K42=2,1,""))</f>
        <v>0</v>
      </c>
    </row>
    <row r="43" spans="1:10" ht="18">
      <c r="A43" s="95"/>
      <c r="B43" s="43"/>
      <c r="C43" s="90"/>
      <c r="D43" s="90"/>
      <c r="E43" s="90"/>
      <c r="F43" s="43"/>
      <c r="G43" s="9" t="s">
        <v>144</v>
      </c>
      <c r="H43" s="44"/>
      <c r="J43" s="51"/>
    </row>
    <row r="44" spans="1:12" ht="33" customHeight="1">
      <c r="A44" s="95"/>
      <c r="B44" s="3">
        <v>1</v>
      </c>
      <c r="C44" s="83" t="s">
        <v>77</v>
      </c>
      <c r="D44" s="83"/>
      <c r="E44" s="83"/>
      <c r="F44" s="14"/>
      <c r="G44" s="3" t="s">
        <v>165</v>
      </c>
      <c r="H44" s="3" t="s">
        <v>166</v>
      </c>
      <c r="J44" s="51"/>
      <c r="K44" s="34">
        <v>2</v>
      </c>
      <c r="L44" s="27">
        <f>IF(K44=1,0,IF(K44=2,1,""))</f>
        <v>1</v>
      </c>
    </row>
    <row r="45" spans="1:12" ht="33" customHeight="1">
      <c r="A45" s="95"/>
      <c r="B45" s="3">
        <v>2</v>
      </c>
      <c r="C45" s="83" t="s">
        <v>183</v>
      </c>
      <c r="D45" s="83"/>
      <c r="E45" s="83"/>
      <c r="F45" s="14"/>
      <c r="G45" s="3" t="s">
        <v>165</v>
      </c>
      <c r="H45" s="3" t="s">
        <v>166</v>
      </c>
      <c r="J45" s="51"/>
      <c r="K45" s="34">
        <v>2</v>
      </c>
      <c r="L45" s="27">
        <f>IF(K45=1,0,IF(K45=2,1,""))</f>
        <v>1</v>
      </c>
    </row>
    <row r="46" spans="1:12" ht="33" customHeight="1">
      <c r="A46" s="95"/>
      <c r="B46" s="3">
        <v>3</v>
      </c>
      <c r="C46" s="83" t="s">
        <v>91</v>
      </c>
      <c r="D46" s="83"/>
      <c r="E46" s="83"/>
      <c r="F46" s="14"/>
      <c r="G46" s="3" t="s">
        <v>165</v>
      </c>
      <c r="H46" s="3" t="s">
        <v>166</v>
      </c>
      <c r="K46" s="34">
        <v>2</v>
      </c>
      <c r="L46" s="27">
        <f>IF(K46=1,0,IF(K46=2,1,""))</f>
        <v>1</v>
      </c>
    </row>
    <row r="47" spans="1:12" ht="33" customHeight="1">
      <c r="A47" s="95"/>
      <c r="B47" s="3">
        <v>4</v>
      </c>
      <c r="C47" s="83" t="s">
        <v>104</v>
      </c>
      <c r="D47" s="83"/>
      <c r="E47" s="83"/>
      <c r="F47" s="14"/>
      <c r="G47" s="3" t="s">
        <v>165</v>
      </c>
      <c r="H47" s="3" t="s">
        <v>166</v>
      </c>
      <c r="K47" s="34">
        <v>2</v>
      </c>
      <c r="L47" s="27">
        <f>IF(K47=1,0,IF(K47=2,1,""))</f>
        <v>1</v>
      </c>
    </row>
    <row r="48" spans="1:12" ht="33" customHeight="1">
      <c r="A48" s="95"/>
      <c r="B48" s="3">
        <v>5</v>
      </c>
      <c r="C48" s="83" t="s">
        <v>103</v>
      </c>
      <c r="D48" s="83"/>
      <c r="E48" s="83"/>
      <c r="F48" s="14"/>
      <c r="G48" s="3" t="s">
        <v>165</v>
      </c>
      <c r="H48" s="3" t="s">
        <v>166</v>
      </c>
      <c r="K48" s="34">
        <v>2</v>
      </c>
      <c r="L48" s="27">
        <f>IF(K48=1,0,IF(K48=2,1,""))</f>
        <v>1</v>
      </c>
    </row>
    <row r="49" spans="1:8" ht="14.25">
      <c r="A49" s="95"/>
      <c r="B49" s="8"/>
      <c r="C49" s="84"/>
      <c r="D49" s="84"/>
      <c r="E49" s="84"/>
      <c r="F49" s="10"/>
      <c r="G49" s="38" t="s">
        <v>155</v>
      </c>
      <c r="H49" s="8"/>
    </row>
    <row r="50" spans="1:8" ht="33" customHeight="1">
      <c r="A50" s="96"/>
      <c r="B50" s="3" t="s">
        <v>148</v>
      </c>
      <c r="C50" s="85" t="s">
        <v>161</v>
      </c>
      <c r="D50" s="86"/>
      <c r="E50" s="86"/>
      <c r="F50" s="86"/>
      <c r="G50" s="87"/>
      <c r="H50" s="53"/>
    </row>
  </sheetData>
  <sheetProtection sheet="1" objects="1" scenarios="1"/>
  <mergeCells count="49">
    <mergeCell ref="C42:E42"/>
    <mergeCell ref="C43:E43"/>
    <mergeCell ref="C48:E48"/>
    <mergeCell ref="C49:E49"/>
    <mergeCell ref="C50:G50"/>
    <mergeCell ref="C44:E44"/>
    <mergeCell ref="C45:E45"/>
    <mergeCell ref="C46:E46"/>
    <mergeCell ref="C47:E47"/>
    <mergeCell ref="C36:E36"/>
    <mergeCell ref="C37:E37"/>
    <mergeCell ref="C38:E38"/>
    <mergeCell ref="C39:E39"/>
    <mergeCell ref="C40:G40"/>
    <mergeCell ref="C41:E41"/>
    <mergeCell ref="C29:E29"/>
    <mergeCell ref="C30:E30"/>
    <mergeCell ref="C32:E32"/>
    <mergeCell ref="C33:E33"/>
    <mergeCell ref="C34:E34"/>
    <mergeCell ref="C35:E35"/>
    <mergeCell ref="C23:E23"/>
    <mergeCell ref="C24:E24"/>
    <mergeCell ref="C25:E25"/>
    <mergeCell ref="C26:E26"/>
    <mergeCell ref="C27:E27"/>
    <mergeCell ref="C28:E28"/>
    <mergeCell ref="C16:E16"/>
    <mergeCell ref="C17:E17"/>
    <mergeCell ref="C18:E18"/>
    <mergeCell ref="C19:E19"/>
    <mergeCell ref="C20:E20"/>
    <mergeCell ref="C21:E21"/>
    <mergeCell ref="C6:E6"/>
    <mergeCell ref="C7:E7"/>
    <mergeCell ref="C8:E8"/>
    <mergeCell ref="C11:E11"/>
    <mergeCell ref="C13:E13"/>
    <mergeCell ref="C15:E15"/>
    <mergeCell ref="A33:A40"/>
    <mergeCell ref="A42:A50"/>
    <mergeCell ref="B1:H1"/>
    <mergeCell ref="G11:H11"/>
    <mergeCell ref="G5:H5"/>
    <mergeCell ref="C22:G22"/>
    <mergeCell ref="C31:G31"/>
    <mergeCell ref="A13:A22"/>
    <mergeCell ref="A24:A31"/>
    <mergeCell ref="C5:E5"/>
  </mergeCells>
  <dataValidations count="1">
    <dataValidation allowBlank="1" showInputMessage="1" showErrorMessage="1" imeMode="on" sqref="E3"/>
  </dataValidations>
  <printOptions horizontalCentered="1" verticalCentered="1"/>
  <pageMargins left="0.7874015748031497" right="0.7874015748031497" top="0.7874015748031497" bottom="0.984251968503937" header="0.5118110236220472" footer="0.5118110236220472"/>
  <pageSetup horizontalDpi="300" verticalDpi="300" orientation="portrait" paperSize="9" scale="59" r:id="rId3"/>
  <drawing r:id="rId2"/>
  <legacy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X34"/>
  <sheetViews>
    <sheetView zoomScalePageLayoutView="0" workbookViewId="0" topLeftCell="A3">
      <pane xSplit="1" ySplit="2" topLeftCell="B5" activePane="bottomRight" state="frozen"/>
      <selection pane="topLeft" activeCell="A3" sqref="A3"/>
      <selection pane="topRight" activeCell="B3" sqref="B3"/>
      <selection pane="bottomLeft" activeCell="A5" sqref="A5"/>
      <selection pane="bottomRight" activeCell="A3" sqref="A3"/>
    </sheetView>
  </sheetViews>
  <sheetFormatPr defaultColWidth="9.00390625" defaultRowHeight="13.5"/>
  <cols>
    <col min="1" max="1" width="4.125" style="34" bestFit="1" customWidth="1"/>
    <col min="2" max="2" width="10.75390625" style="34" customWidth="1"/>
    <col min="3" max="21" width="4.625" style="34" customWidth="1"/>
    <col min="22" max="16384" width="9.00390625" style="27" customWidth="1"/>
  </cols>
  <sheetData>
    <row r="1" spans="1:24" ht="13.5">
      <c r="A1" s="27">
        <v>1</v>
      </c>
      <c r="B1" s="27">
        <v>2</v>
      </c>
      <c r="C1" s="27">
        <v>3</v>
      </c>
      <c r="D1" s="27">
        <v>4</v>
      </c>
      <c r="E1" s="27">
        <v>5</v>
      </c>
      <c r="F1" s="27">
        <v>6</v>
      </c>
      <c r="G1" s="27">
        <v>7</v>
      </c>
      <c r="H1" s="27">
        <v>8</v>
      </c>
      <c r="I1" s="27">
        <v>9</v>
      </c>
      <c r="J1" s="27">
        <v>10</v>
      </c>
      <c r="K1" s="27">
        <v>11</v>
      </c>
      <c r="L1" s="27">
        <v>12</v>
      </c>
      <c r="M1" s="27">
        <v>13</v>
      </c>
      <c r="N1" s="27">
        <v>14</v>
      </c>
      <c r="O1" s="27">
        <v>15</v>
      </c>
      <c r="P1" s="27">
        <v>16</v>
      </c>
      <c r="Q1" s="27">
        <v>17</v>
      </c>
      <c r="R1" s="27">
        <v>18</v>
      </c>
      <c r="S1" s="27">
        <v>19</v>
      </c>
      <c r="T1" s="27">
        <v>20</v>
      </c>
      <c r="U1" s="27">
        <v>21</v>
      </c>
      <c r="V1" s="27">
        <v>22</v>
      </c>
      <c r="X1" s="27" t="s">
        <v>164</v>
      </c>
    </row>
    <row r="2" spans="1:24" ht="13.5">
      <c r="A2" s="27"/>
      <c r="B2" s="27"/>
      <c r="C2" s="27"/>
      <c r="D2" s="27"/>
      <c r="E2" s="27"/>
      <c r="F2" s="27"/>
      <c r="G2" s="27"/>
      <c r="H2" s="27"/>
      <c r="I2" s="27"/>
      <c r="J2" s="27"/>
      <c r="K2" s="27"/>
      <c r="L2" s="27"/>
      <c r="M2" s="27"/>
      <c r="N2" s="27"/>
      <c r="O2" s="27"/>
      <c r="P2" s="27"/>
      <c r="Q2" s="27"/>
      <c r="R2" s="27"/>
      <c r="S2" s="27"/>
      <c r="T2" s="27"/>
      <c r="U2" s="27"/>
      <c r="X2" s="27">
        <f>COUNTA(B5:B34)</f>
        <v>0</v>
      </c>
    </row>
    <row r="3" spans="1:21" ht="13.5">
      <c r="A3" s="27"/>
      <c r="B3" s="27"/>
      <c r="C3" s="103" t="s">
        <v>157</v>
      </c>
      <c r="D3" s="103"/>
      <c r="E3" s="103"/>
      <c r="F3" s="103"/>
      <c r="G3" s="103"/>
      <c r="H3" s="103"/>
      <c r="I3" s="104" t="s">
        <v>135</v>
      </c>
      <c r="J3" s="104"/>
      <c r="K3" s="104"/>
      <c r="L3" s="104"/>
      <c r="M3" s="105" t="s">
        <v>137</v>
      </c>
      <c r="N3" s="106"/>
      <c r="O3" s="106"/>
      <c r="P3" s="107"/>
      <c r="Q3" s="108" t="s">
        <v>111</v>
      </c>
      <c r="R3" s="109"/>
      <c r="S3" s="109"/>
      <c r="T3" s="109"/>
      <c r="U3" s="110"/>
    </row>
    <row r="4" spans="1:21" ht="13.5">
      <c r="A4" s="28" t="s">
        <v>113</v>
      </c>
      <c r="B4" s="28" t="s">
        <v>114</v>
      </c>
      <c r="C4" s="35" t="s">
        <v>149</v>
      </c>
      <c r="D4" s="36" t="s">
        <v>150</v>
      </c>
      <c r="E4" s="36" t="s">
        <v>151</v>
      </c>
      <c r="F4" s="36" t="s">
        <v>152</v>
      </c>
      <c r="G4" s="36" t="s">
        <v>153</v>
      </c>
      <c r="H4" s="36" t="s">
        <v>154</v>
      </c>
      <c r="I4" s="36" t="s">
        <v>149</v>
      </c>
      <c r="J4" s="36" t="s">
        <v>150</v>
      </c>
      <c r="K4" s="36" t="s">
        <v>151</v>
      </c>
      <c r="L4" s="36" t="s">
        <v>152</v>
      </c>
      <c r="M4" s="36" t="s">
        <v>149</v>
      </c>
      <c r="N4" s="36" t="s">
        <v>150</v>
      </c>
      <c r="O4" s="36" t="s">
        <v>151</v>
      </c>
      <c r="P4" s="36" t="s">
        <v>152</v>
      </c>
      <c r="Q4" s="36" t="s">
        <v>149</v>
      </c>
      <c r="R4" s="36" t="s">
        <v>150</v>
      </c>
      <c r="S4" s="36" t="s">
        <v>151</v>
      </c>
      <c r="T4" s="36" t="s">
        <v>152</v>
      </c>
      <c r="U4" s="36" t="s">
        <v>153</v>
      </c>
    </row>
    <row r="5" spans="1:21" ht="13.5">
      <c r="A5" s="28">
        <v>1</v>
      </c>
      <c r="B5" s="29"/>
      <c r="C5" s="30"/>
      <c r="D5" s="30"/>
      <c r="E5" s="30"/>
      <c r="F5" s="30"/>
      <c r="G5" s="30"/>
      <c r="H5" s="30"/>
      <c r="I5" s="31"/>
      <c r="J5" s="31"/>
      <c r="K5" s="31"/>
      <c r="L5" s="31"/>
      <c r="M5" s="32"/>
      <c r="N5" s="32"/>
      <c r="O5" s="32"/>
      <c r="P5" s="32"/>
      <c r="Q5" s="33"/>
      <c r="R5" s="33"/>
      <c r="S5" s="33"/>
      <c r="T5" s="33"/>
      <c r="U5" s="33"/>
    </row>
    <row r="6" spans="1:21" ht="13.5">
      <c r="A6" s="28">
        <v>2</v>
      </c>
      <c r="B6" s="29"/>
      <c r="C6" s="30"/>
      <c r="D6" s="30"/>
      <c r="E6" s="30"/>
      <c r="F6" s="30"/>
      <c r="G6" s="30"/>
      <c r="H6" s="30"/>
      <c r="I6" s="31"/>
      <c r="J6" s="31"/>
      <c r="K6" s="31"/>
      <c r="L6" s="31"/>
      <c r="M6" s="32"/>
      <c r="N6" s="32"/>
      <c r="O6" s="32"/>
      <c r="P6" s="32"/>
      <c r="Q6" s="33"/>
      <c r="R6" s="33"/>
      <c r="S6" s="33"/>
      <c r="T6" s="33"/>
      <c r="U6" s="33"/>
    </row>
    <row r="7" spans="1:21" ht="13.5">
      <c r="A7" s="28">
        <v>3</v>
      </c>
      <c r="B7" s="29"/>
      <c r="C7" s="30"/>
      <c r="D7" s="30"/>
      <c r="E7" s="30"/>
      <c r="F7" s="30"/>
      <c r="G7" s="30"/>
      <c r="H7" s="30"/>
      <c r="I7" s="31"/>
      <c r="J7" s="31"/>
      <c r="K7" s="31"/>
      <c r="L7" s="31"/>
      <c r="M7" s="32"/>
      <c r="N7" s="32"/>
      <c r="O7" s="32"/>
      <c r="P7" s="32"/>
      <c r="Q7" s="33"/>
      <c r="R7" s="33"/>
      <c r="S7" s="33"/>
      <c r="T7" s="33"/>
      <c r="U7" s="33"/>
    </row>
    <row r="8" spans="1:21" ht="13.5">
      <c r="A8" s="28">
        <v>4</v>
      </c>
      <c r="B8" s="29"/>
      <c r="C8" s="30"/>
      <c r="D8" s="30"/>
      <c r="E8" s="30"/>
      <c r="F8" s="30"/>
      <c r="G8" s="30"/>
      <c r="H8" s="30"/>
      <c r="I8" s="31"/>
      <c r="J8" s="31"/>
      <c r="K8" s="31"/>
      <c r="L8" s="31"/>
      <c r="M8" s="32"/>
      <c r="N8" s="32"/>
      <c r="O8" s="32"/>
      <c r="P8" s="32"/>
      <c r="Q8" s="33"/>
      <c r="R8" s="33"/>
      <c r="S8" s="33"/>
      <c r="T8" s="33"/>
      <c r="U8" s="33"/>
    </row>
    <row r="9" spans="1:21" ht="13.5">
      <c r="A9" s="28">
        <v>5</v>
      </c>
      <c r="B9" s="29"/>
      <c r="C9" s="30"/>
      <c r="D9" s="30"/>
      <c r="E9" s="30"/>
      <c r="F9" s="30"/>
      <c r="G9" s="30"/>
      <c r="H9" s="30"/>
      <c r="I9" s="31"/>
      <c r="J9" s="31"/>
      <c r="K9" s="31"/>
      <c r="L9" s="31"/>
      <c r="M9" s="32"/>
      <c r="N9" s="32"/>
      <c r="O9" s="32"/>
      <c r="P9" s="32"/>
      <c r="Q9" s="33"/>
      <c r="R9" s="33"/>
      <c r="S9" s="33"/>
      <c r="T9" s="33"/>
      <c r="U9" s="33"/>
    </row>
    <row r="10" spans="1:21" ht="13.5">
      <c r="A10" s="28">
        <v>6</v>
      </c>
      <c r="B10" s="29"/>
      <c r="C10" s="30"/>
      <c r="D10" s="30"/>
      <c r="E10" s="30"/>
      <c r="F10" s="30"/>
      <c r="G10" s="30"/>
      <c r="H10" s="30"/>
      <c r="I10" s="31"/>
      <c r="J10" s="31"/>
      <c r="K10" s="31"/>
      <c r="L10" s="31"/>
      <c r="M10" s="32"/>
      <c r="N10" s="32"/>
      <c r="O10" s="32"/>
      <c r="P10" s="32"/>
      <c r="Q10" s="33"/>
      <c r="R10" s="33"/>
      <c r="S10" s="33"/>
      <c r="T10" s="33"/>
      <c r="U10" s="33"/>
    </row>
    <row r="11" spans="1:21" ht="13.5">
      <c r="A11" s="28">
        <v>7</v>
      </c>
      <c r="B11" s="29"/>
      <c r="C11" s="30"/>
      <c r="D11" s="30"/>
      <c r="E11" s="30"/>
      <c r="F11" s="30"/>
      <c r="G11" s="30"/>
      <c r="H11" s="30"/>
      <c r="I11" s="31"/>
      <c r="J11" s="31"/>
      <c r="K11" s="31"/>
      <c r="L11" s="31"/>
      <c r="M11" s="32"/>
      <c r="N11" s="32"/>
      <c r="O11" s="32"/>
      <c r="P11" s="32"/>
      <c r="Q11" s="33"/>
      <c r="R11" s="33"/>
      <c r="S11" s="33"/>
      <c r="T11" s="33"/>
      <c r="U11" s="33"/>
    </row>
    <row r="12" spans="1:21" ht="13.5">
      <c r="A12" s="28">
        <v>8</v>
      </c>
      <c r="B12" s="29"/>
      <c r="C12" s="30"/>
      <c r="D12" s="30"/>
      <c r="E12" s="30"/>
      <c r="F12" s="30"/>
      <c r="G12" s="30"/>
      <c r="H12" s="30"/>
      <c r="I12" s="31"/>
      <c r="J12" s="31"/>
      <c r="K12" s="31"/>
      <c r="L12" s="31"/>
      <c r="M12" s="32"/>
      <c r="N12" s="32"/>
      <c r="O12" s="32"/>
      <c r="P12" s="32"/>
      <c r="Q12" s="33"/>
      <c r="R12" s="33"/>
      <c r="S12" s="33"/>
      <c r="T12" s="33"/>
      <c r="U12" s="33"/>
    </row>
    <row r="13" spans="1:21" ht="13.5">
      <c r="A13" s="28">
        <v>9</v>
      </c>
      <c r="B13" s="29"/>
      <c r="C13" s="30"/>
      <c r="D13" s="30"/>
      <c r="E13" s="30"/>
      <c r="F13" s="30"/>
      <c r="G13" s="30"/>
      <c r="H13" s="30"/>
      <c r="I13" s="31"/>
      <c r="J13" s="31"/>
      <c r="K13" s="31"/>
      <c r="L13" s="31"/>
      <c r="M13" s="32"/>
      <c r="N13" s="32"/>
      <c r="O13" s="32"/>
      <c r="P13" s="32"/>
      <c r="Q13" s="33"/>
      <c r="R13" s="33"/>
      <c r="S13" s="33"/>
      <c r="T13" s="33"/>
      <c r="U13" s="33"/>
    </row>
    <row r="14" spans="1:21" ht="13.5">
      <c r="A14" s="28">
        <v>10</v>
      </c>
      <c r="B14" s="29"/>
      <c r="C14" s="30"/>
      <c r="D14" s="30"/>
      <c r="E14" s="30"/>
      <c r="F14" s="30"/>
      <c r="G14" s="30"/>
      <c r="H14" s="30"/>
      <c r="I14" s="31"/>
      <c r="J14" s="31"/>
      <c r="K14" s="31"/>
      <c r="L14" s="31"/>
      <c r="M14" s="32"/>
      <c r="N14" s="32"/>
      <c r="O14" s="32"/>
      <c r="P14" s="32"/>
      <c r="Q14" s="33"/>
      <c r="R14" s="33"/>
      <c r="S14" s="33"/>
      <c r="T14" s="33"/>
      <c r="U14" s="33"/>
    </row>
    <row r="15" spans="1:21" ht="13.5">
      <c r="A15" s="28">
        <v>11</v>
      </c>
      <c r="B15" s="29"/>
      <c r="C15" s="30"/>
      <c r="D15" s="30"/>
      <c r="E15" s="30"/>
      <c r="F15" s="30"/>
      <c r="G15" s="30"/>
      <c r="H15" s="30"/>
      <c r="I15" s="31"/>
      <c r="J15" s="31"/>
      <c r="K15" s="31"/>
      <c r="L15" s="31"/>
      <c r="M15" s="32"/>
      <c r="N15" s="32"/>
      <c r="O15" s="32"/>
      <c r="P15" s="32"/>
      <c r="Q15" s="33"/>
      <c r="R15" s="33"/>
      <c r="S15" s="33"/>
      <c r="T15" s="33"/>
      <c r="U15" s="33"/>
    </row>
    <row r="16" spans="1:21" ht="13.5">
      <c r="A16" s="28">
        <v>12</v>
      </c>
      <c r="B16" s="29"/>
      <c r="C16" s="30"/>
      <c r="D16" s="30"/>
      <c r="E16" s="30"/>
      <c r="F16" s="30"/>
      <c r="G16" s="30"/>
      <c r="H16" s="30"/>
      <c r="I16" s="31"/>
      <c r="J16" s="31"/>
      <c r="K16" s="31"/>
      <c r="L16" s="31"/>
      <c r="M16" s="32"/>
      <c r="N16" s="32"/>
      <c r="O16" s="32"/>
      <c r="P16" s="32"/>
      <c r="Q16" s="33"/>
      <c r="R16" s="33"/>
      <c r="S16" s="33"/>
      <c r="T16" s="33"/>
      <c r="U16" s="33"/>
    </row>
    <row r="17" spans="1:21" ht="13.5">
      <c r="A17" s="28">
        <v>13</v>
      </c>
      <c r="B17" s="29"/>
      <c r="C17" s="30"/>
      <c r="D17" s="30"/>
      <c r="E17" s="30"/>
      <c r="F17" s="30"/>
      <c r="G17" s="30"/>
      <c r="H17" s="30"/>
      <c r="I17" s="31"/>
      <c r="J17" s="31"/>
      <c r="K17" s="31"/>
      <c r="L17" s="31"/>
      <c r="M17" s="32"/>
      <c r="N17" s="32"/>
      <c r="O17" s="32"/>
      <c r="P17" s="32"/>
      <c r="Q17" s="33"/>
      <c r="R17" s="33"/>
      <c r="S17" s="33"/>
      <c r="T17" s="33"/>
      <c r="U17" s="33"/>
    </row>
    <row r="18" spans="1:21" ht="13.5">
      <c r="A18" s="28">
        <v>14</v>
      </c>
      <c r="B18" s="29"/>
      <c r="C18" s="30"/>
      <c r="D18" s="30"/>
      <c r="E18" s="30"/>
      <c r="F18" s="30"/>
      <c r="G18" s="30"/>
      <c r="H18" s="30"/>
      <c r="I18" s="31"/>
      <c r="J18" s="31"/>
      <c r="K18" s="31"/>
      <c r="L18" s="31"/>
      <c r="M18" s="32"/>
      <c r="N18" s="32"/>
      <c r="O18" s="32"/>
      <c r="P18" s="32"/>
      <c r="Q18" s="33"/>
      <c r="R18" s="33"/>
      <c r="S18" s="33"/>
      <c r="T18" s="33"/>
      <c r="U18" s="33"/>
    </row>
    <row r="19" spans="1:21" ht="13.5">
      <c r="A19" s="28">
        <v>15</v>
      </c>
      <c r="B19" s="29"/>
      <c r="C19" s="30"/>
      <c r="D19" s="30"/>
      <c r="E19" s="30"/>
      <c r="F19" s="30"/>
      <c r="G19" s="30"/>
      <c r="H19" s="30"/>
      <c r="I19" s="31"/>
      <c r="J19" s="31"/>
      <c r="K19" s="31"/>
      <c r="L19" s="31"/>
      <c r="M19" s="32"/>
      <c r="N19" s="32"/>
      <c r="O19" s="32"/>
      <c r="P19" s="32"/>
      <c r="Q19" s="33"/>
      <c r="R19" s="33"/>
      <c r="S19" s="33"/>
      <c r="T19" s="33"/>
      <c r="U19" s="33"/>
    </row>
    <row r="20" spans="1:21" ht="13.5">
      <c r="A20" s="28">
        <v>16</v>
      </c>
      <c r="B20" s="29"/>
      <c r="C20" s="30"/>
      <c r="D20" s="30"/>
      <c r="E20" s="30"/>
      <c r="F20" s="30"/>
      <c r="G20" s="30"/>
      <c r="H20" s="30"/>
      <c r="I20" s="31"/>
      <c r="J20" s="31"/>
      <c r="K20" s="31"/>
      <c r="L20" s="31"/>
      <c r="M20" s="32"/>
      <c r="N20" s="32"/>
      <c r="O20" s="32"/>
      <c r="P20" s="32"/>
      <c r="Q20" s="33"/>
      <c r="R20" s="33"/>
      <c r="S20" s="33"/>
      <c r="T20" s="33"/>
      <c r="U20" s="33"/>
    </row>
    <row r="21" spans="1:21" ht="13.5">
      <c r="A21" s="28">
        <v>17</v>
      </c>
      <c r="B21" s="29"/>
      <c r="C21" s="30"/>
      <c r="D21" s="30"/>
      <c r="E21" s="30"/>
      <c r="F21" s="30"/>
      <c r="G21" s="30"/>
      <c r="H21" s="30"/>
      <c r="I21" s="31"/>
      <c r="J21" s="31"/>
      <c r="K21" s="31"/>
      <c r="L21" s="31"/>
      <c r="M21" s="32"/>
      <c r="N21" s="32"/>
      <c r="O21" s="32"/>
      <c r="P21" s="32"/>
      <c r="Q21" s="33"/>
      <c r="R21" s="33"/>
      <c r="S21" s="33"/>
      <c r="T21" s="33"/>
      <c r="U21" s="33"/>
    </row>
    <row r="22" spans="1:21" ht="13.5">
      <c r="A22" s="28">
        <v>18</v>
      </c>
      <c r="B22" s="29"/>
      <c r="C22" s="30"/>
      <c r="D22" s="30"/>
      <c r="E22" s="30"/>
      <c r="F22" s="30"/>
      <c r="G22" s="30"/>
      <c r="H22" s="30"/>
      <c r="I22" s="31"/>
      <c r="J22" s="31"/>
      <c r="K22" s="31"/>
      <c r="L22" s="31"/>
      <c r="M22" s="32"/>
      <c r="N22" s="32"/>
      <c r="O22" s="32"/>
      <c r="P22" s="32"/>
      <c r="Q22" s="33"/>
      <c r="R22" s="33"/>
      <c r="S22" s="33"/>
      <c r="T22" s="33"/>
      <c r="U22" s="33"/>
    </row>
    <row r="23" spans="1:21" ht="13.5">
      <c r="A23" s="28">
        <v>19</v>
      </c>
      <c r="B23" s="29"/>
      <c r="C23" s="30"/>
      <c r="D23" s="30"/>
      <c r="E23" s="30"/>
      <c r="F23" s="30"/>
      <c r="G23" s="30"/>
      <c r="H23" s="30"/>
      <c r="I23" s="31"/>
      <c r="J23" s="31"/>
      <c r="K23" s="31"/>
      <c r="L23" s="31"/>
      <c r="M23" s="32"/>
      <c r="N23" s="32"/>
      <c r="O23" s="32"/>
      <c r="P23" s="32"/>
      <c r="Q23" s="33"/>
      <c r="R23" s="33"/>
      <c r="S23" s="33"/>
      <c r="T23" s="33"/>
      <c r="U23" s="33"/>
    </row>
    <row r="24" spans="1:21" ht="13.5">
      <c r="A24" s="28">
        <v>20</v>
      </c>
      <c r="B24" s="29"/>
      <c r="C24" s="30"/>
      <c r="D24" s="30"/>
      <c r="E24" s="30"/>
      <c r="F24" s="30"/>
      <c r="G24" s="30"/>
      <c r="H24" s="30"/>
      <c r="I24" s="31"/>
      <c r="J24" s="31"/>
      <c r="K24" s="31"/>
      <c r="L24" s="31"/>
      <c r="M24" s="32"/>
      <c r="N24" s="32"/>
      <c r="O24" s="32"/>
      <c r="P24" s="32"/>
      <c r="Q24" s="33"/>
      <c r="R24" s="33"/>
      <c r="S24" s="33"/>
      <c r="T24" s="33"/>
      <c r="U24" s="33"/>
    </row>
    <row r="25" spans="1:21" ht="13.5">
      <c r="A25" s="28">
        <v>21</v>
      </c>
      <c r="B25" s="29"/>
      <c r="C25" s="30"/>
      <c r="D25" s="30"/>
      <c r="E25" s="30"/>
      <c r="F25" s="30"/>
      <c r="G25" s="30"/>
      <c r="H25" s="30"/>
      <c r="I25" s="31"/>
      <c r="J25" s="31"/>
      <c r="K25" s="31"/>
      <c r="L25" s="31"/>
      <c r="M25" s="32"/>
      <c r="N25" s="32"/>
      <c r="O25" s="32"/>
      <c r="P25" s="32"/>
      <c r="Q25" s="33"/>
      <c r="R25" s="33"/>
      <c r="S25" s="33"/>
      <c r="T25" s="33"/>
      <c r="U25" s="33"/>
    </row>
    <row r="26" spans="1:21" ht="13.5">
      <c r="A26" s="28">
        <v>22</v>
      </c>
      <c r="B26" s="29"/>
      <c r="C26" s="30"/>
      <c r="D26" s="30"/>
      <c r="E26" s="30"/>
      <c r="F26" s="30"/>
      <c r="G26" s="30"/>
      <c r="H26" s="30"/>
      <c r="I26" s="31"/>
      <c r="J26" s="31"/>
      <c r="K26" s="31"/>
      <c r="L26" s="31"/>
      <c r="M26" s="32"/>
      <c r="N26" s="32"/>
      <c r="O26" s="32"/>
      <c r="P26" s="32"/>
      <c r="Q26" s="33"/>
      <c r="R26" s="33"/>
      <c r="S26" s="33"/>
      <c r="T26" s="33"/>
      <c r="U26" s="33"/>
    </row>
    <row r="27" spans="1:21" ht="13.5">
      <c r="A27" s="28">
        <v>23</v>
      </c>
      <c r="B27" s="29"/>
      <c r="C27" s="30"/>
      <c r="D27" s="30"/>
      <c r="E27" s="30"/>
      <c r="F27" s="30"/>
      <c r="G27" s="30"/>
      <c r="H27" s="30"/>
      <c r="I27" s="31"/>
      <c r="J27" s="31"/>
      <c r="K27" s="31"/>
      <c r="L27" s="31"/>
      <c r="M27" s="32"/>
      <c r="N27" s="32"/>
      <c r="O27" s="32"/>
      <c r="P27" s="32"/>
      <c r="Q27" s="33"/>
      <c r="R27" s="33"/>
      <c r="S27" s="33"/>
      <c r="T27" s="33"/>
      <c r="U27" s="33"/>
    </row>
    <row r="28" spans="1:21" ht="13.5">
      <c r="A28" s="28">
        <v>24</v>
      </c>
      <c r="B28" s="29"/>
      <c r="C28" s="30"/>
      <c r="D28" s="30"/>
      <c r="E28" s="30"/>
      <c r="F28" s="30"/>
      <c r="G28" s="30"/>
      <c r="H28" s="30"/>
      <c r="I28" s="31"/>
      <c r="J28" s="31"/>
      <c r="K28" s="31"/>
      <c r="L28" s="31"/>
      <c r="M28" s="32"/>
      <c r="N28" s="32"/>
      <c r="O28" s="32"/>
      <c r="P28" s="32"/>
      <c r="Q28" s="33"/>
      <c r="R28" s="33"/>
      <c r="S28" s="33"/>
      <c r="T28" s="33"/>
      <c r="U28" s="33"/>
    </row>
    <row r="29" spans="1:21" ht="13.5">
      <c r="A29" s="28">
        <v>25</v>
      </c>
      <c r="B29" s="29"/>
      <c r="C29" s="30"/>
      <c r="D29" s="30"/>
      <c r="E29" s="30"/>
      <c r="F29" s="30"/>
      <c r="G29" s="30"/>
      <c r="H29" s="30"/>
      <c r="I29" s="31"/>
      <c r="J29" s="31"/>
      <c r="K29" s="31"/>
      <c r="L29" s="31"/>
      <c r="M29" s="32"/>
      <c r="N29" s="32"/>
      <c r="O29" s="32"/>
      <c r="P29" s="32"/>
      <c r="Q29" s="33"/>
      <c r="R29" s="33"/>
      <c r="S29" s="33"/>
      <c r="T29" s="33"/>
      <c r="U29" s="33"/>
    </row>
    <row r="30" spans="1:21" ht="13.5">
      <c r="A30" s="28">
        <v>26</v>
      </c>
      <c r="B30" s="29"/>
      <c r="C30" s="30"/>
      <c r="D30" s="30"/>
      <c r="E30" s="30"/>
      <c r="F30" s="30"/>
      <c r="G30" s="30"/>
      <c r="H30" s="30"/>
      <c r="I30" s="31"/>
      <c r="J30" s="31"/>
      <c r="K30" s="31"/>
      <c r="L30" s="31"/>
      <c r="M30" s="32"/>
      <c r="N30" s="32"/>
      <c r="O30" s="32"/>
      <c r="P30" s="32"/>
      <c r="Q30" s="33"/>
      <c r="R30" s="33"/>
      <c r="S30" s="33"/>
      <c r="T30" s="33"/>
      <c r="U30" s="33"/>
    </row>
    <row r="31" spans="1:21" ht="13.5">
      <c r="A31" s="28">
        <v>27</v>
      </c>
      <c r="B31" s="29"/>
      <c r="C31" s="30"/>
      <c r="D31" s="30"/>
      <c r="E31" s="30"/>
      <c r="F31" s="30"/>
      <c r="G31" s="30"/>
      <c r="H31" s="30"/>
      <c r="I31" s="31"/>
      <c r="J31" s="31"/>
      <c r="K31" s="31"/>
      <c r="L31" s="31"/>
      <c r="M31" s="32"/>
      <c r="N31" s="32"/>
      <c r="O31" s="32"/>
      <c r="P31" s="32"/>
      <c r="Q31" s="33"/>
      <c r="R31" s="33"/>
      <c r="S31" s="33"/>
      <c r="T31" s="33"/>
      <c r="U31" s="33"/>
    </row>
    <row r="32" spans="1:21" ht="13.5">
      <c r="A32" s="28">
        <v>28</v>
      </c>
      <c r="B32" s="29"/>
      <c r="C32" s="30"/>
      <c r="D32" s="30"/>
      <c r="E32" s="30"/>
      <c r="F32" s="30"/>
      <c r="G32" s="30"/>
      <c r="H32" s="30"/>
      <c r="I32" s="31"/>
      <c r="J32" s="31"/>
      <c r="K32" s="31"/>
      <c r="L32" s="31"/>
      <c r="M32" s="32"/>
      <c r="N32" s="32"/>
      <c r="O32" s="32"/>
      <c r="P32" s="32"/>
      <c r="Q32" s="33"/>
      <c r="R32" s="33"/>
      <c r="S32" s="33"/>
      <c r="T32" s="33"/>
      <c r="U32" s="33"/>
    </row>
    <row r="33" spans="1:21" ht="13.5">
      <c r="A33" s="28">
        <v>29</v>
      </c>
      <c r="B33" s="29"/>
      <c r="C33" s="30"/>
      <c r="D33" s="30"/>
      <c r="E33" s="30"/>
      <c r="F33" s="30"/>
      <c r="G33" s="30"/>
      <c r="H33" s="30"/>
      <c r="I33" s="31"/>
      <c r="J33" s="31"/>
      <c r="K33" s="31"/>
      <c r="L33" s="31"/>
      <c r="M33" s="32"/>
      <c r="N33" s="32"/>
      <c r="O33" s="32"/>
      <c r="P33" s="32"/>
      <c r="Q33" s="33"/>
      <c r="R33" s="33"/>
      <c r="S33" s="33"/>
      <c r="T33" s="33"/>
      <c r="U33" s="33"/>
    </row>
    <row r="34" spans="1:21" ht="13.5">
      <c r="A34" s="28">
        <v>30</v>
      </c>
      <c r="B34" s="29"/>
      <c r="C34" s="30"/>
      <c r="D34" s="30"/>
      <c r="E34" s="30"/>
      <c r="F34" s="30"/>
      <c r="G34" s="30"/>
      <c r="H34" s="30"/>
      <c r="I34" s="31"/>
      <c r="J34" s="31"/>
      <c r="K34" s="31"/>
      <c r="L34" s="31"/>
      <c r="M34" s="32"/>
      <c r="N34" s="32"/>
      <c r="O34" s="32"/>
      <c r="P34" s="32"/>
      <c r="Q34" s="33"/>
      <c r="R34" s="33"/>
      <c r="S34" s="33"/>
      <c r="T34" s="33"/>
      <c r="U34" s="33"/>
    </row>
  </sheetData>
  <sheetProtection sheet="1" objects="1" scenarios="1"/>
  <mergeCells count="4">
    <mergeCell ref="C3:H3"/>
    <mergeCell ref="I3:L3"/>
    <mergeCell ref="M3:P3"/>
    <mergeCell ref="Q3:U3"/>
  </mergeCells>
  <dataValidations count="2">
    <dataValidation allowBlank="1" showInputMessage="1" showErrorMessage="1" imeMode="off" sqref="C5:U34"/>
    <dataValidation allowBlank="1" showInputMessage="1" showErrorMessage="1" imeMode="on" sqref="B5:B34"/>
  </dataValidations>
  <printOptions/>
  <pageMargins left="0.787" right="0.787" top="0.984" bottom="0.984" header="0.512" footer="0.512"/>
  <pageSetup fitToHeight="1" fitToWidth="1" horizontalDpi="360" verticalDpi="360" orientation="landscape" paperSize="9" scale="63" r:id="rId2"/>
  <legacyDrawing r:id="rId1"/>
</worksheet>
</file>

<file path=xl/worksheets/sheet5.xml><?xml version="1.0" encoding="utf-8"?>
<worksheet xmlns="http://schemas.openxmlformats.org/spreadsheetml/2006/main" xmlns:r="http://schemas.openxmlformats.org/officeDocument/2006/relationships">
  <sheetPr codeName="Sheet3"/>
  <dimension ref="A1:F64"/>
  <sheetViews>
    <sheetView zoomScale="85" zoomScaleNormal="85" zoomScalePageLayoutView="0" workbookViewId="0" topLeftCell="A1">
      <selection activeCell="A1" sqref="A1"/>
    </sheetView>
  </sheetViews>
  <sheetFormatPr defaultColWidth="9.00390625" defaultRowHeight="13.5"/>
  <cols>
    <col min="1" max="1" width="5.75390625" style="71" bestFit="1" customWidth="1"/>
    <col min="2" max="2" width="8.625" style="78" bestFit="1" customWidth="1"/>
    <col min="3" max="3" width="36.25390625" style="78" customWidth="1"/>
    <col min="4" max="4" width="12.25390625" style="78" bestFit="1" customWidth="1"/>
    <col min="5" max="5" width="77.125" style="79" customWidth="1"/>
    <col min="6" max="6" width="88.75390625" style="80" customWidth="1"/>
    <col min="7" max="7" width="8.625" style="71" customWidth="1"/>
    <col min="8" max="8" width="3.25390625" style="71" customWidth="1"/>
    <col min="9" max="16384" width="9.00390625" style="71" customWidth="1"/>
  </cols>
  <sheetData>
    <row r="1" spans="1:6" ht="30" customHeight="1">
      <c r="A1" s="66"/>
      <c r="B1" s="67" t="s">
        <v>116</v>
      </c>
      <c r="C1" s="68" t="s">
        <v>170</v>
      </c>
      <c r="D1" s="67" t="s">
        <v>119</v>
      </c>
      <c r="E1" s="69" t="s">
        <v>169</v>
      </c>
      <c r="F1" s="70" t="s">
        <v>136</v>
      </c>
    </row>
    <row r="2" spans="1:6" ht="13.5">
      <c r="A2" s="117" t="s">
        <v>157</v>
      </c>
      <c r="B2" s="111">
        <v>1</v>
      </c>
      <c r="C2" s="114" t="s">
        <v>171</v>
      </c>
      <c r="D2" s="111" t="s">
        <v>4</v>
      </c>
      <c r="E2" s="72" t="s">
        <v>125</v>
      </c>
      <c r="F2" s="73" t="s">
        <v>126</v>
      </c>
    </row>
    <row r="3" spans="1:6" ht="13.5">
      <c r="A3" s="118"/>
      <c r="B3" s="112"/>
      <c r="C3" s="115"/>
      <c r="D3" s="112"/>
      <c r="E3" s="72" t="s">
        <v>5</v>
      </c>
      <c r="F3" s="73" t="s">
        <v>6</v>
      </c>
    </row>
    <row r="4" spans="1:6" ht="13.5">
      <c r="A4" s="118"/>
      <c r="B4" s="113"/>
      <c r="C4" s="116"/>
      <c r="D4" s="113"/>
      <c r="E4" s="72" t="s">
        <v>7</v>
      </c>
      <c r="F4" s="73" t="s">
        <v>8</v>
      </c>
    </row>
    <row r="5" spans="1:6" ht="13.5">
      <c r="A5" s="118"/>
      <c r="B5" s="111">
        <v>2</v>
      </c>
      <c r="C5" s="114" t="s">
        <v>202</v>
      </c>
      <c r="D5" s="111" t="s">
        <v>9</v>
      </c>
      <c r="E5" s="72" t="s">
        <v>127</v>
      </c>
      <c r="F5" s="73" t="s">
        <v>128</v>
      </c>
    </row>
    <row r="6" spans="1:6" ht="13.5">
      <c r="A6" s="118"/>
      <c r="B6" s="112"/>
      <c r="C6" s="115"/>
      <c r="D6" s="112"/>
      <c r="E6" s="72" t="s">
        <v>10</v>
      </c>
      <c r="F6" s="73" t="s">
        <v>209</v>
      </c>
    </row>
    <row r="7" spans="1:6" ht="13.5">
      <c r="A7" s="118"/>
      <c r="B7" s="112"/>
      <c r="C7" s="115"/>
      <c r="D7" s="112"/>
      <c r="E7" s="72" t="s">
        <v>11</v>
      </c>
      <c r="F7" s="73" t="s">
        <v>12</v>
      </c>
    </row>
    <row r="8" spans="1:6" ht="13.5">
      <c r="A8" s="118"/>
      <c r="B8" s="113"/>
      <c r="C8" s="116"/>
      <c r="D8" s="113"/>
      <c r="E8" s="72" t="s">
        <v>13</v>
      </c>
      <c r="F8" s="73" t="s">
        <v>14</v>
      </c>
    </row>
    <row r="9" spans="1:6" ht="13.5" customHeight="1">
      <c r="A9" s="118"/>
      <c r="B9" s="111">
        <v>3</v>
      </c>
      <c r="C9" s="114" t="s">
        <v>172</v>
      </c>
      <c r="D9" s="111" t="s">
        <v>15</v>
      </c>
      <c r="E9" s="72" t="s">
        <v>207</v>
      </c>
      <c r="F9" s="74" t="s">
        <v>208</v>
      </c>
    </row>
    <row r="10" spans="1:6" ht="13.5">
      <c r="A10" s="118"/>
      <c r="B10" s="112"/>
      <c r="C10" s="115"/>
      <c r="D10" s="112"/>
      <c r="E10" s="72" t="s">
        <v>16</v>
      </c>
      <c r="F10" s="74" t="s">
        <v>17</v>
      </c>
    </row>
    <row r="11" spans="1:6" ht="13.5">
      <c r="A11" s="118"/>
      <c r="B11" s="112"/>
      <c r="C11" s="115"/>
      <c r="D11" s="112"/>
      <c r="E11" s="72" t="s">
        <v>18</v>
      </c>
      <c r="F11" s="74" t="s">
        <v>19</v>
      </c>
    </row>
    <row r="12" spans="1:6" ht="13.5">
      <c r="A12" s="118"/>
      <c r="B12" s="113"/>
      <c r="C12" s="116"/>
      <c r="D12" s="113"/>
      <c r="E12" s="72" t="s">
        <v>20</v>
      </c>
      <c r="F12" s="74" t="s">
        <v>21</v>
      </c>
    </row>
    <row r="13" spans="1:6" ht="13.5" customHeight="1">
      <c r="A13" s="118"/>
      <c r="B13" s="111">
        <v>4</v>
      </c>
      <c r="C13" s="114" t="s">
        <v>203</v>
      </c>
      <c r="D13" s="111" t="s">
        <v>15</v>
      </c>
      <c r="E13" s="72" t="s">
        <v>22</v>
      </c>
      <c r="F13" s="73" t="s">
        <v>23</v>
      </c>
    </row>
    <row r="14" spans="1:6" ht="13.5">
      <c r="A14" s="118"/>
      <c r="B14" s="112"/>
      <c r="C14" s="115"/>
      <c r="D14" s="112"/>
      <c r="E14" s="72" t="s">
        <v>24</v>
      </c>
      <c r="F14" s="73" t="s">
        <v>25</v>
      </c>
    </row>
    <row r="15" spans="1:6" ht="13.5">
      <c r="A15" s="118"/>
      <c r="B15" s="112"/>
      <c r="C15" s="115"/>
      <c r="D15" s="112"/>
      <c r="E15" s="72" t="s">
        <v>26</v>
      </c>
      <c r="F15" s="73" t="s">
        <v>27</v>
      </c>
    </row>
    <row r="16" spans="1:6" ht="13.5">
      <c r="A16" s="118"/>
      <c r="B16" s="112"/>
      <c r="C16" s="115"/>
      <c r="D16" s="112"/>
      <c r="E16" s="72" t="s">
        <v>28</v>
      </c>
      <c r="F16" s="73" t="s">
        <v>25</v>
      </c>
    </row>
    <row r="17" spans="1:6" ht="13.5">
      <c r="A17" s="118"/>
      <c r="B17" s="113"/>
      <c r="C17" s="116"/>
      <c r="D17" s="113"/>
      <c r="E17" s="72" t="s">
        <v>29</v>
      </c>
      <c r="F17" s="73" t="s">
        <v>187</v>
      </c>
    </row>
    <row r="18" spans="1:6" ht="13.5" customHeight="1">
      <c r="A18" s="118"/>
      <c r="B18" s="111">
        <v>5</v>
      </c>
      <c r="C18" s="114" t="s">
        <v>173</v>
      </c>
      <c r="D18" s="111" t="s">
        <v>30</v>
      </c>
      <c r="E18" s="72" t="s">
        <v>129</v>
      </c>
      <c r="F18" s="74" t="s">
        <v>210</v>
      </c>
    </row>
    <row r="19" spans="1:6" ht="13.5">
      <c r="A19" s="118"/>
      <c r="B19" s="112"/>
      <c r="C19" s="115"/>
      <c r="D19" s="112"/>
      <c r="E19" s="72" t="s">
        <v>197</v>
      </c>
      <c r="F19" s="74" t="s">
        <v>210</v>
      </c>
    </row>
    <row r="20" spans="1:6" ht="13.5">
      <c r="A20" s="118"/>
      <c r="B20" s="113"/>
      <c r="C20" s="116"/>
      <c r="D20" s="113"/>
      <c r="E20" s="72" t="s">
        <v>214</v>
      </c>
      <c r="F20" s="74" t="s">
        <v>211</v>
      </c>
    </row>
    <row r="21" spans="1:6" ht="13.5" customHeight="1">
      <c r="A21" s="118"/>
      <c r="B21" s="111">
        <v>6</v>
      </c>
      <c r="C21" s="114" t="s">
        <v>174</v>
      </c>
      <c r="D21" s="111" t="s">
        <v>31</v>
      </c>
      <c r="E21" s="72" t="s">
        <v>130</v>
      </c>
      <c r="F21" s="74" t="s">
        <v>131</v>
      </c>
    </row>
    <row r="22" spans="1:6" ht="13.5">
      <c r="A22" s="119"/>
      <c r="B22" s="112"/>
      <c r="C22" s="115"/>
      <c r="D22" s="112"/>
      <c r="E22" s="72" t="s">
        <v>32</v>
      </c>
      <c r="F22" s="74" t="s">
        <v>33</v>
      </c>
    </row>
    <row r="23" spans="1:6" ht="13.5">
      <c r="A23" s="120"/>
      <c r="B23" s="113"/>
      <c r="C23" s="116"/>
      <c r="D23" s="113"/>
      <c r="E23" s="72" t="s">
        <v>34</v>
      </c>
      <c r="F23" s="74" t="s">
        <v>35</v>
      </c>
    </row>
    <row r="24" spans="1:6" ht="13.5" customHeight="1">
      <c r="A24" s="125" t="s">
        <v>76</v>
      </c>
      <c r="B24" s="121">
        <v>1</v>
      </c>
      <c r="C24" s="114" t="s">
        <v>175</v>
      </c>
      <c r="D24" s="121" t="s">
        <v>188</v>
      </c>
      <c r="E24" s="75" t="s">
        <v>57</v>
      </c>
      <c r="F24" s="74" t="s">
        <v>58</v>
      </c>
    </row>
    <row r="25" spans="1:6" ht="13.5">
      <c r="A25" s="125"/>
      <c r="B25" s="121"/>
      <c r="C25" s="115"/>
      <c r="D25" s="121"/>
      <c r="E25" s="75" t="s">
        <v>59</v>
      </c>
      <c r="F25" s="74" t="s">
        <v>212</v>
      </c>
    </row>
    <row r="26" spans="1:6" ht="13.5">
      <c r="A26" s="125"/>
      <c r="B26" s="121"/>
      <c r="C26" s="115"/>
      <c r="D26" s="121"/>
      <c r="E26" s="75" t="s">
        <v>60</v>
      </c>
      <c r="F26" s="74" t="s">
        <v>61</v>
      </c>
    </row>
    <row r="27" spans="1:6" ht="13.5">
      <c r="A27" s="125"/>
      <c r="B27" s="121"/>
      <c r="C27" s="116"/>
      <c r="D27" s="121"/>
      <c r="E27" s="75" t="s">
        <v>62</v>
      </c>
      <c r="F27" s="74" t="s">
        <v>63</v>
      </c>
    </row>
    <row r="28" spans="1:6" ht="13.5">
      <c r="A28" s="125"/>
      <c r="B28" s="121">
        <v>2</v>
      </c>
      <c r="C28" s="114" t="s">
        <v>176</v>
      </c>
      <c r="D28" s="121" t="s">
        <v>9</v>
      </c>
      <c r="E28" s="75" t="s">
        <v>65</v>
      </c>
      <c r="F28" s="74" t="s">
        <v>66</v>
      </c>
    </row>
    <row r="29" spans="1:6" ht="13.5">
      <c r="A29" s="125"/>
      <c r="B29" s="121"/>
      <c r="C29" s="115"/>
      <c r="D29" s="121"/>
      <c r="E29" s="75" t="s">
        <v>189</v>
      </c>
      <c r="F29" s="74" t="s">
        <v>67</v>
      </c>
    </row>
    <row r="30" spans="1:6" ht="13.5">
      <c r="A30" s="125"/>
      <c r="B30" s="121"/>
      <c r="C30" s="116"/>
      <c r="D30" s="121"/>
      <c r="E30" s="75" t="s">
        <v>68</v>
      </c>
      <c r="F30" s="74" t="s">
        <v>63</v>
      </c>
    </row>
    <row r="31" spans="1:6" ht="13.5">
      <c r="A31" s="125"/>
      <c r="B31" s="121">
        <v>3</v>
      </c>
      <c r="C31" s="114" t="s">
        <v>217</v>
      </c>
      <c r="D31" s="121" t="s">
        <v>190</v>
      </c>
      <c r="E31" s="75" t="s">
        <v>215</v>
      </c>
      <c r="F31" s="74" t="s">
        <v>213</v>
      </c>
    </row>
    <row r="32" spans="1:6" ht="13.5">
      <c r="A32" s="125"/>
      <c r="B32" s="121"/>
      <c r="C32" s="116"/>
      <c r="D32" s="121"/>
      <c r="E32" s="75" t="s">
        <v>69</v>
      </c>
      <c r="F32" s="74" t="s">
        <v>70</v>
      </c>
    </row>
    <row r="33" spans="1:6" ht="13.5" customHeight="1">
      <c r="A33" s="125"/>
      <c r="B33" s="121">
        <v>4</v>
      </c>
      <c r="C33" s="114" t="s">
        <v>177</v>
      </c>
      <c r="D33" s="121" t="s">
        <v>191</v>
      </c>
      <c r="E33" s="75" t="s">
        <v>72</v>
      </c>
      <c r="F33" s="74" t="s">
        <v>73</v>
      </c>
    </row>
    <row r="34" spans="1:6" ht="13.5">
      <c r="A34" s="125"/>
      <c r="B34" s="121"/>
      <c r="C34" s="116"/>
      <c r="D34" s="121"/>
      <c r="E34" s="75" t="s">
        <v>74</v>
      </c>
      <c r="F34" s="74" t="s">
        <v>75</v>
      </c>
    </row>
    <row r="35" spans="1:6" ht="27">
      <c r="A35" s="122" t="s">
        <v>55</v>
      </c>
      <c r="B35" s="111">
        <v>1</v>
      </c>
      <c r="C35" s="114" t="s">
        <v>178</v>
      </c>
      <c r="D35" s="111" t="s">
        <v>9</v>
      </c>
      <c r="E35" s="76" t="s">
        <v>132</v>
      </c>
      <c r="F35" s="74" t="s">
        <v>198</v>
      </c>
    </row>
    <row r="36" spans="1:6" ht="13.5">
      <c r="A36" s="123"/>
      <c r="B36" s="112"/>
      <c r="C36" s="115"/>
      <c r="D36" s="112"/>
      <c r="E36" s="76" t="s">
        <v>133</v>
      </c>
      <c r="F36" s="74" t="s">
        <v>36</v>
      </c>
    </row>
    <row r="37" spans="1:6" ht="13.5">
      <c r="A37" s="123"/>
      <c r="B37" s="112"/>
      <c r="C37" s="115"/>
      <c r="D37" s="112"/>
      <c r="E37" s="76" t="s">
        <v>134</v>
      </c>
      <c r="F37" s="74" t="s">
        <v>0</v>
      </c>
    </row>
    <row r="38" spans="1:6" ht="13.5">
      <c r="A38" s="123"/>
      <c r="B38" s="112"/>
      <c r="C38" s="115"/>
      <c r="D38" s="112"/>
      <c r="E38" s="76" t="s">
        <v>1</v>
      </c>
      <c r="F38" s="74" t="s">
        <v>2</v>
      </c>
    </row>
    <row r="39" spans="1:6" ht="13.5">
      <c r="A39" s="123"/>
      <c r="B39" s="113"/>
      <c r="C39" s="116"/>
      <c r="D39" s="113"/>
      <c r="E39" s="76" t="s">
        <v>37</v>
      </c>
      <c r="F39" s="73" t="s">
        <v>3</v>
      </c>
    </row>
    <row r="40" spans="1:6" ht="27" customHeight="1">
      <c r="A40" s="123"/>
      <c r="B40" s="111">
        <v>2</v>
      </c>
      <c r="C40" s="114" t="s">
        <v>204</v>
      </c>
      <c r="D40" s="111" t="s">
        <v>192</v>
      </c>
      <c r="E40" s="76" t="s">
        <v>39</v>
      </c>
      <c r="F40" s="74" t="s">
        <v>219</v>
      </c>
    </row>
    <row r="41" spans="1:6" ht="27">
      <c r="A41" s="123"/>
      <c r="B41" s="112"/>
      <c r="C41" s="115"/>
      <c r="D41" s="112"/>
      <c r="E41" s="76" t="s">
        <v>218</v>
      </c>
      <c r="F41" s="74" t="s">
        <v>40</v>
      </c>
    </row>
    <row r="42" spans="1:6" ht="13.5">
      <c r="A42" s="123"/>
      <c r="B42" s="113"/>
      <c r="C42" s="116"/>
      <c r="D42" s="113"/>
      <c r="E42" s="76" t="s">
        <v>41</v>
      </c>
      <c r="F42" s="74" t="s">
        <v>42</v>
      </c>
    </row>
    <row r="43" spans="1:6" ht="13.5" customHeight="1">
      <c r="A43" s="123"/>
      <c r="B43" s="111">
        <v>3</v>
      </c>
      <c r="C43" s="114" t="s">
        <v>205</v>
      </c>
      <c r="D43" s="111" t="s">
        <v>193</v>
      </c>
      <c r="E43" s="76" t="s">
        <v>43</v>
      </c>
      <c r="F43" s="74" t="s">
        <v>46</v>
      </c>
    </row>
    <row r="44" spans="1:6" ht="13.5">
      <c r="A44" s="123"/>
      <c r="B44" s="112"/>
      <c r="C44" s="115"/>
      <c r="D44" s="112"/>
      <c r="E44" s="76" t="s">
        <v>45</v>
      </c>
      <c r="F44" s="74" t="s">
        <v>47</v>
      </c>
    </row>
    <row r="45" spans="1:6" ht="13.5">
      <c r="A45" s="123"/>
      <c r="B45" s="113"/>
      <c r="C45" s="116"/>
      <c r="D45" s="113"/>
      <c r="E45" s="76" t="s">
        <v>44</v>
      </c>
      <c r="F45" s="74" t="s">
        <v>48</v>
      </c>
    </row>
    <row r="46" spans="1:6" ht="13.5" customHeight="1">
      <c r="A46" s="123"/>
      <c r="B46" s="111">
        <v>4</v>
      </c>
      <c r="C46" s="114" t="s">
        <v>179</v>
      </c>
      <c r="D46" s="111" t="s">
        <v>194</v>
      </c>
      <c r="E46" s="76" t="s">
        <v>49</v>
      </c>
      <c r="F46" s="74" t="s">
        <v>50</v>
      </c>
    </row>
    <row r="47" spans="1:6" ht="13.5">
      <c r="A47" s="123"/>
      <c r="B47" s="112"/>
      <c r="C47" s="115"/>
      <c r="D47" s="112"/>
      <c r="E47" s="76" t="s">
        <v>51</v>
      </c>
      <c r="F47" s="74" t="s">
        <v>54</v>
      </c>
    </row>
    <row r="48" spans="1:6" ht="13.5">
      <c r="A48" s="124"/>
      <c r="B48" s="113"/>
      <c r="C48" s="116"/>
      <c r="D48" s="113"/>
      <c r="E48" s="76" t="s">
        <v>52</v>
      </c>
      <c r="F48" s="74" t="s">
        <v>53</v>
      </c>
    </row>
    <row r="49" spans="1:6" ht="13.5" customHeight="1">
      <c r="A49" s="126" t="s">
        <v>111</v>
      </c>
      <c r="B49" s="111">
        <v>1</v>
      </c>
      <c r="C49" s="114" t="s">
        <v>181</v>
      </c>
      <c r="D49" s="111" t="s">
        <v>195</v>
      </c>
      <c r="E49" s="77" t="s">
        <v>78</v>
      </c>
      <c r="F49" s="74" t="s">
        <v>79</v>
      </c>
    </row>
    <row r="50" spans="1:6" ht="27">
      <c r="A50" s="127"/>
      <c r="B50" s="112"/>
      <c r="C50" s="115"/>
      <c r="D50" s="112"/>
      <c r="E50" s="77" t="s">
        <v>80</v>
      </c>
      <c r="F50" s="74" t="s">
        <v>81</v>
      </c>
    </row>
    <row r="51" spans="1:6" ht="13.5">
      <c r="A51" s="127"/>
      <c r="B51" s="113"/>
      <c r="C51" s="116"/>
      <c r="D51" s="113"/>
      <c r="E51" s="77" t="s">
        <v>82</v>
      </c>
      <c r="F51" s="74" t="s">
        <v>79</v>
      </c>
    </row>
    <row r="52" spans="1:6" ht="13.5" customHeight="1">
      <c r="A52" s="127"/>
      <c r="B52" s="111">
        <v>2</v>
      </c>
      <c r="C52" s="114" t="s">
        <v>182</v>
      </c>
      <c r="D52" s="111" t="s">
        <v>38</v>
      </c>
      <c r="E52" s="77" t="s">
        <v>83</v>
      </c>
      <c r="F52" s="74" t="s">
        <v>84</v>
      </c>
    </row>
    <row r="53" spans="1:6" ht="13.5">
      <c r="A53" s="127"/>
      <c r="B53" s="112"/>
      <c r="C53" s="115"/>
      <c r="D53" s="112"/>
      <c r="E53" s="77" t="s">
        <v>85</v>
      </c>
      <c r="F53" s="74" t="s">
        <v>86</v>
      </c>
    </row>
    <row r="54" spans="1:6" ht="13.5">
      <c r="A54" s="127"/>
      <c r="B54" s="112"/>
      <c r="C54" s="115"/>
      <c r="D54" s="112"/>
      <c r="E54" s="77" t="s">
        <v>87</v>
      </c>
      <c r="F54" s="74" t="s">
        <v>88</v>
      </c>
    </row>
    <row r="55" spans="1:6" ht="13.5">
      <c r="A55" s="127"/>
      <c r="B55" s="113"/>
      <c r="C55" s="116"/>
      <c r="D55" s="113"/>
      <c r="E55" s="77" t="s">
        <v>89</v>
      </c>
      <c r="F55" s="74" t="s">
        <v>90</v>
      </c>
    </row>
    <row r="56" spans="1:6" ht="13.5" customHeight="1">
      <c r="A56" s="127"/>
      <c r="B56" s="111">
        <v>3</v>
      </c>
      <c r="C56" s="114" t="s">
        <v>184</v>
      </c>
      <c r="D56" s="111" t="s">
        <v>191</v>
      </c>
      <c r="E56" s="77" t="s">
        <v>92</v>
      </c>
      <c r="F56" s="74" t="s">
        <v>93</v>
      </c>
    </row>
    <row r="57" spans="1:6" ht="27">
      <c r="A57" s="127"/>
      <c r="B57" s="112"/>
      <c r="C57" s="115"/>
      <c r="D57" s="112"/>
      <c r="E57" s="77" t="s">
        <v>94</v>
      </c>
      <c r="F57" s="74" t="s">
        <v>95</v>
      </c>
    </row>
    <row r="58" spans="1:6" ht="13.5">
      <c r="A58" s="127"/>
      <c r="B58" s="113"/>
      <c r="C58" s="116"/>
      <c r="D58" s="113"/>
      <c r="E58" s="77" t="s">
        <v>96</v>
      </c>
      <c r="F58" s="74" t="s">
        <v>97</v>
      </c>
    </row>
    <row r="59" spans="1:6" ht="13.5" customHeight="1">
      <c r="A59" s="127"/>
      <c r="B59" s="111">
        <v>4</v>
      </c>
      <c r="C59" s="114" t="s">
        <v>185</v>
      </c>
      <c r="D59" s="111" t="s">
        <v>196</v>
      </c>
      <c r="E59" s="77" t="s">
        <v>98</v>
      </c>
      <c r="F59" s="74" t="s">
        <v>102</v>
      </c>
    </row>
    <row r="60" spans="1:6" ht="13.5">
      <c r="A60" s="127"/>
      <c r="B60" s="112"/>
      <c r="C60" s="115"/>
      <c r="D60" s="112"/>
      <c r="E60" s="77" t="s">
        <v>99</v>
      </c>
      <c r="F60" s="74" t="s">
        <v>102</v>
      </c>
    </row>
    <row r="61" spans="1:6" ht="13.5">
      <c r="A61" s="127"/>
      <c r="B61" s="113"/>
      <c r="C61" s="116"/>
      <c r="D61" s="113"/>
      <c r="E61" s="77" t="s">
        <v>100</v>
      </c>
      <c r="F61" s="74" t="s">
        <v>101</v>
      </c>
    </row>
    <row r="62" spans="1:6" ht="13.5" customHeight="1">
      <c r="A62" s="127"/>
      <c r="B62" s="111">
        <v>5</v>
      </c>
      <c r="C62" s="114" t="s">
        <v>186</v>
      </c>
      <c r="D62" s="111" t="s">
        <v>4</v>
      </c>
      <c r="E62" s="77" t="s">
        <v>105</v>
      </c>
      <c r="F62" s="74" t="s">
        <v>108</v>
      </c>
    </row>
    <row r="63" spans="1:6" ht="13.5">
      <c r="A63" s="127"/>
      <c r="B63" s="112"/>
      <c r="C63" s="115"/>
      <c r="D63" s="112"/>
      <c r="E63" s="77" t="s">
        <v>106</v>
      </c>
      <c r="F63" s="74" t="s">
        <v>109</v>
      </c>
    </row>
    <row r="64" spans="1:6" ht="13.5">
      <c r="A64" s="127"/>
      <c r="B64" s="113"/>
      <c r="C64" s="116"/>
      <c r="D64" s="113"/>
      <c r="E64" s="77" t="s">
        <v>107</v>
      </c>
      <c r="F64" s="74" t="s">
        <v>110</v>
      </c>
    </row>
  </sheetData>
  <sheetProtection sheet="1" objects="1" scenarios="1"/>
  <mergeCells count="61">
    <mergeCell ref="C56:C58"/>
    <mergeCell ref="B62:B64"/>
    <mergeCell ref="D62:D64"/>
    <mergeCell ref="A49:A64"/>
    <mergeCell ref="B56:B58"/>
    <mergeCell ref="D56:D58"/>
    <mergeCell ref="B59:B61"/>
    <mergeCell ref="D59:D61"/>
    <mergeCell ref="C59:C61"/>
    <mergeCell ref="C62:C64"/>
    <mergeCell ref="B49:B51"/>
    <mergeCell ref="D49:D51"/>
    <mergeCell ref="B52:B55"/>
    <mergeCell ref="D52:D55"/>
    <mergeCell ref="C49:C51"/>
    <mergeCell ref="C52:C55"/>
    <mergeCell ref="B33:B34"/>
    <mergeCell ref="D33:D34"/>
    <mergeCell ref="B46:B48"/>
    <mergeCell ref="D46:D48"/>
    <mergeCell ref="C46:C48"/>
    <mergeCell ref="C35:C39"/>
    <mergeCell ref="C40:C42"/>
    <mergeCell ref="C43:C45"/>
    <mergeCell ref="B43:B45"/>
    <mergeCell ref="D43:D45"/>
    <mergeCell ref="A24:A34"/>
    <mergeCell ref="C33:C34"/>
    <mergeCell ref="B40:B42"/>
    <mergeCell ref="D40:D42"/>
    <mergeCell ref="D28:D30"/>
    <mergeCell ref="B31:B32"/>
    <mergeCell ref="D31:D32"/>
    <mergeCell ref="C24:C27"/>
    <mergeCell ref="C28:C30"/>
    <mergeCell ref="C31:C32"/>
    <mergeCell ref="A2:A23"/>
    <mergeCell ref="B35:B39"/>
    <mergeCell ref="D35:D39"/>
    <mergeCell ref="B24:B27"/>
    <mergeCell ref="D24:D27"/>
    <mergeCell ref="B28:B30"/>
    <mergeCell ref="C2:C4"/>
    <mergeCell ref="C5:C8"/>
    <mergeCell ref="C9:C12"/>
    <mergeCell ref="A35:A48"/>
    <mergeCell ref="D2:D4"/>
    <mergeCell ref="D5:D8"/>
    <mergeCell ref="D9:D12"/>
    <mergeCell ref="C21:C23"/>
    <mergeCell ref="D13:D17"/>
    <mergeCell ref="D18:D20"/>
    <mergeCell ref="C13:C17"/>
    <mergeCell ref="C18:C20"/>
    <mergeCell ref="D21:D23"/>
    <mergeCell ref="B21:B23"/>
    <mergeCell ref="B2:B4"/>
    <mergeCell ref="B5:B8"/>
    <mergeCell ref="B9:B12"/>
    <mergeCell ref="B13:B17"/>
    <mergeCell ref="B18:B20"/>
  </mergeCells>
  <printOptions/>
  <pageMargins left="0.7874015748031497" right="0.7874015748031497" top="0.5905511811023623" bottom="0.5905511811023623" header="0.5118110236220472" footer="0.5118110236220472"/>
  <pageSetup horizontalDpi="360" verticalDpi="360" orientation="landscape" paperSize="9" scale="55" r:id="rId1"/>
</worksheet>
</file>

<file path=xl/worksheets/sheet6.xml><?xml version="1.0" encoding="utf-8"?>
<worksheet xmlns="http://schemas.openxmlformats.org/spreadsheetml/2006/main" xmlns:r="http://schemas.openxmlformats.org/officeDocument/2006/relationships">
  <sheetPr codeName="Sheet4"/>
  <dimension ref="A1:E70"/>
  <sheetViews>
    <sheetView showGridLines="0" view="pageBreakPreview" zoomScale="95" zoomScaleSheetLayoutView="95"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D1"/>
    </sheetView>
  </sheetViews>
  <sheetFormatPr defaultColWidth="9.00390625" defaultRowHeight="13.5"/>
  <cols>
    <col min="1" max="1" width="7.00390625" style="15" customWidth="1"/>
    <col min="2" max="2" width="26.25390625" style="16" customWidth="1"/>
    <col min="3" max="3" width="51.25390625" style="16" customWidth="1"/>
    <col min="4" max="4" width="65.875" style="16" customWidth="1"/>
    <col min="5" max="5" width="14.875" style="18" customWidth="1"/>
    <col min="6" max="7" width="9.00390625" style="17" customWidth="1"/>
    <col min="8" max="16384" width="9.00390625" style="15" customWidth="1"/>
  </cols>
  <sheetData>
    <row r="1" spans="1:5" ht="27.75" customHeight="1">
      <c r="A1" s="135" t="s">
        <v>167</v>
      </c>
      <c r="B1" s="135"/>
      <c r="C1" s="135"/>
      <c r="D1" s="135"/>
      <c r="E1" s="61"/>
    </row>
    <row r="2" ht="15.75" customHeight="1"/>
    <row r="3" spans="3:4" ht="14.25">
      <c r="C3" s="65" t="s">
        <v>113</v>
      </c>
      <c r="D3" s="65" t="s">
        <v>115</v>
      </c>
    </row>
    <row r="4" spans="3:5" ht="32.25" customHeight="1">
      <c r="C4" s="81">
        <v>3</v>
      </c>
      <c r="D4" s="82">
        <f>VLOOKUP($C$4,データ!A4:$U$34,2,0)</f>
        <v>0</v>
      </c>
      <c r="E4" s="17"/>
    </row>
    <row r="5" ht="18.75" customHeight="1">
      <c r="E5" s="19"/>
    </row>
    <row r="6" ht="9.75" customHeight="1">
      <c r="B6" s="18"/>
    </row>
    <row r="7" spans="1:5" ht="27" customHeight="1">
      <c r="A7" s="139" t="s">
        <v>157</v>
      </c>
      <c r="B7" s="62" t="s">
        <v>170</v>
      </c>
      <c r="C7" s="63" t="s">
        <v>169</v>
      </c>
      <c r="D7" s="20" t="s">
        <v>136</v>
      </c>
      <c r="E7" s="21"/>
    </row>
    <row r="8" spans="1:5" ht="14.25" customHeight="1">
      <c r="A8" s="140"/>
      <c r="B8" s="128">
        <f>IF(E8&gt;0,IF(E8=1,'アセスメント表 '!C2,""),"")</f>
      </c>
      <c r="C8" s="64">
        <f>IF(E8&gt;0,IF(E8=1,'アセスメント表 '!E2,""),"")</f>
      </c>
      <c r="D8" s="22">
        <f>IF(E8&gt;0,IF(E8=1,'アセスメント表 '!F2,""),"")</f>
      </c>
      <c r="E8" s="23">
        <f>VLOOKUP($C$4,データ!$A$4:$X$34,3,0)</f>
        <v>0</v>
      </c>
    </row>
    <row r="9" spans="1:5" ht="14.25">
      <c r="A9" s="140"/>
      <c r="B9" s="129"/>
      <c r="C9" s="64">
        <f>IF(E9&gt;0,IF(E9=1,'アセスメント表 '!E3,""),"")</f>
      </c>
      <c r="D9" s="22">
        <f>IF(E9&gt;0,IF(E9=1,'アセスメント表 '!F3,""),"")</f>
      </c>
      <c r="E9" s="23">
        <f>VLOOKUP($C$4,データ!$A$4:$X$34,3,0)</f>
        <v>0</v>
      </c>
    </row>
    <row r="10" spans="1:5" ht="14.25">
      <c r="A10" s="140"/>
      <c r="B10" s="130"/>
      <c r="C10" s="64">
        <f>IF(E10&gt;0,IF(E10=1,'アセスメント表 '!E4,""),"")</f>
      </c>
      <c r="D10" s="22">
        <f>IF(E10&gt;0,IF(E10=1,'アセスメント表 '!F4,""),"")</f>
      </c>
      <c r="E10" s="23">
        <f>VLOOKUP($C$4,データ!$A$4:$X$34,3,0)</f>
        <v>0</v>
      </c>
    </row>
    <row r="11" spans="1:5" ht="14.25" customHeight="1">
      <c r="A11" s="140"/>
      <c r="B11" s="128">
        <f>IF(E11&gt;0,IF(E11=1,'アセスメント表 '!C5,""),"")</f>
      </c>
      <c r="C11" s="64">
        <f>IF(E11&gt;0,IF(E11=1,'アセスメント表 '!E5,""),"")</f>
      </c>
      <c r="D11" s="22">
        <f>IF(E11&gt;0,IF(E11=1,'アセスメント表 '!F5,""),"")</f>
      </c>
      <c r="E11" s="23">
        <f>VLOOKUP($C$4,データ!$A$4:$X$34,4,0)</f>
        <v>0</v>
      </c>
    </row>
    <row r="12" spans="1:5" ht="14.25">
      <c r="A12" s="140"/>
      <c r="B12" s="129"/>
      <c r="C12" s="64">
        <f>IF(E12&gt;0,IF(E12=1,'アセスメント表 '!E6,""),"")</f>
      </c>
      <c r="D12" s="22">
        <f>IF(E12&gt;0,IF(E12=1,'アセスメント表 '!F6,""),"")</f>
      </c>
      <c r="E12" s="23">
        <f>VLOOKUP($C$4,データ!$A$4:$X$34,4,0)</f>
        <v>0</v>
      </c>
    </row>
    <row r="13" spans="1:5" ht="14.25">
      <c r="A13" s="140"/>
      <c r="B13" s="129"/>
      <c r="C13" s="64">
        <f>IF(E13&gt;0,IF(E13=1,'アセスメント表 '!E7,""),"")</f>
      </c>
      <c r="D13" s="22">
        <f>IF(E13&gt;0,IF(E13=1,'アセスメント表 '!F7,""),"")</f>
      </c>
      <c r="E13" s="23">
        <f>VLOOKUP($C$4,データ!$A$4:$X$34,4,0)</f>
        <v>0</v>
      </c>
    </row>
    <row r="14" spans="1:5" ht="14.25">
      <c r="A14" s="140"/>
      <c r="B14" s="130"/>
      <c r="C14" s="64">
        <f>IF(E14&gt;0,IF(E14=1,'アセスメント表 '!E8,""),"")</f>
      </c>
      <c r="D14" s="22">
        <f>IF(E14&gt;0,IF(E14=1,'アセスメント表 '!F8,""),"")</f>
      </c>
      <c r="E14" s="23">
        <f>VLOOKUP($C$4,データ!$A$4:$X$34,4,0)</f>
        <v>0</v>
      </c>
    </row>
    <row r="15" spans="1:5" ht="14.25" customHeight="1">
      <c r="A15" s="140"/>
      <c r="B15" s="128">
        <f>IF(E15&gt;0,IF(E15=1,'アセスメント表 '!C9,""),"")</f>
      </c>
      <c r="C15" s="64">
        <f>IF(E15&gt;0,IF(E15=1,'アセスメント表 '!E9,""),"")</f>
      </c>
      <c r="D15" s="22">
        <f>IF(E15&gt;0,IF(E15=1,'アセスメント表 '!F9,""),"")</f>
      </c>
      <c r="E15" s="23">
        <f>VLOOKUP($C$4,データ!$A$4:$X$34,5,0)</f>
        <v>0</v>
      </c>
    </row>
    <row r="16" spans="1:5" ht="14.25">
      <c r="A16" s="140"/>
      <c r="B16" s="129"/>
      <c r="C16" s="64">
        <f>IF(E16&gt;0,IF(E16=1,'アセスメント表 '!E10,""),"")</f>
      </c>
      <c r="D16" s="22">
        <f>IF(E16&gt;0,IF(E16=1,'アセスメント表 '!F10,""),"")</f>
      </c>
      <c r="E16" s="23">
        <f>VLOOKUP($C$4,データ!$A$4:$X$34,5,0)</f>
        <v>0</v>
      </c>
    </row>
    <row r="17" spans="1:5" ht="14.25">
      <c r="A17" s="140"/>
      <c r="B17" s="129"/>
      <c r="C17" s="64">
        <f>IF(E17&gt;0,IF(E17=1,'アセスメント表 '!E11,""),"")</f>
      </c>
      <c r="D17" s="22">
        <f>IF(E17&gt;0,IF(E17=1,'アセスメント表 '!F11,""),"")</f>
      </c>
      <c r="E17" s="23">
        <f>VLOOKUP($C$4,データ!$A$4:$X$34,5,0)</f>
        <v>0</v>
      </c>
    </row>
    <row r="18" spans="1:5" ht="14.25">
      <c r="A18" s="140"/>
      <c r="B18" s="130"/>
      <c r="C18" s="64">
        <f>IF(E18&gt;0,IF(E18=1,'アセスメント表 '!E12,""),"")</f>
      </c>
      <c r="D18" s="22">
        <f>IF(E18&gt;0,IF(E18=1,'アセスメント表 '!F12,""),"")</f>
      </c>
      <c r="E18" s="23">
        <f>VLOOKUP($C$4,データ!$A$4:$X$34,5,0)</f>
        <v>0</v>
      </c>
    </row>
    <row r="19" spans="1:5" ht="14.25" customHeight="1">
      <c r="A19" s="140"/>
      <c r="B19" s="128">
        <f>IF(E15&gt;0,IF(E15=1,'アセスメント表 '!C13,""),"")</f>
      </c>
      <c r="C19" s="64">
        <f>IF(E19&gt;0,IF(E19=1,'アセスメント表 '!E13,""),"")</f>
      </c>
      <c r="D19" s="22">
        <f>IF(E19&gt;0,IF(E19=1,'アセスメント表 '!F13,""),"")</f>
      </c>
      <c r="E19" s="23">
        <f>VLOOKUP($C$4,データ!$A$4:$X$34,6,0)</f>
        <v>0</v>
      </c>
    </row>
    <row r="20" spans="1:5" ht="14.25">
      <c r="A20" s="140"/>
      <c r="B20" s="129"/>
      <c r="C20" s="64">
        <f>IF(E20&gt;0,IF(E20=1,'アセスメント表 '!E14,""),"")</f>
      </c>
      <c r="D20" s="22">
        <f>IF(E20&gt;0,IF(E20=1,'アセスメント表 '!F14,""),"")</f>
      </c>
      <c r="E20" s="23">
        <f>VLOOKUP($C$4,データ!$A$4:$X$34,6,0)</f>
        <v>0</v>
      </c>
    </row>
    <row r="21" spans="1:5" ht="14.25">
      <c r="A21" s="140"/>
      <c r="B21" s="129"/>
      <c r="C21" s="64">
        <f>IF(E21&gt;0,IF(E21=1,'アセスメント表 '!E15,""),"")</f>
      </c>
      <c r="D21" s="22">
        <f>IF(E21&gt;0,IF(E21=1,'アセスメント表 '!F15,""),"")</f>
      </c>
      <c r="E21" s="23">
        <f>VLOOKUP($C$4,データ!$A$4:$X$34,6,0)</f>
        <v>0</v>
      </c>
    </row>
    <row r="22" spans="1:5" ht="14.25">
      <c r="A22" s="140"/>
      <c r="B22" s="129"/>
      <c r="C22" s="64">
        <f>IF(E22&gt;0,IF(E22=1,'アセスメント表 '!E16,""),"")</f>
      </c>
      <c r="D22" s="22">
        <f>IF(E22&gt;0,IF(E22=1,'アセスメント表 '!F16,""),"")</f>
      </c>
      <c r="E22" s="23">
        <f>VLOOKUP($C$4,データ!$A$4:$X$34,6,0)</f>
        <v>0</v>
      </c>
    </row>
    <row r="23" spans="1:5" ht="14.25">
      <c r="A23" s="140"/>
      <c r="B23" s="130"/>
      <c r="C23" s="64">
        <f>IF(E23&gt;0,IF(E23=1,'アセスメント表 '!E17,""),"")</f>
      </c>
      <c r="D23" s="22">
        <f>IF(E23&gt;0,IF(E23=1,'アセスメント表 '!F17,""),"")</f>
      </c>
      <c r="E23" s="23">
        <f>VLOOKUP($C$4,データ!$A$4:$X$34,6,0)</f>
        <v>0</v>
      </c>
    </row>
    <row r="24" spans="1:5" ht="14.25" customHeight="1">
      <c r="A24" s="140"/>
      <c r="B24" s="128">
        <f>IF(E24&gt;0,IF(E24=1,'アセスメント表 '!C18,""),"")</f>
      </c>
      <c r="C24" s="64">
        <f>IF(E24&gt;0,IF(E24=1,'アセスメント表 '!E18,""),"")</f>
      </c>
      <c r="D24" s="22">
        <f>IF(E24&gt;0,IF(E24=1,'アセスメント表 '!F18,""),"")</f>
      </c>
      <c r="E24" s="23">
        <f>VLOOKUP($C$4,データ!$A$4:$X$34,7,0)</f>
        <v>0</v>
      </c>
    </row>
    <row r="25" spans="1:5" ht="14.25">
      <c r="A25" s="140"/>
      <c r="B25" s="129"/>
      <c r="C25" s="64">
        <f>IF(E25&gt;0,IF(E25=1,'アセスメント表 '!E19,""),"")</f>
      </c>
      <c r="D25" s="22">
        <f>IF(E25&gt;0,IF(E25=1,'アセスメント表 '!F19,""),"")</f>
      </c>
      <c r="E25" s="23">
        <f>VLOOKUP($C$4,データ!$A$4:$X$34,7,0)</f>
        <v>0</v>
      </c>
    </row>
    <row r="26" spans="1:5" ht="14.25">
      <c r="A26" s="140"/>
      <c r="B26" s="130"/>
      <c r="C26" s="64">
        <f>IF(E26&gt;0,IF(E26=1,'アセスメント表 '!E20,""),"")</f>
      </c>
      <c r="D26" s="22">
        <f>IF(E26&gt;0,IF(E26=1,'アセスメント表 '!F20,""),"")</f>
      </c>
      <c r="E26" s="23">
        <f>VLOOKUP($C$4,データ!$A$4:$X$34,7,0)</f>
        <v>0</v>
      </c>
    </row>
    <row r="27" spans="1:5" ht="14.25" customHeight="1">
      <c r="A27" s="140"/>
      <c r="B27" s="128">
        <f>IF(E27&gt;0,IF(E27=1,'アセスメント表 '!C21,""),"")</f>
      </c>
      <c r="C27" s="64">
        <f>IF(E27&gt;0,IF(E27=1,'アセスメント表 '!E21,""),"")</f>
      </c>
      <c r="D27" s="22">
        <f>IF(E27&gt;0,IF(E27=1,'アセスメント表 '!F21,""),"")</f>
      </c>
      <c r="E27" s="23">
        <f>VLOOKUP($C$4,データ!$A$4:$X$34,8,0)</f>
        <v>0</v>
      </c>
    </row>
    <row r="28" spans="1:5" ht="14.25">
      <c r="A28" s="140"/>
      <c r="B28" s="129"/>
      <c r="C28" s="64">
        <f>IF(E28&gt;0,IF(E28=1,'アセスメント表 '!E22,""),"")</f>
      </c>
      <c r="D28" s="22">
        <f>IF(E28&gt;0,IF(E28=1,'アセスメント表 '!F22,""),"")</f>
      </c>
      <c r="E28" s="23">
        <f>VLOOKUP($C$4,データ!$A$4:$X$34,8,0)</f>
        <v>0</v>
      </c>
    </row>
    <row r="29" spans="1:5" ht="14.25">
      <c r="A29" s="141"/>
      <c r="B29" s="130"/>
      <c r="C29" s="64">
        <f>IF(E29&gt;0,IF(E29=1,'アセスメント表 '!E23,""),"")</f>
      </c>
      <c r="D29" s="22">
        <f>IF(E29&gt;0,IF(E29=1,'アセスメント表 '!F23,""),"")</f>
      </c>
      <c r="E29" s="23">
        <f>VLOOKUP($C$4,データ!$A$4:$X$34,8,0)</f>
        <v>0</v>
      </c>
    </row>
    <row r="30" spans="1:5" ht="14.25" customHeight="1">
      <c r="A30" s="136" t="s">
        <v>135</v>
      </c>
      <c r="B30" s="128">
        <f>IF(E30&gt;0,IF(E30=1,'アセスメント表 '!C24,""),"")</f>
      </c>
      <c r="C30" s="64">
        <f>IF(E30&gt;0,IF(E30=1,'アセスメント表 '!E24,""),"")</f>
      </c>
      <c r="D30" s="22">
        <f>IF(E30&gt;0,IF(E30=1,'アセスメント表 '!F24,""),"")</f>
      </c>
      <c r="E30" s="24">
        <f>VLOOKUP($C$4,データ!$A$4:$X$34,9,0)</f>
        <v>0</v>
      </c>
    </row>
    <row r="31" spans="1:5" ht="14.25">
      <c r="A31" s="137"/>
      <c r="B31" s="129"/>
      <c r="C31" s="64">
        <f>IF(E31&gt;0,IF(E31=1,'アセスメント表 '!E25,""),"")</f>
      </c>
      <c r="D31" s="22">
        <f>IF(E31&gt;0,IF(E31=1,'アセスメント表 '!F25,""),"")</f>
      </c>
      <c r="E31" s="24">
        <f>VLOOKUP($C$4,データ!$A$4:$X$34,9,0)</f>
        <v>0</v>
      </c>
    </row>
    <row r="32" spans="1:5" ht="14.25">
      <c r="A32" s="137"/>
      <c r="B32" s="129"/>
      <c r="C32" s="64">
        <f>IF(E32&gt;0,IF(E32=1,'アセスメント表 '!E26,""),"")</f>
      </c>
      <c r="D32" s="22">
        <f>IF(E32&gt;0,IF(E32=1,'アセスメント表 '!F26,""),"")</f>
      </c>
      <c r="E32" s="24">
        <f>VLOOKUP($C$4,データ!$A$4:$X$34,9,0)</f>
        <v>0</v>
      </c>
    </row>
    <row r="33" spans="1:5" ht="14.25">
      <c r="A33" s="137"/>
      <c r="B33" s="130"/>
      <c r="C33" s="64">
        <f>IF(E33&gt;0,IF(E33=1,'アセスメント表 '!E27,""),"")</f>
      </c>
      <c r="D33" s="22">
        <f>IF(E33&gt;0,IF(E33=1,'アセスメント表 '!F27,""),"")</f>
      </c>
      <c r="E33" s="24">
        <f>VLOOKUP($C$4,データ!$A$4:$X$34,9,0)</f>
        <v>0</v>
      </c>
    </row>
    <row r="34" spans="1:5" ht="14.25" customHeight="1">
      <c r="A34" s="137"/>
      <c r="B34" s="128">
        <f>IF(E34&gt;0,IF(E34=1,'アセスメント表 '!C28,""),"")</f>
      </c>
      <c r="C34" s="64">
        <f>IF(E34&gt;0,IF(E34=1,'アセスメント表 '!E28,""),"")</f>
      </c>
      <c r="D34" s="22">
        <f>IF(E34&gt;0,IF(E34=1,'アセスメント表 '!F28,""),"")</f>
      </c>
      <c r="E34" s="24">
        <f>VLOOKUP($C$4,データ!$A$4:$X$34,10,0)</f>
        <v>0</v>
      </c>
    </row>
    <row r="35" spans="1:5" ht="14.25">
      <c r="A35" s="137"/>
      <c r="B35" s="129"/>
      <c r="C35" s="64">
        <f>IF(E35&gt;0,IF(E35=1,'アセスメント表 '!E29,""),"")</f>
      </c>
      <c r="D35" s="22">
        <f>IF(E35&gt;0,IF(E35=1,'アセスメント表 '!F29,""),"")</f>
      </c>
      <c r="E35" s="24">
        <f>VLOOKUP($C$4,データ!$A$4:$X$34,10,0)</f>
        <v>0</v>
      </c>
    </row>
    <row r="36" spans="1:5" ht="14.25">
      <c r="A36" s="137"/>
      <c r="B36" s="130"/>
      <c r="C36" s="64">
        <f>IF(E36&gt;0,IF(E36=1,'アセスメント表 '!E30,""),"")</f>
      </c>
      <c r="D36" s="22">
        <f>IF(E36&gt;0,IF(E36=1,'アセスメント表 '!F30,""),"")</f>
      </c>
      <c r="E36" s="24">
        <f>VLOOKUP($C$4,データ!$A$4:$X$34,10,0)</f>
        <v>0</v>
      </c>
    </row>
    <row r="37" spans="1:5" ht="14.25" customHeight="1">
      <c r="A37" s="137"/>
      <c r="B37" s="134">
        <f>IF(E37&gt;0,IF(E37=1,'アセスメント表 '!C31,""),"")</f>
      </c>
      <c r="C37" s="64">
        <f>IF(E37&gt;0,IF(E37=1,'アセスメント表 '!E31,""),"")</f>
      </c>
      <c r="D37" s="22">
        <f>IF(E37&gt;0,IF(E37=1,'アセスメント表 '!F31,""),"")</f>
      </c>
      <c r="E37" s="24">
        <f>VLOOKUP($C$4,データ!$A$4:$X$34,11,0)</f>
        <v>0</v>
      </c>
    </row>
    <row r="38" spans="1:5" ht="14.25">
      <c r="A38" s="137"/>
      <c r="B38" s="134"/>
      <c r="C38" s="64">
        <f>IF(E38&gt;0,IF(E38=1,'アセスメント表 '!E32,""),"")</f>
      </c>
      <c r="D38" s="22">
        <f>IF(E38&gt;0,IF(E38=1,'アセスメント表 '!F32,""),"")</f>
      </c>
      <c r="E38" s="24">
        <f>VLOOKUP($C$4,データ!$A$4:$X$34,11,0)</f>
        <v>0</v>
      </c>
    </row>
    <row r="39" spans="1:5" ht="14.25" customHeight="1">
      <c r="A39" s="137"/>
      <c r="B39" s="134">
        <f>IF(E39&gt;0,IF(E39=1,'アセスメント表 '!C33,""),"")</f>
      </c>
      <c r="C39" s="64">
        <f>IF(E39&gt;0,IF(E39=1,'アセスメント表 '!E33,""),"")</f>
      </c>
      <c r="D39" s="22">
        <f>IF(E39&gt;0,IF(E39=1,'アセスメント表 '!F33,""),"")</f>
      </c>
      <c r="E39" s="24">
        <f>VLOOKUP($C$4,データ!$A$4:$X$34,12,0)</f>
        <v>0</v>
      </c>
    </row>
    <row r="40" spans="1:5" ht="14.25">
      <c r="A40" s="138"/>
      <c r="B40" s="134"/>
      <c r="C40" s="64">
        <f>IF(E40&gt;0,IF(E40=1,'アセスメント表 '!E34,""),"")</f>
      </c>
      <c r="D40" s="22">
        <f>IF(E40&gt;0,IF(E40=1,'アセスメント表 '!F34,""),"")</f>
      </c>
      <c r="E40" s="24">
        <f>VLOOKUP($C$4,データ!$A$4:$X$34,12,0)</f>
        <v>0</v>
      </c>
    </row>
    <row r="41" spans="1:5" ht="42" customHeight="1">
      <c r="A41" s="142" t="s">
        <v>137</v>
      </c>
      <c r="B41" s="128">
        <f>IF(E41&gt;0,IF(E41=1,'アセスメント表 '!C35,""),"")</f>
      </c>
      <c r="C41" s="64">
        <f>IF(E41&gt;0,IF(E41=1,'アセスメント表 '!E35,""),"")</f>
      </c>
      <c r="D41" s="22">
        <f>IF(E41&gt;0,IF(E41=1,'アセスメント表 '!F35,""),"")</f>
      </c>
      <c r="E41" s="25">
        <f>VLOOKUP($C$4,データ!$A$4:$X$34,13,0)</f>
        <v>0</v>
      </c>
    </row>
    <row r="42" spans="1:5" ht="14.25">
      <c r="A42" s="143"/>
      <c r="B42" s="129"/>
      <c r="C42" s="64">
        <f>IF(E42&gt;0,IF(E42=1,'アセスメント表 '!E36,""),"")</f>
      </c>
      <c r="D42" s="22">
        <f>IF(E42&gt;0,IF(E42=1,'アセスメント表 '!F36,""),"")</f>
      </c>
      <c r="E42" s="25">
        <f>VLOOKUP($C$4,データ!$A$4:$X$34,13,0)</f>
        <v>0</v>
      </c>
    </row>
    <row r="43" spans="1:5" ht="31.5" customHeight="1">
      <c r="A43" s="143"/>
      <c r="B43" s="129"/>
      <c r="C43" s="64">
        <f>IF(E43&gt;0,IF(E43=1,'アセスメント表 '!E37,""),"")</f>
      </c>
      <c r="D43" s="22">
        <f>IF(E43&gt;0,IF(E43=1,'アセスメント表 '!F37,""),"")</f>
      </c>
      <c r="E43" s="25">
        <f>VLOOKUP($C$4,データ!$A$4:$X$34,13,0)</f>
        <v>0</v>
      </c>
    </row>
    <row r="44" spans="1:5" ht="14.25">
      <c r="A44" s="143"/>
      <c r="B44" s="129"/>
      <c r="C44" s="64">
        <f>IF(E44&gt;0,IF(E44=1,'アセスメント表 '!E38,""),"")</f>
      </c>
      <c r="D44" s="22">
        <f>IF(E44&gt;0,IF(E44=1,'アセスメント表 '!F38,""),"")</f>
      </c>
      <c r="E44" s="25">
        <f>VLOOKUP($C$4,データ!$A$4:$X$34,13,0)</f>
        <v>0</v>
      </c>
    </row>
    <row r="45" spans="1:5" ht="14.25">
      <c r="A45" s="143"/>
      <c r="B45" s="130"/>
      <c r="C45" s="64">
        <f>IF(E45&gt;0,IF(E45=1,'アセスメント表 '!E39,""),"")</f>
      </c>
      <c r="D45" s="22">
        <f>IF(E45&gt;0,IF(E45=1,'アセスメント表 '!F39,""),"")</f>
      </c>
      <c r="E45" s="25">
        <f>VLOOKUP($C$4,データ!$A$4:$X$34,13,0)</f>
        <v>0</v>
      </c>
    </row>
    <row r="46" spans="1:5" ht="38.25" customHeight="1">
      <c r="A46" s="143"/>
      <c r="B46" s="128">
        <f>IF(E46&gt;0,IF(E46=1,'アセスメント表 '!C40,""),"")</f>
      </c>
      <c r="C46" s="64">
        <f>IF(E46&gt;0,IF(E46=1,'アセスメント表 '!E40,""),"")</f>
      </c>
      <c r="D46" s="22">
        <f>IF(E46&gt;0,IF(E46=1,'アセスメント表 '!F40,""),"")</f>
      </c>
      <c r="E46" s="25">
        <f>VLOOKUP($C$4,データ!$A$4:$X$34,14,0)</f>
        <v>0</v>
      </c>
    </row>
    <row r="47" spans="1:5" ht="41.25" customHeight="1">
      <c r="A47" s="143"/>
      <c r="B47" s="129"/>
      <c r="C47" s="64">
        <f>IF(E47&gt;0,IF(E47=1,'アセスメント表 '!E41,""),"")</f>
      </c>
      <c r="D47" s="22">
        <f>IF(E47&gt;0,IF(E47=1,'アセスメント表 '!F41,""),"")</f>
      </c>
      <c r="E47" s="25">
        <f>VLOOKUP($C$4,データ!$A$4:$X$34,14,0)</f>
        <v>0</v>
      </c>
    </row>
    <row r="48" spans="1:5" ht="14.25">
      <c r="A48" s="143"/>
      <c r="B48" s="130"/>
      <c r="C48" s="64">
        <f>IF(E48&gt;0,IF(E48=1,'アセスメント表 '!E42,""),"")</f>
      </c>
      <c r="D48" s="22">
        <f>IF(E48&gt;0,IF(E48=1,'アセスメント表 '!F42,""),"")</f>
      </c>
      <c r="E48" s="25">
        <f>VLOOKUP($C$4,データ!$A$4:$X$34,14,0)</f>
        <v>0</v>
      </c>
    </row>
    <row r="49" spans="1:5" ht="14.25" customHeight="1">
      <c r="A49" s="143"/>
      <c r="B49" s="128">
        <f>IF(E49&gt;0,IF(E49=1,'アセスメント表 '!C43,""),"")</f>
      </c>
      <c r="C49" s="64">
        <f>IF(E49&gt;0,IF(E49=1,'アセスメント表 '!E43,""),"")</f>
      </c>
      <c r="D49" s="22">
        <f>IF(E49&gt;0,IF(E49=1,'アセスメント表 '!F43,""),"")</f>
      </c>
      <c r="E49" s="25">
        <f>VLOOKUP($C$4,データ!$A$4:$X$34,15,0)</f>
        <v>0</v>
      </c>
    </row>
    <row r="50" spans="1:5" ht="40.5" customHeight="1">
      <c r="A50" s="143"/>
      <c r="B50" s="129"/>
      <c r="C50" s="64">
        <f>IF(E50&gt;0,IF(E50=1,'アセスメント表 '!E44,""),"")</f>
      </c>
      <c r="D50" s="22">
        <f>IF(E50&gt;0,IF(E50=1,'アセスメント表 '!F44,""),"")</f>
      </c>
      <c r="E50" s="25">
        <f>VLOOKUP($C$4,データ!$A$4:$X$34,15,0)</f>
        <v>0</v>
      </c>
    </row>
    <row r="51" spans="1:5" ht="30.75" customHeight="1">
      <c r="A51" s="143"/>
      <c r="B51" s="130"/>
      <c r="C51" s="64">
        <f>IF(E51&gt;0,IF(E51=1,'アセスメント表 '!E45,""),"")</f>
      </c>
      <c r="D51" s="22">
        <f>IF(E51&gt;0,IF(E51=1,'アセスメント表 '!F45,""),"")</f>
      </c>
      <c r="E51" s="25">
        <f>VLOOKUP($C$4,データ!$A$4:$X$34,15,0)</f>
        <v>0</v>
      </c>
    </row>
    <row r="52" spans="1:5" ht="14.25" customHeight="1">
      <c r="A52" s="143"/>
      <c r="B52" s="128">
        <f>IF(E52&gt;0,IF(E52=1,'アセスメント表 '!C46,""),"")</f>
      </c>
      <c r="C52" s="64">
        <f>IF(E52&gt;0,IF(E52=1,'アセスメント表 '!E46,""),"")</f>
      </c>
      <c r="D52" s="22">
        <f>IF(E52&gt;0,IF(E52=1,'アセスメント表 '!F46,""),"")</f>
      </c>
      <c r="E52" s="25">
        <f>VLOOKUP($C$4,データ!$A$4:$X$34,16,0)</f>
        <v>0</v>
      </c>
    </row>
    <row r="53" spans="1:5" ht="14.25">
      <c r="A53" s="143"/>
      <c r="B53" s="129"/>
      <c r="C53" s="64">
        <f>IF(E53&gt;0,IF(E53=1,'アセスメント表 '!E47,""),"")</f>
      </c>
      <c r="D53" s="22">
        <f>IF(E53&gt;0,IF(E53=1,'アセスメント表 '!F47,""),"")</f>
      </c>
      <c r="E53" s="25">
        <f>VLOOKUP($C$4,データ!$A$4:$X$34,16,0)</f>
        <v>0</v>
      </c>
    </row>
    <row r="54" spans="1:5" ht="14.25">
      <c r="A54" s="144"/>
      <c r="B54" s="130"/>
      <c r="C54" s="64">
        <f>IF(E54&gt;0,IF(E54=1,'アセスメント表 '!E48,""),"")</f>
      </c>
      <c r="D54" s="22">
        <f>IF(E54&gt;0,IF(E54=1,'アセスメント表 '!F48,""),"")</f>
      </c>
      <c r="E54" s="25">
        <f>VLOOKUP($C$4,データ!$A$4:$X$34,16,0)</f>
        <v>0</v>
      </c>
    </row>
    <row r="55" spans="1:5" ht="27.75" customHeight="1">
      <c r="A55" s="131" t="s">
        <v>111</v>
      </c>
      <c r="B55" s="128">
        <f>IF(E55&gt;0,IF(E55=1,'アセスメント表 '!C49,""),"")</f>
      </c>
      <c r="C55" s="64">
        <f>IF(E55&gt;0,IF(E55=1,'アセスメント表 '!E49,""),"")</f>
      </c>
      <c r="D55" s="22">
        <f>IF(E55&gt;0,IF(E55=1,'アセスメント表 '!F49,""),"")</f>
      </c>
      <c r="E55" s="26">
        <f>VLOOKUP($C$4,データ!$A$4:$X$34,17,0)</f>
        <v>0</v>
      </c>
    </row>
    <row r="56" spans="1:5" ht="28.5" customHeight="1">
      <c r="A56" s="132"/>
      <c r="B56" s="129"/>
      <c r="C56" s="64">
        <f>IF(E56&gt;0,IF(E56=1,'アセスメント表 '!E50,""),"")</f>
      </c>
      <c r="D56" s="22">
        <f>IF(E56&gt;0,IF(E56=1,'アセスメント表 '!F50,""),"")</f>
      </c>
      <c r="E56" s="26">
        <f>VLOOKUP($C$4,データ!$A$4:$X$34,17,0)</f>
        <v>0</v>
      </c>
    </row>
    <row r="57" spans="1:5" ht="14.25">
      <c r="A57" s="132"/>
      <c r="B57" s="130"/>
      <c r="C57" s="64">
        <f>IF(E57&gt;0,IF(E57=1,'アセスメント表 '!E51,""),"")</f>
      </c>
      <c r="D57" s="22">
        <f>IF(E57&gt;0,IF(E57=1,'アセスメント表 '!F51,""),"")</f>
      </c>
      <c r="E57" s="26">
        <f>VLOOKUP($C$4,データ!$A$4:$X$34,17,0)</f>
        <v>0</v>
      </c>
    </row>
    <row r="58" spans="1:5" ht="26.25" customHeight="1">
      <c r="A58" s="132"/>
      <c r="B58" s="128">
        <f>IF(E58&gt;0,IF(E58=1,'アセスメント表 '!C52,""),"")</f>
      </c>
      <c r="C58" s="64">
        <f>IF(E58&gt;0,IF(E58=1,'アセスメント表 '!E52,""),"")</f>
      </c>
      <c r="D58" s="22">
        <f>IF(E58&gt;0,IF(E58=1,'アセスメント表 '!F52,""),"")</f>
      </c>
      <c r="E58" s="26">
        <f>VLOOKUP($C$4,データ!$A$4:$X$34,18,0)</f>
        <v>0</v>
      </c>
    </row>
    <row r="59" spans="1:5" ht="14.25">
      <c r="A59" s="132"/>
      <c r="B59" s="129"/>
      <c r="C59" s="64">
        <f>IF(E59&gt;0,IF(E59=1,'アセスメント表 '!E53,""),"")</f>
      </c>
      <c r="D59" s="22">
        <f>IF(E59&gt;0,IF(E59=1,'アセスメント表 '!F53,""),"")</f>
      </c>
      <c r="E59" s="26">
        <f>VLOOKUP($C$4,データ!$A$4:$X$34,18,0)</f>
        <v>0</v>
      </c>
    </row>
    <row r="60" spans="1:5" ht="14.25">
      <c r="A60" s="132"/>
      <c r="B60" s="129"/>
      <c r="C60" s="64">
        <f>IF(E60&gt;0,IF(E60=1,'アセスメント表 '!E54,""),"")</f>
      </c>
      <c r="D60" s="22">
        <f>IF(E60&gt;0,IF(E60=1,'アセスメント表 '!F54,""),"")</f>
      </c>
      <c r="E60" s="26">
        <f>VLOOKUP($C$4,データ!$A$4:$X$34,18,0)</f>
        <v>0</v>
      </c>
    </row>
    <row r="61" spans="1:5" ht="14.25">
      <c r="A61" s="132"/>
      <c r="B61" s="130"/>
      <c r="C61" s="64">
        <f>IF(E61&gt;0,IF(E61=1,'アセスメント表 '!E55,""),"")</f>
      </c>
      <c r="D61" s="22">
        <f>IF(E61&gt;0,IF(E61=1,'アセスメント表 '!F55,""),"")</f>
      </c>
      <c r="E61" s="26">
        <f>VLOOKUP($C$4,データ!$A$4:$X$34,18,0)</f>
        <v>0</v>
      </c>
    </row>
    <row r="62" spans="1:5" ht="14.25" customHeight="1">
      <c r="A62" s="132"/>
      <c r="B62" s="128">
        <f>IF(E62&gt;0,IF(E62=1,'アセスメント表 '!C56,""),"")</f>
      </c>
      <c r="C62" s="64">
        <f>IF(E62&gt;0,IF(E62=1,'アセスメント表 '!E56,""),"")</f>
      </c>
      <c r="D62" s="22">
        <f>IF(E62&gt;0,IF(E62=1,'アセスメント表 '!F56,""),"")</f>
      </c>
      <c r="E62" s="26">
        <f>VLOOKUP($C$4,データ!$A$4:$X$34,19,0)</f>
        <v>0</v>
      </c>
    </row>
    <row r="63" spans="1:5" ht="39" customHeight="1">
      <c r="A63" s="132"/>
      <c r="B63" s="129"/>
      <c r="C63" s="64">
        <f>IF(E63&gt;0,IF(E63=1,'アセスメント表 '!E57,""),"")</f>
      </c>
      <c r="D63" s="22">
        <f>IF(E63&gt;0,IF(E63=1,'アセスメント表 '!F57,""),"")</f>
      </c>
      <c r="E63" s="26">
        <f>VLOOKUP($C$4,データ!$A$4:$X$34,19,0)</f>
        <v>0</v>
      </c>
    </row>
    <row r="64" spans="1:5" ht="29.25" customHeight="1">
      <c r="A64" s="132"/>
      <c r="B64" s="130"/>
      <c r="C64" s="64">
        <f>IF(E64&gt;0,IF(E64=1,'アセスメント表 '!E58,""),"")</f>
      </c>
      <c r="D64" s="22">
        <f>IF(E64&gt;0,IF(E64=1,'アセスメント表 '!F58,""),"")</f>
      </c>
      <c r="E64" s="26">
        <f>VLOOKUP($C$4,データ!$A$4:$X$34,19,0)</f>
        <v>0</v>
      </c>
    </row>
    <row r="65" spans="1:5" ht="14.25" customHeight="1">
      <c r="A65" s="132"/>
      <c r="B65" s="128">
        <f>IF(E65&gt;0,IF(E65=1,'アセスメント表 '!C59,""),"")</f>
      </c>
      <c r="C65" s="64">
        <f>IF(E65&gt;0,IF(E65=1,'アセスメント表 '!E59,""),"")</f>
      </c>
      <c r="D65" s="22">
        <f>IF(E65&gt;0,IF(E65=1,'アセスメント表 '!F59,""),"")</f>
      </c>
      <c r="E65" s="26">
        <f>VLOOKUP($C$4,データ!$A$4:$X$34,20,0)</f>
        <v>0</v>
      </c>
    </row>
    <row r="66" spans="1:5" ht="14.25">
      <c r="A66" s="132"/>
      <c r="B66" s="129"/>
      <c r="C66" s="64">
        <f>IF(E66&gt;0,IF(E66=1,'アセスメント表 '!E60,""),"")</f>
      </c>
      <c r="D66" s="22">
        <f>IF(E66&gt;0,IF(E66=1,'アセスメント表 '!F60,""),"")</f>
      </c>
      <c r="E66" s="26">
        <f>VLOOKUP($C$4,データ!$A$4:$X$34,20,0)</f>
        <v>0</v>
      </c>
    </row>
    <row r="67" spans="1:5" ht="14.25">
      <c r="A67" s="132"/>
      <c r="B67" s="130"/>
      <c r="C67" s="64">
        <f>IF(E67&gt;0,IF(E67=1,'アセスメント表 '!E61,""),"")</f>
      </c>
      <c r="D67" s="22">
        <f>IF(E67&gt;0,IF(E67=1,'アセスメント表 '!F61,""),"")</f>
      </c>
      <c r="E67" s="26">
        <f>VLOOKUP($C$4,データ!$A$4:$X$34,20,0)</f>
        <v>0</v>
      </c>
    </row>
    <row r="68" spans="1:5" ht="14.25" customHeight="1">
      <c r="A68" s="132"/>
      <c r="B68" s="128">
        <f>IF(E68&gt;0,IF(E68=1,'アセスメント表 '!C62,""),"")</f>
      </c>
      <c r="C68" s="64">
        <f>IF(E68&gt;0,IF(E68=1,'アセスメント表 '!E62,""),"")</f>
      </c>
      <c r="D68" s="22">
        <f>IF(E68&gt;0,IF(E68=1,'アセスメント表 '!F62,""),"")</f>
      </c>
      <c r="E68" s="26">
        <f>VLOOKUP($C$4,データ!$A$4:$X$34,21,0)</f>
        <v>0</v>
      </c>
    </row>
    <row r="69" spans="1:5" ht="14.25">
      <c r="A69" s="132"/>
      <c r="B69" s="129"/>
      <c r="C69" s="64">
        <f>IF(E69&gt;0,IF(E69=1,'アセスメント表 '!E63,""),"")</f>
      </c>
      <c r="D69" s="22">
        <f>IF(E69&gt;0,IF(E69=1,'アセスメント表 '!F63,""),"")</f>
      </c>
      <c r="E69" s="26">
        <f>VLOOKUP($C$4,データ!$A$4:$X$34,21,0)</f>
        <v>0</v>
      </c>
    </row>
    <row r="70" spans="1:5" ht="14.25">
      <c r="A70" s="133"/>
      <c r="B70" s="130"/>
      <c r="C70" s="64">
        <f>IF(E70&gt;0,IF(E70=1,'アセスメント表 '!E64,""),"")</f>
      </c>
      <c r="D70" s="22">
        <f>IF(E70&gt;0,IF(E70=1,'アセスメント表 '!F64,""),"")</f>
      </c>
      <c r="E70" s="26">
        <f>VLOOKUP($C$4,データ!$A$4:$X$34,21,0)</f>
        <v>0</v>
      </c>
    </row>
  </sheetData>
  <sheetProtection sheet="1" objects="1" scenarios="1"/>
  <mergeCells count="24">
    <mergeCell ref="B19:B23"/>
    <mergeCell ref="B15:B18"/>
    <mergeCell ref="B11:B14"/>
    <mergeCell ref="B34:B36"/>
    <mergeCell ref="B37:B38"/>
    <mergeCell ref="B39:B40"/>
    <mergeCell ref="B52:B54"/>
    <mergeCell ref="A1:D1"/>
    <mergeCell ref="B8:B10"/>
    <mergeCell ref="A30:A40"/>
    <mergeCell ref="A7:A29"/>
    <mergeCell ref="B30:B33"/>
    <mergeCell ref="B24:B26"/>
    <mergeCell ref="A41:A54"/>
    <mergeCell ref="B27:B29"/>
    <mergeCell ref="B55:B57"/>
    <mergeCell ref="B58:B61"/>
    <mergeCell ref="A55:A70"/>
    <mergeCell ref="B41:B45"/>
    <mergeCell ref="B46:B48"/>
    <mergeCell ref="B49:B51"/>
    <mergeCell ref="B62:B64"/>
    <mergeCell ref="B65:B67"/>
    <mergeCell ref="B68:B70"/>
  </mergeCells>
  <printOptions/>
  <pageMargins left="0.31496062992125984" right="0.2755905511811024" top="0.5905511811023623" bottom="0.3937007874015748" header="0.5118110236220472" footer="0.5118110236220472"/>
  <pageSetup horizontalDpi="360" verticalDpi="36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宮城県リハビリテーション支援センター</dc:creator>
  <cp:keywords/>
  <dc:description/>
  <cp:lastModifiedBy>宮城県</cp:lastModifiedBy>
  <cp:lastPrinted>2007-10-15T05:44:53Z</cp:lastPrinted>
  <dcterms:created xsi:type="dcterms:W3CDTF">2002-04-09T04:39:52Z</dcterms:created>
  <dcterms:modified xsi:type="dcterms:W3CDTF">2011-06-20T02:26:47Z</dcterms:modified>
  <cp:category/>
  <cp:version/>
  <cp:contentType/>
  <cp:contentStatus/>
</cp:coreProperties>
</file>