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81" yWindow="5700" windowWidth="20730" windowHeight="7215" tabRatio="218" activeTab="0"/>
  </bookViews>
  <sheets>
    <sheet name="スライド計算用紙" sheetId="1" r:id="rId1"/>
    <sheet name="燃料類計算書" sheetId="2" r:id="rId2"/>
  </sheets>
  <definedNames>
    <definedName name="_xlnm.Print_Area" localSheetId="0">'スライド計算用紙'!$A$8:$W$251</definedName>
    <definedName name="_xlnm.Print_Titles" localSheetId="0">'スライド計算用紙'!$2:$7</definedName>
    <definedName name="鋼材類挿入行">'スライド計算用紙'!$220:$222</definedName>
  </definedNames>
  <calcPr fullCalcOnLoad="1"/>
</workbook>
</file>

<file path=xl/sharedStrings.xml><?xml version="1.0" encoding="utf-8"?>
<sst xmlns="http://schemas.openxmlformats.org/spreadsheetml/2006/main" count="499" uniqueCount="84">
  <si>
    <t>品目</t>
  </si>
  <si>
    <t>規格</t>
  </si>
  <si>
    <t>４月</t>
  </si>
  <si>
    <t>価格変動前
代金額</t>
  </si>
  <si>
    <t>購入月</t>
  </si>
  <si>
    <t>乙の数量</t>
  </si>
  <si>
    <t>乙の購入単価</t>
  </si>
  <si>
    <t>乙の購入代金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</si>
  <si>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</si>
  <si>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</si>
  <si>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</si>
  <si>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</si>
  <si>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</si>
  <si>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</si>
  <si>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</si>
  <si>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</si>
  <si>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</si>
  <si>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</si>
  <si>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</si>
  <si>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工事名</t>
  </si>
  <si>
    <t>（請負代金額の1/100）</t>
  </si>
  <si>
    <t>落札率</t>
  </si>
  <si>
    <t>請負代金額（税込み）(P)</t>
  </si>
  <si>
    <t>対象数量</t>
  </si>
  <si>
    <t>実勢価格の照査</t>
  </si>
  <si>
    <r>
      <t>Ｍ</t>
    </r>
    <r>
      <rPr>
        <vertAlign val="subscript"/>
        <sz val="11"/>
        <rFont val="ＭＳ Ｐゴシック"/>
        <family val="3"/>
      </rPr>
      <t>変更</t>
    </r>
    <r>
      <rPr>
        <sz val="11"/>
        <rFont val="ＭＳ Ｐゴシック"/>
        <family val="3"/>
      </rPr>
      <t>－Ｍ</t>
    </r>
    <r>
      <rPr>
        <vertAlign val="subscript"/>
        <sz val="11"/>
        <rFont val="ＭＳ Ｐゴシック"/>
        <family val="3"/>
      </rPr>
      <t>当初</t>
    </r>
    <r>
      <rPr>
        <sz val="11"/>
        <rFont val="ＭＳ Ｐゴシック"/>
        <family val="3"/>
      </rPr>
      <t>　額</t>
    </r>
  </si>
  <si>
    <t>小計/平均</t>
  </si>
  <si>
    <r>
      <t>乙</t>
    </r>
    <r>
      <rPr>
        <vertAlign val="subscript"/>
        <sz val="11"/>
        <rFont val="ＭＳ Ｐゴシック"/>
        <family val="3"/>
      </rPr>
      <t>実勢価格</t>
    </r>
  </si>
  <si>
    <r>
      <t>Ｍ</t>
    </r>
    <r>
      <rPr>
        <vertAlign val="subscript"/>
        <sz val="11"/>
        <rFont val="ＭＳ Ｐゴシック"/>
        <family val="3"/>
      </rPr>
      <t>当初</t>
    </r>
  </si>
  <si>
    <t>スライドチェック</t>
  </si>
  <si>
    <t>予定価格（税込み）</t>
  </si>
  <si>
    <t>工種</t>
  </si>
  <si>
    <t>種別</t>
  </si>
  <si>
    <t>細別</t>
  </si>
  <si>
    <t>単位
（Ｂ）</t>
  </si>
  <si>
    <t>契約数量
（Ｃ）</t>
  </si>
  <si>
    <t>契約数量の
単位あたり
対象材料（A）
の使用量（Ｌ）
D</t>
  </si>
  <si>
    <t>燃料量</t>
  </si>
  <si>
    <t>月
出来高数量</t>
  </si>
  <si>
    <t>出来高数量計</t>
  </si>
  <si>
    <t>燃料数量計</t>
  </si>
  <si>
    <t>燃料数量</t>
  </si>
  <si>
    <t>　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</si>
  <si>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</si>
  <si>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</si>
  <si>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</si>
  <si>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</si>
  <si>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</si>
  <si>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</si>
  <si>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</si>
  <si>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</si>
  <si>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</si>
  <si>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</si>
  <si>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</si>
  <si>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直接工事費</t>
  </si>
  <si>
    <t>運搬費（積み上げ分）</t>
  </si>
  <si>
    <t>準備費（積み上げ分）</t>
  </si>
  <si>
    <t>仮設費（積み上げ分）</t>
  </si>
  <si>
    <t>安全費（積み上げ分）</t>
  </si>
  <si>
    <t>合計</t>
  </si>
  <si>
    <t>請負契約時
の工事材料
（Ａ）の予定単価</t>
  </si>
  <si>
    <t>注：</t>
  </si>
  <si>
    <t>１．契約数量の単位あたり対象材料（A）の使用量（Ｌ）は，算出根拠を添付すること。</t>
  </si>
  <si>
    <t>燃料油類の部</t>
  </si>
  <si>
    <t>鋼材類の部</t>
  </si>
  <si>
    <t>１２月</t>
  </si>
  <si>
    <t>Ｓ'＝変動額　－　Ｐ　×１％＝</t>
  </si>
  <si>
    <t>Ｓ'＝((変動額鋼　＋　変動額油)-P×1/100)×100/105　＝</t>
  </si>
  <si>
    <t>Ｓ＝Ｓ'×　105/100　＝</t>
  </si>
  <si>
    <t>燃料油類　集計（変動額）</t>
  </si>
  <si>
    <t>鋼材類　集計（変動額）</t>
  </si>
  <si>
    <t>改め(千円未満切捨）</t>
  </si>
  <si>
    <t>乙の実勢価格の算出</t>
  </si>
  <si>
    <t>注）購入代金は消費税相当額を除いた額とする。</t>
  </si>
  <si>
    <t>スライド試算額</t>
  </si>
  <si>
    <t>物価変動に基づくスライド額　計算書（乙計算書）</t>
  </si>
  <si>
    <t>購入先</t>
  </si>
  <si>
    <t>当初契約時の乙単価</t>
  </si>
  <si>
    <t>機械，メーカー，
バケット容量等</t>
  </si>
  <si>
    <t>現場代理人</t>
  </si>
  <si>
    <t>監理（主任）技術者</t>
  </si>
  <si>
    <t>請負会社名</t>
  </si>
  <si>
    <t>工事</t>
  </si>
  <si>
    <t>対象工事材料：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</si>
</sst>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_ "/>
    <numFmt numFmtId="184" formatCode="#,##0.0000;[Red]\-#,##0.0000"/>
    <numFmt numFmtId="185" formatCode="[&lt;=999]000;[&lt;=9999]000\-00;000\-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vertAlign val="subscript"/>
      <sz val="11"/>
      <name val="ＭＳ Ｐゴシック"/>
      <family val="3"/>
    </font>
    <font>
      <sz val="9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sz val="3"/>
      <color indexed="9"/>
      <name val="ＭＳ Ｐゴシック"/>
      <family val="3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Trellis">
        <fgColor indexed="4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176" fontId="0" fillId="0" borderId="11" xfId="49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vertical="center"/>
      <protection locked="0"/>
    </xf>
    <xf numFmtId="38" fontId="0" fillId="0" borderId="11" xfId="49" applyFont="1" applyFill="1" applyBorder="1" applyAlignment="1" applyProtection="1">
      <alignment vertical="center"/>
      <protection locked="0"/>
    </xf>
    <xf numFmtId="38" fontId="0" fillId="0" borderId="10" xfId="49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7" fontId="0" fillId="0" borderId="10" xfId="49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76" fontId="0" fillId="0" borderId="11" xfId="49" applyNumberFormat="1" applyFont="1" applyBorder="1" applyAlignment="1" applyProtection="1">
      <alignment vertical="center"/>
      <protection locked="0"/>
    </xf>
    <xf numFmtId="38" fontId="0" fillId="0" borderId="11" xfId="49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8" fontId="5" fillId="0" borderId="0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0" fontId="3" fillId="34" borderId="15" xfId="0" applyFont="1" applyFill="1" applyBorder="1" applyAlignment="1" applyProtection="1">
      <alignment horizontal="right" vertical="center"/>
      <protection hidden="1"/>
    </xf>
    <xf numFmtId="0" fontId="5" fillId="34" borderId="15" xfId="0" applyFont="1" applyFill="1" applyBorder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0" fillId="33" borderId="10" xfId="0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18" xfId="0" applyFill="1" applyBorder="1" applyAlignment="1">
      <alignment vertical="center"/>
    </xf>
    <xf numFmtId="0" fontId="0" fillId="33" borderId="0" xfId="0" applyFill="1" applyAlignment="1" applyProtection="1">
      <alignment vertical="center"/>
      <protection hidden="1"/>
    </xf>
    <xf numFmtId="38" fontId="5" fillId="33" borderId="0" xfId="0" applyNumberFormat="1" applyFont="1" applyFill="1" applyAlignment="1" applyProtection="1">
      <alignment vertical="center"/>
      <protection hidden="1"/>
    </xf>
    <xf numFmtId="38" fontId="5" fillId="34" borderId="15" xfId="49" applyFont="1" applyFill="1" applyBorder="1" applyAlignment="1" applyProtection="1">
      <alignment vertical="center"/>
      <protection hidden="1"/>
    </xf>
    <xf numFmtId="38" fontId="10" fillId="35" borderId="0" xfId="49" applyFont="1" applyFill="1" applyAlignment="1" applyProtection="1">
      <alignment horizontal="right" vertical="center"/>
      <protection hidden="1"/>
    </xf>
    <xf numFmtId="38" fontId="0" fillId="33" borderId="10" xfId="49" applyFont="1" applyFill="1" applyBorder="1" applyAlignment="1" applyProtection="1">
      <alignment vertical="center"/>
      <protection locked="0"/>
    </xf>
    <xf numFmtId="176" fontId="0" fillId="33" borderId="10" xfId="49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33" borderId="11" xfId="0" applyFill="1" applyBorder="1" applyAlignment="1">
      <alignment horizontal="right" vertical="center" wrapText="1"/>
    </xf>
    <xf numFmtId="0" fontId="0" fillId="33" borderId="11" xfId="0" applyFill="1" applyBorder="1" applyAlignment="1" applyProtection="1">
      <alignment horizontal="center" vertical="center"/>
      <protection locked="0"/>
    </xf>
    <xf numFmtId="38" fontId="0" fillId="33" borderId="11" xfId="0" applyNumberForma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33" borderId="23" xfId="0" applyFill="1" applyBorder="1" applyAlignment="1">
      <alignment vertical="center"/>
    </xf>
    <xf numFmtId="38" fontId="0" fillId="33" borderId="11" xfId="49" applyFont="1" applyFill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38" fontId="5" fillId="34" borderId="15" xfId="0" applyNumberFormat="1" applyFont="1" applyFill="1" applyBorder="1" applyAlignment="1" applyProtection="1">
      <alignment vertical="center"/>
      <protection hidden="1"/>
    </xf>
    <xf numFmtId="38" fontId="5" fillId="34" borderId="26" xfId="0" applyNumberFormat="1" applyFont="1" applyFill="1" applyBorder="1" applyAlignment="1" applyProtection="1">
      <alignment vertical="center"/>
      <protection hidden="1"/>
    </xf>
    <xf numFmtId="38" fontId="5" fillId="34" borderId="26" xfId="49" applyFont="1" applyFill="1" applyBorder="1" applyAlignment="1" applyProtection="1">
      <alignment vertical="center"/>
      <protection hidden="1"/>
    </xf>
    <xf numFmtId="38" fontId="0" fillId="33" borderId="27" xfId="0" applyNumberFormat="1" applyFill="1" applyBorder="1" applyAlignment="1">
      <alignment horizontal="right" vertical="center"/>
    </xf>
    <xf numFmtId="38" fontId="0" fillId="33" borderId="28" xfId="0" applyNumberFormat="1" applyFill="1" applyBorder="1" applyAlignment="1">
      <alignment horizontal="right" vertical="center"/>
    </xf>
    <xf numFmtId="0" fontId="0" fillId="0" borderId="10" xfId="0" applyBorder="1" applyAlignment="1" applyProtection="1">
      <alignment vertical="center"/>
      <protection locked="0"/>
    </xf>
    <xf numFmtId="176" fontId="0" fillId="36" borderId="11" xfId="0" applyNumberFormat="1" applyFill="1" applyBorder="1" applyAlignment="1" applyProtection="1">
      <alignment vertical="center"/>
      <protection hidden="1" locked="0"/>
    </xf>
    <xf numFmtId="38" fontId="0" fillId="33" borderId="11" xfId="49" applyFont="1" applyFill="1" applyBorder="1" applyAlignment="1" applyProtection="1">
      <alignment vertical="center"/>
      <protection hidden="1" locked="0"/>
    </xf>
    <xf numFmtId="176" fontId="7" fillId="33" borderId="29" xfId="0" applyNumberFormat="1" applyFont="1" applyFill="1" applyBorder="1" applyAlignment="1" applyProtection="1">
      <alignment horizontal="right" vertical="center"/>
      <protection hidden="1" locked="0"/>
    </xf>
    <xf numFmtId="176" fontId="7" fillId="33" borderId="30" xfId="0" applyNumberFormat="1" applyFont="1" applyFill="1" applyBorder="1" applyAlignment="1" applyProtection="1">
      <alignment horizontal="right" vertical="center"/>
      <protection hidden="1" locked="0"/>
    </xf>
    <xf numFmtId="38" fontId="0" fillId="37" borderId="29" xfId="0" applyNumberForma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vertical="center"/>
      <protection locked="0"/>
    </xf>
    <xf numFmtId="38" fontId="0" fillId="36" borderId="10" xfId="0" applyNumberFormat="1" applyFill="1" applyBorder="1" applyAlignment="1" applyProtection="1">
      <alignment vertical="center"/>
      <protection hidden="1" locked="0"/>
    </xf>
    <xf numFmtId="0" fontId="0" fillId="37" borderId="31" xfId="0" applyFill="1" applyBorder="1" applyAlignment="1" applyProtection="1">
      <alignment vertical="center"/>
      <protection hidden="1" locked="0"/>
    </xf>
    <xf numFmtId="38" fontId="0" fillId="37" borderId="20" xfId="0" applyNumberFormat="1" applyFill="1" applyBorder="1" applyAlignment="1" applyProtection="1">
      <alignment horizontal="right" vertical="center"/>
      <protection hidden="1"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38" fontId="0" fillId="33" borderId="10" xfId="49" applyFont="1" applyFill="1" applyBorder="1" applyAlignment="1" applyProtection="1">
      <alignment vertical="center"/>
      <protection hidden="1" locked="0"/>
    </xf>
    <xf numFmtId="38" fontId="0" fillId="37" borderId="25" xfId="49" applyFont="1" applyFill="1" applyBorder="1" applyAlignment="1" applyProtection="1">
      <alignment vertical="center"/>
      <protection hidden="1" locked="0"/>
    </xf>
    <xf numFmtId="38" fontId="0" fillId="33" borderId="32" xfId="0" applyNumberFormat="1" applyFill="1" applyBorder="1" applyAlignment="1" applyProtection="1">
      <alignment vertical="center"/>
      <protection hidden="1" locked="0"/>
    </xf>
    <xf numFmtId="38" fontId="0" fillId="33" borderId="33" xfId="0" applyNumberFormat="1" applyFill="1" applyBorder="1" applyAlignment="1" applyProtection="1">
      <alignment vertical="center"/>
      <protection hidden="1" locked="0"/>
    </xf>
    <xf numFmtId="38" fontId="0" fillId="37" borderId="32" xfId="0" applyNumberFormat="1" applyFill="1" applyBorder="1" applyAlignment="1" applyProtection="1">
      <alignment vertical="center"/>
      <protection hidden="1"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176" fontId="0" fillId="33" borderId="35" xfId="49" applyNumberFormat="1" applyFont="1" applyFill="1" applyBorder="1" applyAlignment="1" applyProtection="1">
      <alignment vertical="center"/>
      <protection locked="0"/>
    </xf>
    <xf numFmtId="38" fontId="0" fillId="33" borderId="35" xfId="49" applyFont="1" applyFill="1" applyBorder="1" applyAlignment="1" applyProtection="1">
      <alignment vertical="center"/>
      <protection locked="0"/>
    </xf>
    <xf numFmtId="38" fontId="0" fillId="33" borderId="35" xfId="49" applyFont="1" applyFill="1" applyBorder="1" applyAlignment="1" applyProtection="1">
      <alignment vertical="center"/>
      <protection hidden="1" locked="0"/>
    </xf>
    <xf numFmtId="38" fontId="0" fillId="36" borderId="35" xfId="0" applyNumberFormat="1" applyFill="1" applyBorder="1" applyAlignment="1" applyProtection="1">
      <alignment vertical="center"/>
      <protection hidden="1" locked="0"/>
    </xf>
    <xf numFmtId="38" fontId="0" fillId="37" borderId="36" xfId="49" applyFont="1" applyFill="1" applyBorder="1" applyAlignment="1" applyProtection="1">
      <alignment vertical="center"/>
      <protection hidden="1"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38" fontId="0" fillId="37" borderId="37" xfId="0" applyNumberFormat="1" applyFill="1" applyBorder="1" applyAlignment="1" applyProtection="1">
      <alignment horizontal="left" vertical="center"/>
      <protection hidden="1" locked="0"/>
    </xf>
    <xf numFmtId="38" fontId="0" fillId="37" borderId="38" xfId="0" applyNumberFormat="1" applyFill="1" applyBorder="1" applyAlignment="1" applyProtection="1">
      <alignment horizontal="right" vertical="center"/>
      <protection hidden="1" locked="0"/>
    </xf>
    <xf numFmtId="38" fontId="0" fillId="37" borderId="39" xfId="0" applyNumberFormat="1" applyFill="1" applyBorder="1" applyAlignment="1" applyProtection="1">
      <alignment vertical="center"/>
      <protection hidden="1" locked="0"/>
    </xf>
    <xf numFmtId="38" fontId="0" fillId="33" borderId="11" xfId="49" applyFont="1" applyFill="1" applyBorder="1" applyAlignment="1" applyProtection="1">
      <alignment vertical="center"/>
      <protection/>
    </xf>
    <xf numFmtId="38" fontId="0" fillId="33" borderId="10" xfId="49" applyFont="1" applyFill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 locked="0"/>
    </xf>
    <xf numFmtId="38" fontId="0" fillId="33" borderId="20" xfId="0" applyNumberFormat="1" applyFill="1" applyBorder="1" applyAlignment="1" applyProtection="1">
      <alignment vertical="center"/>
      <protection hidden="1" locked="0"/>
    </xf>
    <xf numFmtId="38" fontId="0" fillId="33" borderId="41" xfId="0" applyNumberFormat="1" applyFill="1" applyBorder="1" applyAlignment="1" applyProtection="1">
      <alignment vertical="center"/>
      <protection hidden="1" locked="0"/>
    </xf>
    <xf numFmtId="38" fontId="0" fillId="33" borderId="32" xfId="0" applyNumberFormat="1" applyFill="1" applyBorder="1" applyAlignment="1" applyProtection="1">
      <alignment vertical="center"/>
      <protection hidden="1" locked="0"/>
    </xf>
    <xf numFmtId="38" fontId="0" fillId="33" borderId="33" xfId="0" applyNumberFormat="1" applyFill="1" applyBorder="1" applyAlignment="1" applyProtection="1">
      <alignment vertical="center"/>
      <protection hidden="1" locked="0"/>
    </xf>
    <xf numFmtId="0" fontId="0" fillId="0" borderId="24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176" fontId="7" fillId="33" borderId="29" xfId="0" applyNumberFormat="1" applyFont="1" applyFill="1" applyBorder="1" applyAlignment="1" applyProtection="1">
      <alignment horizontal="right" vertical="center"/>
      <protection hidden="1" locked="0"/>
    </xf>
    <xf numFmtId="176" fontId="7" fillId="33" borderId="30" xfId="0" applyNumberFormat="1" applyFont="1" applyFill="1" applyBorder="1" applyAlignment="1" applyProtection="1">
      <alignment horizontal="right" vertical="center"/>
      <protection hidden="1"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38" fontId="5" fillId="34" borderId="15" xfId="49" applyFont="1" applyFill="1" applyBorder="1" applyAlignment="1" applyProtection="1">
      <alignment vertical="center"/>
      <protection hidden="1"/>
    </xf>
    <xf numFmtId="38" fontId="5" fillId="34" borderId="26" xfId="49" applyFont="1" applyFill="1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38" fontId="0" fillId="0" borderId="17" xfId="49" applyFont="1" applyBorder="1" applyAlignment="1" applyProtection="1">
      <alignment horizontal="right" vertical="center"/>
      <protection locked="0"/>
    </xf>
    <xf numFmtId="38" fontId="0" fillId="0" borderId="43" xfId="49" applyFont="1" applyBorder="1" applyAlignment="1" applyProtection="1">
      <alignment horizontal="right" vertical="center"/>
      <protection locked="0"/>
    </xf>
    <xf numFmtId="38" fontId="0" fillId="0" borderId="16" xfId="49" applyFont="1" applyBorder="1" applyAlignment="1" applyProtection="1">
      <alignment horizontal="right" vertical="center"/>
      <protection locked="0"/>
    </xf>
    <xf numFmtId="38" fontId="0" fillId="33" borderId="0" xfId="49" applyFont="1" applyFill="1" applyAlignment="1" applyProtection="1">
      <alignment horizontal="right" vertical="center"/>
      <protection hidden="1"/>
    </xf>
    <xf numFmtId="38" fontId="0" fillId="33" borderId="27" xfId="0" applyNumberFormat="1" applyFill="1" applyBorder="1" applyAlignment="1">
      <alignment horizontal="right" vertical="center"/>
    </xf>
    <xf numFmtId="38" fontId="0" fillId="33" borderId="28" xfId="0" applyNumberFormat="1" applyFill="1" applyBorder="1" applyAlignment="1">
      <alignment horizontal="right" vertical="center"/>
    </xf>
    <xf numFmtId="0" fontId="0" fillId="33" borderId="0" xfId="0" applyFill="1" applyAlignment="1">
      <alignment horizontal="distributed" vertical="center"/>
    </xf>
    <xf numFmtId="0" fontId="0" fillId="33" borderId="41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38" fontId="0" fillId="33" borderId="20" xfId="0" applyNumberFormat="1" applyFill="1" applyBorder="1" applyAlignment="1" applyProtection="1">
      <alignment vertical="center"/>
      <protection locked="0"/>
    </xf>
    <xf numFmtId="38" fontId="0" fillId="33" borderId="41" xfId="0" applyNumberFormat="1" applyFill="1" applyBorder="1" applyAlignment="1" applyProtection="1">
      <alignment vertical="center"/>
      <protection locked="0"/>
    </xf>
    <xf numFmtId="38" fontId="2" fillId="0" borderId="17" xfId="49" applyFont="1" applyBorder="1" applyAlignment="1" applyProtection="1">
      <alignment horizontal="right" vertical="center"/>
      <protection locked="0"/>
    </xf>
    <xf numFmtId="38" fontId="2" fillId="0" borderId="43" xfId="49" applyFont="1" applyBorder="1" applyAlignment="1" applyProtection="1">
      <alignment horizontal="right" vertical="center"/>
      <protection locked="0"/>
    </xf>
    <xf numFmtId="38" fontId="2" fillId="0" borderId="16" xfId="49" applyFont="1" applyBorder="1" applyAlignment="1" applyProtection="1">
      <alignment horizontal="right" vertical="center"/>
      <protection locked="0"/>
    </xf>
    <xf numFmtId="0" fontId="4" fillId="33" borderId="0" xfId="0" applyFont="1" applyFill="1" applyAlignment="1">
      <alignment horizontal="center" vertical="center"/>
    </xf>
    <xf numFmtId="38" fontId="5" fillId="34" borderId="15" xfId="0" applyNumberFormat="1" applyFont="1" applyFill="1" applyBorder="1" applyAlignment="1" applyProtection="1">
      <alignment vertical="center"/>
      <protection hidden="1"/>
    </xf>
    <xf numFmtId="38" fontId="5" fillId="34" borderId="26" xfId="0" applyNumberFormat="1" applyFont="1" applyFill="1" applyBorder="1" applyAlignment="1" applyProtection="1">
      <alignment vertical="center"/>
      <protection hidden="1"/>
    </xf>
    <xf numFmtId="10" fontId="0" fillId="33" borderId="44" xfId="42" applyNumberFormat="1" applyFont="1" applyFill="1" applyBorder="1" applyAlignment="1" applyProtection="1">
      <alignment horizontal="right" vertical="center"/>
      <protection hidden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 applyProtection="1">
      <alignment vertical="center" wrapText="1"/>
      <protection hidden="1"/>
    </xf>
    <xf numFmtId="0" fontId="9" fillId="33" borderId="10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strike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rgb="FFFF0000"/>
      </font>
      <border/>
    </dxf>
    <dxf>
      <font>
        <strike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51"/>
  <sheetViews>
    <sheetView showGridLines="0" tabSelected="1" zoomScale="75" zoomScaleNormal="75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T10" sqref="T10:U10"/>
    </sheetView>
  </sheetViews>
  <sheetFormatPr defaultColWidth="9.00390625" defaultRowHeight="13.5"/>
  <cols>
    <col min="1" max="1" width="10.25390625" style="0" customWidth="1"/>
    <col min="2" max="2" width="14.25390625" style="0" customWidth="1"/>
    <col min="3" max="3" width="10.50390625" style="0" bestFit="1" customWidth="1"/>
    <col min="4" max="4" width="10.75390625" style="0" customWidth="1"/>
    <col min="5" max="5" width="15.00390625" style="0" customWidth="1"/>
    <col min="6" max="17" width="8.875" style="0" customWidth="1"/>
    <col min="18" max="18" width="11.875" style="0" customWidth="1"/>
    <col min="19" max="19" width="11.125" style="0" customWidth="1"/>
    <col min="20" max="20" width="7.25390625" style="0" customWidth="1"/>
    <col min="21" max="21" width="15.75390625" style="0" customWidth="1"/>
    <col min="22" max="22" width="16.25390625" style="0" customWidth="1"/>
    <col min="23" max="23" width="12.125" style="0" customWidth="1"/>
    <col min="24" max="24" width="4.75390625" style="0" customWidth="1"/>
  </cols>
  <sheetData>
    <row r="1" ht="30.75">
      <c r="B1" s="42" t="s">
        <v>75</v>
      </c>
    </row>
    <row r="2" spans="11:18" ht="21">
      <c r="K2" s="6"/>
      <c r="L2" s="128" t="s">
        <v>19</v>
      </c>
      <c r="M2" s="128"/>
      <c r="N2" s="125" t="s">
        <v>82</v>
      </c>
      <c r="O2" s="126"/>
      <c r="P2" s="126"/>
      <c r="Q2" s="126"/>
      <c r="R2" s="127"/>
    </row>
    <row r="3" spans="11:18" ht="13.5" customHeight="1">
      <c r="K3" s="120" t="s">
        <v>22</v>
      </c>
      <c r="L3" s="120"/>
      <c r="M3" s="121"/>
      <c r="N3" s="114"/>
      <c r="O3" s="115"/>
      <c r="P3" s="115"/>
      <c r="Q3" s="115"/>
      <c r="R3" s="116"/>
    </row>
    <row r="4" spans="11:18" ht="13.5" customHeight="1">
      <c r="K4" s="122" t="s">
        <v>20</v>
      </c>
      <c r="L4" s="122"/>
      <c r="M4" s="122"/>
      <c r="N4" s="117"/>
      <c r="O4" s="117"/>
      <c r="P4" s="117"/>
      <c r="Q4" s="117"/>
      <c r="R4" s="117"/>
    </row>
    <row r="5" spans="2:18" ht="13.5" customHeight="1">
      <c r="B5" t="s">
        <v>73</v>
      </c>
      <c r="K5" s="120" t="s">
        <v>30</v>
      </c>
      <c r="L5" s="120"/>
      <c r="M5" s="121"/>
      <c r="N5" s="114"/>
      <c r="O5" s="115"/>
      <c r="P5" s="115"/>
      <c r="Q5" s="115"/>
      <c r="R5" s="116"/>
    </row>
    <row r="6" spans="11:18" ht="13.5">
      <c r="K6" s="122" t="s">
        <v>21</v>
      </c>
      <c r="L6" s="122"/>
      <c r="M6" s="122"/>
      <c r="N6" s="38">
        <f>IF(N5&gt;0,ROUND(N3/N5,4),0)</f>
        <v>0</v>
      </c>
      <c r="O6" s="131">
        <f>IF(N6&gt;0,N6,"")</f>
      </c>
      <c r="P6" s="131"/>
      <c r="Q6" s="131"/>
      <c r="R6" s="131"/>
    </row>
    <row r="7" ht="14.25" thickBot="1"/>
    <row r="8" spans="1:23" ht="27">
      <c r="A8" s="47" t="s">
        <v>0</v>
      </c>
      <c r="B8" s="48" t="s">
        <v>1</v>
      </c>
      <c r="C8" s="49" t="s">
        <v>23</v>
      </c>
      <c r="D8" s="49" t="s">
        <v>77</v>
      </c>
      <c r="E8" s="50" t="s">
        <v>4</v>
      </c>
      <c r="F8" s="53" t="s">
        <v>2</v>
      </c>
      <c r="G8" s="53" t="s">
        <v>8</v>
      </c>
      <c r="H8" s="53" t="s">
        <v>9</v>
      </c>
      <c r="I8" s="53" t="s">
        <v>10</v>
      </c>
      <c r="J8" s="53" t="s">
        <v>11</v>
      </c>
      <c r="K8" s="53" t="s">
        <v>12</v>
      </c>
      <c r="L8" s="53" t="s">
        <v>13</v>
      </c>
      <c r="M8" s="53" t="s">
        <v>14</v>
      </c>
      <c r="N8" s="53" t="s">
        <v>65</v>
      </c>
      <c r="O8" s="53" t="s">
        <v>16</v>
      </c>
      <c r="P8" s="53" t="s">
        <v>17</v>
      </c>
      <c r="Q8" s="53" t="s">
        <v>18</v>
      </c>
      <c r="R8" s="49" t="s">
        <v>26</v>
      </c>
      <c r="S8" s="49" t="s">
        <v>3</v>
      </c>
      <c r="T8" s="118" t="s">
        <v>72</v>
      </c>
      <c r="U8" s="119"/>
      <c r="V8" s="52" t="s">
        <v>25</v>
      </c>
      <c r="W8" s="54" t="s">
        <v>76</v>
      </c>
    </row>
    <row r="9" spans="1:23" s="3" customFormat="1" ht="19.5" thickBot="1">
      <c r="A9" s="46" t="s">
        <v>64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45"/>
    </row>
    <row r="10" spans="1:23" s="69" customFormat="1" ht="14.25" thickBot="1">
      <c r="A10" s="13"/>
      <c r="B10" s="112"/>
      <c r="C10" s="14"/>
      <c r="D10" s="15"/>
      <c r="E10" s="55" t="s">
        <v>5</v>
      </c>
      <c r="F10" s="7"/>
      <c r="G10" s="7"/>
      <c r="H10" s="8"/>
      <c r="I10" s="7"/>
      <c r="J10" s="7"/>
      <c r="K10" s="7"/>
      <c r="L10" s="8"/>
      <c r="M10" s="7"/>
      <c r="N10" s="7"/>
      <c r="O10" s="7"/>
      <c r="P10" s="7"/>
      <c r="Q10" s="9"/>
      <c r="R10" s="64">
        <f>SUM(F10:Q10)</f>
        <v>0</v>
      </c>
      <c r="S10" s="65">
        <f>+C10*D10</f>
        <v>0</v>
      </c>
      <c r="T10" s="102">
        <f>IF(R12&gt;0,TEXT(R10,"###")&amp;"×"&amp;TEXT(R12,"#,##")&amp;"×1.05=","")</f>
      </c>
      <c r="U10" s="103"/>
      <c r="V10" s="68">
        <f>IF(ISTEXT(T12),"",TEXT(T12,"#,##")&amp;" -")</f>
      </c>
      <c r="W10" s="95"/>
    </row>
    <row r="11" spans="1:23" s="69" customFormat="1" ht="17.25" thickBot="1">
      <c r="A11" s="41"/>
      <c r="B11" s="113"/>
      <c r="C11" s="40"/>
      <c r="D11" s="39"/>
      <c r="E11" s="39" t="s">
        <v>7</v>
      </c>
      <c r="F11" s="10"/>
      <c r="G11" s="10"/>
      <c r="H11" s="10"/>
      <c r="I11" s="10"/>
      <c r="J11" s="11"/>
      <c r="K11" s="10"/>
      <c r="L11" s="10"/>
      <c r="M11" s="12"/>
      <c r="N11" s="10"/>
      <c r="O11" s="10"/>
      <c r="P11" s="10"/>
      <c r="Q11" s="10"/>
      <c r="R11" s="70">
        <f>SUM(F11:Q11)</f>
        <v>0</v>
      </c>
      <c r="S11" s="71" t="s">
        <v>28</v>
      </c>
      <c r="T11" s="96" t="s">
        <v>27</v>
      </c>
      <c r="U11" s="97"/>
      <c r="V11" s="72">
        <f>IF(S12&gt;0,TEXT(S12,"#,#")&amp;" =","")</f>
      </c>
      <c r="W11" s="95"/>
    </row>
    <row r="12" spans="1:23" s="69" customFormat="1" ht="14.25" thickBot="1">
      <c r="A12" s="80"/>
      <c r="B12" s="81"/>
      <c r="C12" s="82"/>
      <c r="D12" s="83"/>
      <c r="E12" s="83" t="s">
        <v>6</v>
      </c>
      <c r="F12" s="84">
        <f>IF(F11&gt;0,+F11/F10,0)</f>
        <v>0</v>
      </c>
      <c r="G12" s="84">
        <f>IF(G11&gt;0,+G11/G10,0)</f>
        <v>0</v>
      </c>
      <c r="H12" s="84">
        <f>IF(H11&gt;0,+H11/H10,0)</f>
        <v>0</v>
      </c>
      <c r="I12" s="84">
        <f>IF(I11&gt;0,+I11/I10,0)</f>
        <v>0</v>
      </c>
      <c r="J12" s="84">
        <f aca="true" t="shared" si="0" ref="J12:Q12">IF(J11&gt;0,+J11/J10,0)</f>
        <v>0</v>
      </c>
      <c r="K12" s="84">
        <f t="shared" si="0"/>
        <v>0</v>
      </c>
      <c r="L12" s="84">
        <f t="shared" si="0"/>
        <v>0</v>
      </c>
      <c r="M12" s="84">
        <f t="shared" si="0"/>
        <v>0</v>
      </c>
      <c r="N12" s="84">
        <f t="shared" si="0"/>
        <v>0</v>
      </c>
      <c r="O12" s="84">
        <f t="shared" si="0"/>
        <v>0</v>
      </c>
      <c r="P12" s="84">
        <f t="shared" si="0"/>
        <v>0</v>
      </c>
      <c r="Q12" s="84">
        <f t="shared" si="0"/>
        <v>0</v>
      </c>
      <c r="R12" s="85">
        <f>IF(R10&gt;0,INT(R11/R10),0)</f>
        <v>0</v>
      </c>
      <c r="S12" s="86">
        <f>+S10*$N$6*1.05</f>
        <v>0</v>
      </c>
      <c r="T12" s="98">
        <f>IF(R12&gt;0,R10*R12*1.05,"")</f>
      </c>
      <c r="U12" s="99"/>
      <c r="V12" s="79">
        <f>IF(ISTEXT(T12),"",T12-S12)</f>
      </c>
      <c r="W12" s="95"/>
    </row>
    <row r="13" spans="1:23" s="69" customFormat="1" ht="14.25" thickBot="1">
      <c r="A13" s="13"/>
      <c r="B13" s="112"/>
      <c r="C13" s="14"/>
      <c r="D13" s="15"/>
      <c r="E13" s="55" t="s">
        <v>5</v>
      </c>
      <c r="F13" s="7"/>
      <c r="G13" s="7"/>
      <c r="H13" s="8"/>
      <c r="I13" s="7"/>
      <c r="J13" s="7"/>
      <c r="K13" s="7"/>
      <c r="L13" s="8"/>
      <c r="M13" s="7"/>
      <c r="N13" s="7"/>
      <c r="O13" s="7"/>
      <c r="P13" s="7"/>
      <c r="Q13" s="9"/>
      <c r="R13" s="64">
        <f>SUM(F13:Q13)</f>
        <v>0</v>
      </c>
      <c r="S13" s="65">
        <f>+C13*D13</f>
        <v>0</v>
      </c>
      <c r="T13" s="102">
        <f>IF(R15&gt;0,TEXT(R13,"###")&amp;"×"&amp;TEXT(R15,"#,##")&amp;"×1.05=","")</f>
      </c>
      <c r="U13" s="103"/>
      <c r="V13" s="68">
        <f>IF(ISTEXT(T15),"",TEXT(T15,"#,##")&amp;" -")</f>
      </c>
      <c r="W13" s="95"/>
    </row>
    <row r="14" spans="1:23" s="69" customFormat="1" ht="17.25" thickBot="1">
      <c r="A14" s="41"/>
      <c r="B14" s="113"/>
      <c r="C14" s="40"/>
      <c r="D14" s="39"/>
      <c r="E14" s="39" t="s">
        <v>7</v>
      </c>
      <c r="F14" s="10"/>
      <c r="G14" s="10"/>
      <c r="H14" s="10"/>
      <c r="I14" s="10"/>
      <c r="J14" s="11"/>
      <c r="K14" s="10"/>
      <c r="L14" s="10"/>
      <c r="M14" s="12"/>
      <c r="N14" s="10"/>
      <c r="O14" s="10"/>
      <c r="P14" s="10"/>
      <c r="Q14" s="10"/>
      <c r="R14" s="70">
        <f>SUM(F14:Q14)</f>
        <v>0</v>
      </c>
      <c r="S14" s="71" t="s">
        <v>28</v>
      </c>
      <c r="T14" s="96" t="s">
        <v>27</v>
      </c>
      <c r="U14" s="97"/>
      <c r="V14" s="72">
        <f>IF(S15&gt;0,TEXT(S15,"#,#")&amp;" =","")</f>
      </c>
      <c r="W14" s="95"/>
    </row>
    <row r="15" spans="1:23" s="69" customFormat="1" ht="14.25" thickBot="1">
      <c r="A15" s="80"/>
      <c r="B15" s="81"/>
      <c r="C15" s="82"/>
      <c r="D15" s="83"/>
      <c r="E15" s="83" t="s">
        <v>6</v>
      </c>
      <c r="F15" s="84">
        <f aca="true" t="shared" si="1" ref="F15:Q15">IF(F14&gt;0,+F14/F13,0)</f>
        <v>0</v>
      </c>
      <c r="G15" s="84">
        <f t="shared" si="1"/>
        <v>0</v>
      </c>
      <c r="H15" s="84">
        <f t="shared" si="1"/>
        <v>0</v>
      </c>
      <c r="I15" s="84">
        <f t="shared" si="1"/>
        <v>0</v>
      </c>
      <c r="J15" s="84">
        <f t="shared" si="1"/>
        <v>0</v>
      </c>
      <c r="K15" s="84">
        <f t="shared" si="1"/>
        <v>0</v>
      </c>
      <c r="L15" s="84">
        <f t="shared" si="1"/>
        <v>0</v>
      </c>
      <c r="M15" s="84">
        <f t="shared" si="1"/>
        <v>0</v>
      </c>
      <c r="N15" s="84">
        <f t="shared" si="1"/>
        <v>0</v>
      </c>
      <c r="O15" s="84">
        <f t="shared" si="1"/>
        <v>0</v>
      </c>
      <c r="P15" s="84">
        <f t="shared" si="1"/>
        <v>0</v>
      </c>
      <c r="Q15" s="84">
        <f t="shared" si="1"/>
        <v>0</v>
      </c>
      <c r="R15" s="85">
        <f>IF(R13&gt;0,INT(R14/R13),0)</f>
        <v>0</v>
      </c>
      <c r="S15" s="86">
        <f>+S13*$N$6*1.05</f>
        <v>0</v>
      </c>
      <c r="T15" s="98">
        <f>IF(R15&gt;0,R13*R15*1.05,"")</f>
      </c>
      <c r="U15" s="99"/>
      <c r="V15" s="79">
        <f>IF(ISTEXT(T15),"",T15-S15)</f>
      </c>
      <c r="W15" s="95"/>
    </row>
    <row r="16" spans="1:23" s="69" customFormat="1" ht="14.25" thickBot="1">
      <c r="A16" s="13"/>
      <c r="B16" s="112"/>
      <c r="C16" s="14"/>
      <c r="D16" s="15"/>
      <c r="E16" s="55" t="s">
        <v>5</v>
      </c>
      <c r="F16" s="7"/>
      <c r="G16" s="7"/>
      <c r="H16" s="8"/>
      <c r="I16" s="7"/>
      <c r="J16" s="7"/>
      <c r="K16" s="7"/>
      <c r="L16" s="8"/>
      <c r="M16" s="7"/>
      <c r="N16" s="7"/>
      <c r="O16" s="7"/>
      <c r="P16" s="7"/>
      <c r="Q16" s="9"/>
      <c r="R16" s="64">
        <f>SUM(F16:Q16)</f>
        <v>0</v>
      </c>
      <c r="S16" s="65">
        <f>+C16*D16</f>
        <v>0</v>
      </c>
      <c r="T16" s="102">
        <f>IF(R18&gt;0,TEXT(R16,"###")&amp;"×"&amp;TEXT(R18,"#,##")&amp;"×1.05=","")</f>
      </c>
      <c r="U16" s="103"/>
      <c r="V16" s="68">
        <f>IF(ISTEXT(T18),"",TEXT(T18,"#,##")&amp;" -")</f>
      </c>
      <c r="W16" s="95"/>
    </row>
    <row r="17" spans="1:23" s="69" customFormat="1" ht="17.25" thickBot="1">
      <c r="A17" s="41"/>
      <c r="B17" s="113"/>
      <c r="C17" s="40"/>
      <c r="D17" s="39"/>
      <c r="E17" s="39" t="s">
        <v>7</v>
      </c>
      <c r="F17" s="10"/>
      <c r="G17" s="10"/>
      <c r="H17" s="10"/>
      <c r="I17" s="10"/>
      <c r="J17" s="11"/>
      <c r="K17" s="10"/>
      <c r="L17" s="10"/>
      <c r="M17" s="12"/>
      <c r="N17" s="10"/>
      <c r="O17" s="10"/>
      <c r="P17" s="10"/>
      <c r="Q17" s="10"/>
      <c r="R17" s="70">
        <f>SUM(F17:Q17)</f>
        <v>0</v>
      </c>
      <c r="S17" s="71" t="s">
        <v>28</v>
      </c>
      <c r="T17" s="96" t="s">
        <v>27</v>
      </c>
      <c r="U17" s="97"/>
      <c r="V17" s="72">
        <f>IF(S18&gt;0,TEXT(S18,"#,#")&amp;" =","")</f>
      </c>
      <c r="W17" s="95"/>
    </row>
    <row r="18" spans="1:27" s="69" customFormat="1" ht="14.25" thickBot="1">
      <c r="A18" s="80"/>
      <c r="B18" s="81"/>
      <c r="C18" s="82"/>
      <c r="D18" s="83"/>
      <c r="E18" s="83" t="s">
        <v>6</v>
      </c>
      <c r="F18" s="84">
        <f aca="true" t="shared" si="2" ref="F18:Q18">IF(F17&gt;0,+F17/F16,0)</f>
        <v>0</v>
      </c>
      <c r="G18" s="84">
        <f t="shared" si="2"/>
        <v>0</v>
      </c>
      <c r="H18" s="84">
        <f t="shared" si="2"/>
        <v>0</v>
      </c>
      <c r="I18" s="84">
        <f t="shared" si="2"/>
        <v>0</v>
      </c>
      <c r="J18" s="84">
        <f t="shared" si="2"/>
        <v>0</v>
      </c>
      <c r="K18" s="84">
        <f t="shared" si="2"/>
        <v>0</v>
      </c>
      <c r="L18" s="84">
        <f t="shared" si="2"/>
        <v>0</v>
      </c>
      <c r="M18" s="84">
        <f t="shared" si="2"/>
        <v>0</v>
      </c>
      <c r="N18" s="84">
        <f t="shared" si="2"/>
        <v>0</v>
      </c>
      <c r="O18" s="84">
        <f t="shared" si="2"/>
        <v>0</v>
      </c>
      <c r="P18" s="84">
        <f t="shared" si="2"/>
        <v>0</v>
      </c>
      <c r="Q18" s="84">
        <f t="shared" si="2"/>
        <v>0</v>
      </c>
      <c r="R18" s="85">
        <f>IF(R16&gt;0,INT(R17/R16),0)</f>
        <v>0</v>
      </c>
      <c r="S18" s="86">
        <f>+S16*$N$6*1.05</f>
        <v>0</v>
      </c>
      <c r="T18" s="98">
        <f>IF(R18&gt;0,R16*R18*1.05,"")</f>
      </c>
      <c r="U18" s="99"/>
      <c r="V18" s="79">
        <f>IF(ISTEXT(T18),"",T18-S18)</f>
      </c>
      <c r="W18" s="95"/>
      <c r="AA18" s="87"/>
    </row>
    <row r="19" spans="1:23" s="69" customFormat="1" ht="14.25" thickBot="1">
      <c r="A19" s="13"/>
      <c r="B19" s="112"/>
      <c r="C19" s="14"/>
      <c r="D19" s="15"/>
      <c r="E19" s="55" t="s">
        <v>5</v>
      </c>
      <c r="F19" s="7"/>
      <c r="G19" s="7"/>
      <c r="H19" s="8"/>
      <c r="I19" s="7"/>
      <c r="J19" s="7"/>
      <c r="K19" s="7"/>
      <c r="L19" s="8"/>
      <c r="M19" s="7"/>
      <c r="N19" s="7"/>
      <c r="O19" s="7"/>
      <c r="P19" s="7"/>
      <c r="Q19" s="9"/>
      <c r="R19" s="64">
        <f>SUM(F19:Q19)</f>
        <v>0</v>
      </c>
      <c r="S19" s="65">
        <f>+C19*D19</f>
        <v>0</v>
      </c>
      <c r="T19" s="102">
        <f>IF(R21&gt;0,TEXT(R19,"###")&amp;"×"&amp;TEXT(R21,"#,##")&amp;"×1.05=","")</f>
      </c>
      <c r="U19" s="103"/>
      <c r="V19" s="68">
        <f>IF(ISTEXT(T21),"",TEXT(T21,"#,##")&amp;" -")</f>
      </c>
      <c r="W19" s="95"/>
    </row>
    <row r="20" spans="1:23" s="69" customFormat="1" ht="17.25" thickBot="1">
      <c r="A20" s="41"/>
      <c r="B20" s="113"/>
      <c r="C20" s="40"/>
      <c r="D20" s="39"/>
      <c r="E20" s="39" t="s">
        <v>7</v>
      </c>
      <c r="F20" s="10"/>
      <c r="G20" s="10"/>
      <c r="H20" s="10"/>
      <c r="I20" s="10"/>
      <c r="J20" s="11"/>
      <c r="K20" s="10"/>
      <c r="L20" s="10"/>
      <c r="M20" s="12"/>
      <c r="N20" s="10"/>
      <c r="O20" s="10"/>
      <c r="P20" s="10"/>
      <c r="Q20" s="10"/>
      <c r="R20" s="70">
        <f>SUM(F20:Q20)</f>
        <v>0</v>
      </c>
      <c r="S20" s="71" t="s">
        <v>28</v>
      </c>
      <c r="T20" s="96" t="s">
        <v>27</v>
      </c>
      <c r="U20" s="97"/>
      <c r="V20" s="72">
        <f>IF(S21&gt;0,TEXT(S21,"#,#")&amp;" =","")</f>
      </c>
      <c r="W20" s="95"/>
    </row>
    <row r="21" spans="1:23" s="69" customFormat="1" ht="14.25" thickBot="1">
      <c r="A21" s="80"/>
      <c r="B21" s="81"/>
      <c r="C21" s="82"/>
      <c r="D21" s="83"/>
      <c r="E21" s="83" t="s">
        <v>6</v>
      </c>
      <c r="F21" s="84">
        <f aca="true" t="shared" si="3" ref="F21:Q21">IF(F20&gt;0,+F20/F19,0)</f>
        <v>0</v>
      </c>
      <c r="G21" s="84">
        <f t="shared" si="3"/>
        <v>0</v>
      </c>
      <c r="H21" s="84">
        <f t="shared" si="3"/>
        <v>0</v>
      </c>
      <c r="I21" s="84">
        <f t="shared" si="3"/>
        <v>0</v>
      </c>
      <c r="J21" s="84">
        <f t="shared" si="3"/>
        <v>0</v>
      </c>
      <c r="K21" s="84">
        <f t="shared" si="3"/>
        <v>0</v>
      </c>
      <c r="L21" s="84">
        <f t="shared" si="3"/>
        <v>0</v>
      </c>
      <c r="M21" s="84">
        <f t="shared" si="3"/>
        <v>0</v>
      </c>
      <c r="N21" s="84">
        <f t="shared" si="3"/>
        <v>0</v>
      </c>
      <c r="O21" s="84">
        <f t="shared" si="3"/>
        <v>0</v>
      </c>
      <c r="P21" s="84">
        <f t="shared" si="3"/>
        <v>0</v>
      </c>
      <c r="Q21" s="84">
        <f t="shared" si="3"/>
        <v>0</v>
      </c>
      <c r="R21" s="85">
        <f>IF(R19&gt;0,INT(R20/R19),0)</f>
        <v>0</v>
      </c>
      <c r="S21" s="86">
        <f>+S19*$N$6*1.05</f>
        <v>0</v>
      </c>
      <c r="T21" s="98">
        <f>IF(R21&gt;0,R19*R21*1.05,"")</f>
      </c>
      <c r="U21" s="99"/>
      <c r="V21" s="79">
        <f>IF(ISTEXT(T21),"",T21-S21)</f>
      </c>
      <c r="W21" s="95"/>
    </row>
    <row r="22" spans="1:23" s="69" customFormat="1" ht="14.25" thickBot="1">
      <c r="A22" s="13"/>
      <c r="B22" s="112"/>
      <c r="C22" s="14"/>
      <c r="D22" s="15"/>
      <c r="E22" s="55" t="s">
        <v>5</v>
      </c>
      <c r="F22" s="7"/>
      <c r="G22" s="7"/>
      <c r="H22" s="8"/>
      <c r="I22" s="7"/>
      <c r="J22" s="7"/>
      <c r="K22" s="7"/>
      <c r="L22" s="8"/>
      <c r="M22" s="7"/>
      <c r="N22" s="7"/>
      <c r="O22" s="7"/>
      <c r="P22" s="7"/>
      <c r="Q22" s="9"/>
      <c r="R22" s="64">
        <f>SUM(F22:Q22)</f>
        <v>0</v>
      </c>
      <c r="S22" s="65">
        <f>+C22*D22</f>
        <v>0</v>
      </c>
      <c r="T22" s="102">
        <f>IF(R24&gt;0,TEXT(R22,"###")&amp;"×"&amp;TEXT(R24,"#,##")&amp;"×1.05=","")</f>
      </c>
      <c r="U22" s="103"/>
      <c r="V22" s="68">
        <f>IF(ISTEXT(T24),"",TEXT(T24,"#,##")&amp;" -")</f>
      </c>
      <c r="W22" s="95"/>
    </row>
    <row r="23" spans="1:23" s="69" customFormat="1" ht="17.25" thickBot="1">
      <c r="A23" s="41"/>
      <c r="B23" s="113"/>
      <c r="C23" s="40"/>
      <c r="D23" s="39"/>
      <c r="E23" s="39" t="s">
        <v>7</v>
      </c>
      <c r="F23" s="10"/>
      <c r="G23" s="10"/>
      <c r="H23" s="10"/>
      <c r="I23" s="10"/>
      <c r="J23" s="11"/>
      <c r="K23" s="10"/>
      <c r="L23" s="10"/>
      <c r="M23" s="12"/>
      <c r="N23" s="10"/>
      <c r="O23" s="10"/>
      <c r="P23" s="10"/>
      <c r="Q23" s="10"/>
      <c r="R23" s="70">
        <f>SUM(F23:Q23)</f>
        <v>0</v>
      </c>
      <c r="S23" s="71" t="s">
        <v>28</v>
      </c>
      <c r="T23" s="96" t="s">
        <v>27</v>
      </c>
      <c r="U23" s="97"/>
      <c r="V23" s="72">
        <f>IF(S24&gt;0,TEXT(S24,"#,#")&amp;" =","")</f>
      </c>
      <c r="W23" s="95"/>
    </row>
    <row r="24" spans="1:23" s="69" customFormat="1" ht="14.25" thickBot="1">
      <c r="A24" s="88"/>
      <c r="B24" s="89"/>
      <c r="C24" s="82"/>
      <c r="D24" s="83"/>
      <c r="E24" s="83" t="s">
        <v>6</v>
      </c>
      <c r="F24" s="84">
        <f aca="true" t="shared" si="4" ref="F24:Q24">IF(F23&gt;0,+F23/F22,0)</f>
        <v>0</v>
      </c>
      <c r="G24" s="84">
        <f t="shared" si="4"/>
        <v>0</v>
      </c>
      <c r="H24" s="84">
        <f t="shared" si="4"/>
        <v>0</v>
      </c>
      <c r="I24" s="84">
        <f t="shared" si="4"/>
        <v>0</v>
      </c>
      <c r="J24" s="84">
        <f t="shared" si="4"/>
        <v>0</v>
      </c>
      <c r="K24" s="84">
        <f t="shared" si="4"/>
        <v>0</v>
      </c>
      <c r="L24" s="84">
        <f t="shared" si="4"/>
        <v>0</v>
      </c>
      <c r="M24" s="84">
        <f t="shared" si="4"/>
        <v>0</v>
      </c>
      <c r="N24" s="84">
        <f t="shared" si="4"/>
        <v>0</v>
      </c>
      <c r="O24" s="84">
        <f t="shared" si="4"/>
        <v>0</v>
      </c>
      <c r="P24" s="84">
        <f t="shared" si="4"/>
        <v>0</v>
      </c>
      <c r="Q24" s="84">
        <f t="shared" si="4"/>
        <v>0</v>
      </c>
      <c r="R24" s="85">
        <f>IF(R22&gt;0,INT(R23/R22),0)</f>
        <v>0</v>
      </c>
      <c r="S24" s="86">
        <f>+S22*$N$6*1.05</f>
        <v>0</v>
      </c>
      <c r="T24" s="98">
        <f>IF(R24&gt;0,R22*R24*1.05,"")</f>
      </c>
      <c r="U24" s="99"/>
      <c r="V24" s="79">
        <f>IF(ISTEXT(T24),"",T24-S24)</f>
      </c>
      <c r="W24" s="95"/>
    </row>
    <row r="25" spans="1:23" s="69" customFormat="1" ht="14.25" thickBot="1">
      <c r="A25" s="13"/>
      <c r="B25" s="112"/>
      <c r="C25" s="14"/>
      <c r="D25" s="15"/>
      <c r="E25" s="55" t="s">
        <v>5</v>
      </c>
      <c r="F25" s="7"/>
      <c r="G25" s="7"/>
      <c r="H25" s="8"/>
      <c r="I25" s="7"/>
      <c r="J25" s="7"/>
      <c r="K25" s="7"/>
      <c r="L25" s="8"/>
      <c r="M25" s="7"/>
      <c r="N25" s="7"/>
      <c r="O25" s="7"/>
      <c r="P25" s="7"/>
      <c r="Q25" s="9"/>
      <c r="R25" s="64">
        <f>SUM(F25:Q25)</f>
        <v>0</v>
      </c>
      <c r="S25" s="65">
        <f>+C25*D25</f>
        <v>0</v>
      </c>
      <c r="T25" s="102">
        <f>IF(R27&gt;0,TEXT(R25,"###")&amp;"×"&amp;TEXT(R27,"#,##")&amp;"×1.05=","")</f>
      </c>
      <c r="U25" s="103"/>
      <c r="V25" s="68">
        <f>IF(ISTEXT(T27),"",TEXT(T27,"#,##")&amp;" -")</f>
      </c>
      <c r="W25" s="95"/>
    </row>
    <row r="26" spans="1:23" s="69" customFormat="1" ht="17.25" thickBot="1">
      <c r="A26" s="41"/>
      <c r="B26" s="113"/>
      <c r="C26" s="40"/>
      <c r="D26" s="39"/>
      <c r="E26" s="39" t="s">
        <v>7</v>
      </c>
      <c r="F26" s="10"/>
      <c r="G26" s="10"/>
      <c r="H26" s="10"/>
      <c r="I26" s="10"/>
      <c r="J26" s="11"/>
      <c r="K26" s="10"/>
      <c r="L26" s="10"/>
      <c r="M26" s="12"/>
      <c r="N26" s="10"/>
      <c r="O26" s="10"/>
      <c r="P26" s="10"/>
      <c r="Q26" s="10"/>
      <c r="R26" s="70">
        <f>SUM(F26:Q26)</f>
        <v>0</v>
      </c>
      <c r="S26" s="71" t="s">
        <v>28</v>
      </c>
      <c r="T26" s="96" t="s">
        <v>27</v>
      </c>
      <c r="U26" s="97"/>
      <c r="V26" s="72">
        <f>IF(S27&gt;0,TEXT(S27,"#,#")&amp;" =","")</f>
      </c>
      <c r="W26" s="95"/>
    </row>
    <row r="27" spans="1:23" s="69" customFormat="1" ht="14.25" thickBot="1">
      <c r="A27" s="88"/>
      <c r="B27" s="89"/>
      <c r="C27" s="82"/>
      <c r="D27" s="83"/>
      <c r="E27" s="83" t="s">
        <v>6</v>
      </c>
      <c r="F27" s="84">
        <f aca="true" t="shared" si="5" ref="F27:Q27">IF(F26&gt;0,+F26/F25,0)</f>
        <v>0</v>
      </c>
      <c r="G27" s="84">
        <f t="shared" si="5"/>
        <v>0</v>
      </c>
      <c r="H27" s="84">
        <f t="shared" si="5"/>
        <v>0</v>
      </c>
      <c r="I27" s="84">
        <f t="shared" si="5"/>
        <v>0</v>
      </c>
      <c r="J27" s="84">
        <f t="shared" si="5"/>
        <v>0</v>
      </c>
      <c r="K27" s="84">
        <f t="shared" si="5"/>
        <v>0</v>
      </c>
      <c r="L27" s="84">
        <f t="shared" si="5"/>
        <v>0</v>
      </c>
      <c r="M27" s="84">
        <f t="shared" si="5"/>
        <v>0</v>
      </c>
      <c r="N27" s="84">
        <f t="shared" si="5"/>
        <v>0</v>
      </c>
      <c r="O27" s="84">
        <f t="shared" si="5"/>
        <v>0</v>
      </c>
      <c r="P27" s="84">
        <f t="shared" si="5"/>
        <v>0</v>
      </c>
      <c r="Q27" s="84">
        <f t="shared" si="5"/>
        <v>0</v>
      </c>
      <c r="R27" s="85">
        <f>IF(R25&gt;0,INT(R26/R25),0)</f>
        <v>0</v>
      </c>
      <c r="S27" s="86">
        <f>+S25*$N$6*1.05</f>
        <v>0</v>
      </c>
      <c r="T27" s="98">
        <f>IF(R27&gt;0,R25*R27*1.05,"")</f>
      </c>
      <c r="U27" s="99"/>
      <c r="V27" s="79">
        <f>IF(ISTEXT(T27),"",T27-S27)</f>
      </c>
      <c r="W27" s="95"/>
    </row>
    <row r="28" spans="1:23" s="69" customFormat="1" ht="14.25" thickBot="1">
      <c r="A28" s="13"/>
      <c r="B28" s="112"/>
      <c r="C28" s="14"/>
      <c r="D28" s="15"/>
      <c r="E28" s="55" t="s">
        <v>5</v>
      </c>
      <c r="F28" s="7"/>
      <c r="G28" s="7"/>
      <c r="H28" s="8"/>
      <c r="I28" s="7"/>
      <c r="J28" s="7"/>
      <c r="K28" s="7"/>
      <c r="L28" s="8"/>
      <c r="M28" s="7"/>
      <c r="N28" s="7"/>
      <c r="O28" s="7"/>
      <c r="P28" s="7"/>
      <c r="Q28" s="9"/>
      <c r="R28" s="64">
        <f>SUM(F28:Q28)</f>
        <v>0</v>
      </c>
      <c r="S28" s="65">
        <f>+C28*D28</f>
        <v>0</v>
      </c>
      <c r="T28" s="102">
        <f>IF(R30&gt;0,TEXT(R28,"###")&amp;"×"&amp;TEXT(R30,"#,##")&amp;"×1.05=","")</f>
      </c>
      <c r="U28" s="103"/>
      <c r="V28" s="68">
        <f>IF(ISTEXT(T30),"",TEXT(T30,"#,##")&amp;" -")</f>
      </c>
      <c r="W28" s="95"/>
    </row>
    <row r="29" spans="1:23" s="69" customFormat="1" ht="17.25" thickBot="1">
      <c r="A29" s="41"/>
      <c r="B29" s="113"/>
      <c r="C29" s="40"/>
      <c r="D29" s="39"/>
      <c r="E29" s="39" t="s">
        <v>7</v>
      </c>
      <c r="F29" s="10"/>
      <c r="G29" s="10"/>
      <c r="H29" s="10"/>
      <c r="I29" s="10"/>
      <c r="J29" s="11"/>
      <c r="K29" s="10"/>
      <c r="L29" s="10"/>
      <c r="M29" s="12"/>
      <c r="N29" s="10"/>
      <c r="O29" s="10"/>
      <c r="P29" s="10"/>
      <c r="Q29" s="10"/>
      <c r="R29" s="70">
        <f>SUM(F29:Q29)</f>
        <v>0</v>
      </c>
      <c r="S29" s="71" t="s">
        <v>28</v>
      </c>
      <c r="T29" s="96" t="s">
        <v>27</v>
      </c>
      <c r="U29" s="97"/>
      <c r="V29" s="72">
        <f>IF(S30&gt;0,TEXT(S30,"#,#")&amp;" =","")</f>
      </c>
      <c r="W29" s="95"/>
    </row>
    <row r="30" spans="1:23" s="69" customFormat="1" ht="14.25" thickBot="1">
      <c r="A30" s="88"/>
      <c r="B30" s="89"/>
      <c r="C30" s="82"/>
      <c r="D30" s="83"/>
      <c r="E30" s="83" t="s">
        <v>6</v>
      </c>
      <c r="F30" s="84">
        <f aca="true" t="shared" si="6" ref="F30:Q30">IF(F29&gt;0,+F29/F28,0)</f>
        <v>0</v>
      </c>
      <c r="G30" s="84">
        <f t="shared" si="6"/>
        <v>0</v>
      </c>
      <c r="H30" s="84">
        <f t="shared" si="6"/>
        <v>0</v>
      </c>
      <c r="I30" s="84">
        <f t="shared" si="6"/>
        <v>0</v>
      </c>
      <c r="J30" s="84">
        <f t="shared" si="6"/>
        <v>0</v>
      </c>
      <c r="K30" s="84">
        <f t="shared" si="6"/>
        <v>0</v>
      </c>
      <c r="L30" s="84">
        <f t="shared" si="6"/>
        <v>0</v>
      </c>
      <c r="M30" s="84">
        <f t="shared" si="6"/>
        <v>0</v>
      </c>
      <c r="N30" s="84">
        <f t="shared" si="6"/>
        <v>0</v>
      </c>
      <c r="O30" s="84">
        <f t="shared" si="6"/>
        <v>0</v>
      </c>
      <c r="P30" s="84">
        <f t="shared" si="6"/>
        <v>0</v>
      </c>
      <c r="Q30" s="84">
        <f t="shared" si="6"/>
        <v>0</v>
      </c>
      <c r="R30" s="85">
        <f>IF(R28&gt;0,INT(R29/R28),0)</f>
        <v>0</v>
      </c>
      <c r="S30" s="86">
        <f>+S28*$N$6*1.05</f>
        <v>0</v>
      </c>
      <c r="T30" s="98">
        <f>IF(R30&gt;0,R28*R30*1.05,"")</f>
      </c>
      <c r="U30" s="99"/>
      <c r="V30" s="79">
        <f>IF(ISTEXT(T30),"",T30-S30)</f>
      </c>
      <c r="W30" s="95"/>
    </row>
    <row r="31" spans="1:23" s="69" customFormat="1" ht="14.25" thickBot="1">
      <c r="A31" s="13"/>
      <c r="B31" s="112"/>
      <c r="C31" s="14"/>
      <c r="D31" s="15"/>
      <c r="E31" s="55" t="s">
        <v>5</v>
      </c>
      <c r="F31" s="7"/>
      <c r="G31" s="7"/>
      <c r="H31" s="8"/>
      <c r="I31" s="7"/>
      <c r="J31" s="7"/>
      <c r="K31" s="7"/>
      <c r="L31" s="8"/>
      <c r="M31" s="7"/>
      <c r="N31" s="7"/>
      <c r="O31" s="7"/>
      <c r="P31" s="7"/>
      <c r="Q31" s="9"/>
      <c r="R31" s="64">
        <f>SUM(F31:Q31)</f>
        <v>0</v>
      </c>
      <c r="S31" s="65">
        <f>+C31*D31</f>
        <v>0</v>
      </c>
      <c r="T31" s="102">
        <f>IF(R33&gt;0,TEXT(R31,"###")&amp;"×"&amp;TEXT(R33,"#,##")&amp;"×1.05=","")</f>
      </c>
      <c r="U31" s="103"/>
      <c r="V31" s="68">
        <f>IF(ISTEXT(T33),"",TEXT(T33,"#,##")&amp;" -")</f>
      </c>
      <c r="W31" s="95"/>
    </row>
    <row r="32" spans="1:23" s="69" customFormat="1" ht="17.25" thickBot="1">
      <c r="A32" s="41"/>
      <c r="B32" s="113"/>
      <c r="C32" s="40"/>
      <c r="D32" s="39"/>
      <c r="E32" s="39" t="s">
        <v>7</v>
      </c>
      <c r="F32" s="10"/>
      <c r="G32" s="10"/>
      <c r="H32" s="10"/>
      <c r="I32" s="10"/>
      <c r="J32" s="11"/>
      <c r="K32" s="10"/>
      <c r="L32" s="10"/>
      <c r="M32" s="12"/>
      <c r="N32" s="10"/>
      <c r="O32" s="10"/>
      <c r="P32" s="10"/>
      <c r="Q32" s="10"/>
      <c r="R32" s="70">
        <f>SUM(F32:Q32)</f>
        <v>0</v>
      </c>
      <c r="S32" s="71" t="s">
        <v>28</v>
      </c>
      <c r="T32" s="96" t="s">
        <v>27</v>
      </c>
      <c r="U32" s="97"/>
      <c r="V32" s="72">
        <f>IF(S33&gt;0,TEXT(S33,"#,#")&amp;" =","")</f>
      </c>
      <c r="W32" s="95"/>
    </row>
    <row r="33" spans="1:23" s="69" customFormat="1" ht="14.25" thickBot="1">
      <c r="A33" s="88"/>
      <c r="B33" s="89"/>
      <c r="C33" s="82"/>
      <c r="D33" s="83"/>
      <c r="E33" s="83" t="s">
        <v>6</v>
      </c>
      <c r="F33" s="84">
        <f aca="true" t="shared" si="7" ref="F33:Q33">IF(F32&gt;0,+F32/F31,0)</f>
        <v>0</v>
      </c>
      <c r="G33" s="84">
        <f t="shared" si="7"/>
        <v>0</v>
      </c>
      <c r="H33" s="84">
        <f t="shared" si="7"/>
        <v>0</v>
      </c>
      <c r="I33" s="84">
        <f t="shared" si="7"/>
        <v>0</v>
      </c>
      <c r="J33" s="84">
        <f t="shared" si="7"/>
        <v>0</v>
      </c>
      <c r="K33" s="84">
        <f t="shared" si="7"/>
        <v>0</v>
      </c>
      <c r="L33" s="84">
        <f t="shared" si="7"/>
        <v>0</v>
      </c>
      <c r="M33" s="84">
        <f t="shared" si="7"/>
        <v>0</v>
      </c>
      <c r="N33" s="84">
        <f t="shared" si="7"/>
        <v>0</v>
      </c>
      <c r="O33" s="84">
        <f t="shared" si="7"/>
        <v>0</v>
      </c>
      <c r="P33" s="84">
        <f t="shared" si="7"/>
        <v>0</v>
      </c>
      <c r="Q33" s="84">
        <f t="shared" si="7"/>
        <v>0</v>
      </c>
      <c r="R33" s="85">
        <f>IF(R31&gt;0,INT(R32/R31),0)</f>
        <v>0</v>
      </c>
      <c r="S33" s="86">
        <f>+S31*$N$6*1.05</f>
        <v>0</v>
      </c>
      <c r="T33" s="98">
        <f>IF(R33&gt;0,R31*R33*1.05,"")</f>
      </c>
      <c r="U33" s="99"/>
      <c r="V33" s="79">
        <f>IF(ISTEXT(T33),"",T33-S33)</f>
      </c>
      <c r="W33" s="95"/>
    </row>
    <row r="34" spans="1:23" s="69" customFormat="1" ht="14.25" thickBot="1">
      <c r="A34" s="13"/>
      <c r="B34" s="112"/>
      <c r="C34" s="14"/>
      <c r="D34" s="15"/>
      <c r="E34" s="55" t="s">
        <v>5</v>
      </c>
      <c r="F34" s="7"/>
      <c r="G34" s="7"/>
      <c r="H34" s="8"/>
      <c r="I34" s="7"/>
      <c r="J34" s="7"/>
      <c r="K34" s="7"/>
      <c r="L34" s="8"/>
      <c r="M34" s="7"/>
      <c r="N34" s="7"/>
      <c r="O34" s="7"/>
      <c r="P34" s="7"/>
      <c r="Q34" s="9"/>
      <c r="R34" s="64">
        <f>SUM(F34:Q34)</f>
        <v>0</v>
      </c>
      <c r="S34" s="65">
        <f>+C34*D34</f>
        <v>0</v>
      </c>
      <c r="T34" s="102">
        <f>IF(R36&gt;0,TEXT(R34,"###")&amp;"×"&amp;TEXT(R36,"#,##")&amp;"×1.05=","")</f>
      </c>
      <c r="U34" s="103"/>
      <c r="V34" s="68">
        <f>IF(ISTEXT(T36),"",TEXT(T36,"#,##")&amp;" -")</f>
      </c>
      <c r="W34" s="95"/>
    </row>
    <row r="35" spans="1:23" s="69" customFormat="1" ht="17.25" thickBot="1">
      <c r="A35" s="41"/>
      <c r="B35" s="113"/>
      <c r="C35" s="40"/>
      <c r="D35" s="39"/>
      <c r="E35" s="39" t="s">
        <v>7</v>
      </c>
      <c r="F35" s="10"/>
      <c r="G35" s="10"/>
      <c r="H35" s="10"/>
      <c r="I35" s="10"/>
      <c r="J35" s="11"/>
      <c r="K35" s="10"/>
      <c r="L35" s="10"/>
      <c r="M35" s="12"/>
      <c r="N35" s="10"/>
      <c r="O35" s="10"/>
      <c r="P35" s="10"/>
      <c r="Q35" s="10"/>
      <c r="R35" s="70">
        <f>SUM(F35:Q35)</f>
        <v>0</v>
      </c>
      <c r="S35" s="71" t="s">
        <v>28</v>
      </c>
      <c r="T35" s="96" t="s">
        <v>27</v>
      </c>
      <c r="U35" s="97"/>
      <c r="V35" s="72">
        <f>IF(S36&gt;0,TEXT(S36,"#,#")&amp;" =","")</f>
      </c>
      <c r="W35" s="95"/>
    </row>
    <row r="36" spans="1:23" s="69" customFormat="1" ht="14.25" thickBot="1">
      <c r="A36" s="41"/>
      <c r="B36" s="63"/>
      <c r="C36" s="40"/>
      <c r="D36" s="39"/>
      <c r="E36" s="39" t="s">
        <v>6</v>
      </c>
      <c r="F36" s="75">
        <f aca="true" t="shared" si="8" ref="F36:Q36">IF(F35&gt;0,+F35/F34,0)</f>
        <v>0</v>
      </c>
      <c r="G36" s="75">
        <f t="shared" si="8"/>
        <v>0</v>
      </c>
      <c r="H36" s="75">
        <f t="shared" si="8"/>
        <v>0</v>
      </c>
      <c r="I36" s="75">
        <f t="shared" si="8"/>
        <v>0</v>
      </c>
      <c r="J36" s="75">
        <f t="shared" si="8"/>
        <v>0</v>
      </c>
      <c r="K36" s="75">
        <f t="shared" si="8"/>
        <v>0</v>
      </c>
      <c r="L36" s="75">
        <f t="shared" si="8"/>
        <v>0</v>
      </c>
      <c r="M36" s="75">
        <f t="shared" si="8"/>
        <v>0</v>
      </c>
      <c r="N36" s="75">
        <f t="shared" si="8"/>
        <v>0</v>
      </c>
      <c r="O36" s="75">
        <f t="shared" si="8"/>
        <v>0</v>
      </c>
      <c r="P36" s="75">
        <f t="shared" si="8"/>
        <v>0</v>
      </c>
      <c r="Q36" s="75">
        <f t="shared" si="8"/>
        <v>0</v>
      </c>
      <c r="R36" s="70">
        <f>IF(R34&gt;0,INT(R35/R34),0)</f>
        <v>0</v>
      </c>
      <c r="S36" s="76">
        <f>+S34*$N$6*1.05</f>
        <v>0</v>
      </c>
      <c r="T36" s="98">
        <f>IF(R36&gt;0,R34*R36*1.05,"")</f>
      </c>
      <c r="U36" s="99"/>
      <c r="V36" s="79">
        <f>IF(ISTEXT(T36),"",T36-S36)</f>
      </c>
      <c r="W36" s="95"/>
    </row>
    <row r="37" spans="1:23" s="69" customFormat="1" ht="14.25" thickBot="1">
      <c r="A37" s="13"/>
      <c r="B37" s="112"/>
      <c r="C37" s="14"/>
      <c r="D37" s="15"/>
      <c r="E37" s="55" t="s">
        <v>5</v>
      </c>
      <c r="F37" s="7"/>
      <c r="G37" s="7"/>
      <c r="H37" s="8"/>
      <c r="I37" s="7"/>
      <c r="J37" s="7"/>
      <c r="K37" s="7"/>
      <c r="L37" s="8"/>
      <c r="M37" s="7"/>
      <c r="N37" s="7"/>
      <c r="O37" s="7"/>
      <c r="P37" s="7"/>
      <c r="Q37" s="9"/>
      <c r="R37" s="64">
        <f>SUM(F37:Q37)</f>
        <v>0</v>
      </c>
      <c r="S37" s="65">
        <f>+C37*D37</f>
        <v>0</v>
      </c>
      <c r="T37" s="102">
        <f>IF(R39&gt;0,TEXT(R37,"###")&amp;"×"&amp;TEXT(R39,"#,##")&amp;"×1.05=","")</f>
      </c>
      <c r="U37" s="103"/>
      <c r="V37" s="68">
        <f>IF(ISTEXT(T39),"",TEXT(T39,"#,##")&amp;" -")</f>
      </c>
      <c r="W37" s="95"/>
    </row>
    <row r="38" spans="1:23" s="69" customFormat="1" ht="17.25" thickBot="1">
      <c r="A38" s="41"/>
      <c r="B38" s="113"/>
      <c r="C38" s="40"/>
      <c r="D38" s="39"/>
      <c r="E38" s="39" t="s">
        <v>7</v>
      </c>
      <c r="F38" s="10"/>
      <c r="G38" s="10"/>
      <c r="H38" s="10"/>
      <c r="I38" s="10"/>
      <c r="J38" s="11"/>
      <c r="K38" s="10"/>
      <c r="L38" s="10"/>
      <c r="M38" s="12"/>
      <c r="N38" s="10"/>
      <c r="O38" s="10"/>
      <c r="P38" s="10"/>
      <c r="Q38" s="10"/>
      <c r="R38" s="70">
        <f>SUM(F38:Q38)</f>
        <v>0</v>
      </c>
      <c r="S38" s="71" t="s">
        <v>28</v>
      </c>
      <c r="T38" s="96" t="s">
        <v>27</v>
      </c>
      <c r="U38" s="97"/>
      <c r="V38" s="72">
        <f>IF(S39&gt;0,TEXT(S39,"#,#")&amp;" =","")</f>
      </c>
      <c r="W38" s="95"/>
    </row>
    <row r="39" spans="1:23" s="69" customFormat="1" ht="14.25" thickBot="1">
      <c r="A39" s="73"/>
      <c r="B39" s="74"/>
      <c r="C39" s="40"/>
      <c r="D39" s="39"/>
      <c r="E39" s="39" t="s">
        <v>6</v>
      </c>
      <c r="F39" s="75">
        <f aca="true" t="shared" si="9" ref="F39:Q39">IF(F38&gt;0,+F38/F37,0)</f>
        <v>0</v>
      </c>
      <c r="G39" s="75">
        <f t="shared" si="9"/>
        <v>0</v>
      </c>
      <c r="H39" s="75">
        <f t="shared" si="9"/>
        <v>0</v>
      </c>
      <c r="I39" s="75">
        <f t="shared" si="9"/>
        <v>0</v>
      </c>
      <c r="J39" s="75">
        <f t="shared" si="9"/>
        <v>0</v>
      </c>
      <c r="K39" s="75">
        <f t="shared" si="9"/>
        <v>0</v>
      </c>
      <c r="L39" s="75">
        <f t="shared" si="9"/>
        <v>0</v>
      </c>
      <c r="M39" s="75">
        <f t="shared" si="9"/>
        <v>0</v>
      </c>
      <c r="N39" s="75">
        <f t="shared" si="9"/>
        <v>0</v>
      </c>
      <c r="O39" s="75">
        <f t="shared" si="9"/>
        <v>0</v>
      </c>
      <c r="P39" s="75">
        <f t="shared" si="9"/>
        <v>0</v>
      </c>
      <c r="Q39" s="75">
        <f t="shared" si="9"/>
        <v>0</v>
      </c>
      <c r="R39" s="70">
        <f>IF(R37&gt;0,INT(R38/R37),0)</f>
        <v>0</v>
      </c>
      <c r="S39" s="76">
        <f>+S37*$N$6*1.05</f>
        <v>0</v>
      </c>
      <c r="T39" s="98">
        <f>IF(R39&gt;0,R37*R39*1.05,"")</f>
      </c>
      <c r="U39" s="99"/>
      <c r="V39" s="79">
        <f>IF(ISTEXT(T39),"",T39-S39)</f>
      </c>
      <c r="W39" s="95"/>
    </row>
    <row r="40" spans="1:23" s="69" customFormat="1" ht="14.25" thickBot="1">
      <c r="A40" s="13"/>
      <c r="B40" s="112"/>
      <c r="C40" s="14"/>
      <c r="D40" s="15"/>
      <c r="E40" s="55" t="s">
        <v>5</v>
      </c>
      <c r="F40" s="7"/>
      <c r="G40" s="7"/>
      <c r="H40" s="8"/>
      <c r="I40" s="7"/>
      <c r="J40" s="7"/>
      <c r="K40" s="7"/>
      <c r="L40" s="8"/>
      <c r="M40" s="7"/>
      <c r="N40" s="7"/>
      <c r="O40" s="7"/>
      <c r="P40" s="7"/>
      <c r="Q40" s="9"/>
      <c r="R40" s="64">
        <f>SUM(F40:Q40)</f>
        <v>0</v>
      </c>
      <c r="S40" s="65">
        <f>+C40*D40</f>
        <v>0</v>
      </c>
      <c r="T40" s="102">
        <f>IF(R42&gt;0,TEXT(R40,"###")&amp;"×"&amp;TEXT(R42,"#,##")&amp;"×1.05=","")</f>
      </c>
      <c r="U40" s="103"/>
      <c r="V40" s="68">
        <f>IF(ISTEXT(T42),"",TEXT(T42,"#,##")&amp;" -")</f>
      </c>
      <c r="W40" s="95"/>
    </row>
    <row r="41" spans="1:23" s="69" customFormat="1" ht="17.25" thickBot="1">
      <c r="A41" s="41"/>
      <c r="B41" s="113"/>
      <c r="C41" s="40"/>
      <c r="D41" s="39"/>
      <c r="E41" s="39" t="s">
        <v>7</v>
      </c>
      <c r="F41" s="10"/>
      <c r="G41" s="10"/>
      <c r="H41" s="10"/>
      <c r="I41" s="10"/>
      <c r="J41" s="11"/>
      <c r="K41" s="10"/>
      <c r="L41" s="10"/>
      <c r="M41" s="12"/>
      <c r="N41" s="10"/>
      <c r="O41" s="10"/>
      <c r="P41" s="10"/>
      <c r="Q41" s="10"/>
      <c r="R41" s="70">
        <f>SUM(F41:Q41)</f>
        <v>0</v>
      </c>
      <c r="S41" s="71" t="s">
        <v>28</v>
      </c>
      <c r="T41" s="96" t="s">
        <v>27</v>
      </c>
      <c r="U41" s="97"/>
      <c r="V41" s="72">
        <f>IF(S42&gt;0,TEXT(S42,"#,#")&amp;" =","")</f>
      </c>
      <c r="W41" s="95"/>
    </row>
    <row r="42" spans="1:23" s="69" customFormat="1" ht="14.25" thickBot="1">
      <c r="A42" s="73"/>
      <c r="B42" s="74"/>
      <c r="C42" s="40"/>
      <c r="D42" s="39"/>
      <c r="E42" s="39" t="s">
        <v>6</v>
      </c>
      <c r="F42" s="75">
        <f aca="true" t="shared" si="10" ref="F42:Q42">IF(F41&gt;0,+F41/F40,0)</f>
        <v>0</v>
      </c>
      <c r="G42" s="75">
        <f t="shared" si="10"/>
        <v>0</v>
      </c>
      <c r="H42" s="75">
        <f t="shared" si="10"/>
        <v>0</v>
      </c>
      <c r="I42" s="75">
        <f t="shared" si="10"/>
        <v>0</v>
      </c>
      <c r="J42" s="75">
        <f t="shared" si="10"/>
        <v>0</v>
      </c>
      <c r="K42" s="75">
        <f t="shared" si="10"/>
        <v>0</v>
      </c>
      <c r="L42" s="75">
        <f t="shared" si="10"/>
        <v>0</v>
      </c>
      <c r="M42" s="75">
        <f t="shared" si="10"/>
        <v>0</v>
      </c>
      <c r="N42" s="75">
        <f t="shared" si="10"/>
        <v>0</v>
      </c>
      <c r="O42" s="75">
        <f t="shared" si="10"/>
        <v>0</v>
      </c>
      <c r="P42" s="75">
        <f t="shared" si="10"/>
        <v>0</v>
      </c>
      <c r="Q42" s="75">
        <f t="shared" si="10"/>
        <v>0</v>
      </c>
      <c r="R42" s="70">
        <f>IF(R40&gt;0,INT(R41/R40),0)</f>
        <v>0</v>
      </c>
      <c r="S42" s="76">
        <f>+S40*$N$6*1.05</f>
        <v>0</v>
      </c>
      <c r="T42" s="98">
        <f>IF(R42&gt;0,R40*R42*1.05,"")</f>
      </c>
      <c r="U42" s="99"/>
      <c r="V42" s="79">
        <f>IF(ISTEXT(T42),"",T42-S42)</f>
      </c>
      <c r="W42" s="95"/>
    </row>
    <row r="43" spans="1:23" s="69" customFormat="1" ht="14.25" thickBot="1">
      <c r="A43" s="13"/>
      <c r="B43" s="112"/>
      <c r="C43" s="14"/>
      <c r="D43" s="15"/>
      <c r="E43" s="55" t="s">
        <v>5</v>
      </c>
      <c r="F43" s="7"/>
      <c r="G43" s="7"/>
      <c r="H43" s="8"/>
      <c r="I43" s="7"/>
      <c r="J43" s="7"/>
      <c r="K43" s="7"/>
      <c r="L43" s="8"/>
      <c r="M43" s="7"/>
      <c r="N43" s="7"/>
      <c r="O43" s="7"/>
      <c r="P43" s="7"/>
      <c r="Q43" s="9"/>
      <c r="R43" s="64">
        <f>SUM(F43:Q43)</f>
        <v>0</v>
      </c>
      <c r="S43" s="65">
        <f>+C43*D43</f>
        <v>0</v>
      </c>
      <c r="T43" s="102">
        <f>IF(R45&gt;0,TEXT(R43,"###")&amp;"×"&amp;TEXT(R45,"#,##")&amp;"×1.05=","")</f>
      </c>
      <c r="U43" s="103"/>
      <c r="V43" s="68">
        <f>IF(ISTEXT(T45),"",TEXT(T45,"#,##")&amp;" -")</f>
      </c>
      <c r="W43" s="95"/>
    </row>
    <row r="44" spans="1:23" s="69" customFormat="1" ht="17.25" thickBot="1">
      <c r="A44" s="41"/>
      <c r="B44" s="113"/>
      <c r="C44" s="40"/>
      <c r="D44" s="39"/>
      <c r="E44" s="39" t="s">
        <v>7</v>
      </c>
      <c r="F44" s="10"/>
      <c r="G44" s="10"/>
      <c r="H44" s="10"/>
      <c r="I44" s="10"/>
      <c r="J44" s="11"/>
      <c r="K44" s="10"/>
      <c r="L44" s="10"/>
      <c r="M44" s="12"/>
      <c r="N44" s="10"/>
      <c r="O44" s="10"/>
      <c r="P44" s="10"/>
      <c r="Q44" s="10"/>
      <c r="R44" s="70">
        <f>SUM(F44:Q44)</f>
        <v>0</v>
      </c>
      <c r="S44" s="71" t="s">
        <v>28</v>
      </c>
      <c r="T44" s="96" t="s">
        <v>27</v>
      </c>
      <c r="U44" s="97"/>
      <c r="V44" s="72">
        <f>IF(S45&gt;0,TEXT(S45,"#,#")&amp;" =","")</f>
      </c>
      <c r="W44" s="95"/>
    </row>
    <row r="45" spans="1:23" s="69" customFormat="1" ht="14.25" thickBot="1">
      <c r="A45" s="73"/>
      <c r="B45" s="74"/>
      <c r="C45" s="40"/>
      <c r="D45" s="39"/>
      <c r="E45" s="39" t="s">
        <v>6</v>
      </c>
      <c r="F45" s="75">
        <f aca="true" t="shared" si="11" ref="F45:Q45">IF(F44&gt;0,+F44/F43,0)</f>
        <v>0</v>
      </c>
      <c r="G45" s="75">
        <f t="shared" si="11"/>
        <v>0</v>
      </c>
      <c r="H45" s="75">
        <f t="shared" si="11"/>
        <v>0</v>
      </c>
      <c r="I45" s="75">
        <f t="shared" si="11"/>
        <v>0</v>
      </c>
      <c r="J45" s="75">
        <f t="shared" si="11"/>
        <v>0</v>
      </c>
      <c r="K45" s="75">
        <f t="shared" si="11"/>
        <v>0</v>
      </c>
      <c r="L45" s="75">
        <f t="shared" si="11"/>
        <v>0</v>
      </c>
      <c r="M45" s="75">
        <f t="shared" si="11"/>
        <v>0</v>
      </c>
      <c r="N45" s="75">
        <f t="shared" si="11"/>
        <v>0</v>
      </c>
      <c r="O45" s="75">
        <f t="shared" si="11"/>
        <v>0</v>
      </c>
      <c r="P45" s="75">
        <f t="shared" si="11"/>
        <v>0</v>
      </c>
      <c r="Q45" s="75">
        <f t="shared" si="11"/>
        <v>0</v>
      </c>
      <c r="R45" s="70">
        <f>IF(R43&gt;0,INT(R44/R43),0)</f>
        <v>0</v>
      </c>
      <c r="S45" s="76">
        <f>+S43*$N$6*1.05</f>
        <v>0</v>
      </c>
      <c r="T45" s="98">
        <f>IF(R45&gt;0,R43*R45*1.05,"")</f>
      </c>
      <c r="U45" s="99"/>
      <c r="V45" s="79">
        <f>IF(ISTEXT(T45),"",T45-S45)</f>
      </c>
      <c r="W45" s="95"/>
    </row>
    <row r="46" spans="1:23" s="69" customFormat="1" ht="14.25" thickBot="1">
      <c r="A46" s="13"/>
      <c r="B46" s="112"/>
      <c r="C46" s="14"/>
      <c r="D46" s="15"/>
      <c r="E46" s="55" t="s">
        <v>5</v>
      </c>
      <c r="F46" s="7"/>
      <c r="G46" s="7"/>
      <c r="H46" s="8"/>
      <c r="I46" s="7"/>
      <c r="J46" s="7"/>
      <c r="K46" s="7"/>
      <c r="L46" s="8"/>
      <c r="M46" s="7"/>
      <c r="N46" s="7"/>
      <c r="O46" s="7"/>
      <c r="P46" s="7"/>
      <c r="Q46" s="9"/>
      <c r="R46" s="64">
        <f>SUM(F46:Q46)</f>
        <v>0</v>
      </c>
      <c r="S46" s="65">
        <f>+C46*D46</f>
        <v>0</v>
      </c>
      <c r="T46" s="102">
        <f>IF(R48&gt;0,TEXT(R46,"###")&amp;"×"&amp;TEXT(R48,"#,##")&amp;"×1.05=","")</f>
      </c>
      <c r="U46" s="103"/>
      <c r="V46" s="68">
        <f>IF(ISTEXT(T48),"",TEXT(T48,"#,##")&amp;" -")</f>
      </c>
      <c r="W46" s="95"/>
    </row>
    <row r="47" spans="1:23" s="69" customFormat="1" ht="17.25" thickBot="1">
      <c r="A47" s="41"/>
      <c r="B47" s="113"/>
      <c r="C47" s="40"/>
      <c r="D47" s="39"/>
      <c r="E47" s="39" t="s">
        <v>7</v>
      </c>
      <c r="F47" s="10"/>
      <c r="G47" s="10"/>
      <c r="H47" s="10"/>
      <c r="I47" s="10"/>
      <c r="J47" s="11"/>
      <c r="K47" s="10"/>
      <c r="L47" s="10"/>
      <c r="M47" s="12"/>
      <c r="N47" s="10"/>
      <c r="O47" s="10"/>
      <c r="P47" s="10"/>
      <c r="Q47" s="10"/>
      <c r="R47" s="70">
        <f>SUM(F47:Q47)</f>
        <v>0</v>
      </c>
      <c r="S47" s="71" t="s">
        <v>28</v>
      </c>
      <c r="T47" s="96" t="s">
        <v>27</v>
      </c>
      <c r="U47" s="97"/>
      <c r="V47" s="72">
        <f>IF(S48&gt;0,TEXT(S48,"#,#")&amp;" =","")</f>
      </c>
      <c r="W47" s="95"/>
    </row>
    <row r="48" spans="1:23" s="69" customFormat="1" ht="14.25" thickBot="1">
      <c r="A48" s="73"/>
      <c r="B48" s="74"/>
      <c r="C48" s="40"/>
      <c r="D48" s="39"/>
      <c r="E48" s="39" t="s">
        <v>6</v>
      </c>
      <c r="F48" s="75">
        <f aca="true" t="shared" si="12" ref="F48:Q48">IF(F47&gt;0,+F47/F46,0)</f>
        <v>0</v>
      </c>
      <c r="G48" s="75">
        <f t="shared" si="12"/>
        <v>0</v>
      </c>
      <c r="H48" s="75">
        <f t="shared" si="12"/>
        <v>0</v>
      </c>
      <c r="I48" s="75">
        <f t="shared" si="12"/>
        <v>0</v>
      </c>
      <c r="J48" s="75">
        <f t="shared" si="12"/>
        <v>0</v>
      </c>
      <c r="K48" s="75">
        <f t="shared" si="12"/>
        <v>0</v>
      </c>
      <c r="L48" s="75">
        <f t="shared" si="12"/>
        <v>0</v>
      </c>
      <c r="M48" s="75">
        <f t="shared" si="12"/>
        <v>0</v>
      </c>
      <c r="N48" s="75">
        <f t="shared" si="12"/>
        <v>0</v>
      </c>
      <c r="O48" s="75">
        <f t="shared" si="12"/>
        <v>0</v>
      </c>
      <c r="P48" s="75">
        <f t="shared" si="12"/>
        <v>0</v>
      </c>
      <c r="Q48" s="75">
        <f t="shared" si="12"/>
        <v>0</v>
      </c>
      <c r="R48" s="70">
        <f>IF(R46&gt;0,INT(R47/R46),0)</f>
        <v>0</v>
      </c>
      <c r="S48" s="76">
        <f>+S46*$N$6*1.05</f>
        <v>0</v>
      </c>
      <c r="T48" s="98">
        <f>IF(R48&gt;0,R46*R48*1.05,"")</f>
      </c>
      <c r="U48" s="99"/>
      <c r="V48" s="79">
        <f>IF(ISTEXT(T48),"",T48-S48)</f>
      </c>
      <c r="W48" s="95"/>
    </row>
    <row r="49" spans="1:23" s="69" customFormat="1" ht="14.25" thickBot="1">
      <c r="A49" s="13"/>
      <c r="B49" s="112"/>
      <c r="C49" s="14"/>
      <c r="D49" s="15"/>
      <c r="E49" s="55" t="s">
        <v>5</v>
      </c>
      <c r="F49" s="7"/>
      <c r="G49" s="7"/>
      <c r="H49" s="8"/>
      <c r="I49" s="7"/>
      <c r="J49" s="7"/>
      <c r="K49" s="7"/>
      <c r="L49" s="8"/>
      <c r="M49" s="7"/>
      <c r="N49" s="7"/>
      <c r="O49" s="7"/>
      <c r="P49" s="7"/>
      <c r="Q49" s="9"/>
      <c r="R49" s="64">
        <f>SUM(F49:Q49)</f>
        <v>0</v>
      </c>
      <c r="S49" s="65">
        <f>+C49*D49</f>
        <v>0</v>
      </c>
      <c r="T49" s="102">
        <f>IF(R51&gt;0,TEXT(R49,"###")&amp;"×"&amp;TEXT(R51,"#,##")&amp;"×1.05=","")</f>
      </c>
      <c r="U49" s="103"/>
      <c r="V49" s="68">
        <f>IF(ISTEXT(T51),"",TEXT(T51,"#,##")&amp;" -")</f>
      </c>
      <c r="W49" s="95"/>
    </row>
    <row r="50" spans="1:23" s="69" customFormat="1" ht="17.25" thickBot="1">
      <c r="A50" s="41"/>
      <c r="B50" s="113"/>
      <c r="C50" s="40"/>
      <c r="D50" s="39"/>
      <c r="E50" s="39" t="s">
        <v>7</v>
      </c>
      <c r="F50" s="10"/>
      <c r="G50" s="10"/>
      <c r="H50" s="10"/>
      <c r="I50" s="10"/>
      <c r="J50" s="11"/>
      <c r="K50" s="10"/>
      <c r="L50" s="10"/>
      <c r="M50" s="12"/>
      <c r="N50" s="10"/>
      <c r="O50" s="10"/>
      <c r="P50" s="10"/>
      <c r="Q50" s="10"/>
      <c r="R50" s="70">
        <f>SUM(F50:Q50)</f>
        <v>0</v>
      </c>
      <c r="S50" s="71" t="s">
        <v>28</v>
      </c>
      <c r="T50" s="96" t="s">
        <v>27</v>
      </c>
      <c r="U50" s="97"/>
      <c r="V50" s="72">
        <f>IF(S51&gt;0,TEXT(S51,"#,#")&amp;" =","")</f>
      </c>
      <c r="W50" s="95"/>
    </row>
    <row r="51" spans="1:23" s="69" customFormat="1" ht="14.25" thickBot="1">
      <c r="A51" s="73"/>
      <c r="B51" s="74"/>
      <c r="C51" s="40"/>
      <c r="D51" s="39"/>
      <c r="E51" s="39" t="s">
        <v>6</v>
      </c>
      <c r="F51" s="75">
        <f aca="true" t="shared" si="13" ref="F51:Q51">IF(F50&gt;0,+F50/F49,0)</f>
        <v>0</v>
      </c>
      <c r="G51" s="75">
        <f t="shared" si="13"/>
        <v>0</v>
      </c>
      <c r="H51" s="75">
        <f t="shared" si="13"/>
        <v>0</v>
      </c>
      <c r="I51" s="75">
        <f t="shared" si="13"/>
        <v>0</v>
      </c>
      <c r="J51" s="75">
        <f t="shared" si="13"/>
        <v>0</v>
      </c>
      <c r="K51" s="75">
        <f t="shared" si="13"/>
        <v>0</v>
      </c>
      <c r="L51" s="75">
        <f t="shared" si="13"/>
        <v>0</v>
      </c>
      <c r="M51" s="75">
        <f t="shared" si="13"/>
        <v>0</v>
      </c>
      <c r="N51" s="75">
        <f t="shared" si="13"/>
        <v>0</v>
      </c>
      <c r="O51" s="75">
        <f t="shared" si="13"/>
        <v>0</v>
      </c>
      <c r="P51" s="75">
        <f t="shared" si="13"/>
        <v>0</v>
      </c>
      <c r="Q51" s="75">
        <f t="shared" si="13"/>
        <v>0</v>
      </c>
      <c r="R51" s="70">
        <f>IF(R49&gt;0,INT(R50/R49),0)</f>
        <v>0</v>
      </c>
      <c r="S51" s="76">
        <f>+S49*$N$6*1.05</f>
        <v>0</v>
      </c>
      <c r="T51" s="98">
        <f>IF(R51&gt;0,R49*R51*1.05,"")</f>
      </c>
      <c r="U51" s="99"/>
      <c r="V51" s="79">
        <f>IF(ISTEXT(T51),"",T51-S51)</f>
      </c>
      <c r="W51" s="95"/>
    </row>
    <row r="52" spans="1:23" s="69" customFormat="1" ht="14.25" thickBot="1">
      <c r="A52" s="13"/>
      <c r="B52" s="112"/>
      <c r="C52" s="14"/>
      <c r="D52" s="15"/>
      <c r="E52" s="55" t="s">
        <v>5</v>
      </c>
      <c r="F52" s="7"/>
      <c r="G52" s="7"/>
      <c r="H52" s="8"/>
      <c r="I52" s="7"/>
      <c r="J52" s="7"/>
      <c r="K52" s="7"/>
      <c r="L52" s="8"/>
      <c r="M52" s="7"/>
      <c r="N52" s="7"/>
      <c r="O52" s="7"/>
      <c r="P52" s="7"/>
      <c r="Q52" s="9"/>
      <c r="R52" s="64">
        <f>SUM(F52:Q52)</f>
        <v>0</v>
      </c>
      <c r="S52" s="65">
        <f>+C52*D52</f>
        <v>0</v>
      </c>
      <c r="T52" s="102">
        <f>IF(R54&gt;0,TEXT(R52,"###")&amp;"×"&amp;TEXT(R54,"#,##")&amp;"×1.05=","")</f>
      </c>
      <c r="U52" s="103"/>
      <c r="V52" s="68">
        <f>IF(ISTEXT(T54),"",TEXT(T54,"#,##")&amp;" -")</f>
      </c>
      <c r="W52" s="95"/>
    </row>
    <row r="53" spans="1:23" s="69" customFormat="1" ht="17.25" thickBot="1">
      <c r="A53" s="41"/>
      <c r="B53" s="113"/>
      <c r="C53" s="40"/>
      <c r="D53" s="39"/>
      <c r="E53" s="39" t="s">
        <v>7</v>
      </c>
      <c r="F53" s="10"/>
      <c r="G53" s="10"/>
      <c r="H53" s="10"/>
      <c r="I53" s="10"/>
      <c r="J53" s="11"/>
      <c r="K53" s="10"/>
      <c r="L53" s="10"/>
      <c r="M53" s="12"/>
      <c r="N53" s="10"/>
      <c r="O53" s="10"/>
      <c r="P53" s="10"/>
      <c r="Q53" s="10"/>
      <c r="R53" s="70">
        <f>SUM(F53:Q53)</f>
        <v>0</v>
      </c>
      <c r="S53" s="71" t="s">
        <v>28</v>
      </c>
      <c r="T53" s="96" t="s">
        <v>27</v>
      </c>
      <c r="U53" s="97"/>
      <c r="V53" s="72">
        <f>IF(S54&gt;0,TEXT(S54,"#,#")&amp;" =","")</f>
      </c>
      <c r="W53" s="95"/>
    </row>
    <row r="54" spans="1:23" s="69" customFormat="1" ht="14.25" thickBot="1">
      <c r="A54" s="73"/>
      <c r="B54" s="74"/>
      <c r="C54" s="40"/>
      <c r="D54" s="39"/>
      <c r="E54" s="39" t="s">
        <v>6</v>
      </c>
      <c r="F54" s="75">
        <f aca="true" t="shared" si="14" ref="F54:Q54">IF(F53&gt;0,+F53/F52,0)</f>
        <v>0</v>
      </c>
      <c r="G54" s="75">
        <f t="shared" si="14"/>
        <v>0</v>
      </c>
      <c r="H54" s="75">
        <f t="shared" si="14"/>
        <v>0</v>
      </c>
      <c r="I54" s="75">
        <f t="shared" si="14"/>
        <v>0</v>
      </c>
      <c r="J54" s="75">
        <f t="shared" si="14"/>
        <v>0</v>
      </c>
      <c r="K54" s="75">
        <f t="shared" si="14"/>
        <v>0</v>
      </c>
      <c r="L54" s="75">
        <f t="shared" si="14"/>
        <v>0</v>
      </c>
      <c r="M54" s="75">
        <f t="shared" si="14"/>
        <v>0</v>
      </c>
      <c r="N54" s="75">
        <f t="shared" si="14"/>
        <v>0</v>
      </c>
      <c r="O54" s="75">
        <f t="shared" si="14"/>
        <v>0</v>
      </c>
      <c r="P54" s="75">
        <f t="shared" si="14"/>
        <v>0</v>
      </c>
      <c r="Q54" s="75">
        <f t="shared" si="14"/>
        <v>0</v>
      </c>
      <c r="R54" s="70">
        <f>IF(R52&gt;0,INT(R53/R52),0)</f>
        <v>0</v>
      </c>
      <c r="S54" s="76">
        <f>+S52*$N$6*1.05</f>
        <v>0</v>
      </c>
      <c r="T54" s="98">
        <f>IF(R54&gt;0,R52*R54*1.05,"")</f>
      </c>
      <c r="U54" s="99"/>
      <c r="V54" s="79">
        <f>IF(ISTEXT(T54),"",T54-S54)</f>
      </c>
      <c r="W54" s="95"/>
    </row>
    <row r="55" spans="1:23" s="69" customFormat="1" ht="14.25" thickBot="1">
      <c r="A55" s="13"/>
      <c r="B55" s="112"/>
      <c r="C55" s="14"/>
      <c r="D55" s="15"/>
      <c r="E55" s="55" t="s">
        <v>5</v>
      </c>
      <c r="F55" s="7"/>
      <c r="G55" s="7"/>
      <c r="H55" s="8"/>
      <c r="I55" s="7"/>
      <c r="J55" s="7"/>
      <c r="K55" s="7"/>
      <c r="L55" s="8"/>
      <c r="M55" s="7"/>
      <c r="N55" s="7"/>
      <c r="O55" s="7"/>
      <c r="P55" s="7"/>
      <c r="Q55" s="9"/>
      <c r="R55" s="64">
        <f>SUM(F55:Q55)</f>
        <v>0</v>
      </c>
      <c r="S55" s="65">
        <f>+C55*D55</f>
        <v>0</v>
      </c>
      <c r="T55" s="102">
        <f>IF(R57&gt;0,TEXT(R55,"###")&amp;"×"&amp;TEXT(R57,"#,##")&amp;"×1.05=","")</f>
      </c>
      <c r="U55" s="103"/>
      <c r="V55" s="68">
        <f>IF(ISTEXT(T57),"",TEXT(T57,"#,##")&amp;" -")</f>
      </c>
      <c r="W55" s="95"/>
    </row>
    <row r="56" spans="1:23" s="69" customFormat="1" ht="17.25" thickBot="1">
      <c r="A56" s="41"/>
      <c r="B56" s="113"/>
      <c r="C56" s="40"/>
      <c r="D56" s="39"/>
      <c r="E56" s="39" t="s">
        <v>7</v>
      </c>
      <c r="F56" s="10"/>
      <c r="G56" s="10"/>
      <c r="H56" s="10"/>
      <c r="I56" s="10"/>
      <c r="J56" s="11"/>
      <c r="K56" s="10"/>
      <c r="L56" s="10"/>
      <c r="M56" s="12"/>
      <c r="N56" s="10"/>
      <c r="O56" s="10"/>
      <c r="P56" s="10"/>
      <c r="Q56" s="10"/>
      <c r="R56" s="70">
        <f>SUM(F56:Q56)</f>
        <v>0</v>
      </c>
      <c r="S56" s="71" t="s">
        <v>28</v>
      </c>
      <c r="T56" s="96" t="s">
        <v>27</v>
      </c>
      <c r="U56" s="97"/>
      <c r="V56" s="72">
        <f>IF(S57&gt;0,TEXT(S57,"#,#")&amp;" =","")</f>
      </c>
      <c r="W56" s="95"/>
    </row>
    <row r="57" spans="1:23" s="69" customFormat="1" ht="14.25" thickBot="1">
      <c r="A57" s="73"/>
      <c r="B57" s="74"/>
      <c r="C57" s="40"/>
      <c r="D57" s="39"/>
      <c r="E57" s="39" t="s">
        <v>6</v>
      </c>
      <c r="F57" s="75">
        <f aca="true" t="shared" si="15" ref="F57:Q57">IF(F56&gt;0,+F56/F55,0)</f>
        <v>0</v>
      </c>
      <c r="G57" s="75">
        <f t="shared" si="15"/>
        <v>0</v>
      </c>
      <c r="H57" s="75">
        <f t="shared" si="15"/>
        <v>0</v>
      </c>
      <c r="I57" s="75">
        <f t="shared" si="15"/>
        <v>0</v>
      </c>
      <c r="J57" s="75">
        <f t="shared" si="15"/>
        <v>0</v>
      </c>
      <c r="K57" s="75">
        <f t="shared" si="15"/>
        <v>0</v>
      </c>
      <c r="L57" s="75">
        <f t="shared" si="15"/>
        <v>0</v>
      </c>
      <c r="M57" s="75">
        <f t="shared" si="15"/>
        <v>0</v>
      </c>
      <c r="N57" s="75">
        <f t="shared" si="15"/>
        <v>0</v>
      </c>
      <c r="O57" s="75">
        <f t="shared" si="15"/>
        <v>0</v>
      </c>
      <c r="P57" s="75">
        <f t="shared" si="15"/>
        <v>0</v>
      </c>
      <c r="Q57" s="75">
        <f t="shared" si="15"/>
        <v>0</v>
      </c>
      <c r="R57" s="70">
        <f>IF(R55&gt;0,INT(R56/R55),0)</f>
        <v>0</v>
      </c>
      <c r="S57" s="76">
        <f>+S55*$N$6*1.05</f>
        <v>0</v>
      </c>
      <c r="T57" s="98">
        <f>IF(R57&gt;0,R55*R57*1.05,"")</f>
      </c>
      <c r="U57" s="99"/>
      <c r="V57" s="79">
        <f>IF(ISTEXT(T57),"",T57-S57)</f>
      </c>
      <c r="W57" s="95"/>
    </row>
    <row r="58" spans="1:23" s="69" customFormat="1" ht="14.25" thickBot="1">
      <c r="A58" s="13"/>
      <c r="B58" s="112"/>
      <c r="C58" s="14"/>
      <c r="D58" s="15"/>
      <c r="E58" s="55" t="s">
        <v>5</v>
      </c>
      <c r="F58" s="7"/>
      <c r="G58" s="7"/>
      <c r="H58" s="8"/>
      <c r="I58" s="7"/>
      <c r="J58" s="7"/>
      <c r="K58" s="7"/>
      <c r="L58" s="8"/>
      <c r="M58" s="7"/>
      <c r="N58" s="7"/>
      <c r="O58" s="7"/>
      <c r="P58" s="7"/>
      <c r="Q58" s="9"/>
      <c r="R58" s="64">
        <f>SUM(F58:Q58)</f>
        <v>0</v>
      </c>
      <c r="S58" s="65">
        <f>+C58*D58</f>
        <v>0</v>
      </c>
      <c r="T58" s="102">
        <f>IF(R60&gt;0,TEXT(R58,"###")&amp;"×"&amp;TEXT(R60,"#,##")&amp;"×1.05=","")</f>
      </c>
      <c r="U58" s="103"/>
      <c r="V58" s="68">
        <f>IF(ISTEXT(T60),"",TEXT(T60,"#,##")&amp;" -")</f>
      </c>
      <c r="W58" s="95"/>
    </row>
    <row r="59" spans="1:23" s="69" customFormat="1" ht="17.25" thickBot="1">
      <c r="A59" s="41"/>
      <c r="B59" s="113"/>
      <c r="C59" s="40"/>
      <c r="D59" s="39"/>
      <c r="E59" s="39" t="s">
        <v>7</v>
      </c>
      <c r="F59" s="10"/>
      <c r="G59" s="10"/>
      <c r="H59" s="10"/>
      <c r="I59" s="10"/>
      <c r="J59" s="11"/>
      <c r="K59" s="10"/>
      <c r="L59" s="10"/>
      <c r="M59" s="12"/>
      <c r="N59" s="10"/>
      <c r="O59" s="10"/>
      <c r="P59" s="10"/>
      <c r="Q59" s="10"/>
      <c r="R59" s="70">
        <f>SUM(F59:Q59)</f>
        <v>0</v>
      </c>
      <c r="S59" s="71" t="s">
        <v>28</v>
      </c>
      <c r="T59" s="96" t="s">
        <v>27</v>
      </c>
      <c r="U59" s="97"/>
      <c r="V59" s="72">
        <f>IF(S60&gt;0,TEXT(S60,"#,#")&amp;" =","")</f>
      </c>
      <c r="W59" s="95"/>
    </row>
    <row r="60" spans="1:23" s="69" customFormat="1" ht="14.25" thickBot="1">
      <c r="A60" s="73"/>
      <c r="B60" s="74"/>
      <c r="C60" s="40"/>
      <c r="D60" s="39"/>
      <c r="E60" s="39" t="s">
        <v>6</v>
      </c>
      <c r="F60" s="75">
        <f aca="true" t="shared" si="16" ref="F60:Q60">IF(F59&gt;0,+F59/F58,0)</f>
        <v>0</v>
      </c>
      <c r="G60" s="75">
        <f t="shared" si="16"/>
        <v>0</v>
      </c>
      <c r="H60" s="75">
        <f t="shared" si="16"/>
        <v>0</v>
      </c>
      <c r="I60" s="75">
        <f t="shared" si="16"/>
        <v>0</v>
      </c>
      <c r="J60" s="75">
        <f t="shared" si="16"/>
        <v>0</v>
      </c>
      <c r="K60" s="75">
        <f t="shared" si="16"/>
        <v>0</v>
      </c>
      <c r="L60" s="75">
        <f t="shared" si="16"/>
        <v>0</v>
      </c>
      <c r="M60" s="75">
        <f t="shared" si="16"/>
        <v>0</v>
      </c>
      <c r="N60" s="75">
        <f t="shared" si="16"/>
        <v>0</v>
      </c>
      <c r="O60" s="75">
        <f t="shared" si="16"/>
        <v>0</v>
      </c>
      <c r="P60" s="75">
        <f t="shared" si="16"/>
        <v>0</v>
      </c>
      <c r="Q60" s="75">
        <f t="shared" si="16"/>
        <v>0</v>
      </c>
      <c r="R60" s="70">
        <f>IF(R58&gt;0,INT(R59/R58),0)</f>
        <v>0</v>
      </c>
      <c r="S60" s="76">
        <f>+S58*$N$6*1.05</f>
        <v>0</v>
      </c>
      <c r="T60" s="98">
        <f>IF(R60&gt;0,R58*R60*1.05,"")</f>
      </c>
      <c r="U60" s="99"/>
      <c r="V60" s="79">
        <f>IF(ISTEXT(T60),"",T60-S60)</f>
      </c>
      <c r="W60" s="95"/>
    </row>
    <row r="61" spans="1:23" s="69" customFormat="1" ht="14.25" thickBot="1">
      <c r="A61" s="13"/>
      <c r="B61" s="112"/>
      <c r="C61" s="14"/>
      <c r="D61" s="15"/>
      <c r="E61" s="55" t="s">
        <v>5</v>
      </c>
      <c r="F61" s="7"/>
      <c r="G61" s="7"/>
      <c r="H61" s="8"/>
      <c r="I61" s="7"/>
      <c r="J61" s="7"/>
      <c r="K61" s="7"/>
      <c r="L61" s="8"/>
      <c r="M61" s="7"/>
      <c r="N61" s="7"/>
      <c r="O61" s="7"/>
      <c r="P61" s="7"/>
      <c r="Q61" s="9"/>
      <c r="R61" s="64">
        <f>SUM(F61:Q61)</f>
        <v>0</v>
      </c>
      <c r="S61" s="65">
        <f>+C61*D61</f>
        <v>0</v>
      </c>
      <c r="T61" s="102">
        <f>IF(R63&gt;0,TEXT(R61,"###")&amp;"×"&amp;TEXT(R63,"#,##")&amp;"×1.05=","")</f>
      </c>
      <c r="U61" s="103"/>
      <c r="V61" s="68">
        <f>IF(ISTEXT(T63),"",TEXT(T63,"#,##")&amp;" -")</f>
      </c>
      <c r="W61" s="95"/>
    </row>
    <row r="62" spans="1:23" s="69" customFormat="1" ht="17.25" thickBot="1">
      <c r="A62" s="41"/>
      <c r="B62" s="113"/>
      <c r="C62" s="40"/>
      <c r="D62" s="39"/>
      <c r="E62" s="39" t="s">
        <v>7</v>
      </c>
      <c r="F62" s="10"/>
      <c r="G62" s="10"/>
      <c r="H62" s="10"/>
      <c r="I62" s="10"/>
      <c r="J62" s="11"/>
      <c r="K62" s="10"/>
      <c r="L62" s="10"/>
      <c r="M62" s="12"/>
      <c r="N62" s="10"/>
      <c r="O62" s="10"/>
      <c r="P62" s="10"/>
      <c r="Q62" s="10"/>
      <c r="R62" s="70">
        <f>SUM(F62:Q62)</f>
        <v>0</v>
      </c>
      <c r="S62" s="71" t="s">
        <v>28</v>
      </c>
      <c r="T62" s="96" t="s">
        <v>27</v>
      </c>
      <c r="U62" s="97"/>
      <c r="V62" s="72">
        <f>IF(S63&gt;0,TEXT(S63,"#,#")&amp;" =","")</f>
      </c>
      <c r="W62" s="95"/>
    </row>
    <row r="63" spans="1:23" s="69" customFormat="1" ht="14.25" thickBot="1">
      <c r="A63" s="73"/>
      <c r="B63" s="74"/>
      <c r="C63" s="40"/>
      <c r="D63" s="39"/>
      <c r="E63" s="39" t="s">
        <v>6</v>
      </c>
      <c r="F63" s="75">
        <f aca="true" t="shared" si="17" ref="F63:Q63">IF(F62&gt;0,+F62/F61,0)</f>
        <v>0</v>
      </c>
      <c r="G63" s="75">
        <f t="shared" si="17"/>
        <v>0</v>
      </c>
      <c r="H63" s="75">
        <f t="shared" si="17"/>
        <v>0</v>
      </c>
      <c r="I63" s="75">
        <f t="shared" si="17"/>
        <v>0</v>
      </c>
      <c r="J63" s="75">
        <f t="shared" si="17"/>
        <v>0</v>
      </c>
      <c r="K63" s="75">
        <f t="shared" si="17"/>
        <v>0</v>
      </c>
      <c r="L63" s="75">
        <f t="shared" si="17"/>
        <v>0</v>
      </c>
      <c r="M63" s="75">
        <f t="shared" si="17"/>
        <v>0</v>
      </c>
      <c r="N63" s="75">
        <f t="shared" si="17"/>
        <v>0</v>
      </c>
      <c r="O63" s="75">
        <f t="shared" si="17"/>
        <v>0</v>
      </c>
      <c r="P63" s="75">
        <f t="shared" si="17"/>
        <v>0</v>
      </c>
      <c r="Q63" s="75">
        <f t="shared" si="17"/>
        <v>0</v>
      </c>
      <c r="R63" s="70">
        <f>IF(R61&gt;0,INT(R62/R61),0)</f>
        <v>0</v>
      </c>
      <c r="S63" s="76">
        <f>+S61*$N$6*1.05</f>
        <v>0</v>
      </c>
      <c r="T63" s="98">
        <f>IF(R63&gt;0,R61*R63*1.05,"")</f>
      </c>
      <c r="U63" s="99"/>
      <c r="V63" s="79">
        <f>IF(ISTEXT(T63),"",T63-S63)</f>
      </c>
      <c r="W63" s="95"/>
    </row>
    <row r="64" spans="1:23" s="69" customFormat="1" ht="14.25" thickBot="1">
      <c r="A64" s="13"/>
      <c r="B64" s="112"/>
      <c r="C64" s="14"/>
      <c r="D64" s="15"/>
      <c r="E64" s="55" t="s">
        <v>5</v>
      </c>
      <c r="F64" s="7"/>
      <c r="G64" s="7"/>
      <c r="H64" s="8"/>
      <c r="I64" s="7"/>
      <c r="J64" s="7"/>
      <c r="K64" s="7"/>
      <c r="L64" s="8"/>
      <c r="M64" s="7"/>
      <c r="N64" s="7"/>
      <c r="O64" s="7"/>
      <c r="P64" s="7"/>
      <c r="Q64" s="9"/>
      <c r="R64" s="64">
        <f>SUM(F64:Q64)</f>
        <v>0</v>
      </c>
      <c r="S64" s="65">
        <f>+C64*D64</f>
        <v>0</v>
      </c>
      <c r="T64" s="102">
        <f>IF(R66&gt;0,TEXT(R64,"###")&amp;"×"&amp;TEXT(R66,"#,##")&amp;"×1.05=","")</f>
      </c>
      <c r="U64" s="103"/>
      <c r="V64" s="68">
        <f>IF(ISTEXT(T66),"",TEXT(T66,"#,##")&amp;" -")</f>
      </c>
      <c r="W64" s="95"/>
    </row>
    <row r="65" spans="1:23" s="69" customFormat="1" ht="17.25" thickBot="1">
      <c r="A65" s="41"/>
      <c r="B65" s="113"/>
      <c r="C65" s="40"/>
      <c r="D65" s="39"/>
      <c r="E65" s="39" t="s">
        <v>7</v>
      </c>
      <c r="F65" s="10"/>
      <c r="G65" s="10"/>
      <c r="H65" s="10"/>
      <c r="I65" s="10"/>
      <c r="J65" s="11"/>
      <c r="K65" s="10"/>
      <c r="L65" s="10"/>
      <c r="M65" s="12"/>
      <c r="N65" s="10"/>
      <c r="O65" s="10"/>
      <c r="P65" s="10"/>
      <c r="Q65" s="10"/>
      <c r="R65" s="70">
        <f>SUM(F65:Q65)</f>
        <v>0</v>
      </c>
      <c r="S65" s="71" t="s">
        <v>28</v>
      </c>
      <c r="T65" s="96" t="s">
        <v>27</v>
      </c>
      <c r="U65" s="97"/>
      <c r="V65" s="72">
        <f>IF(S66&gt;0,TEXT(S66,"#,#")&amp;" =","")</f>
      </c>
      <c r="W65" s="95"/>
    </row>
    <row r="66" spans="1:23" s="69" customFormat="1" ht="14.25" thickBot="1">
      <c r="A66" s="73"/>
      <c r="B66" s="74"/>
      <c r="C66" s="40"/>
      <c r="D66" s="39"/>
      <c r="E66" s="39" t="s">
        <v>6</v>
      </c>
      <c r="F66" s="75">
        <f aca="true" t="shared" si="18" ref="F66:Q66">IF(F65&gt;0,+F65/F64,0)</f>
        <v>0</v>
      </c>
      <c r="G66" s="75">
        <f t="shared" si="18"/>
        <v>0</v>
      </c>
      <c r="H66" s="75">
        <f t="shared" si="18"/>
        <v>0</v>
      </c>
      <c r="I66" s="75">
        <f t="shared" si="18"/>
        <v>0</v>
      </c>
      <c r="J66" s="75">
        <f t="shared" si="18"/>
        <v>0</v>
      </c>
      <c r="K66" s="75">
        <f t="shared" si="18"/>
        <v>0</v>
      </c>
      <c r="L66" s="75">
        <f t="shared" si="18"/>
        <v>0</v>
      </c>
      <c r="M66" s="75">
        <f t="shared" si="18"/>
        <v>0</v>
      </c>
      <c r="N66" s="75">
        <f t="shared" si="18"/>
        <v>0</v>
      </c>
      <c r="O66" s="75">
        <f t="shared" si="18"/>
        <v>0</v>
      </c>
      <c r="P66" s="75">
        <f t="shared" si="18"/>
        <v>0</v>
      </c>
      <c r="Q66" s="75">
        <f t="shared" si="18"/>
        <v>0</v>
      </c>
      <c r="R66" s="70">
        <f>IF(R64&gt;0,INT(R65/R64),0)</f>
        <v>0</v>
      </c>
      <c r="S66" s="76">
        <f>+S64*$N$6*1.05</f>
        <v>0</v>
      </c>
      <c r="T66" s="98">
        <f>IF(R66&gt;0,R64*R66*1.05,"")</f>
      </c>
      <c r="U66" s="99"/>
      <c r="V66" s="79">
        <f>IF(ISTEXT(T66),"",T66-S66)</f>
      </c>
      <c r="W66" s="95"/>
    </row>
    <row r="67" spans="1:23" s="69" customFormat="1" ht="14.25" thickBot="1">
      <c r="A67" s="13"/>
      <c r="B67" s="112"/>
      <c r="C67" s="14"/>
      <c r="D67" s="15"/>
      <c r="E67" s="55" t="s">
        <v>5</v>
      </c>
      <c r="F67" s="7"/>
      <c r="G67" s="7"/>
      <c r="H67" s="8"/>
      <c r="I67" s="7"/>
      <c r="J67" s="7"/>
      <c r="K67" s="7"/>
      <c r="L67" s="8"/>
      <c r="M67" s="7"/>
      <c r="N67" s="7"/>
      <c r="O67" s="7"/>
      <c r="P67" s="7"/>
      <c r="Q67" s="9"/>
      <c r="R67" s="64">
        <f>SUM(F67:Q67)</f>
        <v>0</v>
      </c>
      <c r="S67" s="65">
        <f>+C67*D67</f>
        <v>0</v>
      </c>
      <c r="T67" s="102">
        <f>IF(R69&gt;0,TEXT(R67,"###")&amp;"×"&amp;TEXT(R69,"#,##")&amp;"×1.05=","")</f>
      </c>
      <c r="U67" s="103"/>
      <c r="V67" s="68">
        <f>IF(ISTEXT(T69),"",TEXT(T69,"#,##")&amp;" -")</f>
      </c>
      <c r="W67" s="95"/>
    </row>
    <row r="68" spans="1:23" s="69" customFormat="1" ht="17.25" thickBot="1">
      <c r="A68" s="41"/>
      <c r="B68" s="113"/>
      <c r="C68" s="40"/>
      <c r="D68" s="39"/>
      <c r="E68" s="39" t="s">
        <v>7</v>
      </c>
      <c r="F68" s="10"/>
      <c r="G68" s="10"/>
      <c r="H68" s="10"/>
      <c r="I68" s="10"/>
      <c r="J68" s="11"/>
      <c r="K68" s="10"/>
      <c r="L68" s="10"/>
      <c r="M68" s="12"/>
      <c r="N68" s="10"/>
      <c r="O68" s="10"/>
      <c r="P68" s="10"/>
      <c r="Q68" s="10"/>
      <c r="R68" s="70">
        <f>SUM(F68:Q68)</f>
        <v>0</v>
      </c>
      <c r="S68" s="71" t="s">
        <v>28</v>
      </c>
      <c r="T68" s="96" t="s">
        <v>27</v>
      </c>
      <c r="U68" s="97"/>
      <c r="V68" s="72">
        <f>IF(S69&gt;0,TEXT(S69,"#,#")&amp;" =","")</f>
      </c>
      <c r="W68" s="95"/>
    </row>
    <row r="69" spans="1:23" s="69" customFormat="1" ht="14.25" thickBot="1">
      <c r="A69" s="73"/>
      <c r="B69" s="74"/>
      <c r="C69" s="40"/>
      <c r="D69" s="39"/>
      <c r="E69" s="39" t="s">
        <v>6</v>
      </c>
      <c r="F69" s="75">
        <f aca="true" t="shared" si="19" ref="F69:Q69">IF(F68&gt;0,+F68/F67,0)</f>
        <v>0</v>
      </c>
      <c r="G69" s="75">
        <f t="shared" si="19"/>
        <v>0</v>
      </c>
      <c r="H69" s="75">
        <f t="shared" si="19"/>
        <v>0</v>
      </c>
      <c r="I69" s="75">
        <f t="shared" si="19"/>
        <v>0</v>
      </c>
      <c r="J69" s="75">
        <f t="shared" si="19"/>
        <v>0</v>
      </c>
      <c r="K69" s="75">
        <f t="shared" si="19"/>
        <v>0</v>
      </c>
      <c r="L69" s="75">
        <f t="shared" si="19"/>
        <v>0</v>
      </c>
      <c r="M69" s="75">
        <f t="shared" si="19"/>
        <v>0</v>
      </c>
      <c r="N69" s="75">
        <f t="shared" si="19"/>
        <v>0</v>
      </c>
      <c r="O69" s="75">
        <f t="shared" si="19"/>
        <v>0</v>
      </c>
      <c r="P69" s="75">
        <f t="shared" si="19"/>
        <v>0</v>
      </c>
      <c r="Q69" s="75">
        <f t="shared" si="19"/>
        <v>0</v>
      </c>
      <c r="R69" s="70">
        <f>IF(R67&gt;0,INT(R68/R67),0)</f>
        <v>0</v>
      </c>
      <c r="S69" s="76">
        <f>+S67*$N$6*1.05</f>
        <v>0</v>
      </c>
      <c r="T69" s="98">
        <f>IF(R69&gt;0,R67*R69*1.05,"")</f>
      </c>
      <c r="U69" s="99"/>
      <c r="V69" s="79">
        <f>IF(ISTEXT(T69),"",T69-S69)</f>
      </c>
      <c r="W69" s="95"/>
    </row>
    <row r="70" spans="1:23" s="69" customFormat="1" ht="14.25" thickBot="1">
      <c r="A70" s="13"/>
      <c r="B70" s="112"/>
      <c r="C70" s="14"/>
      <c r="D70" s="15"/>
      <c r="E70" s="55" t="s">
        <v>5</v>
      </c>
      <c r="F70" s="7"/>
      <c r="G70" s="7"/>
      <c r="H70" s="8"/>
      <c r="I70" s="7"/>
      <c r="J70" s="7"/>
      <c r="K70" s="7"/>
      <c r="L70" s="8"/>
      <c r="M70" s="7"/>
      <c r="N70" s="7"/>
      <c r="O70" s="7"/>
      <c r="P70" s="7"/>
      <c r="Q70" s="9"/>
      <c r="R70" s="64">
        <f>SUM(F70:Q70)</f>
        <v>0</v>
      </c>
      <c r="S70" s="65">
        <f>+C70*D70</f>
        <v>0</v>
      </c>
      <c r="T70" s="102">
        <f>IF(R72&gt;0,TEXT(R70,"###")&amp;"×"&amp;TEXT(R72,"#,##")&amp;"×1.05=","")</f>
      </c>
      <c r="U70" s="103"/>
      <c r="V70" s="68">
        <f>IF(ISTEXT(T72),"",TEXT(T72,"#,##")&amp;" -")</f>
      </c>
      <c r="W70" s="95"/>
    </row>
    <row r="71" spans="1:23" s="69" customFormat="1" ht="17.25" thickBot="1">
      <c r="A71" s="41"/>
      <c r="B71" s="113"/>
      <c r="C71" s="40"/>
      <c r="D71" s="39"/>
      <c r="E71" s="39" t="s">
        <v>7</v>
      </c>
      <c r="F71" s="10"/>
      <c r="G71" s="10"/>
      <c r="H71" s="10"/>
      <c r="I71" s="10"/>
      <c r="J71" s="11"/>
      <c r="K71" s="10"/>
      <c r="L71" s="10"/>
      <c r="M71" s="12"/>
      <c r="N71" s="10"/>
      <c r="O71" s="10"/>
      <c r="P71" s="10"/>
      <c r="Q71" s="10"/>
      <c r="R71" s="70">
        <f>SUM(F71:Q71)</f>
        <v>0</v>
      </c>
      <c r="S71" s="71" t="s">
        <v>28</v>
      </c>
      <c r="T71" s="96" t="s">
        <v>27</v>
      </c>
      <c r="U71" s="97"/>
      <c r="V71" s="72">
        <f>IF(S72&gt;0,TEXT(S72,"#,#")&amp;" =","")</f>
      </c>
      <c r="W71" s="95"/>
    </row>
    <row r="72" spans="1:23" s="69" customFormat="1" ht="14.25" thickBot="1">
      <c r="A72" s="73"/>
      <c r="B72" s="74"/>
      <c r="C72" s="40"/>
      <c r="D72" s="39"/>
      <c r="E72" s="39" t="s">
        <v>6</v>
      </c>
      <c r="F72" s="75">
        <f aca="true" t="shared" si="20" ref="F72:Q72">IF(F71&gt;0,+F71/F70,0)</f>
        <v>0</v>
      </c>
      <c r="G72" s="75">
        <f t="shared" si="20"/>
        <v>0</v>
      </c>
      <c r="H72" s="75">
        <f t="shared" si="20"/>
        <v>0</v>
      </c>
      <c r="I72" s="75">
        <f t="shared" si="20"/>
        <v>0</v>
      </c>
      <c r="J72" s="75">
        <f t="shared" si="20"/>
        <v>0</v>
      </c>
      <c r="K72" s="75">
        <f t="shared" si="20"/>
        <v>0</v>
      </c>
      <c r="L72" s="75">
        <f t="shared" si="20"/>
        <v>0</v>
      </c>
      <c r="M72" s="75">
        <f t="shared" si="20"/>
        <v>0</v>
      </c>
      <c r="N72" s="75">
        <f t="shared" si="20"/>
        <v>0</v>
      </c>
      <c r="O72" s="75">
        <f t="shared" si="20"/>
        <v>0</v>
      </c>
      <c r="P72" s="75">
        <f t="shared" si="20"/>
        <v>0</v>
      </c>
      <c r="Q72" s="75">
        <f t="shared" si="20"/>
        <v>0</v>
      </c>
      <c r="R72" s="70">
        <f>IF(R70&gt;0,INT(R71/R70),0)</f>
        <v>0</v>
      </c>
      <c r="S72" s="76">
        <f>+S70*$N$6*1.05</f>
        <v>0</v>
      </c>
      <c r="T72" s="98">
        <f>IF(R72&gt;0,R70*R72*1.05,"")</f>
      </c>
      <c r="U72" s="99"/>
      <c r="V72" s="79">
        <f>IF(ISTEXT(T72),"",T72-S72)</f>
      </c>
      <c r="W72" s="95"/>
    </row>
    <row r="73" spans="1:23" s="69" customFormat="1" ht="14.25" thickBot="1">
      <c r="A73" s="13"/>
      <c r="B73" s="112"/>
      <c r="C73" s="14"/>
      <c r="D73" s="15"/>
      <c r="E73" s="55" t="s">
        <v>5</v>
      </c>
      <c r="F73" s="7"/>
      <c r="G73" s="7"/>
      <c r="H73" s="8"/>
      <c r="I73" s="7"/>
      <c r="J73" s="7"/>
      <c r="K73" s="7"/>
      <c r="L73" s="8"/>
      <c r="M73" s="7"/>
      <c r="N73" s="7"/>
      <c r="O73" s="7"/>
      <c r="P73" s="7"/>
      <c r="Q73" s="9"/>
      <c r="R73" s="64">
        <f>SUM(F73:Q73)</f>
        <v>0</v>
      </c>
      <c r="S73" s="65">
        <f>+C73*D73</f>
        <v>0</v>
      </c>
      <c r="T73" s="102">
        <f>IF(R75&gt;0,TEXT(R73,"###")&amp;"×"&amp;TEXT(R75,"#,##")&amp;"×1.05=","")</f>
      </c>
      <c r="U73" s="103"/>
      <c r="V73" s="68">
        <f>IF(ISTEXT(T75),"",TEXT(T75,"#,##")&amp;" -")</f>
      </c>
      <c r="W73" s="95"/>
    </row>
    <row r="74" spans="1:23" s="69" customFormat="1" ht="17.25" thickBot="1">
      <c r="A74" s="41"/>
      <c r="B74" s="113"/>
      <c r="C74" s="40"/>
      <c r="D74" s="39"/>
      <c r="E74" s="39" t="s">
        <v>7</v>
      </c>
      <c r="F74" s="10"/>
      <c r="G74" s="10"/>
      <c r="H74" s="10"/>
      <c r="I74" s="10"/>
      <c r="J74" s="11"/>
      <c r="K74" s="10"/>
      <c r="L74" s="10"/>
      <c r="M74" s="12"/>
      <c r="N74" s="10"/>
      <c r="O74" s="10"/>
      <c r="P74" s="10"/>
      <c r="Q74" s="10"/>
      <c r="R74" s="70">
        <f>SUM(F74:Q74)</f>
        <v>0</v>
      </c>
      <c r="S74" s="71" t="s">
        <v>28</v>
      </c>
      <c r="T74" s="96" t="s">
        <v>27</v>
      </c>
      <c r="U74" s="97"/>
      <c r="V74" s="72">
        <f>IF(S75&gt;0,TEXT(S75,"#,#")&amp;" =","")</f>
      </c>
      <c r="W74" s="95"/>
    </row>
    <row r="75" spans="1:23" s="69" customFormat="1" ht="14.25" thickBot="1">
      <c r="A75" s="73"/>
      <c r="B75" s="74"/>
      <c r="C75" s="40"/>
      <c r="D75" s="39"/>
      <c r="E75" s="39" t="s">
        <v>6</v>
      </c>
      <c r="F75" s="75">
        <f aca="true" t="shared" si="21" ref="F75:Q75">IF(F74&gt;0,+F74/F73,0)</f>
        <v>0</v>
      </c>
      <c r="G75" s="75">
        <f t="shared" si="21"/>
        <v>0</v>
      </c>
      <c r="H75" s="75">
        <f t="shared" si="21"/>
        <v>0</v>
      </c>
      <c r="I75" s="75">
        <f t="shared" si="21"/>
        <v>0</v>
      </c>
      <c r="J75" s="75">
        <f t="shared" si="21"/>
        <v>0</v>
      </c>
      <c r="K75" s="75">
        <f t="shared" si="21"/>
        <v>0</v>
      </c>
      <c r="L75" s="75">
        <f t="shared" si="21"/>
        <v>0</v>
      </c>
      <c r="M75" s="75">
        <f t="shared" si="21"/>
        <v>0</v>
      </c>
      <c r="N75" s="75">
        <f t="shared" si="21"/>
        <v>0</v>
      </c>
      <c r="O75" s="75">
        <f t="shared" si="21"/>
        <v>0</v>
      </c>
      <c r="P75" s="75">
        <f t="shared" si="21"/>
        <v>0</v>
      </c>
      <c r="Q75" s="75">
        <f t="shared" si="21"/>
        <v>0</v>
      </c>
      <c r="R75" s="70">
        <f>IF(R73&gt;0,INT(R74/R73),0)</f>
        <v>0</v>
      </c>
      <c r="S75" s="76">
        <f>+S73*$N$6*1.05</f>
        <v>0</v>
      </c>
      <c r="T75" s="98">
        <f>IF(R75&gt;0,R73*R75*1.05,"")</f>
      </c>
      <c r="U75" s="99"/>
      <c r="V75" s="79">
        <f>IF(ISTEXT(T75),"",T75-S75)</f>
      </c>
      <c r="W75" s="95"/>
    </row>
    <row r="76" spans="1:23" s="69" customFormat="1" ht="14.25" thickBot="1">
      <c r="A76" s="13"/>
      <c r="B76" s="112"/>
      <c r="C76" s="14"/>
      <c r="D76" s="15"/>
      <c r="E76" s="55" t="s">
        <v>5</v>
      </c>
      <c r="F76" s="7"/>
      <c r="G76" s="7"/>
      <c r="H76" s="8"/>
      <c r="I76" s="7"/>
      <c r="J76" s="7"/>
      <c r="K76" s="7"/>
      <c r="L76" s="8"/>
      <c r="M76" s="7"/>
      <c r="N76" s="7"/>
      <c r="O76" s="7"/>
      <c r="P76" s="7"/>
      <c r="Q76" s="9"/>
      <c r="R76" s="64">
        <f>SUM(F76:Q76)</f>
        <v>0</v>
      </c>
      <c r="S76" s="65">
        <f>+C76*D76</f>
        <v>0</v>
      </c>
      <c r="T76" s="102">
        <f>IF(R78&gt;0,TEXT(R76,"###")&amp;"×"&amp;TEXT(R78,"#,##")&amp;"×1.05=","")</f>
      </c>
      <c r="U76" s="103"/>
      <c r="V76" s="68">
        <f>IF(ISTEXT(T78),"",TEXT(T78,"#,##")&amp;" -")</f>
      </c>
      <c r="W76" s="95"/>
    </row>
    <row r="77" spans="1:23" s="69" customFormat="1" ht="17.25" thickBot="1">
      <c r="A77" s="41"/>
      <c r="B77" s="113"/>
      <c r="C77" s="40"/>
      <c r="D77" s="39"/>
      <c r="E77" s="39" t="s">
        <v>7</v>
      </c>
      <c r="F77" s="10"/>
      <c r="G77" s="10"/>
      <c r="H77" s="10"/>
      <c r="I77" s="10"/>
      <c r="J77" s="11"/>
      <c r="K77" s="10"/>
      <c r="L77" s="10"/>
      <c r="M77" s="12"/>
      <c r="N77" s="10"/>
      <c r="O77" s="10"/>
      <c r="P77" s="10"/>
      <c r="Q77" s="10"/>
      <c r="R77" s="70">
        <f>SUM(F77:Q77)</f>
        <v>0</v>
      </c>
      <c r="S77" s="71" t="s">
        <v>28</v>
      </c>
      <c r="T77" s="96" t="s">
        <v>27</v>
      </c>
      <c r="U77" s="97"/>
      <c r="V77" s="72">
        <f>IF(S78&gt;0,TEXT(S78,"#,#")&amp;" =","")</f>
      </c>
      <c r="W77" s="95"/>
    </row>
    <row r="78" spans="1:23" s="69" customFormat="1" ht="14.25" thickBot="1">
      <c r="A78" s="73"/>
      <c r="B78" s="74"/>
      <c r="C78" s="40"/>
      <c r="D78" s="39"/>
      <c r="E78" s="39" t="s">
        <v>6</v>
      </c>
      <c r="F78" s="75">
        <f aca="true" t="shared" si="22" ref="F78:Q78">IF(F77&gt;0,+F77/F76,0)</f>
        <v>0</v>
      </c>
      <c r="G78" s="75">
        <f t="shared" si="22"/>
        <v>0</v>
      </c>
      <c r="H78" s="75">
        <f t="shared" si="22"/>
        <v>0</v>
      </c>
      <c r="I78" s="75">
        <f t="shared" si="22"/>
        <v>0</v>
      </c>
      <c r="J78" s="75">
        <f t="shared" si="22"/>
        <v>0</v>
      </c>
      <c r="K78" s="75">
        <f t="shared" si="22"/>
        <v>0</v>
      </c>
      <c r="L78" s="75">
        <f t="shared" si="22"/>
        <v>0</v>
      </c>
      <c r="M78" s="75">
        <f t="shared" si="22"/>
        <v>0</v>
      </c>
      <c r="N78" s="75">
        <f t="shared" si="22"/>
        <v>0</v>
      </c>
      <c r="O78" s="75">
        <f t="shared" si="22"/>
        <v>0</v>
      </c>
      <c r="P78" s="75">
        <f t="shared" si="22"/>
        <v>0</v>
      </c>
      <c r="Q78" s="75">
        <f t="shared" si="22"/>
        <v>0</v>
      </c>
      <c r="R78" s="70">
        <f>IF(R76&gt;0,INT(R77/R76),0)</f>
        <v>0</v>
      </c>
      <c r="S78" s="76">
        <f>+S76*$N$6*1.05</f>
        <v>0</v>
      </c>
      <c r="T78" s="98">
        <f>IF(R78&gt;0,R76*R78*1.05,"")</f>
      </c>
      <c r="U78" s="99"/>
      <c r="V78" s="79">
        <f>IF(ISTEXT(T78),"",T78-S78)</f>
      </c>
      <c r="W78" s="95"/>
    </row>
    <row r="79" spans="1:23" s="69" customFormat="1" ht="14.25" thickBot="1">
      <c r="A79" s="13"/>
      <c r="B79" s="112"/>
      <c r="C79" s="14"/>
      <c r="D79" s="15"/>
      <c r="E79" s="55" t="s">
        <v>5</v>
      </c>
      <c r="F79" s="7"/>
      <c r="G79" s="7"/>
      <c r="H79" s="8"/>
      <c r="I79" s="7"/>
      <c r="J79" s="7"/>
      <c r="K79" s="7"/>
      <c r="L79" s="8"/>
      <c r="M79" s="7"/>
      <c r="N79" s="7"/>
      <c r="O79" s="7"/>
      <c r="P79" s="7"/>
      <c r="Q79" s="9"/>
      <c r="R79" s="64">
        <f>SUM(F79:Q79)</f>
        <v>0</v>
      </c>
      <c r="S79" s="65">
        <f>+C79*D79</f>
        <v>0</v>
      </c>
      <c r="T79" s="102">
        <f>IF(R81&gt;0,TEXT(R79,"###")&amp;"×"&amp;TEXT(R81,"#,##")&amp;"×1.05=","")</f>
      </c>
      <c r="U79" s="103"/>
      <c r="V79" s="68">
        <f>IF(ISTEXT(T81),"",TEXT(T81,"#,##")&amp;" -")</f>
      </c>
      <c r="W79" s="95"/>
    </row>
    <row r="80" spans="1:23" s="69" customFormat="1" ht="17.25" thickBot="1">
      <c r="A80" s="41"/>
      <c r="B80" s="113"/>
      <c r="C80" s="40"/>
      <c r="D80" s="39"/>
      <c r="E80" s="39" t="s">
        <v>7</v>
      </c>
      <c r="F80" s="10"/>
      <c r="G80" s="10"/>
      <c r="H80" s="10"/>
      <c r="I80" s="10"/>
      <c r="J80" s="11"/>
      <c r="K80" s="10"/>
      <c r="L80" s="10"/>
      <c r="M80" s="12"/>
      <c r="N80" s="10"/>
      <c r="O80" s="10"/>
      <c r="P80" s="10"/>
      <c r="Q80" s="10"/>
      <c r="R80" s="70">
        <f>SUM(F80:Q80)</f>
        <v>0</v>
      </c>
      <c r="S80" s="71" t="s">
        <v>28</v>
      </c>
      <c r="T80" s="96" t="s">
        <v>27</v>
      </c>
      <c r="U80" s="97"/>
      <c r="V80" s="72">
        <f>IF(S81&gt;0,TEXT(S81,"#,#")&amp;" =","")</f>
      </c>
      <c r="W80" s="95"/>
    </row>
    <row r="81" spans="1:23" s="69" customFormat="1" ht="14.25" thickBot="1">
      <c r="A81" s="73"/>
      <c r="B81" s="74"/>
      <c r="C81" s="40"/>
      <c r="D81" s="39"/>
      <c r="E81" s="39" t="s">
        <v>6</v>
      </c>
      <c r="F81" s="75">
        <f aca="true" t="shared" si="23" ref="F81:Q81">IF(F80&gt;0,+F80/F79,0)</f>
        <v>0</v>
      </c>
      <c r="G81" s="75">
        <f t="shared" si="23"/>
        <v>0</v>
      </c>
      <c r="H81" s="75">
        <f t="shared" si="23"/>
        <v>0</v>
      </c>
      <c r="I81" s="75">
        <f t="shared" si="23"/>
        <v>0</v>
      </c>
      <c r="J81" s="75">
        <f t="shared" si="23"/>
        <v>0</v>
      </c>
      <c r="K81" s="75">
        <f t="shared" si="23"/>
        <v>0</v>
      </c>
      <c r="L81" s="75">
        <f t="shared" si="23"/>
        <v>0</v>
      </c>
      <c r="M81" s="75">
        <f t="shared" si="23"/>
        <v>0</v>
      </c>
      <c r="N81" s="75">
        <f t="shared" si="23"/>
        <v>0</v>
      </c>
      <c r="O81" s="75">
        <f t="shared" si="23"/>
        <v>0</v>
      </c>
      <c r="P81" s="75">
        <f t="shared" si="23"/>
        <v>0</v>
      </c>
      <c r="Q81" s="75">
        <f t="shared" si="23"/>
        <v>0</v>
      </c>
      <c r="R81" s="70">
        <f>IF(R79&gt;0,INT(R80/R79),0)</f>
        <v>0</v>
      </c>
      <c r="S81" s="76">
        <f>+S79*$N$6*1.05</f>
        <v>0</v>
      </c>
      <c r="T81" s="98">
        <f>IF(R81&gt;0,R79*R81*1.05,"")</f>
      </c>
      <c r="U81" s="99"/>
      <c r="V81" s="79">
        <f>IF(ISTEXT(T81),"",T81-S81)</f>
      </c>
      <c r="W81" s="95"/>
    </row>
    <row r="82" spans="1:23" s="69" customFormat="1" ht="14.25" thickBot="1">
      <c r="A82" s="13"/>
      <c r="B82" s="112"/>
      <c r="C82" s="14"/>
      <c r="D82" s="15"/>
      <c r="E82" s="55" t="s">
        <v>5</v>
      </c>
      <c r="F82" s="7"/>
      <c r="G82" s="7"/>
      <c r="H82" s="8"/>
      <c r="I82" s="7"/>
      <c r="J82" s="7"/>
      <c r="K82" s="7"/>
      <c r="L82" s="8"/>
      <c r="M82" s="7"/>
      <c r="N82" s="7"/>
      <c r="O82" s="7"/>
      <c r="P82" s="7"/>
      <c r="Q82" s="9"/>
      <c r="R82" s="64">
        <f>SUM(F82:Q82)</f>
        <v>0</v>
      </c>
      <c r="S82" s="65">
        <f>+C82*D82</f>
        <v>0</v>
      </c>
      <c r="T82" s="102">
        <f>IF(R84&gt;0,TEXT(R82,"###")&amp;"×"&amp;TEXT(R84,"#,##")&amp;"×1.05=","")</f>
      </c>
      <c r="U82" s="103"/>
      <c r="V82" s="68">
        <f>IF(ISTEXT(T84),"",TEXT(T84,"#,##")&amp;" -")</f>
      </c>
      <c r="W82" s="95"/>
    </row>
    <row r="83" spans="1:23" s="69" customFormat="1" ht="17.25" thickBot="1">
      <c r="A83" s="41"/>
      <c r="B83" s="113"/>
      <c r="C83" s="40"/>
      <c r="D83" s="39"/>
      <c r="E83" s="39" t="s">
        <v>7</v>
      </c>
      <c r="F83" s="10"/>
      <c r="G83" s="10"/>
      <c r="H83" s="10"/>
      <c r="I83" s="10"/>
      <c r="J83" s="11"/>
      <c r="K83" s="10"/>
      <c r="L83" s="10"/>
      <c r="M83" s="12"/>
      <c r="N83" s="10"/>
      <c r="O83" s="10"/>
      <c r="P83" s="10"/>
      <c r="Q83" s="10"/>
      <c r="R83" s="70">
        <f>SUM(F83:Q83)</f>
        <v>0</v>
      </c>
      <c r="S83" s="71" t="s">
        <v>28</v>
      </c>
      <c r="T83" s="96" t="s">
        <v>27</v>
      </c>
      <c r="U83" s="97"/>
      <c r="V83" s="72">
        <f>IF(S84&gt;0,TEXT(S84,"#,#")&amp;" =","")</f>
      </c>
      <c r="W83" s="95"/>
    </row>
    <row r="84" spans="1:23" s="69" customFormat="1" ht="14.25" thickBot="1">
      <c r="A84" s="73"/>
      <c r="B84" s="74"/>
      <c r="C84" s="40"/>
      <c r="D84" s="39"/>
      <c r="E84" s="39" t="s">
        <v>6</v>
      </c>
      <c r="F84" s="75">
        <f aca="true" t="shared" si="24" ref="F84:Q84">IF(F83&gt;0,+F83/F82,0)</f>
        <v>0</v>
      </c>
      <c r="G84" s="75">
        <f t="shared" si="24"/>
        <v>0</v>
      </c>
      <c r="H84" s="75">
        <f t="shared" si="24"/>
        <v>0</v>
      </c>
      <c r="I84" s="75">
        <f t="shared" si="24"/>
        <v>0</v>
      </c>
      <c r="J84" s="75">
        <f t="shared" si="24"/>
        <v>0</v>
      </c>
      <c r="K84" s="75">
        <f t="shared" si="24"/>
        <v>0</v>
      </c>
      <c r="L84" s="75">
        <f t="shared" si="24"/>
        <v>0</v>
      </c>
      <c r="M84" s="75">
        <f t="shared" si="24"/>
        <v>0</v>
      </c>
      <c r="N84" s="75">
        <f t="shared" si="24"/>
        <v>0</v>
      </c>
      <c r="O84" s="75">
        <f t="shared" si="24"/>
        <v>0</v>
      </c>
      <c r="P84" s="75">
        <f t="shared" si="24"/>
        <v>0</v>
      </c>
      <c r="Q84" s="75">
        <f t="shared" si="24"/>
        <v>0</v>
      </c>
      <c r="R84" s="70">
        <f>IF(R82&gt;0,INT(R83/R82),0)</f>
        <v>0</v>
      </c>
      <c r="S84" s="76">
        <f>+S82*$N$6*1.05</f>
        <v>0</v>
      </c>
      <c r="T84" s="98">
        <f>IF(R84&gt;0,R82*R84*1.05,"")</f>
      </c>
      <c r="U84" s="99"/>
      <c r="V84" s="79">
        <f>IF(ISTEXT(T84),"",T84-S84)</f>
      </c>
      <c r="W84" s="95"/>
    </row>
    <row r="85" spans="1:23" s="69" customFormat="1" ht="14.25" thickBot="1">
      <c r="A85" s="13"/>
      <c r="B85" s="112"/>
      <c r="C85" s="14"/>
      <c r="D85" s="15"/>
      <c r="E85" s="55" t="s">
        <v>5</v>
      </c>
      <c r="F85" s="7"/>
      <c r="G85" s="7"/>
      <c r="H85" s="8"/>
      <c r="I85" s="7"/>
      <c r="J85" s="7"/>
      <c r="K85" s="7"/>
      <c r="L85" s="8"/>
      <c r="M85" s="7"/>
      <c r="N85" s="7"/>
      <c r="O85" s="7"/>
      <c r="P85" s="7"/>
      <c r="Q85" s="9"/>
      <c r="R85" s="64">
        <f>SUM(F85:Q85)</f>
        <v>0</v>
      </c>
      <c r="S85" s="65">
        <f>+C85*D85</f>
        <v>0</v>
      </c>
      <c r="T85" s="102">
        <f>IF(R87&gt;0,TEXT(R85,"###")&amp;"×"&amp;TEXT(R87,"#,##")&amp;"×1.05=","")</f>
      </c>
      <c r="U85" s="103"/>
      <c r="V85" s="68">
        <f>IF(ISTEXT(T87),"",TEXT(T87,"#,##")&amp;" -")</f>
      </c>
      <c r="W85" s="95"/>
    </row>
    <row r="86" spans="1:23" s="69" customFormat="1" ht="17.25" thickBot="1">
      <c r="A86" s="41"/>
      <c r="B86" s="113"/>
      <c r="C86" s="40"/>
      <c r="D86" s="39"/>
      <c r="E86" s="39" t="s">
        <v>7</v>
      </c>
      <c r="F86" s="10"/>
      <c r="G86" s="10"/>
      <c r="H86" s="10"/>
      <c r="I86" s="10"/>
      <c r="J86" s="11"/>
      <c r="K86" s="10"/>
      <c r="L86" s="10"/>
      <c r="M86" s="12"/>
      <c r="N86" s="10"/>
      <c r="O86" s="10"/>
      <c r="P86" s="10"/>
      <c r="Q86" s="10"/>
      <c r="R86" s="70">
        <f>SUM(F86:Q86)</f>
        <v>0</v>
      </c>
      <c r="S86" s="71" t="s">
        <v>28</v>
      </c>
      <c r="T86" s="96" t="s">
        <v>27</v>
      </c>
      <c r="U86" s="97"/>
      <c r="V86" s="72">
        <f>IF(S87&gt;0,TEXT(S87,"#,#")&amp;" =","")</f>
      </c>
      <c r="W86" s="95"/>
    </row>
    <row r="87" spans="1:23" s="69" customFormat="1" ht="14.25" thickBot="1">
      <c r="A87" s="73"/>
      <c r="B87" s="74"/>
      <c r="C87" s="40"/>
      <c r="D87" s="39"/>
      <c r="E87" s="39" t="s">
        <v>6</v>
      </c>
      <c r="F87" s="75">
        <f aca="true" t="shared" si="25" ref="F87:Q87">IF(F86&gt;0,+F86/F85,0)</f>
        <v>0</v>
      </c>
      <c r="G87" s="75">
        <f t="shared" si="25"/>
        <v>0</v>
      </c>
      <c r="H87" s="75">
        <f t="shared" si="25"/>
        <v>0</v>
      </c>
      <c r="I87" s="75">
        <f t="shared" si="25"/>
        <v>0</v>
      </c>
      <c r="J87" s="75">
        <f t="shared" si="25"/>
        <v>0</v>
      </c>
      <c r="K87" s="75">
        <f t="shared" si="25"/>
        <v>0</v>
      </c>
      <c r="L87" s="75">
        <f t="shared" si="25"/>
        <v>0</v>
      </c>
      <c r="M87" s="75">
        <f t="shared" si="25"/>
        <v>0</v>
      </c>
      <c r="N87" s="75">
        <f t="shared" si="25"/>
        <v>0</v>
      </c>
      <c r="O87" s="75">
        <f t="shared" si="25"/>
        <v>0</v>
      </c>
      <c r="P87" s="75">
        <f t="shared" si="25"/>
        <v>0</v>
      </c>
      <c r="Q87" s="75">
        <f t="shared" si="25"/>
        <v>0</v>
      </c>
      <c r="R87" s="70">
        <f>IF(R85&gt;0,INT(R86/R85),0)</f>
        <v>0</v>
      </c>
      <c r="S87" s="76">
        <f>+S85*$N$6*1.05</f>
        <v>0</v>
      </c>
      <c r="T87" s="98">
        <f>IF(R87&gt;0,R85*R87*1.05,"")</f>
      </c>
      <c r="U87" s="99"/>
      <c r="V87" s="79">
        <f>IF(ISTEXT(T87),"",T87-S87)</f>
      </c>
      <c r="W87" s="95"/>
    </row>
    <row r="88" spans="1:23" s="69" customFormat="1" ht="14.25" thickBot="1">
      <c r="A88" s="13"/>
      <c r="B88" s="112"/>
      <c r="C88" s="14"/>
      <c r="D88" s="15"/>
      <c r="E88" s="55" t="s">
        <v>5</v>
      </c>
      <c r="F88" s="7"/>
      <c r="G88" s="7"/>
      <c r="H88" s="8"/>
      <c r="I88" s="7"/>
      <c r="J88" s="7"/>
      <c r="K88" s="7"/>
      <c r="L88" s="8"/>
      <c r="M88" s="7"/>
      <c r="N88" s="7"/>
      <c r="O88" s="7"/>
      <c r="P88" s="7"/>
      <c r="Q88" s="9"/>
      <c r="R88" s="64">
        <f>SUM(F88:Q88)</f>
        <v>0</v>
      </c>
      <c r="S88" s="65">
        <f>+C88*D88</f>
        <v>0</v>
      </c>
      <c r="T88" s="102">
        <f>IF(R90&gt;0,TEXT(R88,"###")&amp;"×"&amp;TEXT(R90,"#,##")&amp;"×1.05=","")</f>
      </c>
      <c r="U88" s="103"/>
      <c r="V88" s="68">
        <f>IF(ISTEXT(T90),"",TEXT(T90,"#,##")&amp;" -")</f>
      </c>
      <c r="W88" s="95"/>
    </row>
    <row r="89" spans="1:23" s="69" customFormat="1" ht="17.25" thickBot="1">
      <c r="A89" s="41"/>
      <c r="B89" s="113"/>
      <c r="C89" s="40"/>
      <c r="D89" s="39"/>
      <c r="E89" s="39" t="s">
        <v>7</v>
      </c>
      <c r="F89" s="10"/>
      <c r="G89" s="10"/>
      <c r="H89" s="10"/>
      <c r="I89" s="10"/>
      <c r="J89" s="11"/>
      <c r="K89" s="10"/>
      <c r="L89" s="10"/>
      <c r="M89" s="12"/>
      <c r="N89" s="10"/>
      <c r="O89" s="10"/>
      <c r="P89" s="10"/>
      <c r="Q89" s="10"/>
      <c r="R89" s="70">
        <f>SUM(F89:Q89)</f>
        <v>0</v>
      </c>
      <c r="S89" s="71" t="s">
        <v>28</v>
      </c>
      <c r="T89" s="96" t="s">
        <v>27</v>
      </c>
      <c r="U89" s="97"/>
      <c r="V89" s="72">
        <f>IF(S90&gt;0,TEXT(S90,"#,#")&amp;" =","")</f>
      </c>
      <c r="W89" s="95"/>
    </row>
    <row r="90" spans="1:23" s="69" customFormat="1" ht="14.25" thickBot="1">
      <c r="A90" s="73"/>
      <c r="B90" s="74"/>
      <c r="C90" s="40"/>
      <c r="D90" s="39"/>
      <c r="E90" s="39" t="s">
        <v>6</v>
      </c>
      <c r="F90" s="75">
        <f aca="true" t="shared" si="26" ref="F90:Q90">IF(F89&gt;0,+F89/F88,0)</f>
        <v>0</v>
      </c>
      <c r="G90" s="75">
        <f t="shared" si="26"/>
        <v>0</v>
      </c>
      <c r="H90" s="75">
        <f t="shared" si="26"/>
        <v>0</v>
      </c>
      <c r="I90" s="75">
        <f t="shared" si="26"/>
        <v>0</v>
      </c>
      <c r="J90" s="75">
        <f t="shared" si="26"/>
        <v>0</v>
      </c>
      <c r="K90" s="75">
        <f t="shared" si="26"/>
        <v>0</v>
      </c>
      <c r="L90" s="75">
        <f t="shared" si="26"/>
        <v>0</v>
      </c>
      <c r="M90" s="75">
        <f t="shared" si="26"/>
        <v>0</v>
      </c>
      <c r="N90" s="75">
        <f t="shared" si="26"/>
        <v>0</v>
      </c>
      <c r="O90" s="75">
        <f t="shared" si="26"/>
        <v>0</v>
      </c>
      <c r="P90" s="75">
        <f t="shared" si="26"/>
        <v>0</v>
      </c>
      <c r="Q90" s="75">
        <f t="shared" si="26"/>
        <v>0</v>
      </c>
      <c r="R90" s="70">
        <f>IF(R88&gt;0,INT(R89/R88),0)</f>
        <v>0</v>
      </c>
      <c r="S90" s="76">
        <f>+S88*$N$6*1.05</f>
        <v>0</v>
      </c>
      <c r="T90" s="98">
        <f>IF(R90&gt;0,R88*R90*1.05,"")</f>
      </c>
      <c r="U90" s="99"/>
      <c r="V90" s="79">
        <f>IF(ISTEXT(T90),"",T90-S90)</f>
      </c>
      <c r="W90" s="95"/>
    </row>
    <row r="91" spans="1:23" s="69" customFormat="1" ht="14.25" thickBot="1">
      <c r="A91" s="13"/>
      <c r="B91" s="112"/>
      <c r="C91" s="14"/>
      <c r="D91" s="15"/>
      <c r="E91" s="55" t="s">
        <v>5</v>
      </c>
      <c r="F91" s="7"/>
      <c r="G91" s="7"/>
      <c r="H91" s="8"/>
      <c r="I91" s="7"/>
      <c r="J91" s="7"/>
      <c r="K91" s="7"/>
      <c r="L91" s="8"/>
      <c r="M91" s="7"/>
      <c r="N91" s="7"/>
      <c r="O91" s="7"/>
      <c r="P91" s="7"/>
      <c r="Q91" s="9"/>
      <c r="R91" s="64">
        <f>SUM(F91:Q91)</f>
        <v>0</v>
      </c>
      <c r="S91" s="65">
        <f>+C91*D91</f>
        <v>0</v>
      </c>
      <c r="T91" s="102">
        <f>IF(R93&gt;0,TEXT(R91,"###")&amp;"×"&amp;TEXT(R93,"#,##")&amp;"×1.05=","")</f>
      </c>
      <c r="U91" s="103"/>
      <c r="V91" s="68">
        <f>IF(ISTEXT(T93),"",TEXT(T93,"#,##")&amp;" -")</f>
      </c>
      <c r="W91" s="95"/>
    </row>
    <row r="92" spans="1:23" s="69" customFormat="1" ht="17.25" thickBot="1">
      <c r="A92" s="41"/>
      <c r="B92" s="113"/>
      <c r="C92" s="40"/>
      <c r="D92" s="39"/>
      <c r="E92" s="39" t="s">
        <v>7</v>
      </c>
      <c r="F92" s="10"/>
      <c r="G92" s="10"/>
      <c r="H92" s="10"/>
      <c r="I92" s="10"/>
      <c r="J92" s="11"/>
      <c r="K92" s="10"/>
      <c r="L92" s="10"/>
      <c r="M92" s="12"/>
      <c r="N92" s="10"/>
      <c r="O92" s="10"/>
      <c r="P92" s="10"/>
      <c r="Q92" s="10"/>
      <c r="R92" s="70">
        <f>SUM(F92:Q92)</f>
        <v>0</v>
      </c>
      <c r="S92" s="71" t="s">
        <v>28</v>
      </c>
      <c r="T92" s="96" t="s">
        <v>27</v>
      </c>
      <c r="U92" s="97"/>
      <c r="V92" s="72">
        <f>IF(S93&gt;0,TEXT(S93,"#,#")&amp;" =","")</f>
      </c>
      <c r="W92" s="95"/>
    </row>
    <row r="93" spans="1:23" s="69" customFormat="1" ht="14.25" thickBot="1">
      <c r="A93" s="73"/>
      <c r="B93" s="74"/>
      <c r="C93" s="40"/>
      <c r="D93" s="39"/>
      <c r="E93" s="39" t="s">
        <v>6</v>
      </c>
      <c r="F93" s="75">
        <f aca="true" t="shared" si="27" ref="F93:Q93">IF(F92&gt;0,+F92/F91,0)</f>
        <v>0</v>
      </c>
      <c r="G93" s="75">
        <f t="shared" si="27"/>
        <v>0</v>
      </c>
      <c r="H93" s="75">
        <f t="shared" si="27"/>
        <v>0</v>
      </c>
      <c r="I93" s="75">
        <f t="shared" si="27"/>
        <v>0</v>
      </c>
      <c r="J93" s="75">
        <f t="shared" si="27"/>
        <v>0</v>
      </c>
      <c r="K93" s="75">
        <f t="shared" si="27"/>
        <v>0</v>
      </c>
      <c r="L93" s="75">
        <f t="shared" si="27"/>
        <v>0</v>
      </c>
      <c r="M93" s="75">
        <f t="shared" si="27"/>
        <v>0</v>
      </c>
      <c r="N93" s="75">
        <f t="shared" si="27"/>
        <v>0</v>
      </c>
      <c r="O93" s="75">
        <f t="shared" si="27"/>
        <v>0</v>
      </c>
      <c r="P93" s="75">
        <f t="shared" si="27"/>
        <v>0</v>
      </c>
      <c r="Q93" s="75">
        <f t="shared" si="27"/>
        <v>0</v>
      </c>
      <c r="R93" s="70">
        <f>IF(R91&gt;0,INT(R92/R91),0)</f>
        <v>0</v>
      </c>
      <c r="S93" s="76">
        <f>+S91*$N$6*1.05</f>
        <v>0</v>
      </c>
      <c r="T93" s="98">
        <f>IF(R93&gt;0,R91*R93*1.05,"")</f>
      </c>
      <c r="U93" s="99"/>
      <c r="V93" s="79">
        <f>IF(ISTEXT(T93),"",T93-S93)</f>
      </c>
      <c r="W93" s="95"/>
    </row>
    <row r="94" spans="1:23" s="69" customFormat="1" ht="14.25" thickBot="1">
      <c r="A94" s="13"/>
      <c r="B94" s="112"/>
      <c r="C94" s="14"/>
      <c r="D94" s="15"/>
      <c r="E94" s="55" t="s">
        <v>5</v>
      </c>
      <c r="F94" s="7"/>
      <c r="G94" s="7"/>
      <c r="H94" s="8"/>
      <c r="I94" s="7"/>
      <c r="J94" s="7"/>
      <c r="K94" s="7"/>
      <c r="L94" s="8"/>
      <c r="M94" s="7"/>
      <c r="N94" s="7"/>
      <c r="O94" s="7"/>
      <c r="P94" s="7"/>
      <c r="Q94" s="9"/>
      <c r="R94" s="64">
        <f>SUM(F94:Q94)</f>
        <v>0</v>
      </c>
      <c r="S94" s="65">
        <f>+C94*D94</f>
        <v>0</v>
      </c>
      <c r="T94" s="102">
        <f>IF(R96&gt;0,TEXT(R94,"###")&amp;"×"&amp;TEXT(R96,"#,##")&amp;"×1.05=","")</f>
      </c>
      <c r="U94" s="103"/>
      <c r="V94" s="68">
        <f>IF(ISTEXT(T96),"",TEXT(T96,"#,##")&amp;" -")</f>
      </c>
      <c r="W94" s="95"/>
    </row>
    <row r="95" spans="1:23" s="69" customFormat="1" ht="17.25" thickBot="1">
      <c r="A95" s="41"/>
      <c r="B95" s="113"/>
      <c r="C95" s="40"/>
      <c r="D95" s="39"/>
      <c r="E95" s="39" t="s">
        <v>7</v>
      </c>
      <c r="F95" s="10"/>
      <c r="G95" s="10"/>
      <c r="H95" s="10"/>
      <c r="I95" s="10"/>
      <c r="J95" s="11"/>
      <c r="K95" s="10"/>
      <c r="L95" s="10"/>
      <c r="M95" s="12"/>
      <c r="N95" s="10"/>
      <c r="O95" s="10"/>
      <c r="P95" s="10"/>
      <c r="Q95" s="10"/>
      <c r="R95" s="70">
        <f>SUM(F95:Q95)</f>
        <v>0</v>
      </c>
      <c r="S95" s="71" t="s">
        <v>28</v>
      </c>
      <c r="T95" s="96" t="s">
        <v>27</v>
      </c>
      <c r="U95" s="97"/>
      <c r="V95" s="72">
        <f>IF(S96&gt;0,TEXT(S96,"#,#")&amp;" =","")</f>
      </c>
      <c r="W95" s="95"/>
    </row>
    <row r="96" spans="1:23" s="69" customFormat="1" ht="14.25" thickBot="1">
      <c r="A96" s="73"/>
      <c r="B96" s="74"/>
      <c r="C96" s="40"/>
      <c r="D96" s="39"/>
      <c r="E96" s="39" t="s">
        <v>6</v>
      </c>
      <c r="F96" s="75">
        <f aca="true" t="shared" si="28" ref="F96:Q96">IF(F95&gt;0,+F95/F94,0)</f>
        <v>0</v>
      </c>
      <c r="G96" s="75">
        <f t="shared" si="28"/>
        <v>0</v>
      </c>
      <c r="H96" s="75">
        <f t="shared" si="28"/>
        <v>0</v>
      </c>
      <c r="I96" s="75">
        <f t="shared" si="28"/>
        <v>0</v>
      </c>
      <c r="J96" s="75">
        <f t="shared" si="28"/>
        <v>0</v>
      </c>
      <c r="K96" s="75">
        <f t="shared" si="28"/>
        <v>0</v>
      </c>
      <c r="L96" s="75">
        <f t="shared" si="28"/>
        <v>0</v>
      </c>
      <c r="M96" s="75">
        <f t="shared" si="28"/>
        <v>0</v>
      </c>
      <c r="N96" s="75">
        <f t="shared" si="28"/>
        <v>0</v>
      </c>
      <c r="O96" s="75">
        <f t="shared" si="28"/>
        <v>0</v>
      </c>
      <c r="P96" s="75">
        <f t="shared" si="28"/>
        <v>0</v>
      </c>
      <c r="Q96" s="75">
        <f t="shared" si="28"/>
        <v>0</v>
      </c>
      <c r="R96" s="70">
        <f>IF(R94&gt;0,INT(R95/R94),0)</f>
        <v>0</v>
      </c>
      <c r="S96" s="76">
        <f>+S94*$N$6*1.05</f>
        <v>0</v>
      </c>
      <c r="T96" s="98">
        <f>IF(R96&gt;0,R94*R96*1.05,"")</f>
      </c>
      <c r="U96" s="99"/>
      <c r="V96" s="79">
        <f>IF(ISTEXT(T96),"",T96-S96)</f>
      </c>
      <c r="W96" s="95"/>
    </row>
    <row r="97" spans="1:23" s="69" customFormat="1" ht="14.25" thickBot="1">
      <c r="A97" s="13"/>
      <c r="B97" s="112"/>
      <c r="C97" s="14"/>
      <c r="D97" s="15"/>
      <c r="E97" s="55" t="s">
        <v>5</v>
      </c>
      <c r="F97" s="7"/>
      <c r="G97" s="7"/>
      <c r="H97" s="8"/>
      <c r="I97" s="7"/>
      <c r="J97" s="7"/>
      <c r="K97" s="7"/>
      <c r="L97" s="8"/>
      <c r="M97" s="7"/>
      <c r="N97" s="7"/>
      <c r="O97" s="7"/>
      <c r="P97" s="7"/>
      <c r="Q97" s="9"/>
      <c r="R97" s="64">
        <f>SUM(F97:Q97)</f>
        <v>0</v>
      </c>
      <c r="S97" s="65">
        <f>+C97*D97</f>
        <v>0</v>
      </c>
      <c r="T97" s="102">
        <f>IF(R99&gt;0,TEXT(R97,"###")&amp;"×"&amp;TEXT(R99,"#,##")&amp;"×1.05=","")</f>
      </c>
      <c r="U97" s="103"/>
      <c r="V97" s="68">
        <f>IF(ISTEXT(T99),"",TEXT(T99,"#,##")&amp;" -")</f>
      </c>
      <c r="W97" s="95"/>
    </row>
    <row r="98" spans="1:23" s="69" customFormat="1" ht="17.25" thickBot="1">
      <c r="A98" s="41"/>
      <c r="B98" s="113"/>
      <c r="C98" s="40"/>
      <c r="D98" s="39"/>
      <c r="E98" s="39" t="s">
        <v>7</v>
      </c>
      <c r="F98" s="10"/>
      <c r="G98" s="10"/>
      <c r="H98" s="10"/>
      <c r="I98" s="10"/>
      <c r="J98" s="11"/>
      <c r="K98" s="10"/>
      <c r="L98" s="10"/>
      <c r="M98" s="12"/>
      <c r="N98" s="10"/>
      <c r="O98" s="10"/>
      <c r="P98" s="10"/>
      <c r="Q98" s="10"/>
      <c r="R98" s="70">
        <f>SUM(F98:Q98)</f>
        <v>0</v>
      </c>
      <c r="S98" s="71" t="s">
        <v>28</v>
      </c>
      <c r="T98" s="96" t="s">
        <v>27</v>
      </c>
      <c r="U98" s="97"/>
      <c r="V98" s="72">
        <f>IF(S99&gt;0,TEXT(S99,"#,#")&amp;" =","")</f>
      </c>
      <c r="W98" s="95"/>
    </row>
    <row r="99" spans="1:23" s="69" customFormat="1" ht="14.25" thickBot="1">
      <c r="A99" s="73"/>
      <c r="B99" s="74"/>
      <c r="C99" s="40"/>
      <c r="D99" s="39"/>
      <c r="E99" s="39" t="s">
        <v>6</v>
      </c>
      <c r="F99" s="75">
        <f aca="true" t="shared" si="29" ref="F99:Q99">IF(F98&gt;0,+F98/F97,0)</f>
        <v>0</v>
      </c>
      <c r="G99" s="75">
        <f t="shared" si="29"/>
        <v>0</v>
      </c>
      <c r="H99" s="75">
        <f t="shared" si="29"/>
        <v>0</v>
      </c>
      <c r="I99" s="75">
        <f t="shared" si="29"/>
        <v>0</v>
      </c>
      <c r="J99" s="75">
        <f t="shared" si="29"/>
        <v>0</v>
      </c>
      <c r="K99" s="75">
        <f t="shared" si="29"/>
        <v>0</v>
      </c>
      <c r="L99" s="75">
        <f t="shared" si="29"/>
        <v>0</v>
      </c>
      <c r="M99" s="75">
        <f t="shared" si="29"/>
        <v>0</v>
      </c>
      <c r="N99" s="75">
        <f t="shared" si="29"/>
        <v>0</v>
      </c>
      <c r="O99" s="75">
        <f t="shared" si="29"/>
        <v>0</v>
      </c>
      <c r="P99" s="75">
        <f t="shared" si="29"/>
        <v>0</v>
      </c>
      <c r="Q99" s="75">
        <f t="shared" si="29"/>
        <v>0</v>
      </c>
      <c r="R99" s="70">
        <f>IF(R97&gt;0,INT(R98/R97),0)</f>
        <v>0</v>
      </c>
      <c r="S99" s="76">
        <f>+S97*$N$6*1.05</f>
        <v>0</v>
      </c>
      <c r="T99" s="98">
        <f>IF(R99&gt;0,R97*R99*1.05,"")</f>
      </c>
      <c r="U99" s="99"/>
      <c r="V99" s="79">
        <f>IF(ISTEXT(T99),"",T99-S99)</f>
      </c>
      <c r="W99" s="95"/>
    </row>
    <row r="100" spans="1:23" s="69" customFormat="1" ht="14.25" thickBot="1">
      <c r="A100" s="13"/>
      <c r="B100" s="112"/>
      <c r="C100" s="14"/>
      <c r="D100" s="15"/>
      <c r="E100" s="55" t="s">
        <v>5</v>
      </c>
      <c r="F100" s="7"/>
      <c r="G100" s="7"/>
      <c r="H100" s="8"/>
      <c r="I100" s="7"/>
      <c r="J100" s="7"/>
      <c r="K100" s="7"/>
      <c r="L100" s="8"/>
      <c r="M100" s="7"/>
      <c r="N100" s="7"/>
      <c r="O100" s="7"/>
      <c r="P100" s="7"/>
      <c r="Q100" s="9"/>
      <c r="R100" s="64">
        <f>SUM(F100:Q100)</f>
        <v>0</v>
      </c>
      <c r="S100" s="65">
        <f>+C100*D100</f>
        <v>0</v>
      </c>
      <c r="T100" s="102">
        <f>IF(R102&gt;0,TEXT(R100,"###")&amp;"×"&amp;TEXT(R102,"#,##")&amp;"×1.05=","")</f>
      </c>
      <c r="U100" s="103"/>
      <c r="V100" s="68">
        <f>IF(ISTEXT(T102),"",TEXT(T102,"#,##")&amp;" -")</f>
      </c>
      <c r="W100" s="95"/>
    </row>
    <row r="101" spans="1:23" s="69" customFormat="1" ht="17.25" thickBot="1">
      <c r="A101" s="41"/>
      <c r="B101" s="113"/>
      <c r="C101" s="40"/>
      <c r="D101" s="39"/>
      <c r="E101" s="39" t="s">
        <v>7</v>
      </c>
      <c r="F101" s="10"/>
      <c r="G101" s="10"/>
      <c r="H101" s="10"/>
      <c r="I101" s="10"/>
      <c r="J101" s="11"/>
      <c r="K101" s="10"/>
      <c r="L101" s="10"/>
      <c r="M101" s="12"/>
      <c r="N101" s="10"/>
      <c r="O101" s="10"/>
      <c r="P101" s="10"/>
      <c r="Q101" s="10"/>
      <c r="R101" s="70">
        <f>SUM(F101:Q101)</f>
        <v>0</v>
      </c>
      <c r="S101" s="71" t="s">
        <v>28</v>
      </c>
      <c r="T101" s="96" t="s">
        <v>27</v>
      </c>
      <c r="U101" s="97"/>
      <c r="V101" s="72">
        <f>IF(S102&gt;0,TEXT(S102,"#,#")&amp;" =","")</f>
      </c>
      <c r="W101" s="95"/>
    </row>
    <row r="102" spans="1:23" s="69" customFormat="1" ht="14.25" thickBot="1">
      <c r="A102" s="73"/>
      <c r="B102" s="74"/>
      <c r="C102" s="40"/>
      <c r="D102" s="39"/>
      <c r="E102" s="39" t="s">
        <v>6</v>
      </c>
      <c r="F102" s="75">
        <f aca="true" t="shared" si="30" ref="F102:Q102">IF(F101&gt;0,+F101/F100,0)</f>
        <v>0</v>
      </c>
      <c r="G102" s="75">
        <f t="shared" si="30"/>
        <v>0</v>
      </c>
      <c r="H102" s="75">
        <f t="shared" si="30"/>
        <v>0</v>
      </c>
      <c r="I102" s="75">
        <f t="shared" si="30"/>
        <v>0</v>
      </c>
      <c r="J102" s="75">
        <f t="shared" si="30"/>
        <v>0</v>
      </c>
      <c r="K102" s="75">
        <f t="shared" si="30"/>
        <v>0</v>
      </c>
      <c r="L102" s="75">
        <f t="shared" si="30"/>
        <v>0</v>
      </c>
      <c r="M102" s="75">
        <f t="shared" si="30"/>
        <v>0</v>
      </c>
      <c r="N102" s="75">
        <f t="shared" si="30"/>
        <v>0</v>
      </c>
      <c r="O102" s="75">
        <f t="shared" si="30"/>
        <v>0</v>
      </c>
      <c r="P102" s="75">
        <f t="shared" si="30"/>
        <v>0</v>
      </c>
      <c r="Q102" s="75">
        <f t="shared" si="30"/>
        <v>0</v>
      </c>
      <c r="R102" s="70">
        <f>IF(R100&gt;0,INT(R101/R100),0)</f>
        <v>0</v>
      </c>
      <c r="S102" s="76">
        <f>+S100*$N$6*1.05</f>
        <v>0</v>
      </c>
      <c r="T102" s="98">
        <f>IF(R102&gt;0,R100*R102*1.05,"")</f>
      </c>
      <c r="U102" s="99"/>
      <c r="V102" s="79">
        <f>IF(ISTEXT(T102),"",T102-S102)</f>
      </c>
      <c r="W102" s="95"/>
    </row>
    <row r="103" spans="1:23" s="69" customFormat="1" ht="14.25" thickBot="1">
      <c r="A103" s="13"/>
      <c r="B103" s="112"/>
      <c r="C103" s="14"/>
      <c r="D103" s="15"/>
      <c r="E103" s="55" t="s">
        <v>5</v>
      </c>
      <c r="F103" s="7"/>
      <c r="G103" s="7"/>
      <c r="H103" s="8"/>
      <c r="I103" s="7"/>
      <c r="J103" s="7"/>
      <c r="K103" s="7"/>
      <c r="L103" s="8"/>
      <c r="M103" s="7"/>
      <c r="N103" s="7"/>
      <c r="O103" s="7"/>
      <c r="P103" s="7"/>
      <c r="Q103" s="9"/>
      <c r="R103" s="64">
        <f>SUM(F103:Q103)</f>
        <v>0</v>
      </c>
      <c r="S103" s="65">
        <f>+C103*D103</f>
        <v>0</v>
      </c>
      <c r="T103" s="102">
        <f>IF(R105&gt;0,TEXT(R103,"###")&amp;"×"&amp;TEXT(R105,"#,##")&amp;"×1.05=","")</f>
      </c>
      <c r="U103" s="103"/>
      <c r="V103" s="68">
        <f>IF(ISTEXT(T105),"",TEXT(T105,"#,##")&amp;" -")</f>
      </c>
      <c r="W103" s="95"/>
    </row>
    <row r="104" spans="1:23" s="69" customFormat="1" ht="17.25" thickBot="1">
      <c r="A104" s="41"/>
      <c r="B104" s="113"/>
      <c r="C104" s="40"/>
      <c r="D104" s="39"/>
      <c r="E104" s="39" t="s">
        <v>7</v>
      </c>
      <c r="F104" s="10"/>
      <c r="G104" s="10"/>
      <c r="H104" s="10"/>
      <c r="I104" s="10"/>
      <c r="J104" s="11"/>
      <c r="K104" s="10"/>
      <c r="L104" s="10"/>
      <c r="M104" s="12"/>
      <c r="N104" s="10"/>
      <c r="O104" s="10"/>
      <c r="P104" s="10"/>
      <c r="Q104" s="10"/>
      <c r="R104" s="70">
        <f>SUM(F104:Q104)</f>
        <v>0</v>
      </c>
      <c r="S104" s="71" t="s">
        <v>28</v>
      </c>
      <c r="T104" s="96" t="s">
        <v>27</v>
      </c>
      <c r="U104" s="97"/>
      <c r="V104" s="72">
        <f>IF(S105&gt;0,TEXT(S105,"#,#")&amp;" =","")</f>
      </c>
      <c r="W104" s="95"/>
    </row>
    <row r="105" spans="1:23" s="69" customFormat="1" ht="14.25" thickBot="1">
      <c r="A105" s="73"/>
      <c r="B105" s="74"/>
      <c r="C105" s="40"/>
      <c r="D105" s="39"/>
      <c r="E105" s="39" t="s">
        <v>6</v>
      </c>
      <c r="F105" s="75">
        <f aca="true" t="shared" si="31" ref="F105:Q105">IF(F104&gt;0,+F104/F103,0)</f>
        <v>0</v>
      </c>
      <c r="G105" s="75">
        <f t="shared" si="31"/>
        <v>0</v>
      </c>
      <c r="H105" s="75">
        <f t="shared" si="31"/>
        <v>0</v>
      </c>
      <c r="I105" s="75">
        <f t="shared" si="31"/>
        <v>0</v>
      </c>
      <c r="J105" s="75">
        <f t="shared" si="31"/>
        <v>0</v>
      </c>
      <c r="K105" s="75">
        <f t="shared" si="31"/>
        <v>0</v>
      </c>
      <c r="L105" s="75">
        <f t="shared" si="31"/>
        <v>0</v>
      </c>
      <c r="M105" s="75">
        <f t="shared" si="31"/>
        <v>0</v>
      </c>
      <c r="N105" s="75">
        <f t="shared" si="31"/>
        <v>0</v>
      </c>
      <c r="O105" s="75">
        <f t="shared" si="31"/>
        <v>0</v>
      </c>
      <c r="P105" s="75">
        <f t="shared" si="31"/>
        <v>0</v>
      </c>
      <c r="Q105" s="75">
        <f t="shared" si="31"/>
        <v>0</v>
      </c>
      <c r="R105" s="70">
        <f>IF(R103&gt;0,INT(R104/R103),0)</f>
        <v>0</v>
      </c>
      <c r="S105" s="76">
        <f>+S103*$N$6*1.05</f>
        <v>0</v>
      </c>
      <c r="T105" s="98">
        <f>IF(R105&gt;0,R103*R105*1.05,"")</f>
      </c>
      <c r="U105" s="99"/>
      <c r="V105" s="79">
        <f>IF(ISTEXT(T105),"",T105-S105)</f>
      </c>
      <c r="W105" s="95"/>
    </row>
    <row r="106" spans="1:23" s="69" customFormat="1" ht="14.25" thickBot="1">
      <c r="A106" s="13"/>
      <c r="B106" s="112"/>
      <c r="C106" s="14"/>
      <c r="D106" s="15"/>
      <c r="E106" s="55" t="s">
        <v>5</v>
      </c>
      <c r="F106" s="7"/>
      <c r="G106" s="7"/>
      <c r="H106" s="8"/>
      <c r="I106" s="7"/>
      <c r="J106" s="7"/>
      <c r="K106" s="7"/>
      <c r="L106" s="8"/>
      <c r="M106" s="7"/>
      <c r="N106" s="7"/>
      <c r="O106" s="7"/>
      <c r="P106" s="7"/>
      <c r="Q106" s="9"/>
      <c r="R106" s="64">
        <f>SUM(F106:Q106)</f>
        <v>0</v>
      </c>
      <c r="S106" s="65">
        <f>+C106*D106</f>
        <v>0</v>
      </c>
      <c r="T106" s="102">
        <f>IF(R108&gt;0,TEXT(R106,"###")&amp;"×"&amp;TEXT(R108,"#,##")&amp;"×1.05=","")</f>
      </c>
      <c r="U106" s="103"/>
      <c r="V106" s="68">
        <f>IF(ISTEXT(T108),"",TEXT(T108,"#,##")&amp;" -")</f>
      </c>
      <c r="W106" s="95"/>
    </row>
    <row r="107" spans="1:23" s="69" customFormat="1" ht="17.25" thickBot="1">
      <c r="A107" s="41"/>
      <c r="B107" s="113"/>
      <c r="C107" s="40"/>
      <c r="D107" s="39"/>
      <c r="E107" s="39" t="s">
        <v>7</v>
      </c>
      <c r="F107" s="10"/>
      <c r="G107" s="10"/>
      <c r="H107" s="10"/>
      <c r="I107" s="10"/>
      <c r="J107" s="11"/>
      <c r="K107" s="10"/>
      <c r="L107" s="10"/>
      <c r="M107" s="12"/>
      <c r="N107" s="10"/>
      <c r="O107" s="10"/>
      <c r="P107" s="10"/>
      <c r="Q107" s="10"/>
      <c r="R107" s="70">
        <f>SUM(F107:Q107)</f>
        <v>0</v>
      </c>
      <c r="S107" s="71" t="s">
        <v>28</v>
      </c>
      <c r="T107" s="96" t="s">
        <v>27</v>
      </c>
      <c r="U107" s="97"/>
      <c r="V107" s="72">
        <f>IF(S108&gt;0,TEXT(S108,"#,#")&amp;" =","")</f>
      </c>
      <c r="W107" s="95"/>
    </row>
    <row r="108" spans="1:23" s="69" customFormat="1" ht="14.25" thickBot="1">
      <c r="A108" s="73"/>
      <c r="B108" s="74"/>
      <c r="C108" s="40"/>
      <c r="D108" s="39"/>
      <c r="E108" s="39" t="s">
        <v>6</v>
      </c>
      <c r="F108" s="75">
        <f aca="true" t="shared" si="32" ref="F108:Q108">IF(F107&gt;0,+F107/F106,0)</f>
        <v>0</v>
      </c>
      <c r="G108" s="75">
        <f t="shared" si="32"/>
        <v>0</v>
      </c>
      <c r="H108" s="75">
        <f t="shared" si="32"/>
        <v>0</v>
      </c>
      <c r="I108" s="75">
        <f t="shared" si="32"/>
        <v>0</v>
      </c>
      <c r="J108" s="75">
        <f t="shared" si="32"/>
        <v>0</v>
      </c>
      <c r="K108" s="75">
        <f t="shared" si="32"/>
        <v>0</v>
      </c>
      <c r="L108" s="75">
        <f t="shared" si="32"/>
        <v>0</v>
      </c>
      <c r="M108" s="75">
        <f t="shared" si="32"/>
        <v>0</v>
      </c>
      <c r="N108" s="75">
        <f t="shared" si="32"/>
        <v>0</v>
      </c>
      <c r="O108" s="75">
        <f t="shared" si="32"/>
        <v>0</v>
      </c>
      <c r="P108" s="75">
        <f t="shared" si="32"/>
        <v>0</v>
      </c>
      <c r="Q108" s="75">
        <f t="shared" si="32"/>
        <v>0</v>
      </c>
      <c r="R108" s="70">
        <f>IF(R106&gt;0,INT(R107/R106),0)</f>
        <v>0</v>
      </c>
      <c r="S108" s="76">
        <f>+S106*$N$6*1.05</f>
        <v>0</v>
      </c>
      <c r="T108" s="98">
        <f>IF(R108&gt;0,R106*R108*1.05,"")</f>
      </c>
      <c r="U108" s="99"/>
      <c r="V108" s="79">
        <f>IF(ISTEXT(T108),"",T108-S108)</f>
      </c>
      <c r="W108" s="95"/>
    </row>
    <row r="109" spans="1:23" s="69" customFormat="1" ht="14.25" thickBot="1">
      <c r="A109" s="13"/>
      <c r="B109" s="100"/>
      <c r="C109" s="14"/>
      <c r="D109" s="15"/>
      <c r="E109" s="55" t="s">
        <v>5</v>
      </c>
      <c r="F109" s="7"/>
      <c r="G109" s="7"/>
      <c r="H109" s="8"/>
      <c r="I109" s="7"/>
      <c r="J109" s="7"/>
      <c r="K109" s="7"/>
      <c r="L109" s="8"/>
      <c r="M109" s="7"/>
      <c r="N109" s="7"/>
      <c r="O109" s="7"/>
      <c r="P109" s="7"/>
      <c r="Q109" s="9"/>
      <c r="R109" s="64">
        <f>SUM(F109:Q109)</f>
        <v>0</v>
      </c>
      <c r="S109" s="65">
        <f>+C109*D109</f>
        <v>0</v>
      </c>
      <c r="T109" s="102">
        <f>IF(R111&gt;0,TEXT(R109,"###")&amp;"×"&amp;TEXT(R111,"#,##")&amp;"×1.05=","")</f>
      </c>
      <c r="U109" s="103"/>
      <c r="V109" s="68">
        <f>IF(ISTEXT(T111),"",TEXT(T111,"#,##")&amp;" -")</f>
      </c>
      <c r="W109" s="95"/>
    </row>
    <row r="110" spans="1:23" s="69" customFormat="1" ht="17.25" thickBot="1">
      <c r="A110" s="41"/>
      <c r="B110" s="101"/>
      <c r="C110" s="40"/>
      <c r="D110" s="39"/>
      <c r="E110" s="39" t="s">
        <v>7</v>
      </c>
      <c r="F110" s="10"/>
      <c r="G110" s="10"/>
      <c r="H110" s="10"/>
      <c r="I110" s="10"/>
      <c r="J110" s="11"/>
      <c r="K110" s="10"/>
      <c r="L110" s="10"/>
      <c r="M110" s="12"/>
      <c r="N110" s="10"/>
      <c r="O110" s="10"/>
      <c r="P110" s="10"/>
      <c r="Q110" s="10"/>
      <c r="R110" s="70">
        <f>SUM(F110:Q110)</f>
        <v>0</v>
      </c>
      <c r="S110" s="71" t="s">
        <v>28</v>
      </c>
      <c r="T110" s="96" t="s">
        <v>27</v>
      </c>
      <c r="U110" s="97"/>
      <c r="V110" s="72">
        <f>IF(S111&gt;0,TEXT(S111,"#,#")&amp;" =","")</f>
      </c>
      <c r="W110" s="95"/>
    </row>
    <row r="111" spans="1:23" s="69" customFormat="1" ht="14.25" thickBot="1">
      <c r="A111" s="73"/>
      <c r="B111" s="74"/>
      <c r="C111" s="40"/>
      <c r="D111" s="39"/>
      <c r="E111" s="39" t="s">
        <v>6</v>
      </c>
      <c r="F111" s="75">
        <f aca="true" t="shared" si="33" ref="F111:Q111">IF(F110&gt;0,+F110/F109,0)</f>
        <v>0</v>
      </c>
      <c r="G111" s="75">
        <f t="shared" si="33"/>
        <v>0</v>
      </c>
      <c r="H111" s="75">
        <f t="shared" si="33"/>
        <v>0</v>
      </c>
      <c r="I111" s="75">
        <f t="shared" si="33"/>
        <v>0</v>
      </c>
      <c r="J111" s="75">
        <f t="shared" si="33"/>
        <v>0</v>
      </c>
      <c r="K111" s="75">
        <f t="shared" si="33"/>
        <v>0</v>
      </c>
      <c r="L111" s="75">
        <f t="shared" si="33"/>
        <v>0</v>
      </c>
      <c r="M111" s="75">
        <f t="shared" si="33"/>
        <v>0</v>
      </c>
      <c r="N111" s="75">
        <f t="shared" si="33"/>
        <v>0</v>
      </c>
      <c r="O111" s="75">
        <f t="shared" si="33"/>
        <v>0</v>
      </c>
      <c r="P111" s="75">
        <f t="shared" si="33"/>
        <v>0</v>
      </c>
      <c r="Q111" s="75">
        <f t="shared" si="33"/>
        <v>0</v>
      </c>
      <c r="R111" s="70">
        <f>IF(R109&gt;0,INT(R110/R109),0)</f>
        <v>0</v>
      </c>
      <c r="S111" s="76">
        <f>+S109*$N$6*1.05</f>
        <v>0</v>
      </c>
      <c r="T111" s="98">
        <f>IF(R111&gt;0,R109*R111*1.05,"")</f>
      </c>
      <c r="U111" s="99"/>
      <c r="V111" s="79">
        <f>IF(ISTEXT(T111),"",T111-S111)</f>
      </c>
      <c r="W111" s="95"/>
    </row>
    <row r="112" spans="1:23" s="69" customFormat="1" ht="14.25" thickBot="1">
      <c r="A112" s="13"/>
      <c r="B112" s="100"/>
      <c r="C112" s="14"/>
      <c r="D112" s="15"/>
      <c r="E112" s="55" t="s">
        <v>5</v>
      </c>
      <c r="F112" s="7"/>
      <c r="G112" s="7"/>
      <c r="H112" s="8"/>
      <c r="I112" s="7"/>
      <c r="J112" s="7"/>
      <c r="K112" s="7"/>
      <c r="L112" s="8"/>
      <c r="M112" s="7"/>
      <c r="N112" s="7"/>
      <c r="O112" s="7"/>
      <c r="P112" s="7"/>
      <c r="Q112" s="9"/>
      <c r="R112" s="64">
        <f>SUM(F112:Q112)</f>
        <v>0</v>
      </c>
      <c r="S112" s="65">
        <f>+C112*D112</f>
        <v>0</v>
      </c>
      <c r="T112" s="102">
        <f>IF(R114&gt;0,TEXT(R112,"###")&amp;"×"&amp;TEXT(R114,"#,##")&amp;"×1.05=","")</f>
      </c>
      <c r="U112" s="103"/>
      <c r="V112" s="68">
        <f>IF(ISTEXT(T114),"",TEXT(T114,"#,##")&amp;" -")</f>
      </c>
      <c r="W112" s="95"/>
    </row>
    <row r="113" spans="1:23" s="69" customFormat="1" ht="17.25" thickBot="1">
      <c r="A113" s="41"/>
      <c r="B113" s="101"/>
      <c r="C113" s="40"/>
      <c r="D113" s="39"/>
      <c r="E113" s="39" t="s">
        <v>7</v>
      </c>
      <c r="F113" s="10"/>
      <c r="G113" s="10"/>
      <c r="H113" s="10"/>
      <c r="I113" s="10"/>
      <c r="J113" s="11"/>
      <c r="K113" s="10"/>
      <c r="L113" s="10"/>
      <c r="M113" s="12"/>
      <c r="N113" s="10"/>
      <c r="O113" s="10"/>
      <c r="P113" s="10"/>
      <c r="Q113" s="10"/>
      <c r="R113" s="70">
        <f>SUM(F113:Q113)</f>
        <v>0</v>
      </c>
      <c r="S113" s="71" t="s">
        <v>28</v>
      </c>
      <c r="T113" s="96" t="s">
        <v>27</v>
      </c>
      <c r="U113" s="97"/>
      <c r="V113" s="72">
        <f>IF(S114&gt;0,TEXT(S114,"#,#")&amp;" =","")</f>
      </c>
      <c r="W113" s="95"/>
    </row>
    <row r="114" spans="1:23" s="69" customFormat="1" ht="14.25" thickBot="1">
      <c r="A114" s="73"/>
      <c r="B114" s="74"/>
      <c r="C114" s="40"/>
      <c r="D114" s="39"/>
      <c r="E114" s="39" t="s">
        <v>6</v>
      </c>
      <c r="F114" s="75">
        <f aca="true" t="shared" si="34" ref="F114:Q114">IF(F113&gt;0,+F113/F112,0)</f>
        <v>0</v>
      </c>
      <c r="G114" s="75">
        <f t="shared" si="34"/>
        <v>0</v>
      </c>
      <c r="H114" s="75">
        <f t="shared" si="34"/>
        <v>0</v>
      </c>
      <c r="I114" s="75">
        <f t="shared" si="34"/>
        <v>0</v>
      </c>
      <c r="J114" s="75">
        <f t="shared" si="34"/>
        <v>0</v>
      </c>
      <c r="K114" s="75">
        <f t="shared" si="34"/>
        <v>0</v>
      </c>
      <c r="L114" s="75">
        <f t="shared" si="34"/>
        <v>0</v>
      </c>
      <c r="M114" s="75">
        <f t="shared" si="34"/>
        <v>0</v>
      </c>
      <c r="N114" s="75">
        <f t="shared" si="34"/>
        <v>0</v>
      </c>
      <c r="O114" s="75">
        <f t="shared" si="34"/>
        <v>0</v>
      </c>
      <c r="P114" s="75">
        <f t="shared" si="34"/>
        <v>0</v>
      </c>
      <c r="Q114" s="75">
        <f t="shared" si="34"/>
        <v>0</v>
      </c>
      <c r="R114" s="70">
        <f>IF(R112&gt;0,INT(R113/R112),0)</f>
        <v>0</v>
      </c>
      <c r="S114" s="76">
        <f>+S112*$N$6*1.05</f>
        <v>0</v>
      </c>
      <c r="T114" s="98">
        <f>IF(R114&gt;0,R112*R114*1.05,"")</f>
      </c>
      <c r="U114" s="99"/>
      <c r="V114" s="79">
        <f>IF(ISTEXT(T114),"",T114-S114)</f>
      </c>
      <c r="W114" s="95"/>
    </row>
    <row r="115" spans="1:23" s="69" customFormat="1" ht="14.25" thickBot="1">
      <c r="A115" s="13"/>
      <c r="B115" s="100"/>
      <c r="C115" s="14"/>
      <c r="D115" s="15"/>
      <c r="E115" s="55" t="s">
        <v>5</v>
      </c>
      <c r="F115" s="7"/>
      <c r="G115" s="7"/>
      <c r="H115" s="8"/>
      <c r="I115" s="7"/>
      <c r="J115" s="7"/>
      <c r="K115" s="7"/>
      <c r="L115" s="8"/>
      <c r="M115" s="7"/>
      <c r="N115" s="7"/>
      <c r="O115" s="7"/>
      <c r="P115" s="7"/>
      <c r="Q115" s="9"/>
      <c r="R115" s="64">
        <f>SUM(F115:Q115)</f>
        <v>0</v>
      </c>
      <c r="S115" s="65">
        <f>+C115*D115</f>
        <v>0</v>
      </c>
      <c r="T115" s="102">
        <f>IF(R117&gt;0,TEXT(R115,"###")&amp;"×"&amp;TEXT(R117,"#,##")&amp;"×1.05=","")</f>
      </c>
      <c r="U115" s="103"/>
      <c r="V115" s="68">
        <f>IF(ISTEXT(T117),"",TEXT(T117,"#,##")&amp;" -")</f>
      </c>
      <c r="W115" s="95"/>
    </row>
    <row r="116" spans="1:23" s="69" customFormat="1" ht="17.25" thickBot="1">
      <c r="A116" s="41"/>
      <c r="B116" s="101"/>
      <c r="C116" s="40"/>
      <c r="D116" s="39"/>
      <c r="E116" s="39" t="s">
        <v>7</v>
      </c>
      <c r="F116" s="10"/>
      <c r="G116" s="10"/>
      <c r="H116" s="10"/>
      <c r="I116" s="10"/>
      <c r="J116" s="11"/>
      <c r="K116" s="10"/>
      <c r="L116" s="10"/>
      <c r="M116" s="12"/>
      <c r="N116" s="10"/>
      <c r="O116" s="10"/>
      <c r="P116" s="10"/>
      <c r="Q116" s="10"/>
      <c r="R116" s="70">
        <f>SUM(F116:Q116)</f>
        <v>0</v>
      </c>
      <c r="S116" s="71" t="s">
        <v>28</v>
      </c>
      <c r="T116" s="96" t="s">
        <v>27</v>
      </c>
      <c r="U116" s="97"/>
      <c r="V116" s="72">
        <f>IF(S117&gt;0,TEXT(S117,"#,#")&amp;" =","")</f>
      </c>
      <c r="W116" s="95"/>
    </row>
    <row r="117" spans="1:23" s="69" customFormat="1" ht="14.25" thickBot="1">
      <c r="A117" s="73"/>
      <c r="B117" s="74"/>
      <c r="C117" s="40"/>
      <c r="D117" s="39"/>
      <c r="E117" s="39" t="s">
        <v>6</v>
      </c>
      <c r="F117" s="75">
        <f aca="true" t="shared" si="35" ref="F117:Q117">IF(F116&gt;0,+F116/F115,0)</f>
        <v>0</v>
      </c>
      <c r="G117" s="75">
        <f t="shared" si="35"/>
        <v>0</v>
      </c>
      <c r="H117" s="75">
        <f t="shared" si="35"/>
        <v>0</v>
      </c>
      <c r="I117" s="75">
        <f t="shared" si="35"/>
        <v>0</v>
      </c>
      <c r="J117" s="75">
        <f t="shared" si="35"/>
        <v>0</v>
      </c>
      <c r="K117" s="75">
        <f t="shared" si="35"/>
        <v>0</v>
      </c>
      <c r="L117" s="75">
        <f t="shared" si="35"/>
        <v>0</v>
      </c>
      <c r="M117" s="75">
        <f t="shared" si="35"/>
        <v>0</v>
      </c>
      <c r="N117" s="75">
        <f t="shared" si="35"/>
        <v>0</v>
      </c>
      <c r="O117" s="75">
        <f t="shared" si="35"/>
        <v>0</v>
      </c>
      <c r="P117" s="75">
        <f t="shared" si="35"/>
        <v>0</v>
      </c>
      <c r="Q117" s="75">
        <f t="shared" si="35"/>
        <v>0</v>
      </c>
      <c r="R117" s="70">
        <f>IF(R115&gt;0,INT(R116/R115),0)</f>
        <v>0</v>
      </c>
      <c r="S117" s="76">
        <f>+S115*$N$6*1.05</f>
        <v>0</v>
      </c>
      <c r="T117" s="98">
        <f>IF(R117&gt;0,R115*R117*1.05,"")</f>
      </c>
      <c r="U117" s="99"/>
      <c r="V117" s="79">
        <f>IF(ISTEXT(T117),"",T117-S117)</f>
      </c>
      <c r="W117" s="95"/>
    </row>
    <row r="118" spans="1:23" s="69" customFormat="1" ht="14.25" thickBot="1">
      <c r="A118" s="13"/>
      <c r="B118" s="100"/>
      <c r="C118" s="14"/>
      <c r="D118" s="15"/>
      <c r="E118" s="55" t="s">
        <v>5</v>
      </c>
      <c r="F118" s="7"/>
      <c r="G118" s="7"/>
      <c r="H118" s="8"/>
      <c r="I118" s="7"/>
      <c r="J118" s="7"/>
      <c r="K118" s="7"/>
      <c r="L118" s="8"/>
      <c r="M118" s="7"/>
      <c r="N118" s="7"/>
      <c r="O118" s="7"/>
      <c r="P118" s="7"/>
      <c r="Q118" s="9"/>
      <c r="R118" s="64">
        <f>SUM(F118:Q118)</f>
        <v>0</v>
      </c>
      <c r="S118" s="65">
        <f>+C118*D118</f>
        <v>0</v>
      </c>
      <c r="T118" s="102">
        <f>IF(R120&gt;0,TEXT(R118,"###")&amp;"×"&amp;TEXT(R120,"#,##")&amp;"×1.05=","")</f>
      </c>
      <c r="U118" s="103"/>
      <c r="V118" s="68">
        <f>IF(ISTEXT(T120),"",TEXT(T120,"#,##")&amp;" -")</f>
      </c>
      <c r="W118" s="95"/>
    </row>
    <row r="119" spans="1:23" s="69" customFormat="1" ht="17.25" thickBot="1">
      <c r="A119" s="41"/>
      <c r="B119" s="101"/>
      <c r="C119" s="40"/>
      <c r="D119" s="39"/>
      <c r="E119" s="39" t="s">
        <v>7</v>
      </c>
      <c r="F119" s="10"/>
      <c r="G119" s="10"/>
      <c r="H119" s="10"/>
      <c r="I119" s="10"/>
      <c r="J119" s="11"/>
      <c r="K119" s="10"/>
      <c r="L119" s="10"/>
      <c r="M119" s="12"/>
      <c r="N119" s="10"/>
      <c r="O119" s="10"/>
      <c r="P119" s="10"/>
      <c r="Q119" s="10"/>
      <c r="R119" s="70">
        <f>SUM(F119:Q119)</f>
        <v>0</v>
      </c>
      <c r="S119" s="71" t="s">
        <v>28</v>
      </c>
      <c r="T119" s="96" t="s">
        <v>27</v>
      </c>
      <c r="U119" s="97"/>
      <c r="V119" s="72">
        <f>IF(S120&gt;0,TEXT(S120,"#,#")&amp;" =","")</f>
      </c>
      <c r="W119" s="95"/>
    </row>
    <row r="120" spans="1:23" s="69" customFormat="1" ht="14.25" thickBot="1">
      <c r="A120" s="73"/>
      <c r="B120" s="74"/>
      <c r="C120" s="40"/>
      <c r="D120" s="39"/>
      <c r="E120" s="39" t="s">
        <v>6</v>
      </c>
      <c r="F120" s="75">
        <f aca="true" t="shared" si="36" ref="F120:Q120">IF(F119&gt;0,+F119/F118,0)</f>
        <v>0</v>
      </c>
      <c r="G120" s="75">
        <f t="shared" si="36"/>
        <v>0</v>
      </c>
      <c r="H120" s="75">
        <f t="shared" si="36"/>
        <v>0</v>
      </c>
      <c r="I120" s="75">
        <f t="shared" si="36"/>
        <v>0</v>
      </c>
      <c r="J120" s="75">
        <f t="shared" si="36"/>
        <v>0</v>
      </c>
      <c r="K120" s="75">
        <f t="shared" si="36"/>
        <v>0</v>
      </c>
      <c r="L120" s="75">
        <f t="shared" si="36"/>
        <v>0</v>
      </c>
      <c r="M120" s="75">
        <f t="shared" si="36"/>
        <v>0</v>
      </c>
      <c r="N120" s="75">
        <f t="shared" si="36"/>
        <v>0</v>
      </c>
      <c r="O120" s="75">
        <f t="shared" si="36"/>
        <v>0</v>
      </c>
      <c r="P120" s="75">
        <f t="shared" si="36"/>
        <v>0</v>
      </c>
      <c r="Q120" s="75">
        <f t="shared" si="36"/>
        <v>0</v>
      </c>
      <c r="R120" s="70">
        <f>IF(R118&gt;0,INT(R119/R118),0)</f>
        <v>0</v>
      </c>
      <c r="S120" s="76">
        <f>+S118*$N$6*1.05</f>
        <v>0</v>
      </c>
      <c r="T120" s="98">
        <f>IF(R120&gt;0,R118*R120*1.05,"")</f>
      </c>
      <c r="U120" s="99"/>
      <c r="V120" s="79">
        <f>IF(ISTEXT(T120),"",T120-S120)</f>
      </c>
      <c r="W120" s="95"/>
    </row>
    <row r="121" spans="1:23" s="69" customFormat="1" ht="14.25" thickBot="1">
      <c r="A121" s="13"/>
      <c r="B121" s="100"/>
      <c r="C121" s="14"/>
      <c r="D121" s="15"/>
      <c r="E121" s="55" t="s">
        <v>5</v>
      </c>
      <c r="F121" s="7"/>
      <c r="G121" s="7"/>
      <c r="H121" s="8"/>
      <c r="I121" s="7"/>
      <c r="J121" s="7"/>
      <c r="K121" s="7"/>
      <c r="L121" s="8"/>
      <c r="M121" s="7"/>
      <c r="N121" s="7"/>
      <c r="O121" s="7"/>
      <c r="P121" s="7"/>
      <c r="Q121" s="9"/>
      <c r="R121" s="64">
        <f>SUM(F121:Q121)</f>
        <v>0</v>
      </c>
      <c r="S121" s="65">
        <f>+C121*D121</f>
        <v>0</v>
      </c>
      <c r="T121" s="102">
        <f>IF(R123&gt;0,TEXT(R121,"###")&amp;"×"&amp;TEXT(R123,"#,##")&amp;"×1.05=","")</f>
      </c>
      <c r="U121" s="103"/>
      <c r="V121" s="68">
        <f>IF(ISTEXT(T123),"",TEXT(T123,"#,##")&amp;" -")</f>
      </c>
      <c r="W121" s="95"/>
    </row>
    <row r="122" spans="1:23" s="69" customFormat="1" ht="17.25" thickBot="1">
      <c r="A122" s="41"/>
      <c r="B122" s="101"/>
      <c r="C122" s="40"/>
      <c r="D122" s="39"/>
      <c r="E122" s="39" t="s">
        <v>7</v>
      </c>
      <c r="F122" s="10"/>
      <c r="G122" s="10"/>
      <c r="H122" s="10"/>
      <c r="I122" s="10"/>
      <c r="J122" s="11"/>
      <c r="K122" s="10"/>
      <c r="L122" s="10"/>
      <c r="M122" s="12"/>
      <c r="N122" s="10"/>
      <c r="O122" s="10"/>
      <c r="P122" s="10"/>
      <c r="Q122" s="10"/>
      <c r="R122" s="70">
        <f>SUM(F122:Q122)</f>
        <v>0</v>
      </c>
      <c r="S122" s="71" t="s">
        <v>28</v>
      </c>
      <c r="T122" s="96" t="s">
        <v>27</v>
      </c>
      <c r="U122" s="97"/>
      <c r="V122" s="72">
        <f>IF(S123&gt;0,TEXT(S123,"#,#")&amp;" =","")</f>
      </c>
      <c r="W122" s="95"/>
    </row>
    <row r="123" spans="1:23" s="69" customFormat="1" ht="14.25" thickBot="1">
      <c r="A123" s="73"/>
      <c r="B123" s="74"/>
      <c r="C123" s="40"/>
      <c r="D123" s="39"/>
      <c r="E123" s="39" t="s">
        <v>6</v>
      </c>
      <c r="F123" s="75">
        <f aca="true" t="shared" si="37" ref="F123:Q123">IF(F122&gt;0,+F122/F121,0)</f>
        <v>0</v>
      </c>
      <c r="G123" s="75">
        <f t="shared" si="37"/>
        <v>0</v>
      </c>
      <c r="H123" s="75">
        <f t="shared" si="37"/>
        <v>0</v>
      </c>
      <c r="I123" s="75">
        <f t="shared" si="37"/>
        <v>0</v>
      </c>
      <c r="J123" s="75">
        <f t="shared" si="37"/>
        <v>0</v>
      </c>
      <c r="K123" s="75">
        <f t="shared" si="37"/>
        <v>0</v>
      </c>
      <c r="L123" s="75">
        <f t="shared" si="37"/>
        <v>0</v>
      </c>
      <c r="M123" s="75">
        <f t="shared" si="37"/>
        <v>0</v>
      </c>
      <c r="N123" s="75">
        <f t="shared" si="37"/>
        <v>0</v>
      </c>
      <c r="O123" s="75">
        <f t="shared" si="37"/>
        <v>0</v>
      </c>
      <c r="P123" s="75">
        <f t="shared" si="37"/>
        <v>0</v>
      </c>
      <c r="Q123" s="75">
        <f t="shared" si="37"/>
        <v>0</v>
      </c>
      <c r="R123" s="70">
        <f>IF(R121&gt;0,INT(R122/R121),0)</f>
        <v>0</v>
      </c>
      <c r="S123" s="76">
        <f>+S121*$N$6*1.05</f>
        <v>0</v>
      </c>
      <c r="T123" s="98">
        <f>IF(R123&gt;0,R121*R123*1.05,"")</f>
      </c>
      <c r="U123" s="99"/>
      <c r="V123" s="79">
        <f>IF(ISTEXT(T123),"",T123-S123)</f>
      </c>
      <c r="W123" s="95"/>
    </row>
    <row r="124" spans="1:23" s="69" customFormat="1" ht="14.25" thickBot="1">
      <c r="A124" s="13"/>
      <c r="B124" s="100"/>
      <c r="C124" s="14"/>
      <c r="D124" s="15"/>
      <c r="E124" s="55" t="s">
        <v>5</v>
      </c>
      <c r="F124" s="7"/>
      <c r="G124" s="7"/>
      <c r="H124" s="8"/>
      <c r="I124" s="7"/>
      <c r="J124" s="7"/>
      <c r="K124" s="7"/>
      <c r="L124" s="8"/>
      <c r="M124" s="7"/>
      <c r="N124" s="7"/>
      <c r="O124" s="7"/>
      <c r="P124" s="7"/>
      <c r="Q124" s="9"/>
      <c r="R124" s="64">
        <f>SUM(F124:Q124)</f>
        <v>0</v>
      </c>
      <c r="S124" s="65">
        <f>+C124*D124</f>
        <v>0</v>
      </c>
      <c r="T124" s="102">
        <f>IF(R126&gt;0,TEXT(R124,"###")&amp;"×"&amp;TEXT(R126,"#,##")&amp;"×1.05=","")</f>
      </c>
      <c r="U124" s="103"/>
      <c r="V124" s="68">
        <f>IF(ISTEXT(T126),"",TEXT(T126,"#,##")&amp;" -")</f>
      </c>
      <c r="W124" s="95"/>
    </row>
    <row r="125" spans="1:23" s="69" customFormat="1" ht="17.25" thickBot="1">
      <c r="A125" s="41"/>
      <c r="B125" s="101"/>
      <c r="C125" s="40"/>
      <c r="D125" s="39"/>
      <c r="E125" s="39" t="s">
        <v>7</v>
      </c>
      <c r="F125" s="10"/>
      <c r="G125" s="10"/>
      <c r="H125" s="10"/>
      <c r="I125" s="10"/>
      <c r="J125" s="11"/>
      <c r="K125" s="10"/>
      <c r="L125" s="10"/>
      <c r="M125" s="12"/>
      <c r="N125" s="10"/>
      <c r="O125" s="10"/>
      <c r="P125" s="10"/>
      <c r="Q125" s="10"/>
      <c r="R125" s="70">
        <f>SUM(F125:Q125)</f>
        <v>0</v>
      </c>
      <c r="S125" s="71" t="s">
        <v>28</v>
      </c>
      <c r="T125" s="96" t="s">
        <v>27</v>
      </c>
      <c r="U125" s="97"/>
      <c r="V125" s="72">
        <f>IF(S126&gt;0,TEXT(S126,"#,#")&amp;" =","")</f>
      </c>
      <c r="W125" s="95"/>
    </row>
    <row r="126" spans="1:23" s="69" customFormat="1" ht="14.25" thickBot="1">
      <c r="A126" s="73"/>
      <c r="B126" s="74"/>
      <c r="C126" s="40"/>
      <c r="D126" s="39"/>
      <c r="E126" s="39" t="s">
        <v>6</v>
      </c>
      <c r="F126" s="75">
        <f aca="true" t="shared" si="38" ref="F126:Q126">IF(F125&gt;0,+F125/F124,0)</f>
        <v>0</v>
      </c>
      <c r="G126" s="75">
        <f t="shared" si="38"/>
        <v>0</v>
      </c>
      <c r="H126" s="75">
        <f t="shared" si="38"/>
        <v>0</v>
      </c>
      <c r="I126" s="75">
        <f t="shared" si="38"/>
        <v>0</v>
      </c>
      <c r="J126" s="75">
        <f t="shared" si="38"/>
        <v>0</v>
      </c>
      <c r="K126" s="75">
        <f t="shared" si="38"/>
        <v>0</v>
      </c>
      <c r="L126" s="75">
        <f t="shared" si="38"/>
        <v>0</v>
      </c>
      <c r="M126" s="75">
        <f t="shared" si="38"/>
        <v>0</v>
      </c>
      <c r="N126" s="75">
        <f t="shared" si="38"/>
        <v>0</v>
      </c>
      <c r="O126" s="75">
        <f t="shared" si="38"/>
        <v>0</v>
      </c>
      <c r="P126" s="75">
        <f t="shared" si="38"/>
        <v>0</v>
      </c>
      <c r="Q126" s="75">
        <f t="shared" si="38"/>
        <v>0</v>
      </c>
      <c r="R126" s="70">
        <f>IF(R124&gt;0,INT(R125/R124),0)</f>
        <v>0</v>
      </c>
      <c r="S126" s="76">
        <f>+S124*$N$6*1.05</f>
        <v>0</v>
      </c>
      <c r="T126" s="98">
        <f>IF(R126&gt;0,R124*R126*1.05,"")</f>
      </c>
      <c r="U126" s="99"/>
      <c r="V126" s="79">
        <f>IF(ISTEXT(T126),"",T126-S126)</f>
      </c>
      <c r="W126" s="95"/>
    </row>
    <row r="127" spans="1:23" s="69" customFormat="1" ht="14.25" thickBot="1">
      <c r="A127" s="13"/>
      <c r="B127" s="100"/>
      <c r="C127" s="14"/>
      <c r="D127" s="15"/>
      <c r="E127" s="55" t="s">
        <v>5</v>
      </c>
      <c r="F127" s="7"/>
      <c r="G127" s="7"/>
      <c r="H127" s="8"/>
      <c r="I127" s="7"/>
      <c r="J127" s="7"/>
      <c r="K127" s="7"/>
      <c r="L127" s="8"/>
      <c r="M127" s="7"/>
      <c r="N127" s="7"/>
      <c r="O127" s="7"/>
      <c r="P127" s="7"/>
      <c r="Q127" s="9"/>
      <c r="R127" s="64">
        <f>SUM(F127:Q127)</f>
        <v>0</v>
      </c>
      <c r="S127" s="65">
        <f>+C127*D127</f>
        <v>0</v>
      </c>
      <c r="T127" s="102">
        <f>IF(R129&gt;0,TEXT(R127,"###")&amp;"×"&amp;TEXT(R129,"#,##")&amp;"×1.05=","")</f>
      </c>
      <c r="U127" s="103"/>
      <c r="V127" s="68">
        <f>IF(ISTEXT(T129),"",TEXT(T129,"#,##")&amp;" -")</f>
      </c>
      <c r="W127" s="95"/>
    </row>
    <row r="128" spans="1:23" s="69" customFormat="1" ht="17.25" thickBot="1">
      <c r="A128" s="41"/>
      <c r="B128" s="101"/>
      <c r="C128" s="40"/>
      <c r="D128" s="39"/>
      <c r="E128" s="39" t="s">
        <v>7</v>
      </c>
      <c r="F128" s="10"/>
      <c r="G128" s="10"/>
      <c r="H128" s="10"/>
      <c r="I128" s="10"/>
      <c r="J128" s="11"/>
      <c r="K128" s="10"/>
      <c r="L128" s="10"/>
      <c r="M128" s="12"/>
      <c r="N128" s="10"/>
      <c r="O128" s="10"/>
      <c r="P128" s="10"/>
      <c r="Q128" s="10"/>
      <c r="R128" s="70">
        <f>SUM(F128:Q128)</f>
        <v>0</v>
      </c>
      <c r="S128" s="71" t="s">
        <v>28</v>
      </c>
      <c r="T128" s="96" t="s">
        <v>27</v>
      </c>
      <c r="U128" s="97"/>
      <c r="V128" s="72">
        <f>IF(S129&gt;0,TEXT(S129,"#,#")&amp;" =","")</f>
      </c>
      <c r="W128" s="95"/>
    </row>
    <row r="129" spans="1:23" s="69" customFormat="1" ht="14.25" thickBot="1">
      <c r="A129" s="73"/>
      <c r="B129" s="74"/>
      <c r="C129" s="40"/>
      <c r="D129" s="39"/>
      <c r="E129" s="39" t="s">
        <v>6</v>
      </c>
      <c r="F129" s="75">
        <f aca="true" t="shared" si="39" ref="F129:Q129">IF(F128&gt;0,+F128/F127,0)</f>
        <v>0</v>
      </c>
      <c r="G129" s="75">
        <f t="shared" si="39"/>
        <v>0</v>
      </c>
      <c r="H129" s="75">
        <f t="shared" si="39"/>
        <v>0</v>
      </c>
      <c r="I129" s="75">
        <f t="shared" si="39"/>
        <v>0</v>
      </c>
      <c r="J129" s="75">
        <f t="shared" si="39"/>
        <v>0</v>
      </c>
      <c r="K129" s="75">
        <f t="shared" si="39"/>
        <v>0</v>
      </c>
      <c r="L129" s="75">
        <f t="shared" si="39"/>
        <v>0</v>
      </c>
      <c r="M129" s="75">
        <f t="shared" si="39"/>
        <v>0</v>
      </c>
      <c r="N129" s="75">
        <f t="shared" si="39"/>
        <v>0</v>
      </c>
      <c r="O129" s="75">
        <f t="shared" si="39"/>
        <v>0</v>
      </c>
      <c r="P129" s="75">
        <f t="shared" si="39"/>
        <v>0</v>
      </c>
      <c r="Q129" s="75">
        <f t="shared" si="39"/>
        <v>0</v>
      </c>
      <c r="R129" s="70">
        <f>IF(R127&gt;0,INT(R128/R127),0)</f>
        <v>0</v>
      </c>
      <c r="S129" s="76">
        <f>+S127*$N$6*1.05</f>
        <v>0</v>
      </c>
      <c r="T129" s="98">
        <f>IF(R129&gt;0,R127*R129*1.05,"")</f>
      </c>
      <c r="U129" s="99"/>
      <c r="V129" s="79">
        <f>IF(ISTEXT(T129),"",T129-S129)</f>
      </c>
      <c r="W129" s="95"/>
    </row>
    <row r="130" spans="1:23" s="69" customFormat="1" ht="14.25" thickBot="1">
      <c r="A130" s="13"/>
      <c r="B130" s="100"/>
      <c r="C130" s="14"/>
      <c r="D130" s="15"/>
      <c r="E130" s="55" t="s">
        <v>5</v>
      </c>
      <c r="F130" s="7"/>
      <c r="G130" s="7"/>
      <c r="H130" s="8"/>
      <c r="I130" s="7"/>
      <c r="J130" s="7"/>
      <c r="K130" s="7"/>
      <c r="L130" s="8"/>
      <c r="M130" s="7"/>
      <c r="N130" s="7"/>
      <c r="O130" s="7"/>
      <c r="P130" s="7"/>
      <c r="Q130" s="9"/>
      <c r="R130" s="64">
        <f>SUM(F130:Q130)</f>
        <v>0</v>
      </c>
      <c r="S130" s="65">
        <f>+C130*D130</f>
        <v>0</v>
      </c>
      <c r="T130" s="102">
        <f>IF(R132&gt;0,TEXT(R130,"###")&amp;"×"&amp;TEXT(R132,"#,##")&amp;"×1.05=","")</f>
      </c>
      <c r="U130" s="103"/>
      <c r="V130" s="68">
        <f>IF(ISTEXT(T132),"",TEXT(T132,"#,##")&amp;" -")</f>
      </c>
      <c r="W130" s="95"/>
    </row>
    <row r="131" spans="1:23" s="69" customFormat="1" ht="17.25" thickBot="1">
      <c r="A131" s="41"/>
      <c r="B131" s="101"/>
      <c r="C131" s="40"/>
      <c r="D131" s="39"/>
      <c r="E131" s="39" t="s">
        <v>7</v>
      </c>
      <c r="F131" s="10"/>
      <c r="G131" s="10"/>
      <c r="H131" s="10"/>
      <c r="I131" s="10"/>
      <c r="J131" s="11"/>
      <c r="K131" s="10"/>
      <c r="L131" s="10"/>
      <c r="M131" s="12"/>
      <c r="N131" s="10"/>
      <c r="O131" s="10"/>
      <c r="P131" s="10"/>
      <c r="Q131" s="10"/>
      <c r="R131" s="70">
        <f>SUM(F131:Q131)</f>
        <v>0</v>
      </c>
      <c r="S131" s="71" t="s">
        <v>28</v>
      </c>
      <c r="T131" s="96" t="s">
        <v>27</v>
      </c>
      <c r="U131" s="97"/>
      <c r="V131" s="72">
        <f>IF(S132&gt;0,TEXT(S132,"#,#")&amp;" =","")</f>
      </c>
      <c r="W131" s="95"/>
    </row>
    <row r="132" spans="1:23" s="69" customFormat="1" ht="14.25" thickBot="1">
      <c r="A132" s="73"/>
      <c r="B132" s="74"/>
      <c r="C132" s="40"/>
      <c r="D132" s="39"/>
      <c r="E132" s="39" t="s">
        <v>6</v>
      </c>
      <c r="F132" s="75">
        <f aca="true" t="shared" si="40" ref="F132:Q132">IF(F131&gt;0,+F131/F130,0)</f>
        <v>0</v>
      </c>
      <c r="G132" s="75">
        <f t="shared" si="40"/>
        <v>0</v>
      </c>
      <c r="H132" s="75">
        <f t="shared" si="40"/>
        <v>0</v>
      </c>
      <c r="I132" s="75">
        <f t="shared" si="40"/>
        <v>0</v>
      </c>
      <c r="J132" s="75">
        <f t="shared" si="40"/>
        <v>0</v>
      </c>
      <c r="K132" s="75">
        <f t="shared" si="40"/>
        <v>0</v>
      </c>
      <c r="L132" s="75">
        <f t="shared" si="40"/>
        <v>0</v>
      </c>
      <c r="M132" s="75">
        <f t="shared" si="40"/>
        <v>0</v>
      </c>
      <c r="N132" s="75">
        <f t="shared" si="40"/>
        <v>0</v>
      </c>
      <c r="O132" s="75">
        <f t="shared" si="40"/>
        <v>0</v>
      </c>
      <c r="P132" s="75">
        <f t="shared" si="40"/>
        <v>0</v>
      </c>
      <c r="Q132" s="75">
        <f t="shared" si="40"/>
        <v>0</v>
      </c>
      <c r="R132" s="70">
        <f>IF(R130&gt;0,INT(R131/R130),0)</f>
        <v>0</v>
      </c>
      <c r="S132" s="76">
        <f>+S130*$N$6*1.05</f>
        <v>0</v>
      </c>
      <c r="T132" s="98">
        <f>IF(R132&gt;0,R130*R132*1.05,"")</f>
      </c>
      <c r="U132" s="99"/>
      <c r="V132" s="79">
        <f>IF(ISTEXT(T132),"",T132-S132)</f>
      </c>
      <c r="W132" s="95"/>
    </row>
    <row r="133" spans="1:23" s="69" customFormat="1" ht="14.25" thickBot="1">
      <c r="A133" s="13"/>
      <c r="B133" s="100"/>
      <c r="C133" s="14"/>
      <c r="D133" s="15"/>
      <c r="E133" s="55" t="s">
        <v>5</v>
      </c>
      <c r="F133" s="7"/>
      <c r="G133" s="7"/>
      <c r="H133" s="8"/>
      <c r="I133" s="7"/>
      <c r="J133" s="7"/>
      <c r="K133" s="7"/>
      <c r="L133" s="8"/>
      <c r="M133" s="7"/>
      <c r="N133" s="7"/>
      <c r="O133" s="7"/>
      <c r="P133" s="7"/>
      <c r="Q133" s="9"/>
      <c r="R133" s="64">
        <f>SUM(F133:Q133)</f>
        <v>0</v>
      </c>
      <c r="S133" s="65">
        <f>+C133*D133</f>
        <v>0</v>
      </c>
      <c r="T133" s="102">
        <f>IF(R135&gt;0,TEXT(R133,"###")&amp;"×"&amp;TEXT(R135,"#,##")&amp;"×1.05=","")</f>
      </c>
      <c r="U133" s="103"/>
      <c r="V133" s="68">
        <f>IF(ISTEXT(T135),"",TEXT(T135,"#,##")&amp;" -")</f>
      </c>
      <c r="W133" s="95"/>
    </row>
    <row r="134" spans="1:23" s="69" customFormat="1" ht="17.25" thickBot="1">
      <c r="A134" s="41"/>
      <c r="B134" s="101"/>
      <c r="C134" s="40"/>
      <c r="D134" s="39"/>
      <c r="E134" s="39" t="s">
        <v>7</v>
      </c>
      <c r="F134" s="10"/>
      <c r="G134" s="10"/>
      <c r="H134" s="10"/>
      <c r="I134" s="10"/>
      <c r="J134" s="11"/>
      <c r="K134" s="10"/>
      <c r="L134" s="10"/>
      <c r="M134" s="12"/>
      <c r="N134" s="10"/>
      <c r="O134" s="10"/>
      <c r="P134" s="10"/>
      <c r="Q134" s="10"/>
      <c r="R134" s="70">
        <f>SUM(F134:Q134)</f>
        <v>0</v>
      </c>
      <c r="S134" s="71" t="s">
        <v>28</v>
      </c>
      <c r="T134" s="96" t="s">
        <v>27</v>
      </c>
      <c r="U134" s="97"/>
      <c r="V134" s="72">
        <f>IF(S135&gt;0,TEXT(S135,"#,#")&amp;" =","")</f>
      </c>
      <c r="W134" s="95"/>
    </row>
    <row r="135" spans="1:23" s="69" customFormat="1" ht="14.25" thickBot="1">
      <c r="A135" s="73"/>
      <c r="B135" s="74"/>
      <c r="C135" s="40"/>
      <c r="D135" s="39"/>
      <c r="E135" s="39" t="s">
        <v>6</v>
      </c>
      <c r="F135" s="75">
        <f aca="true" t="shared" si="41" ref="F135:Q135">IF(F134&gt;0,+F134/F133,0)</f>
        <v>0</v>
      </c>
      <c r="G135" s="75">
        <f t="shared" si="41"/>
        <v>0</v>
      </c>
      <c r="H135" s="75">
        <f t="shared" si="41"/>
        <v>0</v>
      </c>
      <c r="I135" s="75">
        <f t="shared" si="41"/>
        <v>0</v>
      </c>
      <c r="J135" s="75">
        <f t="shared" si="41"/>
        <v>0</v>
      </c>
      <c r="K135" s="75">
        <f t="shared" si="41"/>
        <v>0</v>
      </c>
      <c r="L135" s="75">
        <f t="shared" si="41"/>
        <v>0</v>
      </c>
      <c r="M135" s="75">
        <f t="shared" si="41"/>
        <v>0</v>
      </c>
      <c r="N135" s="75">
        <f t="shared" si="41"/>
        <v>0</v>
      </c>
      <c r="O135" s="75">
        <f t="shared" si="41"/>
        <v>0</v>
      </c>
      <c r="P135" s="75">
        <f t="shared" si="41"/>
        <v>0</v>
      </c>
      <c r="Q135" s="75">
        <f t="shared" si="41"/>
        <v>0</v>
      </c>
      <c r="R135" s="70">
        <f>IF(R133&gt;0,INT(R134/R133),0)</f>
        <v>0</v>
      </c>
      <c r="S135" s="76">
        <f>+S133*$N$6*1.05</f>
        <v>0</v>
      </c>
      <c r="T135" s="98">
        <f>IF(R135&gt;0,R133*R135*1.05,"")</f>
      </c>
      <c r="U135" s="99"/>
      <c r="V135" s="79">
        <f>IF(ISTEXT(T135),"",T135-S135)</f>
      </c>
      <c r="W135" s="95"/>
    </row>
    <row r="136" spans="1:23" s="69" customFormat="1" ht="14.25" thickBot="1">
      <c r="A136" s="13"/>
      <c r="B136" s="100"/>
      <c r="C136" s="14"/>
      <c r="D136" s="15"/>
      <c r="E136" s="55" t="s">
        <v>5</v>
      </c>
      <c r="F136" s="7"/>
      <c r="G136" s="7"/>
      <c r="H136" s="8"/>
      <c r="I136" s="7"/>
      <c r="J136" s="7"/>
      <c r="K136" s="7"/>
      <c r="L136" s="8"/>
      <c r="M136" s="7"/>
      <c r="N136" s="7"/>
      <c r="O136" s="7"/>
      <c r="P136" s="7"/>
      <c r="Q136" s="9"/>
      <c r="R136" s="64">
        <f>SUM(F136:Q136)</f>
        <v>0</v>
      </c>
      <c r="S136" s="65">
        <f>+C136*D136</f>
        <v>0</v>
      </c>
      <c r="T136" s="102">
        <f>IF(R138&gt;0,TEXT(R136,"###")&amp;"×"&amp;TEXT(R138,"#,##")&amp;"×1.05=","")</f>
      </c>
      <c r="U136" s="103"/>
      <c r="V136" s="68">
        <f>IF(ISTEXT(T138),"",TEXT(T138,"#,##")&amp;" -")</f>
      </c>
      <c r="W136" s="95"/>
    </row>
    <row r="137" spans="1:23" s="69" customFormat="1" ht="17.25" thickBot="1">
      <c r="A137" s="41"/>
      <c r="B137" s="101"/>
      <c r="C137" s="40"/>
      <c r="D137" s="39"/>
      <c r="E137" s="39" t="s">
        <v>7</v>
      </c>
      <c r="F137" s="10"/>
      <c r="G137" s="10"/>
      <c r="H137" s="10"/>
      <c r="I137" s="10"/>
      <c r="J137" s="11"/>
      <c r="K137" s="10"/>
      <c r="L137" s="10"/>
      <c r="M137" s="12"/>
      <c r="N137" s="10"/>
      <c r="O137" s="10"/>
      <c r="P137" s="10"/>
      <c r="Q137" s="10"/>
      <c r="R137" s="70">
        <f>SUM(F137:Q137)</f>
        <v>0</v>
      </c>
      <c r="S137" s="71" t="s">
        <v>28</v>
      </c>
      <c r="T137" s="96" t="s">
        <v>27</v>
      </c>
      <c r="U137" s="97"/>
      <c r="V137" s="72">
        <f>IF(S138&gt;0,TEXT(S138,"#,#")&amp;" =","")</f>
      </c>
      <c r="W137" s="95"/>
    </row>
    <row r="138" spans="1:23" s="69" customFormat="1" ht="14.25" thickBot="1">
      <c r="A138" s="73"/>
      <c r="B138" s="74"/>
      <c r="C138" s="40"/>
      <c r="D138" s="39"/>
      <c r="E138" s="39" t="s">
        <v>6</v>
      </c>
      <c r="F138" s="75">
        <f aca="true" t="shared" si="42" ref="F138:Q138">IF(F137&gt;0,+F137/F136,0)</f>
        <v>0</v>
      </c>
      <c r="G138" s="75">
        <f t="shared" si="42"/>
        <v>0</v>
      </c>
      <c r="H138" s="75">
        <f t="shared" si="42"/>
        <v>0</v>
      </c>
      <c r="I138" s="75">
        <f t="shared" si="42"/>
        <v>0</v>
      </c>
      <c r="J138" s="75">
        <f t="shared" si="42"/>
        <v>0</v>
      </c>
      <c r="K138" s="75">
        <f t="shared" si="42"/>
        <v>0</v>
      </c>
      <c r="L138" s="75">
        <f t="shared" si="42"/>
        <v>0</v>
      </c>
      <c r="M138" s="75">
        <f t="shared" si="42"/>
        <v>0</v>
      </c>
      <c r="N138" s="75">
        <f t="shared" si="42"/>
        <v>0</v>
      </c>
      <c r="O138" s="75">
        <f t="shared" si="42"/>
        <v>0</v>
      </c>
      <c r="P138" s="75">
        <f t="shared" si="42"/>
        <v>0</v>
      </c>
      <c r="Q138" s="75">
        <f t="shared" si="42"/>
        <v>0</v>
      </c>
      <c r="R138" s="70">
        <f>IF(R136&gt;0,INT(R137/R136),0)</f>
        <v>0</v>
      </c>
      <c r="S138" s="76">
        <f>+S136*$N$6*1.05</f>
        <v>0</v>
      </c>
      <c r="T138" s="98">
        <f>IF(R138&gt;0,R136*R138*1.05,"")</f>
      </c>
      <c r="U138" s="99"/>
      <c r="V138" s="79">
        <f>IF(ISTEXT(T138),"",T138-S138)</f>
      </c>
      <c r="W138" s="95"/>
    </row>
    <row r="139" spans="1:23" s="69" customFormat="1" ht="14.25" thickBot="1">
      <c r="A139" s="13"/>
      <c r="B139" s="100"/>
      <c r="C139" s="14"/>
      <c r="D139" s="15"/>
      <c r="E139" s="55" t="s">
        <v>5</v>
      </c>
      <c r="F139" s="7"/>
      <c r="G139" s="7"/>
      <c r="H139" s="8"/>
      <c r="I139" s="7"/>
      <c r="J139" s="7"/>
      <c r="K139" s="7"/>
      <c r="L139" s="8"/>
      <c r="M139" s="7"/>
      <c r="N139" s="7"/>
      <c r="O139" s="7"/>
      <c r="P139" s="7"/>
      <c r="Q139" s="9"/>
      <c r="R139" s="64">
        <f>SUM(F139:Q139)</f>
        <v>0</v>
      </c>
      <c r="S139" s="65">
        <f>+C139*D139</f>
        <v>0</v>
      </c>
      <c r="T139" s="102">
        <f>IF(R141&gt;0,TEXT(R139,"###")&amp;"×"&amp;TEXT(R141,"#,##")&amp;"×1.05=","")</f>
      </c>
      <c r="U139" s="103"/>
      <c r="V139" s="68">
        <f>IF(ISTEXT(T141),"",TEXT(T141,"#,##")&amp;" -")</f>
      </c>
      <c r="W139" s="95"/>
    </row>
    <row r="140" spans="1:23" s="69" customFormat="1" ht="17.25" thickBot="1">
      <c r="A140" s="41"/>
      <c r="B140" s="101"/>
      <c r="C140" s="40"/>
      <c r="D140" s="39"/>
      <c r="E140" s="39" t="s">
        <v>7</v>
      </c>
      <c r="F140" s="10"/>
      <c r="G140" s="10"/>
      <c r="H140" s="10"/>
      <c r="I140" s="10"/>
      <c r="J140" s="11"/>
      <c r="K140" s="10"/>
      <c r="L140" s="10"/>
      <c r="M140" s="12"/>
      <c r="N140" s="10"/>
      <c r="O140" s="10"/>
      <c r="P140" s="10"/>
      <c r="Q140" s="10"/>
      <c r="R140" s="70">
        <f>SUM(F140:Q140)</f>
        <v>0</v>
      </c>
      <c r="S140" s="71" t="s">
        <v>28</v>
      </c>
      <c r="T140" s="96" t="s">
        <v>27</v>
      </c>
      <c r="U140" s="97"/>
      <c r="V140" s="72">
        <f>IF(S141&gt;0,TEXT(S141,"#,#")&amp;" =","")</f>
      </c>
      <c r="W140" s="95"/>
    </row>
    <row r="141" spans="1:23" s="69" customFormat="1" ht="14.25" thickBot="1">
      <c r="A141" s="73"/>
      <c r="B141" s="74"/>
      <c r="C141" s="40"/>
      <c r="D141" s="39"/>
      <c r="E141" s="39" t="s">
        <v>6</v>
      </c>
      <c r="F141" s="75">
        <f aca="true" t="shared" si="43" ref="F141:Q141">IF(F140&gt;0,+F140/F139,0)</f>
        <v>0</v>
      </c>
      <c r="G141" s="75">
        <f t="shared" si="43"/>
        <v>0</v>
      </c>
      <c r="H141" s="75">
        <f t="shared" si="43"/>
        <v>0</v>
      </c>
      <c r="I141" s="75">
        <f t="shared" si="43"/>
        <v>0</v>
      </c>
      <c r="J141" s="75">
        <f t="shared" si="43"/>
        <v>0</v>
      </c>
      <c r="K141" s="75">
        <f t="shared" si="43"/>
        <v>0</v>
      </c>
      <c r="L141" s="75">
        <f t="shared" si="43"/>
        <v>0</v>
      </c>
      <c r="M141" s="75">
        <f t="shared" si="43"/>
        <v>0</v>
      </c>
      <c r="N141" s="75">
        <f t="shared" si="43"/>
        <v>0</v>
      </c>
      <c r="O141" s="75">
        <f t="shared" si="43"/>
        <v>0</v>
      </c>
      <c r="P141" s="75">
        <f t="shared" si="43"/>
        <v>0</v>
      </c>
      <c r="Q141" s="75">
        <f t="shared" si="43"/>
        <v>0</v>
      </c>
      <c r="R141" s="70">
        <f>IF(R139&gt;0,INT(R140/R139),0)</f>
        <v>0</v>
      </c>
      <c r="S141" s="76">
        <f>+S139*$N$6*1.05</f>
        <v>0</v>
      </c>
      <c r="T141" s="98">
        <f>IF(R141&gt;0,R139*R141*1.05,"")</f>
      </c>
      <c r="U141" s="99"/>
      <c r="V141" s="79">
        <f>IF(ISTEXT(T141),"",T141-S141)</f>
      </c>
      <c r="W141" s="95"/>
    </row>
    <row r="142" spans="1:23" s="69" customFormat="1" ht="14.25" thickBot="1">
      <c r="A142" s="13"/>
      <c r="B142" s="100"/>
      <c r="C142" s="14"/>
      <c r="D142" s="15"/>
      <c r="E142" s="55" t="s">
        <v>5</v>
      </c>
      <c r="F142" s="7"/>
      <c r="G142" s="7"/>
      <c r="H142" s="8"/>
      <c r="I142" s="7"/>
      <c r="J142" s="7"/>
      <c r="K142" s="7"/>
      <c r="L142" s="8"/>
      <c r="M142" s="7"/>
      <c r="N142" s="7"/>
      <c r="O142" s="7"/>
      <c r="P142" s="7"/>
      <c r="Q142" s="9"/>
      <c r="R142" s="64">
        <f>SUM(F142:Q142)</f>
        <v>0</v>
      </c>
      <c r="S142" s="65">
        <f>+C142*D142</f>
        <v>0</v>
      </c>
      <c r="T142" s="102">
        <f>IF(R144&gt;0,TEXT(R142,"###")&amp;"×"&amp;TEXT(R144,"#,##")&amp;"×1.05=","")</f>
      </c>
      <c r="U142" s="103"/>
      <c r="V142" s="68">
        <f>IF(ISTEXT(T144),"",TEXT(T144,"#,##")&amp;" -")</f>
      </c>
      <c r="W142" s="95"/>
    </row>
    <row r="143" spans="1:23" s="69" customFormat="1" ht="17.25" thickBot="1">
      <c r="A143" s="41"/>
      <c r="B143" s="101"/>
      <c r="C143" s="40"/>
      <c r="D143" s="39"/>
      <c r="E143" s="39" t="s">
        <v>7</v>
      </c>
      <c r="F143" s="10"/>
      <c r="G143" s="10"/>
      <c r="H143" s="10"/>
      <c r="I143" s="10"/>
      <c r="J143" s="11"/>
      <c r="K143" s="10"/>
      <c r="L143" s="10"/>
      <c r="M143" s="12"/>
      <c r="N143" s="10"/>
      <c r="O143" s="10"/>
      <c r="P143" s="10"/>
      <c r="Q143" s="10"/>
      <c r="R143" s="70">
        <f>SUM(F143:Q143)</f>
        <v>0</v>
      </c>
      <c r="S143" s="71" t="s">
        <v>28</v>
      </c>
      <c r="T143" s="96" t="s">
        <v>27</v>
      </c>
      <c r="U143" s="97"/>
      <c r="V143" s="72">
        <f>IF(S144&gt;0,TEXT(S144,"#,#")&amp;" =","")</f>
      </c>
      <c r="W143" s="95"/>
    </row>
    <row r="144" spans="1:23" s="69" customFormat="1" ht="14.25" thickBot="1">
      <c r="A144" s="73"/>
      <c r="B144" s="74"/>
      <c r="C144" s="40"/>
      <c r="D144" s="39"/>
      <c r="E144" s="39" t="s">
        <v>6</v>
      </c>
      <c r="F144" s="75">
        <f aca="true" t="shared" si="44" ref="F144:Q144">IF(F143&gt;0,+F143/F142,0)</f>
        <v>0</v>
      </c>
      <c r="G144" s="75">
        <f t="shared" si="44"/>
        <v>0</v>
      </c>
      <c r="H144" s="75">
        <f t="shared" si="44"/>
        <v>0</v>
      </c>
      <c r="I144" s="75">
        <f t="shared" si="44"/>
        <v>0</v>
      </c>
      <c r="J144" s="75">
        <f t="shared" si="44"/>
        <v>0</v>
      </c>
      <c r="K144" s="75">
        <f t="shared" si="44"/>
        <v>0</v>
      </c>
      <c r="L144" s="75">
        <f t="shared" si="44"/>
        <v>0</v>
      </c>
      <c r="M144" s="75">
        <f t="shared" si="44"/>
        <v>0</v>
      </c>
      <c r="N144" s="75">
        <f t="shared" si="44"/>
        <v>0</v>
      </c>
      <c r="O144" s="75">
        <f t="shared" si="44"/>
        <v>0</v>
      </c>
      <c r="P144" s="75">
        <f t="shared" si="44"/>
        <v>0</v>
      </c>
      <c r="Q144" s="75">
        <f t="shared" si="44"/>
        <v>0</v>
      </c>
      <c r="R144" s="70">
        <f>IF(R142&gt;0,INT(R143/R142),0)</f>
        <v>0</v>
      </c>
      <c r="S144" s="76">
        <f>+S142*$N$6*1.05</f>
        <v>0</v>
      </c>
      <c r="T144" s="98">
        <f>IF(R144&gt;0,R142*R144*1.05,"")</f>
      </c>
      <c r="U144" s="99"/>
      <c r="V144" s="79">
        <f>IF(ISTEXT(T144),"",T144-S144)</f>
      </c>
      <c r="W144" s="95"/>
    </row>
    <row r="145" spans="1:23" s="69" customFormat="1" ht="14.25" thickBot="1">
      <c r="A145" s="13"/>
      <c r="B145" s="100"/>
      <c r="C145" s="14"/>
      <c r="D145" s="15"/>
      <c r="E145" s="55" t="s">
        <v>5</v>
      </c>
      <c r="F145" s="7"/>
      <c r="G145" s="7"/>
      <c r="H145" s="8"/>
      <c r="I145" s="7"/>
      <c r="J145" s="7"/>
      <c r="K145" s="7"/>
      <c r="L145" s="8"/>
      <c r="M145" s="7"/>
      <c r="N145" s="7"/>
      <c r="O145" s="7"/>
      <c r="P145" s="7"/>
      <c r="Q145" s="9"/>
      <c r="R145" s="64">
        <f>SUM(F145:Q145)</f>
        <v>0</v>
      </c>
      <c r="S145" s="65">
        <f>+C145*D145</f>
        <v>0</v>
      </c>
      <c r="T145" s="102">
        <f>IF(R147&gt;0,TEXT(R145,"###")&amp;"×"&amp;TEXT(R147,"#,##")&amp;"×1.05=","")</f>
      </c>
      <c r="U145" s="103"/>
      <c r="V145" s="68">
        <f>IF(ISTEXT(T147),"",TEXT(T147,"#,##")&amp;" -")</f>
      </c>
      <c r="W145" s="95"/>
    </row>
    <row r="146" spans="1:23" s="69" customFormat="1" ht="17.25" thickBot="1">
      <c r="A146" s="41"/>
      <c r="B146" s="101"/>
      <c r="C146" s="40"/>
      <c r="D146" s="39"/>
      <c r="E146" s="39" t="s">
        <v>7</v>
      </c>
      <c r="F146" s="10"/>
      <c r="G146" s="10"/>
      <c r="H146" s="10"/>
      <c r="I146" s="10"/>
      <c r="J146" s="11"/>
      <c r="K146" s="10"/>
      <c r="L146" s="10"/>
      <c r="M146" s="12"/>
      <c r="N146" s="10"/>
      <c r="O146" s="10"/>
      <c r="P146" s="10"/>
      <c r="Q146" s="10"/>
      <c r="R146" s="70">
        <f>SUM(F146:Q146)</f>
        <v>0</v>
      </c>
      <c r="S146" s="71" t="s">
        <v>28</v>
      </c>
      <c r="T146" s="96" t="s">
        <v>27</v>
      </c>
      <c r="U146" s="97"/>
      <c r="V146" s="72">
        <f>IF(S147&gt;0,TEXT(S147,"#,#")&amp;" =","")</f>
      </c>
      <c r="W146" s="95"/>
    </row>
    <row r="147" spans="1:23" s="69" customFormat="1" ht="14.25" thickBot="1">
      <c r="A147" s="73"/>
      <c r="B147" s="74"/>
      <c r="C147" s="40"/>
      <c r="D147" s="39"/>
      <c r="E147" s="39" t="s">
        <v>6</v>
      </c>
      <c r="F147" s="75">
        <f aca="true" t="shared" si="45" ref="F147:Q147">IF(F146&gt;0,+F146/F145,0)</f>
        <v>0</v>
      </c>
      <c r="G147" s="75">
        <f t="shared" si="45"/>
        <v>0</v>
      </c>
      <c r="H147" s="75">
        <f t="shared" si="45"/>
        <v>0</v>
      </c>
      <c r="I147" s="75">
        <f t="shared" si="45"/>
        <v>0</v>
      </c>
      <c r="J147" s="75">
        <f t="shared" si="45"/>
        <v>0</v>
      </c>
      <c r="K147" s="75">
        <f t="shared" si="45"/>
        <v>0</v>
      </c>
      <c r="L147" s="75">
        <f t="shared" si="45"/>
        <v>0</v>
      </c>
      <c r="M147" s="75">
        <f t="shared" si="45"/>
        <v>0</v>
      </c>
      <c r="N147" s="75">
        <f t="shared" si="45"/>
        <v>0</v>
      </c>
      <c r="O147" s="75">
        <f t="shared" si="45"/>
        <v>0</v>
      </c>
      <c r="P147" s="75">
        <f t="shared" si="45"/>
        <v>0</v>
      </c>
      <c r="Q147" s="75">
        <f t="shared" si="45"/>
        <v>0</v>
      </c>
      <c r="R147" s="70">
        <f>IF(R145&gt;0,INT(R146/R145),0)</f>
        <v>0</v>
      </c>
      <c r="S147" s="76">
        <f>+S145*$N$6*1.05</f>
        <v>0</v>
      </c>
      <c r="T147" s="98">
        <f>IF(R147&gt;0,R145*R147*1.05,"")</f>
      </c>
      <c r="U147" s="99"/>
      <c r="V147" s="79">
        <f>IF(ISTEXT(T147),"",T147-S147)</f>
      </c>
      <c r="W147" s="95"/>
    </row>
    <row r="148" spans="1:23" s="69" customFormat="1" ht="14.25" thickBot="1">
      <c r="A148" s="13"/>
      <c r="B148" s="100"/>
      <c r="C148" s="14"/>
      <c r="D148" s="15"/>
      <c r="E148" s="55" t="s">
        <v>5</v>
      </c>
      <c r="F148" s="7"/>
      <c r="G148" s="7"/>
      <c r="H148" s="8"/>
      <c r="I148" s="7"/>
      <c r="J148" s="7"/>
      <c r="K148" s="7"/>
      <c r="L148" s="8"/>
      <c r="M148" s="7"/>
      <c r="N148" s="7"/>
      <c r="O148" s="7"/>
      <c r="P148" s="7"/>
      <c r="Q148" s="9"/>
      <c r="R148" s="64">
        <f>SUM(F148:Q148)</f>
        <v>0</v>
      </c>
      <c r="S148" s="65">
        <f>+C148*D148</f>
        <v>0</v>
      </c>
      <c r="T148" s="102">
        <f>IF(R150&gt;0,TEXT(R148,"###")&amp;"×"&amp;TEXT(R150,"#,##")&amp;"×1.05=","")</f>
      </c>
      <c r="U148" s="103"/>
      <c r="V148" s="68">
        <f>IF(ISTEXT(T150),"",TEXT(T150,"#,##")&amp;" -")</f>
      </c>
      <c r="W148" s="95"/>
    </row>
    <row r="149" spans="1:23" s="69" customFormat="1" ht="17.25" thickBot="1">
      <c r="A149" s="41"/>
      <c r="B149" s="101"/>
      <c r="C149" s="40"/>
      <c r="D149" s="39"/>
      <c r="E149" s="39" t="s">
        <v>7</v>
      </c>
      <c r="F149" s="10"/>
      <c r="G149" s="10"/>
      <c r="H149" s="10"/>
      <c r="I149" s="10"/>
      <c r="J149" s="11"/>
      <c r="K149" s="10"/>
      <c r="L149" s="10"/>
      <c r="M149" s="12"/>
      <c r="N149" s="10"/>
      <c r="O149" s="10"/>
      <c r="P149" s="10"/>
      <c r="Q149" s="10"/>
      <c r="R149" s="70">
        <f>SUM(F149:Q149)</f>
        <v>0</v>
      </c>
      <c r="S149" s="71" t="s">
        <v>28</v>
      </c>
      <c r="T149" s="96" t="s">
        <v>27</v>
      </c>
      <c r="U149" s="97"/>
      <c r="V149" s="72">
        <f>IF(S150&gt;0,TEXT(S150,"#,#")&amp;" =","")</f>
      </c>
      <c r="W149" s="95"/>
    </row>
    <row r="150" spans="1:23" s="69" customFormat="1" ht="14.25" thickBot="1">
      <c r="A150" s="73"/>
      <c r="B150" s="74"/>
      <c r="C150" s="40"/>
      <c r="D150" s="39"/>
      <c r="E150" s="39" t="s">
        <v>6</v>
      </c>
      <c r="F150" s="75">
        <f aca="true" t="shared" si="46" ref="F150:Q150">IF(F149&gt;0,+F149/F148,0)</f>
        <v>0</v>
      </c>
      <c r="G150" s="75">
        <f t="shared" si="46"/>
        <v>0</v>
      </c>
      <c r="H150" s="75">
        <f t="shared" si="46"/>
        <v>0</v>
      </c>
      <c r="I150" s="75">
        <f t="shared" si="46"/>
        <v>0</v>
      </c>
      <c r="J150" s="75">
        <f t="shared" si="46"/>
        <v>0</v>
      </c>
      <c r="K150" s="75">
        <f t="shared" si="46"/>
        <v>0</v>
      </c>
      <c r="L150" s="75">
        <f t="shared" si="46"/>
        <v>0</v>
      </c>
      <c r="M150" s="75">
        <f t="shared" si="46"/>
        <v>0</v>
      </c>
      <c r="N150" s="75">
        <f t="shared" si="46"/>
        <v>0</v>
      </c>
      <c r="O150" s="75">
        <f t="shared" si="46"/>
        <v>0</v>
      </c>
      <c r="P150" s="75">
        <f t="shared" si="46"/>
        <v>0</v>
      </c>
      <c r="Q150" s="75">
        <f t="shared" si="46"/>
        <v>0</v>
      </c>
      <c r="R150" s="70">
        <f>IF(R148&gt;0,INT(R149/R148),0)</f>
        <v>0</v>
      </c>
      <c r="S150" s="76">
        <f>+S148*$N$6*1.05</f>
        <v>0</v>
      </c>
      <c r="T150" s="98">
        <f>IF(R150&gt;0,R148*R150*1.05,"")</f>
      </c>
      <c r="U150" s="99"/>
      <c r="V150" s="79">
        <f>IF(ISTEXT(T150),"",T150-S150)</f>
      </c>
      <c r="W150" s="95"/>
    </row>
    <row r="151" spans="1:23" s="69" customFormat="1" ht="14.25" thickBot="1">
      <c r="A151" s="13"/>
      <c r="B151" s="100"/>
      <c r="C151" s="14"/>
      <c r="D151" s="15"/>
      <c r="E151" s="55" t="s">
        <v>5</v>
      </c>
      <c r="F151" s="7"/>
      <c r="G151" s="7"/>
      <c r="H151" s="8"/>
      <c r="I151" s="7"/>
      <c r="J151" s="7"/>
      <c r="K151" s="7"/>
      <c r="L151" s="8"/>
      <c r="M151" s="7"/>
      <c r="N151" s="7"/>
      <c r="O151" s="7"/>
      <c r="P151" s="7"/>
      <c r="Q151" s="9"/>
      <c r="R151" s="64">
        <f>SUM(F151:Q151)</f>
        <v>0</v>
      </c>
      <c r="S151" s="65">
        <f>+C151*D151</f>
        <v>0</v>
      </c>
      <c r="T151" s="102">
        <f>IF(R153&gt;0,TEXT(R151,"###")&amp;"×"&amp;TEXT(R153,"#,##")&amp;"×1.05=","")</f>
      </c>
      <c r="U151" s="103"/>
      <c r="V151" s="68">
        <f>IF(ISTEXT(T153),"",TEXT(T153,"#,##")&amp;" -")</f>
      </c>
      <c r="W151" s="95"/>
    </row>
    <row r="152" spans="1:23" s="69" customFormat="1" ht="17.25" thickBot="1">
      <c r="A152" s="41"/>
      <c r="B152" s="101"/>
      <c r="C152" s="40"/>
      <c r="D152" s="39"/>
      <c r="E152" s="39" t="s">
        <v>7</v>
      </c>
      <c r="F152" s="10"/>
      <c r="G152" s="10"/>
      <c r="H152" s="10"/>
      <c r="I152" s="10"/>
      <c r="J152" s="11"/>
      <c r="K152" s="10"/>
      <c r="L152" s="10"/>
      <c r="M152" s="12"/>
      <c r="N152" s="10"/>
      <c r="O152" s="10"/>
      <c r="P152" s="10"/>
      <c r="Q152" s="10"/>
      <c r="R152" s="70">
        <f>SUM(F152:Q152)</f>
        <v>0</v>
      </c>
      <c r="S152" s="71" t="s">
        <v>28</v>
      </c>
      <c r="T152" s="96" t="s">
        <v>27</v>
      </c>
      <c r="U152" s="97"/>
      <c r="V152" s="72">
        <f>IF(S153&gt;0,TEXT(S153,"#,#")&amp;" =","")</f>
      </c>
      <c r="W152" s="95"/>
    </row>
    <row r="153" spans="1:23" s="69" customFormat="1" ht="14.25" thickBot="1">
      <c r="A153" s="73"/>
      <c r="B153" s="74"/>
      <c r="C153" s="40"/>
      <c r="D153" s="39"/>
      <c r="E153" s="39" t="s">
        <v>6</v>
      </c>
      <c r="F153" s="75">
        <f aca="true" t="shared" si="47" ref="F153:Q153">IF(F152&gt;0,+F152/F151,0)</f>
        <v>0</v>
      </c>
      <c r="G153" s="75">
        <f t="shared" si="47"/>
        <v>0</v>
      </c>
      <c r="H153" s="75">
        <f t="shared" si="47"/>
        <v>0</v>
      </c>
      <c r="I153" s="75">
        <f t="shared" si="47"/>
        <v>0</v>
      </c>
      <c r="J153" s="75">
        <f t="shared" si="47"/>
        <v>0</v>
      </c>
      <c r="K153" s="75">
        <f t="shared" si="47"/>
        <v>0</v>
      </c>
      <c r="L153" s="75">
        <f t="shared" si="47"/>
        <v>0</v>
      </c>
      <c r="M153" s="75">
        <f t="shared" si="47"/>
        <v>0</v>
      </c>
      <c r="N153" s="75">
        <f t="shared" si="47"/>
        <v>0</v>
      </c>
      <c r="O153" s="75">
        <f t="shared" si="47"/>
        <v>0</v>
      </c>
      <c r="P153" s="75">
        <f t="shared" si="47"/>
        <v>0</v>
      </c>
      <c r="Q153" s="75">
        <f t="shared" si="47"/>
        <v>0</v>
      </c>
      <c r="R153" s="70">
        <f>IF(R151&gt;0,INT(R152/R151),0)</f>
        <v>0</v>
      </c>
      <c r="S153" s="76">
        <f>+S151*$N$6*1.05</f>
        <v>0</v>
      </c>
      <c r="T153" s="98">
        <f>IF(R153&gt;0,R151*R153*1.05,"")</f>
      </c>
      <c r="U153" s="99"/>
      <c r="V153" s="79">
        <f>IF(ISTEXT(T153),"",T153-S153)</f>
      </c>
      <c r="W153" s="95"/>
    </row>
    <row r="154" spans="1:23" s="69" customFormat="1" ht="14.25" thickBot="1">
      <c r="A154" s="13"/>
      <c r="B154" s="100"/>
      <c r="C154" s="14"/>
      <c r="D154" s="15"/>
      <c r="E154" s="55" t="s">
        <v>5</v>
      </c>
      <c r="F154" s="7"/>
      <c r="G154" s="7"/>
      <c r="H154" s="8"/>
      <c r="I154" s="7"/>
      <c r="J154" s="7"/>
      <c r="K154" s="7"/>
      <c r="L154" s="8"/>
      <c r="M154" s="7"/>
      <c r="N154" s="7"/>
      <c r="O154" s="7"/>
      <c r="P154" s="7"/>
      <c r="Q154" s="9"/>
      <c r="R154" s="64">
        <f>SUM(F154:Q154)</f>
        <v>0</v>
      </c>
      <c r="S154" s="65">
        <f>+C154*D154</f>
        <v>0</v>
      </c>
      <c r="T154" s="102">
        <f>IF(R156&gt;0,TEXT(R154,"###")&amp;"×"&amp;TEXT(R156,"#,##")&amp;"×1.05=","")</f>
      </c>
      <c r="U154" s="103"/>
      <c r="V154" s="68">
        <f>IF(ISTEXT(T156),"",TEXT(T156,"#,##")&amp;" -")</f>
      </c>
      <c r="W154" s="95"/>
    </row>
    <row r="155" spans="1:23" s="69" customFormat="1" ht="17.25" thickBot="1">
      <c r="A155" s="41"/>
      <c r="B155" s="101"/>
      <c r="C155" s="40"/>
      <c r="D155" s="39"/>
      <c r="E155" s="39" t="s">
        <v>7</v>
      </c>
      <c r="F155" s="10"/>
      <c r="G155" s="10"/>
      <c r="H155" s="10"/>
      <c r="I155" s="10"/>
      <c r="J155" s="11"/>
      <c r="K155" s="10"/>
      <c r="L155" s="10"/>
      <c r="M155" s="12"/>
      <c r="N155" s="10"/>
      <c r="O155" s="10"/>
      <c r="P155" s="10"/>
      <c r="Q155" s="10"/>
      <c r="R155" s="70">
        <f>SUM(F155:Q155)</f>
        <v>0</v>
      </c>
      <c r="S155" s="71" t="s">
        <v>28</v>
      </c>
      <c r="T155" s="96" t="s">
        <v>27</v>
      </c>
      <c r="U155" s="97"/>
      <c r="V155" s="72">
        <f>IF(S156&gt;0,TEXT(S156,"#,#")&amp;" =","")</f>
      </c>
      <c r="W155" s="95"/>
    </row>
    <row r="156" spans="1:23" s="69" customFormat="1" ht="14.25" thickBot="1">
      <c r="A156" s="73"/>
      <c r="B156" s="74"/>
      <c r="C156" s="40"/>
      <c r="D156" s="39"/>
      <c r="E156" s="39" t="s">
        <v>6</v>
      </c>
      <c r="F156" s="75">
        <f aca="true" t="shared" si="48" ref="F156:Q156">IF(F155&gt;0,+F155/F154,0)</f>
        <v>0</v>
      </c>
      <c r="G156" s="75">
        <f t="shared" si="48"/>
        <v>0</v>
      </c>
      <c r="H156" s="75">
        <f t="shared" si="48"/>
        <v>0</v>
      </c>
      <c r="I156" s="75">
        <f t="shared" si="48"/>
        <v>0</v>
      </c>
      <c r="J156" s="75">
        <f t="shared" si="48"/>
        <v>0</v>
      </c>
      <c r="K156" s="75">
        <f t="shared" si="48"/>
        <v>0</v>
      </c>
      <c r="L156" s="75">
        <f t="shared" si="48"/>
        <v>0</v>
      </c>
      <c r="M156" s="75">
        <f t="shared" si="48"/>
        <v>0</v>
      </c>
      <c r="N156" s="75">
        <f t="shared" si="48"/>
        <v>0</v>
      </c>
      <c r="O156" s="75">
        <f t="shared" si="48"/>
        <v>0</v>
      </c>
      <c r="P156" s="75">
        <f t="shared" si="48"/>
        <v>0</v>
      </c>
      <c r="Q156" s="75">
        <f t="shared" si="48"/>
        <v>0</v>
      </c>
      <c r="R156" s="70">
        <f>IF(R154&gt;0,INT(R155/R154),0)</f>
        <v>0</v>
      </c>
      <c r="S156" s="76">
        <f>+S154*$N$6*1.05</f>
        <v>0</v>
      </c>
      <c r="T156" s="98">
        <f>IF(R156&gt;0,R154*R156*1.05,"")</f>
      </c>
      <c r="U156" s="99"/>
      <c r="V156" s="79">
        <f>IF(ISTEXT(T156),"",T156-S156)</f>
      </c>
      <c r="W156" s="95"/>
    </row>
    <row r="157" spans="1:23" s="69" customFormat="1" ht="14.25" thickBot="1">
      <c r="A157" s="13"/>
      <c r="B157" s="100"/>
      <c r="C157" s="14"/>
      <c r="D157" s="15"/>
      <c r="E157" s="55" t="s">
        <v>5</v>
      </c>
      <c r="F157" s="7"/>
      <c r="G157" s="7"/>
      <c r="H157" s="8"/>
      <c r="I157" s="7"/>
      <c r="J157" s="7"/>
      <c r="K157" s="7"/>
      <c r="L157" s="8"/>
      <c r="M157" s="7"/>
      <c r="N157" s="7"/>
      <c r="O157" s="7"/>
      <c r="P157" s="7"/>
      <c r="Q157" s="9"/>
      <c r="R157" s="64">
        <f>SUM(F157:Q157)</f>
        <v>0</v>
      </c>
      <c r="S157" s="65">
        <f>+C157*D157</f>
        <v>0</v>
      </c>
      <c r="T157" s="102">
        <f>IF(R159&gt;0,TEXT(R157,"###")&amp;"×"&amp;TEXT(R159,"#,##")&amp;"×1.05=","")</f>
      </c>
      <c r="U157" s="103"/>
      <c r="V157" s="68">
        <f>IF(ISTEXT(T159),"",TEXT(T159,"#,##")&amp;" -")</f>
      </c>
      <c r="W157" s="95"/>
    </row>
    <row r="158" spans="1:23" s="69" customFormat="1" ht="17.25" thickBot="1">
      <c r="A158" s="41"/>
      <c r="B158" s="101"/>
      <c r="C158" s="40"/>
      <c r="D158" s="39"/>
      <c r="E158" s="39" t="s">
        <v>7</v>
      </c>
      <c r="F158" s="10"/>
      <c r="G158" s="10"/>
      <c r="H158" s="10"/>
      <c r="I158" s="10"/>
      <c r="J158" s="11"/>
      <c r="K158" s="10"/>
      <c r="L158" s="10"/>
      <c r="M158" s="12"/>
      <c r="N158" s="10"/>
      <c r="O158" s="10"/>
      <c r="P158" s="10"/>
      <c r="Q158" s="10"/>
      <c r="R158" s="70">
        <f>SUM(F158:Q158)</f>
        <v>0</v>
      </c>
      <c r="S158" s="71" t="s">
        <v>28</v>
      </c>
      <c r="T158" s="96" t="s">
        <v>27</v>
      </c>
      <c r="U158" s="97"/>
      <c r="V158" s="72">
        <f>IF(S159&gt;0,TEXT(S159,"#,#")&amp;" =","")</f>
      </c>
      <c r="W158" s="95"/>
    </row>
    <row r="159" spans="1:23" s="69" customFormat="1" ht="14.25" thickBot="1">
      <c r="A159" s="73"/>
      <c r="B159" s="74"/>
      <c r="C159" s="40"/>
      <c r="D159" s="39"/>
      <c r="E159" s="39" t="s">
        <v>6</v>
      </c>
      <c r="F159" s="75">
        <f aca="true" t="shared" si="49" ref="F159:Q159">IF(F158&gt;0,+F158/F157,0)</f>
        <v>0</v>
      </c>
      <c r="G159" s="75">
        <f t="shared" si="49"/>
        <v>0</v>
      </c>
      <c r="H159" s="75">
        <f t="shared" si="49"/>
        <v>0</v>
      </c>
      <c r="I159" s="75">
        <f t="shared" si="49"/>
        <v>0</v>
      </c>
      <c r="J159" s="75">
        <f t="shared" si="49"/>
        <v>0</v>
      </c>
      <c r="K159" s="75">
        <f t="shared" si="49"/>
        <v>0</v>
      </c>
      <c r="L159" s="75">
        <f t="shared" si="49"/>
        <v>0</v>
      </c>
      <c r="M159" s="75">
        <f t="shared" si="49"/>
        <v>0</v>
      </c>
      <c r="N159" s="75">
        <f t="shared" si="49"/>
        <v>0</v>
      </c>
      <c r="O159" s="75">
        <f t="shared" si="49"/>
        <v>0</v>
      </c>
      <c r="P159" s="75">
        <f t="shared" si="49"/>
        <v>0</v>
      </c>
      <c r="Q159" s="75">
        <f t="shared" si="49"/>
        <v>0</v>
      </c>
      <c r="R159" s="70">
        <f>IF(R157&gt;0,INT(R158/R157),0)</f>
        <v>0</v>
      </c>
      <c r="S159" s="76">
        <f>+S157*$N$6*1.05</f>
        <v>0</v>
      </c>
      <c r="T159" s="98">
        <f>IF(R159&gt;0,R157*R159*1.05,"")</f>
      </c>
      <c r="U159" s="99"/>
      <c r="V159" s="79">
        <f>IF(ISTEXT(T159),"",T159-S159)</f>
      </c>
      <c r="W159" s="95"/>
    </row>
    <row r="160" spans="1:23" s="69" customFormat="1" ht="14.25" thickBot="1">
      <c r="A160" s="13"/>
      <c r="B160" s="100"/>
      <c r="C160" s="14"/>
      <c r="D160" s="15"/>
      <c r="E160" s="55" t="s">
        <v>5</v>
      </c>
      <c r="F160" s="7"/>
      <c r="G160" s="7"/>
      <c r="H160" s="8"/>
      <c r="I160" s="7"/>
      <c r="J160" s="7"/>
      <c r="K160" s="7"/>
      <c r="L160" s="8"/>
      <c r="M160" s="7"/>
      <c r="N160" s="7"/>
      <c r="O160" s="7"/>
      <c r="P160" s="7"/>
      <c r="Q160" s="9"/>
      <c r="R160" s="64">
        <f>SUM(F160:Q160)</f>
        <v>0</v>
      </c>
      <c r="S160" s="65">
        <f>+C160*D160</f>
        <v>0</v>
      </c>
      <c r="T160" s="102">
        <f>IF(R162&gt;0,TEXT(R160,"###")&amp;"×"&amp;TEXT(R162,"#,##")&amp;"×1.05=","")</f>
      </c>
      <c r="U160" s="103"/>
      <c r="V160" s="68">
        <f>IF(ISTEXT(T162),"",TEXT(T162,"#,##")&amp;" -")</f>
      </c>
      <c r="W160" s="95"/>
    </row>
    <row r="161" spans="1:23" s="69" customFormat="1" ht="17.25" thickBot="1">
      <c r="A161" s="41"/>
      <c r="B161" s="101"/>
      <c r="C161" s="40"/>
      <c r="D161" s="39"/>
      <c r="E161" s="39" t="s">
        <v>7</v>
      </c>
      <c r="F161" s="10"/>
      <c r="G161" s="10"/>
      <c r="H161" s="10"/>
      <c r="I161" s="10"/>
      <c r="J161" s="11"/>
      <c r="K161" s="10"/>
      <c r="L161" s="10"/>
      <c r="M161" s="12"/>
      <c r="N161" s="10"/>
      <c r="O161" s="10"/>
      <c r="P161" s="10"/>
      <c r="Q161" s="10"/>
      <c r="R161" s="70">
        <f>SUM(F161:Q161)</f>
        <v>0</v>
      </c>
      <c r="S161" s="71" t="s">
        <v>28</v>
      </c>
      <c r="T161" s="96" t="s">
        <v>27</v>
      </c>
      <c r="U161" s="97"/>
      <c r="V161" s="72">
        <f>IF(S162&gt;0,TEXT(S162,"#,#")&amp;" =","")</f>
      </c>
      <c r="W161" s="95"/>
    </row>
    <row r="162" spans="1:23" s="69" customFormat="1" ht="14.25" thickBot="1">
      <c r="A162" s="73"/>
      <c r="B162" s="74"/>
      <c r="C162" s="40"/>
      <c r="D162" s="39"/>
      <c r="E162" s="39" t="s">
        <v>6</v>
      </c>
      <c r="F162" s="75">
        <f aca="true" t="shared" si="50" ref="F162:Q162">IF(F161&gt;0,+F161/F160,0)</f>
        <v>0</v>
      </c>
      <c r="G162" s="75">
        <f t="shared" si="50"/>
        <v>0</v>
      </c>
      <c r="H162" s="75">
        <f t="shared" si="50"/>
        <v>0</v>
      </c>
      <c r="I162" s="75">
        <f t="shared" si="50"/>
        <v>0</v>
      </c>
      <c r="J162" s="75">
        <f t="shared" si="50"/>
        <v>0</v>
      </c>
      <c r="K162" s="75">
        <f t="shared" si="50"/>
        <v>0</v>
      </c>
      <c r="L162" s="75">
        <f t="shared" si="50"/>
        <v>0</v>
      </c>
      <c r="M162" s="75">
        <f t="shared" si="50"/>
        <v>0</v>
      </c>
      <c r="N162" s="75">
        <f t="shared" si="50"/>
        <v>0</v>
      </c>
      <c r="O162" s="75">
        <f t="shared" si="50"/>
        <v>0</v>
      </c>
      <c r="P162" s="75">
        <f t="shared" si="50"/>
        <v>0</v>
      </c>
      <c r="Q162" s="75">
        <f t="shared" si="50"/>
        <v>0</v>
      </c>
      <c r="R162" s="70">
        <f>IF(R160&gt;0,INT(R161/R160),0)</f>
        <v>0</v>
      </c>
      <c r="S162" s="76">
        <f>+S160*$N$6*1.05</f>
        <v>0</v>
      </c>
      <c r="T162" s="98">
        <f>IF(R162&gt;0,R160*R162*1.05,"")</f>
      </c>
      <c r="U162" s="99"/>
      <c r="V162" s="79">
        <f>IF(ISTEXT(T162),"",T162-S162)</f>
      </c>
      <c r="W162" s="95"/>
    </row>
    <row r="163" spans="1:23" s="69" customFormat="1" ht="14.25" thickBot="1">
      <c r="A163" s="13"/>
      <c r="B163" s="100"/>
      <c r="C163" s="14"/>
      <c r="D163" s="15"/>
      <c r="E163" s="55" t="s">
        <v>5</v>
      </c>
      <c r="F163" s="7"/>
      <c r="G163" s="7"/>
      <c r="H163" s="8"/>
      <c r="I163" s="7"/>
      <c r="J163" s="7"/>
      <c r="K163" s="7"/>
      <c r="L163" s="8"/>
      <c r="M163" s="7"/>
      <c r="N163" s="7"/>
      <c r="O163" s="7"/>
      <c r="P163" s="7"/>
      <c r="Q163" s="9"/>
      <c r="R163" s="64">
        <f>SUM(F163:Q163)</f>
        <v>0</v>
      </c>
      <c r="S163" s="65">
        <f>+C163*D163</f>
        <v>0</v>
      </c>
      <c r="T163" s="102">
        <f>IF(R165&gt;0,TEXT(R163,"###")&amp;"×"&amp;TEXT(R165,"#,##")&amp;"×1.05=","")</f>
      </c>
      <c r="U163" s="103"/>
      <c r="V163" s="68">
        <f>IF(ISTEXT(T165),"",TEXT(T165,"#,##")&amp;" -")</f>
      </c>
      <c r="W163" s="95"/>
    </row>
    <row r="164" spans="1:23" s="69" customFormat="1" ht="17.25" thickBot="1">
      <c r="A164" s="41"/>
      <c r="B164" s="101"/>
      <c r="C164" s="40"/>
      <c r="D164" s="39"/>
      <c r="E164" s="39" t="s">
        <v>7</v>
      </c>
      <c r="F164" s="10"/>
      <c r="G164" s="10"/>
      <c r="H164" s="10"/>
      <c r="I164" s="10"/>
      <c r="J164" s="11"/>
      <c r="K164" s="10"/>
      <c r="L164" s="10"/>
      <c r="M164" s="12"/>
      <c r="N164" s="10"/>
      <c r="O164" s="10"/>
      <c r="P164" s="10"/>
      <c r="Q164" s="10"/>
      <c r="R164" s="70">
        <f>SUM(F164:Q164)</f>
        <v>0</v>
      </c>
      <c r="S164" s="71" t="s">
        <v>28</v>
      </c>
      <c r="T164" s="96" t="s">
        <v>27</v>
      </c>
      <c r="U164" s="97"/>
      <c r="V164" s="72">
        <f>IF(S165&gt;0,TEXT(S165,"#,#")&amp;" =","")</f>
      </c>
      <c r="W164" s="95"/>
    </row>
    <row r="165" spans="1:23" s="69" customFormat="1" ht="14.25" thickBot="1">
      <c r="A165" s="73"/>
      <c r="B165" s="74"/>
      <c r="C165" s="40"/>
      <c r="D165" s="39"/>
      <c r="E165" s="39" t="s">
        <v>6</v>
      </c>
      <c r="F165" s="75">
        <f aca="true" t="shared" si="51" ref="F165:Q165">IF(F164&gt;0,+F164/F163,0)</f>
        <v>0</v>
      </c>
      <c r="G165" s="75">
        <f t="shared" si="51"/>
        <v>0</v>
      </c>
      <c r="H165" s="75">
        <f t="shared" si="51"/>
        <v>0</v>
      </c>
      <c r="I165" s="75">
        <f t="shared" si="51"/>
        <v>0</v>
      </c>
      <c r="J165" s="75">
        <f t="shared" si="51"/>
        <v>0</v>
      </c>
      <c r="K165" s="75">
        <f t="shared" si="51"/>
        <v>0</v>
      </c>
      <c r="L165" s="75">
        <f t="shared" si="51"/>
        <v>0</v>
      </c>
      <c r="M165" s="75">
        <f t="shared" si="51"/>
        <v>0</v>
      </c>
      <c r="N165" s="75">
        <f t="shared" si="51"/>
        <v>0</v>
      </c>
      <c r="O165" s="75">
        <f t="shared" si="51"/>
        <v>0</v>
      </c>
      <c r="P165" s="75">
        <f t="shared" si="51"/>
        <v>0</v>
      </c>
      <c r="Q165" s="75">
        <f t="shared" si="51"/>
        <v>0</v>
      </c>
      <c r="R165" s="70">
        <f>IF(R163&gt;0,INT(R164/R163),0)</f>
        <v>0</v>
      </c>
      <c r="S165" s="76">
        <f>+S163*$N$6*1.05</f>
        <v>0</v>
      </c>
      <c r="T165" s="98">
        <f>IF(R165&gt;0,R163*R165*1.05,"")</f>
      </c>
      <c r="U165" s="99"/>
      <c r="V165" s="79">
        <f>IF(ISTEXT(T165),"",T165-S165)</f>
      </c>
      <c r="W165" s="95"/>
    </row>
    <row r="166" spans="1:23" s="69" customFormat="1" ht="14.25" thickBot="1">
      <c r="A166" s="13"/>
      <c r="B166" s="100"/>
      <c r="C166" s="14"/>
      <c r="D166" s="15"/>
      <c r="E166" s="55" t="s">
        <v>5</v>
      </c>
      <c r="F166" s="7"/>
      <c r="G166" s="7"/>
      <c r="H166" s="8"/>
      <c r="I166" s="7"/>
      <c r="J166" s="7"/>
      <c r="K166" s="7"/>
      <c r="L166" s="8"/>
      <c r="M166" s="7"/>
      <c r="N166" s="7"/>
      <c r="O166" s="7"/>
      <c r="P166" s="7"/>
      <c r="Q166" s="9"/>
      <c r="R166" s="64">
        <f>SUM(F166:Q166)</f>
        <v>0</v>
      </c>
      <c r="S166" s="65">
        <f>+C166*D166</f>
        <v>0</v>
      </c>
      <c r="T166" s="102">
        <f>IF(R168&gt;0,TEXT(R166,"###")&amp;"×"&amp;TEXT(R168,"#,##")&amp;"×1.05=","")</f>
      </c>
      <c r="U166" s="103"/>
      <c r="V166" s="68">
        <f>IF(ISTEXT(T168),"",TEXT(T168,"#,##")&amp;" -")</f>
      </c>
      <c r="W166" s="95"/>
    </row>
    <row r="167" spans="1:23" s="69" customFormat="1" ht="17.25" thickBot="1">
      <c r="A167" s="41"/>
      <c r="B167" s="101"/>
      <c r="C167" s="40"/>
      <c r="D167" s="39"/>
      <c r="E167" s="39" t="s">
        <v>7</v>
      </c>
      <c r="F167" s="10"/>
      <c r="G167" s="10"/>
      <c r="H167" s="10"/>
      <c r="I167" s="10"/>
      <c r="J167" s="11"/>
      <c r="K167" s="10"/>
      <c r="L167" s="10"/>
      <c r="M167" s="12"/>
      <c r="N167" s="10"/>
      <c r="O167" s="10"/>
      <c r="P167" s="10"/>
      <c r="Q167" s="10"/>
      <c r="R167" s="70">
        <f>SUM(F167:Q167)</f>
        <v>0</v>
      </c>
      <c r="S167" s="71" t="s">
        <v>28</v>
      </c>
      <c r="T167" s="96" t="s">
        <v>27</v>
      </c>
      <c r="U167" s="97"/>
      <c r="V167" s="72">
        <f>IF(S168&gt;0,TEXT(S168,"#,#")&amp;" =","")</f>
      </c>
      <c r="W167" s="95"/>
    </row>
    <row r="168" spans="1:23" s="69" customFormat="1" ht="14.25" thickBot="1">
      <c r="A168" s="73"/>
      <c r="B168" s="74"/>
      <c r="C168" s="40"/>
      <c r="D168" s="39"/>
      <c r="E168" s="39" t="s">
        <v>6</v>
      </c>
      <c r="F168" s="75">
        <f aca="true" t="shared" si="52" ref="F168:Q168">IF(F167&gt;0,+F167/F166,0)</f>
        <v>0</v>
      </c>
      <c r="G168" s="75">
        <f t="shared" si="52"/>
        <v>0</v>
      </c>
      <c r="H168" s="75">
        <f t="shared" si="52"/>
        <v>0</v>
      </c>
      <c r="I168" s="75">
        <f t="shared" si="52"/>
        <v>0</v>
      </c>
      <c r="J168" s="75">
        <f t="shared" si="52"/>
        <v>0</v>
      </c>
      <c r="K168" s="75">
        <f t="shared" si="52"/>
        <v>0</v>
      </c>
      <c r="L168" s="75">
        <f t="shared" si="52"/>
        <v>0</v>
      </c>
      <c r="M168" s="75">
        <f t="shared" si="52"/>
        <v>0</v>
      </c>
      <c r="N168" s="75">
        <f t="shared" si="52"/>
        <v>0</v>
      </c>
      <c r="O168" s="75">
        <f t="shared" si="52"/>
        <v>0</v>
      </c>
      <c r="P168" s="75">
        <f t="shared" si="52"/>
        <v>0</v>
      </c>
      <c r="Q168" s="75">
        <f t="shared" si="52"/>
        <v>0</v>
      </c>
      <c r="R168" s="70">
        <f>IF(R166&gt;0,INT(R167/R166),0)</f>
        <v>0</v>
      </c>
      <c r="S168" s="76">
        <f>+S166*$N$6*1.05</f>
        <v>0</v>
      </c>
      <c r="T168" s="98">
        <f>IF(R168&gt;0,R166*R168*1.05,"")</f>
      </c>
      <c r="U168" s="99"/>
      <c r="V168" s="79">
        <f>IF(ISTEXT(T168),"",T168-S168)</f>
      </c>
      <c r="W168" s="95"/>
    </row>
    <row r="169" spans="1:23" s="69" customFormat="1" ht="14.25" thickBot="1">
      <c r="A169" s="13"/>
      <c r="B169" s="100"/>
      <c r="C169" s="14"/>
      <c r="D169" s="15"/>
      <c r="E169" s="55" t="s">
        <v>5</v>
      </c>
      <c r="F169" s="7"/>
      <c r="G169" s="7"/>
      <c r="H169" s="8"/>
      <c r="I169" s="7"/>
      <c r="J169" s="7"/>
      <c r="K169" s="7"/>
      <c r="L169" s="8"/>
      <c r="M169" s="7"/>
      <c r="N169" s="7"/>
      <c r="O169" s="7"/>
      <c r="P169" s="7"/>
      <c r="Q169" s="9"/>
      <c r="R169" s="64">
        <f>SUM(F169:Q169)</f>
        <v>0</v>
      </c>
      <c r="S169" s="65">
        <f>+C169*D169</f>
        <v>0</v>
      </c>
      <c r="T169" s="102">
        <f>IF(R171&gt;0,TEXT(R169,"###")&amp;"×"&amp;TEXT(R171,"#,##")&amp;"×1.05=","")</f>
      </c>
      <c r="U169" s="103"/>
      <c r="V169" s="68">
        <f>IF(ISTEXT(T171),"",TEXT(T171,"#,##")&amp;" -")</f>
      </c>
      <c r="W169" s="95"/>
    </row>
    <row r="170" spans="1:23" s="69" customFormat="1" ht="17.25" thickBot="1">
      <c r="A170" s="41"/>
      <c r="B170" s="101"/>
      <c r="C170" s="40"/>
      <c r="D170" s="39"/>
      <c r="E170" s="39" t="s">
        <v>7</v>
      </c>
      <c r="F170" s="10"/>
      <c r="G170" s="10"/>
      <c r="H170" s="10"/>
      <c r="I170" s="10"/>
      <c r="J170" s="11"/>
      <c r="K170" s="10"/>
      <c r="L170" s="10"/>
      <c r="M170" s="12"/>
      <c r="N170" s="10"/>
      <c r="O170" s="10"/>
      <c r="P170" s="10"/>
      <c r="Q170" s="10"/>
      <c r="R170" s="70">
        <f>SUM(F170:Q170)</f>
        <v>0</v>
      </c>
      <c r="S170" s="71" t="s">
        <v>28</v>
      </c>
      <c r="T170" s="96" t="s">
        <v>27</v>
      </c>
      <c r="U170" s="97"/>
      <c r="V170" s="72">
        <f>IF(S171&gt;0,TEXT(S171,"#,#")&amp;" =","")</f>
      </c>
      <c r="W170" s="95"/>
    </row>
    <row r="171" spans="1:23" s="69" customFormat="1" ht="14.25" thickBot="1">
      <c r="A171" s="73"/>
      <c r="B171" s="74"/>
      <c r="C171" s="40"/>
      <c r="D171" s="39"/>
      <c r="E171" s="39" t="s">
        <v>6</v>
      </c>
      <c r="F171" s="75">
        <f aca="true" t="shared" si="53" ref="F171:Q171">IF(F170&gt;0,+F170/F169,0)</f>
        <v>0</v>
      </c>
      <c r="G171" s="75">
        <f t="shared" si="53"/>
        <v>0</v>
      </c>
      <c r="H171" s="75">
        <f t="shared" si="53"/>
        <v>0</v>
      </c>
      <c r="I171" s="75">
        <f t="shared" si="53"/>
        <v>0</v>
      </c>
      <c r="J171" s="75">
        <f t="shared" si="53"/>
        <v>0</v>
      </c>
      <c r="K171" s="75">
        <f t="shared" si="53"/>
        <v>0</v>
      </c>
      <c r="L171" s="75">
        <f t="shared" si="53"/>
        <v>0</v>
      </c>
      <c r="M171" s="75">
        <f t="shared" si="53"/>
        <v>0</v>
      </c>
      <c r="N171" s="75">
        <f t="shared" si="53"/>
        <v>0</v>
      </c>
      <c r="O171" s="75">
        <f t="shared" si="53"/>
        <v>0</v>
      </c>
      <c r="P171" s="75">
        <f t="shared" si="53"/>
        <v>0</v>
      </c>
      <c r="Q171" s="75">
        <f t="shared" si="53"/>
        <v>0</v>
      </c>
      <c r="R171" s="70">
        <f>IF(R169&gt;0,INT(R170/R169),0)</f>
        <v>0</v>
      </c>
      <c r="S171" s="76">
        <f>+S169*$N$6*1.05</f>
        <v>0</v>
      </c>
      <c r="T171" s="98">
        <f>IF(R171&gt;0,R169*R171*1.05,"")</f>
      </c>
      <c r="U171" s="99"/>
      <c r="V171" s="79">
        <f>IF(ISTEXT(T171),"",T171-S171)</f>
      </c>
      <c r="W171" s="95"/>
    </row>
    <row r="172" spans="1:23" s="69" customFormat="1" ht="14.25" thickBot="1">
      <c r="A172" s="13"/>
      <c r="B172" s="100"/>
      <c r="C172" s="14"/>
      <c r="D172" s="15"/>
      <c r="E172" s="55" t="s">
        <v>5</v>
      </c>
      <c r="F172" s="7"/>
      <c r="G172" s="7"/>
      <c r="H172" s="8"/>
      <c r="I172" s="7"/>
      <c r="J172" s="7"/>
      <c r="K172" s="7"/>
      <c r="L172" s="8"/>
      <c r="M172" s="7"/>
      <c r="N172" s="7"/>
      <c r="O172" s="7"/>
      <c r="P172" s="7"/>
      <c r="Q172" s="9"/>
      <c r="R172" s="64">
        <f>SUM(F172:Q172)</f>
        <v>0</v>
      </c>
      <c r="S172" s="65">
        <f>+C172*D172</f>
        <v>0</v>
      </c>
      <c r="T172" s="102">
        <f>IF(R174&gt;0,TEXT(R172,"###")&amp;"×"&amp;TEXT(R174,"#,##")&amp;"×1.05=","")</f>
      </c>
      <c r="U172" s="103"/>
      <c r="V172" s="68">
        <f>IF(ISTEXT(T174),"",TEXT(T174,"#,##")&amp;" -")</f>
      </c>
      <c r="W172" s="95"/>
    </row>
    <row r="173" spans="1:23" s="69" customFormat="1" ht="17.25" thickBot="1">
      <c r="A173" s="41"/>
      <c r="B173" s="101"/>
      <c r="C173" s="40"/>
      <c r="D173" s="39"/>
      <c r="E173" s="39" t="s">
        <v>7</v>
      </c>
      <c r="F173" s="10"/>
      <c r="G173" s="10"/>
      <c r="H173" s="10"/>
      <c r="I173" s="10"/>
      <c r="J173" s="11"/>
      <c r="K173" s="10"/>
      <c r="L173" s="10"/>
      <c r="M173" s="12"/>
      <c r="N173" s="10"/>
      <c r="O173" s="10"/>
      <c r="P173" s="10"/>
      <c r="Q173" s="10"/>
      <c r="R173" s="70">
        <f>SUM(F173:Q173)</f>
        <v>0</v>
      </c>
      <c r="S173" s="71" t="s">
        <v>28</v>
      </c>
      <c r="T173" s="96" t="s">
        <v>27</v>
      </c>
      <c r="U173" s="97"/>
      <c r="V173" s="72">
        <f>IF(S174&gt;0,TEXT(S174,"#,#")&amp;" =","")</f>
      </c>
      <c r="W173" s="95"/>
    </row>
    <row r="174" spans="1:23" s="69" customFormat="1" ht="14.25" thickBot="1">
      <c r="A174" s="73"/>
      <c r="B174" s="74"/>
      <c r="C174" s="40"/>
      <c r="D174" s="39"/>
      <c r="E174" s="39" t="s">
        <v>6</v>
      </c>
      <c r="F174" s="75">
        <f aca="true" t="shared" si="54" ref="F174:Q174">IF(F173&gt;0,+F173/F172,0)</f>
        <v>0</v>
      </c>
      <c r="G174" s="75">
        <f t="shared" si="54"/>
        <v>0</v>
      </c>
      <c r="H174" s="75">
        <f t="shared" si="54"/>
        <v>0</v>
      </c>
      <c r="I174" s="75">
        <f t="shared" si="54"/>
        <v>0</v>
      </c>
      <c r="J174" s="75">
        <f t="shared" si="54"/>
        <v>0</v>
      </c>
      <c r="K174" s="75">
        <f t="shared" si="54"/>
        <v>0</v>
      </c>
      <c r="L174" s="75">
        <f t="shared" si="54"/>
        <v>0</v>
      </c>
      <c r="M174" s="75">
        <f t="shared" si="54"/>
        <v>0</v>
      </c>
      <c r="N174" s="75">
        <f t="shared" si="54"/>
        <v>0</v>
      </c>
      <c r="O174" s="75">
        <f t="shared" si="54"/>
        <v>0</v>
      </c>
      <c r="P174" s="75">
        <f t="shared" si="54"/>
        <v>0</v>
      </c>
      <c r="Q174" s="75">
        <f t="shared" si="54"/>
        <v>0</v>
      </c>
      <c r="R174" s="70">
        <f>IF(R172&gt;0,INT(R173/R172),0)</f>
        <v>0</v>
      </c>
      <c r="S174" s="76">
        <f>+S172*$N$6*1.05</f>
        <v>0</v>
      </c>
      <c r="T174" s="98">
        <f>IF(R174&gt;0,R172*R174*1.05,"")</f>
      </c>
      <c r="U174" s="99"/>
      <c r="V174" s="79">
        <f>IF(ISTEXT(T174),"",T174-S174)</f>
      </c>
      <c r="W174" s="95"/>
    </row>
    <row r="175" spans="1:23" s="69" customFormat="1" ht="14.25" thickBot="1">
      <c r="A175" s="13"/>
      <c r="B175" s="100"/>
      <c r="C175" s="14"/>
      <c r="D175" s="15"/>
      <c r="E175" s="55" t="s">
        <v>5</v>
      </c>
      <c r="F175" s="7"/>
      <c r="G175" s="7"/>
      <c r="H175" s="8"/>
      <c r="I175" s="7"/>
      <c r="J175" s="7"/>
      <c r="K175" s="7"/>
      <c r="L175" s="8"/>
      <c r="M175" s="7"/>
      <c r="N175" s="7"/>
      <c r="O175" s="7"/>
      <c r="P175" s="7"/>
      <c r="Q175" s="9"/>
      <c r="R175" s="64">
        <f>SUM(F175:Q175)</f>
        <v>0</v>
      </c>
      <c r="S175" s="65">
        <f>+C175*D175</f>
        <v>0</v>
      </c>
      <c r="T175" s="102">
        <f>IF(R177&gt;0,TEXT(R175,"###")&amp;"×"&amp;TEXT(R177,"#,##")&amp;"×1.05=","")</f>
      </c>
      <c r="U175" s="103"/>
      <c r="V175" s="68">
        <f>IF(ISTEXT(T177),"",TEXT(T177,"#,##")&amp;" -")</f>
      </c>
      <c r="W175" s="95"/>
    </row>
    <row r="176" spans="1:23" s="69" customFormat="1" ht="17.25" thickBot="1">
      <c r="A176" s="41"/>
      <c r="B176" s="101"/>
      <c r="C176" s="40"/>
      <c r="D176" s="39"/>
      <c r="E176" s="39" t="s">
        <v>7</v>
      </c>
      <c r="F176" s="10"/>
      <c r="G176" s="10"/>
      <c r="H176" s="10"/>
      <c r="I176" s="10"/>
      <c r="J176" s="11"/>
      <c r="K176" s="10"/>
      <c r="L176" s="10"/>
      <c r="M176" s="12"/>
      <c r="N176" s="10"/>
      <c r="O176" s="10"/>
      <c r="P176" s="10"/>
      <c r="Q176" s="10"/>
      <c r="R176" s="70">
        <f>SUM(F176:Q176)</f>
        <v>0</v>
      </c>
      <c r="S176" s="71" t="s">
        <v>28</v>
      </c>
      <c r="T176" s="96" t="s">
        <v>27</v>
      </c>
      <c r="U176" s="97"/>
      <c r="V176" s="72">
        <f>IF(S177&gt;0,TEXT(S177,"#,#")&amp;" =","")</f>
      </c>
      <c r="W176" s="95"/>
    </row>
    <row r="177" spans="1:23" s="69" customFormat="1" ht="14.25" thickBot="1">
      <c r="A177" s="73"/>
      <c r="B177" s="74"/>
      <c r="C177" s="40"/>
      <c r="D177" s="39"/>
      <c r="E177" s="39" t="s">
        <v>6</v>
      </c>
      <c r="F177" s="75">
        <f aca="true" t="shared" si="55" ref="F177:Q177">IF(F176&gt;0,+F176/F175,0)</f>
        <v>0</v>
      </c>
      <c r="G177" s="75">
        <f t="shared" si="55"/>
        <v>0</v>
      </c>
      <c r="H177" s="75">
        <f t="shared" si="55"/>
        <v>0</v>
      </c>
      <c r="I177" s="75">
        <f t="shared" si="55"/>
        <v>0</v>
      </c>
      <c r="J177" s="75">
        <f t="shared" si="55"/>
        <v>0</v>
      </c>
      <c r="K177" s="75">
        <f t="shared" si="55"/>
        <v>0</v>
      </c>
      <c r="L177" s="75">
        <f t="shared" si="55"/>
        <v>0</v>
      </c>
      <c r="M177" s="75">
        <f t="shared" si="55"/>
        <v>0</v>
      </c>
      <c r="N177" s="75">
        <f t="shared" si="55"/>
        <v>0</v>
      </c>
      <c r="O177" s="75">
        <f t="shared" si="55"/>
        <v>0</v>
      </c>
      <c r="P177" s="75">
        <f t="shared" si="55"/>
        <v>0</v>
      </c>
      <c r="Q177" s="75">
        <f t="shared" si="55"/>
        <v>0</v>
      </c>
      <c r="R177" s="70">
        <f>IF(R175&gt;0,INT(R176/R175),0)</f>
        <v>0</v>
      </c>
      <c r="S177" s="76">
        <f>+S175*$N$6*1.05</f>
        <v>0</v>
      </c>
      <c r="T177" s="98">
        <f>IF(R177&gt;0,R175*R177*1.05,"")</f>
      </c>
      <c r="U177" s="99"/>
      <c r="V177" s="79">
        <f>IF(ISTEXT(T177),"",T177-S177)</f>
      </c>
      <c r="W177" s="95"/>
    </row>
    <row r="178" spans="1:23" s="69" customFormat="1" ht="14.25" thickBot="1">
      <c r="A178" s="13"/>
      <c r="B178" s="100"/>
      <c r="C178" s="14"/>
      <c r="D178" s="15"/>
      <c r="E178" s="55" t="s">
        <v>5</v>
      </c>
      <c r="F178" s="7"/>
      <c r="G178" s="7"/>
      <c r="H178" s="8"/>
      <c r="I178" s="7"/>
      <c r="J178" s="7"/>
      <c r="K178" s="7"/>
      <c r="L178" s="8"/>
      <c r="M178" s="7"/>
      <c r="N178" s="7"/>
      <c r="O178" s="7"/>
      <c r="P178" s="7"/>
      <c r="Q178" s="9"/>
      <c r="R178" s="64">
        <f>SUM(F178:Q178)</f>
        <v>0</v>
      </c>
      <c r="S178" s="65">
        <f>+C178*D178</f>
        <v>0</v>
      </c>
      <c r="T178" s="102">
        <f>IF(R180&gt;0,TEXT(R178,"###")&amp;"×"&amp;TEXT(R180,"#,##")&amp;"×1.05=","")</f>
      </c>
      <c r="U178" s="103"/>
      <c r="V178" s="68">
        <f>IF(ISTEXT(T180),"",TEXT(T180,"#,##")&amp;" -")</f>
      </c>
      <c r="W178" s="95"/>
    </row>
    <row r="179" spans="1:23" s="69" customFormat="1" ht="17.25" thickBot="1">
      <c r="A179" s="41"/>
      <c r="B179" s="101"/>
      <c r="C179" s="40"/>
      <c r="D179" s="39"/>
      <c r="E179" s="39" t="s">
        <v>7</v>
      </c>
      <c r="F179" s="10"/>
      <c r="G179" s="10"/>
      <c r="H179" s="10"/>
      <c r="I179" s="10"/>
      <c r="J179" s="11"/>
      <c r="K179" s="10"/>
      <c r="L179" s="10"/>
      <c r="M179" s="12"/>
      <c r="N179" s="10"/>
      <c r="O179" s="10"/>
      <c r="P179" s="10"/>
      <c r="Q179" s="10"/>
      <c r="R179" s="70">
        <f>SUM(F179:Q179)</f>
        <v>0</v>
      </c>
      <c r="S179" s="71" t="s">
        <v>28</v>
      </c>
      <c r="T179" s="96" t="s">
        <v>27</v>
      </c>
      <c r="U179" s="97"/>
      <c r="V179" s="72">
        <f>IF(S180&gt;0,TEXT(S180,"#,#")&amp;" =","")</f>
      </c>
      <c r="W179" s="95"/>
    </row>
    <row r="180" spans="1:23" s="69" customFormat="1" ht="14.25" thickBot="1">
      <c r="A180" s="73"/>
      <c r="B180" s="74"/>
      <c r="C180" s="40"/>
      <c r="D180" s="39"/>
      <c r="E180" s="39" t="s">
        <v>6</v>
      </c>
      <c r="F180" s="75">
        <f aca="true" t="shared" si="56" ref="F180:Q180">IF(F179&gt;0,+F179/F178,0)</f>
        <v>0</v>
      </c>
      <c r="G180" s="75">
        <f t="shared" si="56"/>
        <v>0</v>
      </c>
      <c r="H180" s="75">
        <f t="shared" si="56"/>
        <v>0</v>
      </c>
      <c r="I180" s="75">
        <f t="shared" si="56"/>
        <v>0</v>
      </c>
      <c r="J180" s="75">
        <f t="shared" si="56"/>
        <v>0</v>
      </c>
      <c r="K180" s="75">
        <f t="shared" si="56"/>
        <v>0</v>
      </c>
      <c r="L180" s="75">
        <f t="shared" si="56"/>
        <v>0</v>
      </c>
      <c r="M180" s="75">
        <f t="shared" si="56"/>
        <v>0</v>
      </c>
      <c r="N180" s="75">
        <f t="shared" si="56"/>
        <v>0</v>
      </c>
      <c r="O180" s="75">
        <f t="shared" si="56"/>
        <v>0</v>
      </c>
      <c r="P180" s="75">
        <f t="shared" si="56"/>
        <v>0</v>
      </c>
      <c r="Q180" s="75">
        <f t="shared" si="56"/>
        <v>0</v>
      </c>
      <c r="R180" s="70">
        <f>IF(R178&gt;0,INT(R179/R178),0)</f>
        <v>0</v>
      </c>
      <c r="S180" s="76">
        <f>+S178*$N$6*1.05</f>
        <v>0</v>
      </c>
      <c r="T180" s="98">
        <f>IF(R180&gt;0,R178*R180*1.05,"")</f>
      </c>
      <c r="U180" s="99"/>
      <c r="V180" s="79">
        <f>IF(ISTEXT(T180),"",T180-S180)</f>
      </c>
      <c r="W180" s="95"/>
    </row>
    <row r="181" spans="1:23" s="69" customFormat="1" ht="14.25" thickBot="1">
      <c r="A181" s="13"/>
      <c r="B181" s="100"/>
      <c r="C181" s="14"/>
      <c r="D181" s="15"/>
      <c r="E181" s="55" t="s">
        <v>5</v>
      </c>
      <c r="F181" s="7"/>
      <c r="G181" s="7"/>
      <c r="H181" s="8"/>
      <c r="I181" s="7"/>
      <c r="J181" s="7"/>
      <c r="K181" s="7"/>
      <c r="L181" s="8"/>
      <c r="M181" s="7"/>
      <c r="N181" s="7"/>
      <c r="O181" s="7"/>
      <c r="P181" s="7"/>
      <c r="Q181" s="9"/>
      <c r="R181" s="64">
        <f>SUM(F181:Q181)</f>
        <v>0</v>
      </c>
      <c r="S181" s="65">
        <f>+C181*D181</f>
        <v>0</v>
      </c>
      <c r="T181" s="102">
        <f>IF(R183&gt;0,TEXT(R181,"###")&amp;"×"&amp;TEXT(R183,"#,##")&amp;"×1.05=","")</f>
      </c>
      <c r="U181" s="103"/>
      <c r="V181" s="68">
        <f>IF(ISTEXT(T183),"",TEXT(T183,"#,##")&amp;" -")</f>
      </c>
      <c r="W181" s="95"/>
    </row>
    <row r="182" spans="1:23" s="69" customFormat="1" ht="17.25" thickBot="1">
      <c r="A182" s="41"/>
      <c r="B182" s="101"/>
      <c r="C182" s="40"/>
      <c r="D182" s="39"/>
      <c r="E182" s="39" t="s">
        <v>7</v>
      </c>
      <c r="F182" s="10"/>
      <c r="G182" s="10"/>
      <c r="H182" s="10"/>
      <c r="I182" s="10"/>
      <c r="J182" s="11"/>
      <c r="K182" s="10"/>
      <c r="L182" s="10"/>
      <c r="M182" s="12"/>
      <c r="N182" s="10"/>
      <c r="O182" s="10"/>
      <c r="P182" s="10"/>
      <c r="Q182" s="10"/>
      <c r="R182" s="70">
        <f>SUM(F182:Q182)</f>
        <v>0</v>
      </c>
      <c r="S182" s="71" t="s">
        <v>28</v>
      </c>
      <c r="T182" s="96" t="s">
        <v>27</v>
      </c>
      <c r="U182" s="97"/>
      <c r="V182" s="72">
        <f>IF(S183&gt;0,TEXT(S183,"#,#")&amp;" =","")</f>
      </c>
      <c r="W182" s="95"/>
    </row>
    <row r="183" spans="1:23" s="69" customFormat="1" ht="14.25" thickBot="1">
      <c r="A183" s="73"/>
      <c r="B183" s="74"/>
      <c r="C183" s="40"/>
      <c r="D183" s="39"/>
      <c r="E183" s="39" t="s">
        <v>6</v>
      </c>
      <c r="F183" s="75">
        <f aca="true" t="shared" si="57" ref="F183:Q183">IF(F182&gt;0,+F182/F181,0)</f>
        <v>0</v>
      </c>
      <c r="G183" s="75">
        <f t="shared" si="57"/>
        <v>0</v>
      </c>
      <c r="H183" s="75">
        <f t="shared" si="57"/>
        <v>0</v>
      </c>
      <c r="I183" s="75">
        <f t="shared" si="57"/>
        <v>0</v>
      </c>
      <c r="J183" s="75">
        <f t="shared" si="57"/>
        <v>0</v>
      </c>
      <c r="K183" s="75">
        <f t="shared" si="57"/>
        <v>0</v>
      </c>
      <c r="L183" s="75">
        <f t="shared" si="57"/>
        <v>0</v>
      </c>
      <c r="M183" s="75">
        <f t="shared" si="57"/>
        <v>0</v>
      </c>
      <c r="N183" s="75">
        <f t="shared" si="57"/>
        <v>0</v>
      </c>
      <c r="O183" s="75">
        <f t="shared" si="57"/>
        <v>0</v>
      </c>
      <c r="P183" s="75">
        <f t="shared" si="57"/>
        <v>0</v>
      </c>
      <c r="Q183" s="75">
        <f t="shared" si="57"/>
        <v>0</v>
      </c>
      <c r="R183" s="70">
        <f>IF(R181&gt;0,INT(R182/R181),0)</f>
        <v>0</v>
      </c>
      <c r="S183" s="76">
        <f>+S181*$N$6*1.05</f>
        <v>0</v>
      </c>
      <c r="T183" s="98">
        <f>IF(R183&gt;0,R181*R183*1.05,"")</f>
      </c>
      <c r="U183" s="99"/>
      <c r="V183" s="79">
        <f>IF(ISTEXT(T183),"",T183-S183)</f>
      </c>
      <c r="W183" s="95"/>
    </row>
    <row r="184" spans="1:23" s="69" customFormat="1" ht="14.25" thickBot="1">
      <c r="A184" s="13"/>
      <c r="B184" s="100"/>
      <c r="C184" s="14"/>
      <c r="D184" s="15"/>
      <c r="E184" s="55" t="s">
        <v>5</v>
      </c>
      <c r="F184" s="7"/>
      <c r="G184" s="7"/>
      <c r="H184" s="8"/>
      <c r="I184" s="7"/>
      <c r="J184" s="7"/>
      <c r="K184" s="7"/>
      <c r="L184" s="8"/>
      <c r="M184" s="7"/>
      <c r="N184" s="7"/>
      <c r="O184" s="7"/>
      <c r="P184" s="7"/>
      <c r="Q184" s="9"/>
      <c r="R184" s="64">
        <f>SUM(F184:Q184)</f>
        <v>0</v>
      </c>
      <c r="S184" s="65">
        <f>+C184*D184</f>
        <v>0</v>
      </c>
      <c r="T184" s="102">
        <f>IF(R186&gt;0,TEXT(R184,"###")&amp;"×"&amp;TEXT(R186,"#,##")&amp;"×1.05=","")</f>
      </c>
      <c r="U184" s="103"/>
      <c r="V184" s="68">
        <f>IF(ISTEXT(T186),"",TEXT(T186,"#,##")&amp;" -")</f>
      </c>
      <c r="W184" s="95"/>
    </row>
    <row r="185" spans="1:23" s="69" customFormat="1" ht="17.25" thickBot="1">
      <c r="A185" s="41"/>
      <c r="B185" s="101"/>
      <c r="C185" s="40"/>
      <c r="D185" s="39"/>
      <c r="E185" s="39" t="s">
        <v>7</v>
      </c>
      <c r="F185" s="10"/>
      <c r="G185" s="10"/>
      <c r="H185" s="10"/>
      <c r="I185" s="10"/>
      <c r="J185" s="11"/>
      <c r="K185" s="10"/>
      <c r="L185" s="10"/>
      <c r="M185" s="12"/>
      <c r="N185" s="10"/>
      <c r="O185" s="10"/>
      <c r="P185" s="10"/>
      <c r="Q185" s="10"/>
      <c r="R185" s="70">
        <f>SUM(F185:Q185)</f>
        <v>0</v>
      </c>
      <c r="S185" s="71" t="s">
        <v>28</v>
      </c>
      <c r="T185" s="96" t="s">
        <v>27</v>
      </c>
      <c r="U185" s="97"/>
      <c r="V185" s="72">
        <f>IF(S186&gt;0,TEXT(S186,"#,#")&amp;" =","")</f>
      </c>
      <c r="W185" s="95"/>
    </row>
    <row r="186" spans="1:23" s="69" customFormat="1" ht="14.25" thickBot="1">
      <c r="A186" s="73"/>
      <c r="B186" s="74"/>
      <c r="C186" s="40"/>
      <c r="D186" s="39"/>
      <c r="E186" s="39" t="s">
        <v>6</v>
      </c>
      <c r="F186" s="75">
        <f aca="true" t="shared" si="58" ref="F186:Q186">IF(F185&gt;0,+F185/F184,0)</f>
        <v>0</v>
      </c>
      <c r="G186" s="75">
        <f t="shared" si="58"/>
        <v>0</v>
      </c>
      <c r="H186" s="75">
        <f t="shared" si="58"/>
        <v>0</v>
      </c>
      <c r="I186" s="75">
        <f t="shared" si="58"/>
        <v>0</v>
      </c>
      <c r="J186" s="75">
        <f t="shared" si="58"/>
        <v>0</v>
      </c>
      <c r="K186" s="75">
        <f t="shared" si="58"/>
        <v>0</v>
      </c>
      <c r="L186" s="75">
        <f t="shared" si="58"/>
        <v>0</v>
      </c>
      <c r="M186" s="75">
        <f t="shared" si="58"/>
        <v>0</v>
      </c>
      <c r="N186" s="75">
        <f t="shared" si="58"/>
        <v>0</v>
      </c>
      <c r="O186" s="75">
        <f t="shared" si="58"/>
        <v>0</v>
      </c>
      <c r="P186" s="75">
        <f t="shared" si="58"/>
        <v>0</v>
      </c>
      <c r="Q186" s="75">
        <f t="shared" si="58"/>
        <v>0</v>
      </c>
      <c r="R186" s="70">
        <f>IF(R184&gt;0,INT(R185/R184),0)</f>
        <v>0</v>
      </c>
      <c r="S186" s="76">
        <f>+S184*$N$6*1.05</f>
        <v>0</v>
      </c>
      <c r="T186" s="98">
        <f>IF(R186&gt;0,R184*R186*1.05,"")</f>
      </c>
      <c r="U186" s="99"/>
      <c r="V186" s="79">
        <f>IF(ISTEXT(T186),"",T186-S186)</f>
      </c>
      <c r="W186" s="95"/>
    </row>
    <row r="187" spans="1:23" s="69" customFormat="1" ht="14.25" thickBot="1">
      <c r="A187" s="13"/>
      <c r="B187" s="100"/>
      <c r="C187" s="14"/>
      <c r="D187" s="15"/>
      <c r="E187" s="55" t="s">
        <v>5</v>
      </c>
      <c r="F187" s="7"/>
      <c r="G187" s="7"/>
      <c r="H187" s="8"/>
      <c r="I187" s="7"/>
      <c r="J187" s="7"/>
      <c r="K187" s="7"/>
      <c r="L187" s="8"/>
      <c r="M187" s="7"/>
      <c r="N187" s="7"/>
      <c r="O187" s="7"/>
      <c r="P187" s="7"/>
      <c r="Q187" s="9"/>
      <c r="R187" s="64">
        <f>SUM(F187:Q187)</f>
        <v>0</v>
      </c>
      <c r="S187" s="65">
        <f>+C187*D187</f>
        <v>0</v>
      </c>
      <c r="T187" s="102">
        <f>IF(R189&gt;0,TEXT(R187,"###")&amp;"×"&amp;TEXT(R189,"#,##")&amp;"×1.05=","")</f>
      </c>
      <c r="U187" s="103"/>
      <c r="V187" s="68">
        <f>IF(ISTEXT(T189),"",TEXT(T189,"#,##")&amp;" -")</f>
      </c>
      <c r="W187" s="95"/>
    </row>
    <row r="188" spans="1:23" s="69" customFormat="1" ht="17.25" thickBot="1">
      <c r="A188" s="41"/>
      <c r="B188" s="101"/>
      <c r="C188" s="40"/>
      <c r="D188" s="39"/>
      <c r="E188" s="39" t="s">
        <v>7</v>
      </c>
      <c r="F188" s="10"/>
      <c r="G188" s="10"/>
      <c r="H188" s="10"/>
      <c r="I188" s="10"/>
      <c r="J188" s="11"/>
      <c r="K188" s="10"/>
      <c r="L188" s="10"/>
      <c r="M188" s="12"/>
      <c r="N188" s="10"/>
      <c r="O188" s="10"/>
      <c r="P188" s="10"/>
      <c r="Q188" s="10"/>
      <c r="R188" s="70">
        <f>SUM(F188:Q188)</f>
        <v>0</v>
      </c>
      <c r="S188" s="71" t="s">
        <v>28</v>
      </c>
      <c r="T188" s="96" t="s">
        <v>27</v>
      </c>
      <c r="U188" s="97"/>
      <c r="V188" s="72">
        <f>IF(S189&gt;0,TEXT(S189,"#,#")&amp;" =","")</f>
      </c>
      <c r="W188" s="95"/>
    </row>
    <row r="189" spans="1:23" s="69" customFormat="1" ht="14.25" thickBot="1">
      <c r="A189" s="73"/>
      <c r="B189" s="74"/>
      <c r="C189" s="40"/>
      <c r="D189" s="39"/>
      <c r="E189" s="39" t="s">
        <v>6</v>
      </c>
      <c r="F189" s="75">
        <f aca="true" t="shared" si="59" ref="F189:Q189">IF(F188&gt;0,+F188/F187,0)</f>
        <v>0</v>
      </c>
      <c r="G189" s="75">
        <f t="shared" si="59"/>
        <v>0</v>
      </c>
      <c r="H189" s="75">
        <f t="shared" si="59"/>
        <v>0</v>
      </c>
      <c r="I189" s="75">
        <f t="shared" si="59"/>
        <v>0</v>
      </c>
      <c r="J189" s="75">
        <f t="shared" si="59"/>
        <v>0</v>
      </c>
      <c r="K189" s="75">
        <f t="shared" si="59"/>
        <v>0</v>
      </c>
      <c r="L189" s="75">
        <f t="shared" si="59"/>
        <v>0</v>
      </c>
      <c r="M189" s="75">
        <f t="shared" si="59"/>
        <v>0</v>
      </c>
      <c r="N189" s="75">
        <f t="shared" si="59"/>
        <v>0</v>
      </c>
      <c r="O189" s="75">
        <f t="shared" si="59"/>
        <v>0</v>
      </c>
      <c r="P189" s="75">
        <f t="shared" si="59"/>
        <v>0</v>
      </c>
      <c r="Q189" s="75">
        <f t="shared" si="59"/>
        <v>0</v>
      </c>
      <c r="R189" s="70">
        <f>IF(R187&gt;0,INT(R188/R187),0)</f>
        <v>0</v>
      </c>
      <c r="S189" s="76">
        <f>+S187*$N$6*1.05</f>
        <v>0</v>
      </c>
      <c r="T189" s="98">
        <f>IF(R189&gt;0,R187*R189*1.05,"")</f>
      </c>
      <c r="U189" s="99"/>
      <c r="V189" s="79">
        <f>IF(ISTEXT(T189),"",T189-S189)</f>
      </c>
      <c r="W189" s="95"/>
    </row>
    <row r="190" spans="1:23" s="69" customFormat="1" ht="14.25" thickBot="1">
      <c r="A190" s="13"/>
      <c r="B190" s="100"/>
      <c r="C190" s="14"/>
      <c r="D190" s="15"/>
      <c r="E190" s="55" t="s">
        <v>5</v>
      </c>
      <c r="F190" s="7"/>
      <c r="G190" s="7"/>
      <c r="H190" s="8"/>
      <c r="I190" s="7"/>
      <c r="J190" s="7"/>
      <c r="K190" s="7"/>
      <c r="L190" s="8"/>
      <c r="M190" s="7"/>
      <c r="N190" s="7"/>
      <c r="O190" s="7"/>
      <c r="P190" s="7"/>
      <c r="Q190" s="9"/>
      <c r="R190" s="64">
        <f>SUM(F190:Q190)</f>
        <v>0</v>
      </c>
      <c r="S190" s="65">
        <f>+C190*D190</f>
        <v>0</v>
      </c>
      <c r="T190" s="102">
        <f>IF(R192&gt;0,TEXT(R190,"###")&amp;"×"&amp;TEXT(R192,"#,##")&amp;"×1.05=","")</f>
      </c>
      <c r="U190" s="103"/>
      <c r="V190" s="68">
        <f>IF(ISTEXT(T192),"",TEXT(T192,"#,##")&amp;" -")</f>
      </c>
      <c r="W190" s="95"/>
    </row>
    <row r="191" spans="1:23" s="69" customFormat="1" ht="17.25" thickBot="1">
      <c r="A191" s="41"/>
      <c r="B191" s="101"/>
      <c r="C191" s="40"/>
      <c r="D191" s="39"/>
      <c r="E191" s="39" t="s">
        <v>7</v>
      </c>
      <c r="F191" s="10"/>
      <c r="G191" s="10"/>
      <c r="H191" s="10"/>
      <c r="I191" s="10"/>
      <c r="J191" s="11"/>
      <c r="K191" s="10"/>
      <c r="L191" s="10"/>
      <c r="M191" s="12"/>
      <c r="N191" s="10"/>
      <c r="O191" s="10"/>
      <c r="P191" s="10"/>
      <c r="Q191" s="10"/>
      <c r="R191" s="70">
        <f>SUM(F191:Q191)</f>
        <v>0</v>
      </c>
      <c r="S191" s="71" t="s">
        <v>28</v>
      </c>
      <c r="T191" s="96" t="s">
        <v>27</v>
      </c>
      <c r="U191" s="97"/>
      <c r="V191" s="72">
        <f>IF(S192&gt;0,TEXT(S192,"#,#")&amp;" =","")</f>
      </c>
      <c r="W191" s="95"/>
    </row>
    <row r="192" spans="1:23" s="69" customFormat="1" ht="14.25" thickBot="1">
      <c r="A192" s="73"/>
      <c r="B192" s="74"/>
      <c r="C192" s="40"/>
      <c r="D192" s="39"/>
      <c r="E192" s="39" t="s">
        <v>6</v>
      </c>
      <c r="F192" s="75">
        <f aca="true" t="shared" si="60" ref="F192:Q192">IF(F191&gt;0,+F191/F190,0)</f>
        <v>0</v>
      </c>
      <c r="G192" s="75">
        <f t="shared" si="60"/>
        <v>0</v>
      </c>
      <c r="H192" s="75">
        <f t="shared" si="60"/>
        <v>0</v>
      </c>
      <c r="I192" s="75">
        <f t="shared" si="60"/>
        <v>0</v>
      </c>
      <c r="J192" s="75">
        <f t="shared" si="60"/>
        <v>0</v>
      </c>
      <c r="K192" s="75">
        <f t="shared" si="60"/>
        <v>0</v>
      </c>
      <c r="L192" s="75">
        <f t="shared" si="60"/>
        <v>0</v>
      </c>
      <c r="M192" s="75">
        <f t="shared" si="60"/>
        <v>0</v>
      </c>
      <c r="N192" s="75">
        <f t="shared" si="60"/>
        <v>0</v>
      </c>
      <c r="O192" s="75">
        <f t="shared" si="60"/>
        <v>0</v>
      </c>
      <c r="P192" s="75">
        <f t="shared" si="60"/>
        <v>0</v>
      </c>
      <c r="Q192" s="75">
        <f t="shared" si="60"/>
        <v>0</v>
      </c>
      <c r="R192" s="70">
        <f>IF(R190&gt;0,INT(R191/R190),0)</f>
        <v>0</v>
      </c>
      <c r="S192" s="76">
        <f>+S190*$N$6*1.05</f>
        <v>0</v>
      </c>
      <c r="T192" s="98">
        <f>IF(R192&gt;0,R190*R192*1.05,"")</f>
      </c>
      <c r="U192" s="99"/>
      <c r="V192" s="79">
        <f>IF(ISTEXT(T192),"",T192-S192)</f>
      </c>
      <c r="W192" s="95"/>
    </row>
    <row r="193" spans="1:23" s="69" customFormat="1" ht="14.25" thickBot="1">
      <c r="A193" s="13"/>
      <c r="B193" s="100"/>
      <c r="C193" s="14"/>
      <c r="D193" s="15"/>
      <c r="E193" s="55" t="s">
        <v>5</v>
      </c>
      <c r="F193" s="7"/>
      <c r="G193" s="7"/>
      <c r="H193" s="8"/>
      <c r="I193" s="7"/>
      <c r="J193" s="7"/>
      <c r="K193" s="7"/>
      <c r="L193" s="8"/>
      <c r="M193" s="7"/>
      <c r="N193" s="7"/>
      <c r="O193" s="7"/>
      <c r="P193" s="7"/>
      <c r="Q193" s="9"/>
      <c r="R193" s="64">
        <f>SUM(F193:Q193)</f>
        <v>0</v>
      </c>
      <c r="S193" s="65">
        <f>+C193*D193</f>
        <v>0</v>
      </c>
      <c r="T193" s="102">
        <f>IF(R195&gt;0,TEXT(R193,"###")&amp;"×"&amp;TEXT(R195,"#,##")&amp;"×1.05=","")</f>
      </c>
      <c r="U193" s="103"/>
      <c r="V193" s="68">
        <f>IF(ISTEXT(T195),"",TEXT(T195,"#,##")&amp;" -")</f>
      </c>
      <c r="W193" s="95"/>
    </row>
    <row r="194" spans="1:23" s="69" customFormat="1" ht="17.25" thickBot="1">
      <c r="A194" s="41"/>
      <c r="B194" s="101"/>
      <c r="C194" s="40"/>
      <c r="D194" s="39"/>
      <c r="E194" s="39" t="s">
        <v>7</v>
      </c>
      <c r="F194" s="10"/>
      <c r="G194" s="10"/>
      <c r="H194" s="10"/>
      <c r="I194" s="10"/>
      <c r="J194" s="11"/>
      <c r="K194" s="10"/>
      <c r="L194" s="10"/>
      <c r="M194" s="12"/>
      <c r="N194" s="10"/>
      <c r="O194" s="10"/>
      <c r="P194" s="10"/>
      <c r="Q194" s="10"/>
      <c r="R194" s="70">
        <f>SUM(F194:Q194)</f>
        <v>0</v>
      </c>
      <c r="S194" s="71" t="s">
        <v>28</v>
      </c>
      <c r="T194" s="96" t="s">
        <v>27</v>
      </c>
      <c r="U194" s="97"/>
      <c r="V194" s="72">
        <f>IF(S195&gt;0,TEXT(S195,"#,#")&amp;" =","")</f>
      </c>
      <c r="W194" s="95"/>
    </row>
    <row r="195" spans="1:23" s="69" customFormat="1" ht="14.25" thickBot="1">
      <c r="A195" s="73"/>
      <c r="B195" s="74"/>
      <c r="C195" s="40"/>
      <c r="D195" s="39"/>
      <c r="E195" s="39" t="s">
        <v>6</v>
      </c>
      <c r="F195" s="75">
        <f aca="true" t="shared" si="61" ref="F195:Q195">IF(F194&gt;0,+F194/F193,0)</f>
        <v>0</v>
      </c>
      <c r="G195" s="75">
        <f t="shared" si="61"/>
        <v>0</v>
      </c>
      <c r="H195" s="75">
        <f t="shared" si="61"/>
        <v>0</v>
      </c>
      <c r="I195" s="75">
        <f t="shared" si="61"/>
        <v>0</v>
      </c>
      <c r="J195" s="75">
        <f t="shared" si="61"/>
        <v>0</v>
      </c>
      <c r="K195" s="75">
        <f t="shared" si="61"/>
        <v>0</v>
      </c>
      <c r="L195" s="75">
        <f t="shared" si="61"/>
        <v>0</v>
      </c>
      <c r="M195" s="75">
        <f t="shared" si="61"/>
        <v>0</v>
      </c>
      <c r="N195" s="75">
        <f t="shared" si="61"/>
        <v>0</v>
      </c>
      <c r="O195" s="75">
        <f t="shared" si="61"/>
        <v>0</v>
      </c>
      <c r="P195" s="75">
        <f t="shared" si="61"/>
        <v>0</v>
      </c>
      <c r="Q195" s="75">
        <f t="shared" si="61"/>
        <v>0</v>
      </c>
      <c r="R195" s="70">
        <f>IF(R193&gt;0,INT(R194/R193),0)</f>
        <v>0</v>
      </c>
      <c r="S195" s="76">
        <f>+S193*$N$6*1.05</f>
        <v>0</v>
      </c>
      <c r="T195" s="98">
        <f>IF(R195&gt;0,R193*R195*1.05,"")</f>
      </c>
      <c r="U195" s="99"/>
      <c r="V195" s="79">
        <f>IF(ISTEXT(T195),"",T195-S195)</f>
      </c>
      <c r="W195" s="95"/>
    </row>
    <row r="196" spans="1:23" s="69" customFormat="1" ht="14.25" thickBot="1">
      <c r="A196" s="13"/>
      <c r="B196" s="100"/>
      <c r="C196" s="14"/>
      <c r="D196" s="15"/>
      <c r="E196" s="55" t="s">
        <v>5</v>
      </c>
      <c r="F196" s="7"/>
      <c r="G196" s="7"/>
      <c r="H196" s="8"/>
      <c r="I196" s="7"/>
      <c r="J196" s="7"/>
      <c r="K196" s="7"/>
      <c r="L196" s="8"/>
      <c r="M196" s="7"/>
      <c r="N196" s="7"/>
      <c r="O196" s="7"/>
      <c r="P196" s="7"/>
      <c r="Q196" s="9"/>
      <c r="R196" s="64">
        <f>SUM(F196:Q196)</f>
        <v>0</v>
      </c>
      <c r="S196" s="65">
        <f>+C196*D196</f>
        <v>0</v>
      </c>
      <c r="T196" s="102">
        <f>IF(R198&gt;0,TEXT(R196,"###")&amp;"×"&amp;TEXT(R198,"#,##")&amp;"×1.05=","")</f>
      </c>
      <c r="U196" s="103"/>
      <c r="V196" s="68">
        <f>IF(ISTEXT(T198),"",TEXT(T198,"#,##")&amp;" -")</f>
      </c>
      <c r="W196" s="95"/>
    </row>
    <row r="197" spans="1:23" s="69" customFormat="1" ht="17.25" thickBot="1">
      <c r="A197" s="41"/>
      <c r="B197" s="101"/>
      <c r="C197" s="40"/>
      <c r="D197" s="39"/>
      <c r="E197" s="39" t="s">
        <v>7</v>
      </c>
      <c r="F197" s="10"/>
      <c r="G197" s="10"/>
      <c r="H197" s="10"/>
      <c r="I197" s="10"/>
      <c r="J197" s="11"/>
      <c r="K197" s="10"/>
      <c r="L197" s="10"/>
      <c r="M197" s="12"/>
      <c r="N197" s="10"/>
      <c r="O197" s="10"/>
      <c r="P197" s="10"/>
      <c r="Q197" s="10"/>
      <c r="R197" s="70">
        <f>SUM(F197:Q197)</f>
        <v>0</v>
      </c>
      <c r="S197" s="71" t="s">
        <v>28</v>
      </c>
      <c r="T197" s="96" t="s">
        <v>27</v>
      </c>
      <c r="U197" s="97"/>
      <c r="V197" s="72">
        <f>IF(S198&gt;0,TEXT(S198,"#,#")&amp;" =","")</f>
      </c>
      <c r="W197" s="95"/>
    </row>
    <row r="198" spans="1:23" s="69" customFormat="1" ht="14.25" thickBot="1">
      <c r="A198" s="73"/>
      <c r="B198" s="74"/>
      <c r="C198" s="40"/>
      <c r="D198" s="39"/>
      <c r="E198" s="39" t="s">
        <v>6</v>
      </c>
      <c r="F198" s="75">
        <f aca="true" t="shared" si="62" ref="F198:Q198">IF(F197&gt;0,+F197/F196,0)</f>
        <v>0</v>
      </c>
      <c r="G198" s="75">
        <f t="shared" si="62"/>
        <v>0</v>
      </c>
      <c r="H198" s="75">
        <f t="shared" si="62"/>
        <v>0</v>
      </c>
      <c r="I198" s="75">
        <f t="shared" si="62"/>
        <v>0</v>
      </c>
      <c r="J198" s="75">
        <f t="shared" si="62"/>
        <v>0</v>
      </c>
      <c r="K198" s="75">
        <f t="shared" si="62"/>
        <v>0</v>
      </c>
      <c r="L198" s="75">
        <f t="shared" si="62"/>
        <v>0</v>
      </c>
      <c r="M198" s="75">
        <f t="shared" si="62"/>
        <v>0</v>
      </c>
      <c r="N198" s="75">
        <f t="shared" si="62"/>
        <v>0</v>
      </c>
      <c r="O198" s="75">
        <f t="shared" si="62"/>
        <v>0</v>
      </c>
      <c r="P198" s="75">
        <f t="shared" si="62"/>
        <v>0</v>
      </c>
      <c r="Q198" s="75">
        <f t="shared" si="62"/>
        <v>0</v>
      </c>
      <c r="R198" s="70">
        <f>IF(R196&gt;0,INT(R197/R196),0)</f>
        <v>0</v>
      </c>
      <c r="S198" s="76">
        <f>+S196*$N$6*1.05</f>
        <v>0</v>
      </c>
      <c r="T198" s="98">
        <f>IF(R198&gt;0,R196*R198*1.05,"")</f>
      </c>
      <c r="U198" s="99"/>
      <c r="V198" s="79">
        <f>IF(ISTEXT(T198),"",T198-S198)</f>
      </c>
      <c r="W198" s="95"/>
    </row>
    <row r="199" spans="1:23" s="69" customFormat="1" ht="14.25" thickBot="1">
      <c r="A199" s="13"/>
      <c r="B199" s="100"/>
      <c r="C199" s="14"/>
      <c r="D199" s="15"/>
      <c r="E199" s="55" t="s">
        <v>5</v>
      </c>
      <c r="F199" s="7"/>
      <c r="G199" s="7"/>
      <c r="H199" s="8"/>
      <c r="I199" s="7"/>
      <c r="J199" s="7"/>
      <c r="K199" s="7"/>
      <c r="L199" s="8"/>
      <c r="M199" s="7"/>
      <c r="N199" s="7"/>
      <c r="O199" s="7"/>
      <c r="P199" s="7"/>
      <c r="Q199" s="9"/>
      <c r="R199" s="64">
        <f>SUM(F199:Q199)</f>
        <v>0</v>
      </c>
      <c r="S199" s="65">
        <f>+C199*D199</f>
        <v>0</v>
      </c>
      <c r="T199" s="102">
        <f>IF(R201&gt;0,TEXT(R199,"###")&amp;"×"&amp;TEXT(R201,"#,##")&amp;"×1.05=","")</f>
      </c>
      <c r="U199" s="103"/>
      <c r="V199" s="68">
        <f>IF(ISTEXT(T201),"",TEXT(T201,"#,##")&amp;" -")</f>
      </c>
      <c r="W199" s="95"/>
    </row>
    <row r="200" spans="1:23" s="69" customFormat="1" ht="17.25" thickBot="1">
      <c r="A200" s="41"/>
      <c r="B200" s="101"/>
      <c r="C200" s="40"/>
      <c r="D200" s="39"/>
      <c r="E200" s="39" t="s">
        <v>7</v>
      </c>
      <c r="F200" s="10"/>
      <c r="G200" s="10"/>
      <c r="H200" s="10"/>
      <c r="I200" s="10"/>
      <c r="J200" s="11"/>
      <c r="K200" s="10"/>
      <c r="L200" s="10"/>
      <c r="M200" s="12"/>
      <c r="N200" s="10"/>
      <c r="O200" s="10"/>
      <c r="P200" s="10"/>
      <c r="Q200" s="10"/>
      <c r="R200" s="70">
        <f>SUM(F200:Q200)</f>
        <v>0</v>
      </c>
      <c r="S200" s="71" t="s">
        <v>28</v>
      </c>
      <c r="T200" s="96" t="s">
        <v>27</v>
      </c>
      <c r="U200" s="97"/>
      <c r="V200" s="72">
        <f>IF(S201&gt;0,TEXT(S201,"#,#")&amp;" =","")</f>
      </c>
      <c r="W200" s="95"/>
    </row>
    <row r="201" spans="1:23" s="69" customFormat="1" ht="14.25" thickBot="1">
      <c r="A201" s="73"/>
      <c r="B201" s="74"/>
      <c r="C201" s="40"/>
      <c r="D201" s="39"/>
      <c r="E201" s="39" t="s">
        <v>6</v>
      </c>
      <c r="F201" s="75">
        <f aca="true" t="shared" si="63" ref="F201:Q201">IF(F200&gt;0,+F200/F199,0)</f>
        <v>0</v>
      </c>
      <c r="G201" s="75">
        <f t="shared" si="63"/>
        <v>0</v>
      </c>
      <c r="H201" s="75">
        <f t="shared" si="63"/>
        <v>0</v>
      </c>
      <c r="I201" s="75">
        <f t="shared" si="63"/>
        <v>0</v>
      </c>
      <c r="J201" s="75">
        <f t="shared" si="63"/>
        <v>0</v>
      </c>
      <c r="K201" s="75">
        <f t="shared" si="63"/>
        <v>0</v>
      </c>
      <c r="L201" s="75">
        <f t="shared" si="63"/>
        <v>0</v>
      </c>
      <c r="M201" s="75">
        <f t="shared" si="63"/>
        <v>0</v>
      </c>
      <c r="N201" s="75">
        <f t="shared" si="63"/>
        <v>0</v>
      </c>
      <c r="O201" s="75">
        <f t="shared" si="63"/>
        <v>0</v>
      </c>
      <c r="P201" s="75">
        <f t="shared" si="63"/>
        <v>0</v>
      </c>
      <c r="Q201" s="75">
        <f t="shared" si="63"/>
        <v>0</v>
      </c>
      <c r="R201" s="70">
        <f>IF(R199&gt;0,INT(R200/R199),0)</f>
        <v>0</v>
      </c>
      <c r="S201" s="76">
        <f>+S199*$N$6*1.05</f>
        <v>0</v>
      </c>
      <c r="T201" s="98">
        <f>IF(R201&gt;0,R199*R201*1.05,"")</f>
      </c>
      <c r="U201" s="99"/>
      <c r="V201" s="79">
        <f>IF(ISTEXT(T201),"",T201-S201)</f>
      </c>
      <c r="W201" s="95"/>
    </row>
    <row r="202" spans="1:23" s="69" customFormat="1" ht="14.25" thickBot="1">
      <c r="A202" s="13"/>
      <c r="B202" s="100"/>
      <c r="C202" s="14"/>
      <c r="D202" s="15"/>
      <c r="E202" s="55" t="s">
        <v>5</v>
      </c>
      <c r="F202" s="7"/>
      <c r="G202" s="7"/>
      <c r="H202" s="8"/>
      <c r="I202" s="7"/>
      <c r="J202" s="7"/>
      <c r="K202" s="7"/>
      <c r="L202" s="8"/>
      <c r="M202" s="7"/>
      <c r="N202" s="7"/>
      <c r="O202" s="7"/>
      <c r="P202" s="7"/>
      <c r="Q202" s="9"/>
      <c r="R202" s="64">
        <f>SUM(F202:Q202)</f>
        <v>0</v>
      </c>
      <c r="S202" s="65">
        <f>+C202*D202</f>
        <v>0</v>
      </c>
      <c r="T202" s="102">
        <f>IF(R204&gt;0,TEXT(R202,"###")&amp;"×"&amp;TEXT(R204,"#,##")&amp;"×1.05=","")</f>
      </c>
      <c r="U202" s="103"/>
      <c r="V202" s="68">
        <f>IF(ISTEXT(T204),"",TEXT(T204,"#,##")&amp;" -")</f>
      </c>
      <c r="W202" s="95"/>
    </row>
    <row r="203" spans="1:23" s="69" customFormat="1" ht="17.25" thickBot="1">
      <c r="A203" s="41"/>
      <c r="B203" s="101"/>
      <c r="C203" s="40"/>
      <c r="D203" s="39"/>
      <c r="E203" s="39" t="s">
        <v>7</v>
      </c>
      <c r="F203" s="10"/>
      <c r="G203" s="10"/>
      <c r="H203" s="10"/>
      <c r="I203" s="10"/>
      <c r="J203" s="11"/>
      <c r="K203" s="10"/>
      <c r="L203" s="10"/>
      <c r="M203" s="12"/>
      <c r="N203" s="10"/>
      <c r="O203" s="10"/>
      <c r="P203" s="10"/>
      <c r="Q203" s="10"/>
      <c r="R203" s="70">
        <f>SUM(F203:Q203)</f>
        <v>0</v>
      </c>
      <c r="S203" s="71" t="s">
        <v>28</v>
      </c>
      <c r="T203" s="96" t="s">
        <v>27</v>
      </c>
      <c r="U203" s="97"/>
      <c r="V203" s="72">
        <f>IF(S204&gt;0,TEXT(S204,"#,#")&amp;" =","")</f>
      </c>
      <c r="W203" s="95"/>
    </row>
    <row r="204" spans="1:23" s="69" customFormat="1" ht="14.25" thickBot="1">
      <c r="A204" s="80"/>
      <c r="B204" s="81"/>
      <c r="C204" s="82"/>
      <c r="D204" s="83"/>
      <c r="E204" s="83" t="s">
        <v>6</v>
      </c>
      <c r="F204" s="84">
        <f aca="true" t="shared" si="64" ref="F204:Q204">IF(F203&gt;0,+F203/F202,0)</f>
        <v>0</v>
      </c>
      <c r="G204" s="84">
        <f t="shared" si="64"/>
        <v>0</v>
      </c>
      <c r="H204" s="84">
        <f t="shared" si="64"/>
        <v>0</v>
      </c>
      <c r="I204" s="84">
        <f t="shared" si="64"/>
        <v>0</v>
      </c>
      <c r="J204" s="84">
        <f t="shared" si="64"/>
        <v>0</v>
      </c>
      <c r="K204" s="84">
        <f t="shared" si="64"/>
        <v>0</v>
      </c>
      <c r="L204" s="84">
        <f t="shared" si="64"/>
        <v>0</v>
      </c>
      <c r="M204" s="84">
        <f t="shared" si="64"/>
        <v>0</v>
      </c>
      <c r="N204" s="84">
        <f t="shared" si="64"/>
        <v>0</v>
      </c>
      <c r="O204" s="84">
        <f t="shared" si="64"/>
        <v>0</v>
      </c>
      <c r="P204" s="84">
        <f t="shared" si="64"/>
        <v>0</v>
      </c>
      <c r="Q204" s="84">
        <f t="shared" si="64"/>
        <v>0</v>
      </c>
      <c r="R204" s="85">
        <f>IF(R202&gt;0,INT(R203/R202),0)</f>
        <v>0</v>
      </c>
      <c r="S204" s="86">
        <f>+S202*$N$6*1.05</f>
        <v>0</v>
      </c>
      <c r="T204" s="98">
        <f>IF(R204&gt;0,R202*R204*1.05,"")</f>
      </c>
      <c r="U204" s="99"/>
      <c r="V204" s="79">
        <f>IF(ISTEXT(T204),"",T204-S204)</f>
      </c>
      <c r="W204" s="95"/>
    </row>
    <row r="205" spans="1:23" s="69" customFormat="1" ht="14.25" thickBot="1">
      <c r="A205" s="13"/>
      <c r="B205" s="100"/>
      <c r="C205" s="14"/>
      <c r="D205" s="15"/>
      <c r="E205" s="55" t="s">
        <v>5</v>
      </c>
      <c r="F205" s="7"/>
      <c r="G205" s="7"/>
      <c r="H205" s="8"/>
      <c r="I205" s="7"/>
      <c r="J205" s="7"/>
      <c r="K205" s="7"/>
      <c r="L205" s="8"/>
      <c r="M205" s="7"/>
      <c r="N205" s="7"/>
      <c r="O205" s="7"/>
      <c r="P205" s="7"/>
      <c r="Q205" s="9"/>
      <c r="R205" s="64">
        <f>SUM(F205:Q205)</f>
        <v>0</v>
      </c>
      <c r="S205" s="65">
        <f>+C205*D205</f>
        <v>0</v>
      </c>
      <c r="T205" s="102">
        <f>IF(R207&gt;0,TEXT(R205,"###")&amp;"×"&amp;TEXT(R207,"#,##")&amp;"×1.05=","")</f>
      </c>
      <c r="U205" s="103"/>
      <c r="V205" s="68">
        <f>IF(ISTEXT(T207),"",TEXT(T207,"#,##")&amp;" -")</f>
      </c>
      <c r="W205" s="95"/>
    </row>
    <row r="206" spans="1:23" s="69" customFormat="1" ht="17.25" thickBot="1">
      <c r="A206" s="41"/>
      <c r="B206" s="101"/>
      <c r="C206" s="40"/>
      <c r="D206" s="39"/>
      <c r="E206" s="39" t="s">
        <v>7</v>
      </c>
      <c r="F206" s="10"/>
      <c r="G206" s="10"/>
      <c r="H206" s="10"/>
      <c r="I206" s="10"/>
      <c r="J206" s="11"/>
      <c r="K206" s="10"/>
      <c r="L206" s="10"/>
      <c r="M206" s="12"/>
      <c r="N206" s="10"/>
      <c r="O206" s="10"/>
      <c r="P206" s="10"/>
      <c r="Q206" s="10"/>
      <c r="R206" s="70">
        <f>SUM(F206:Q206)</f>
        <v>0</v>
      </c>
      <c r="S206" s="71" t="s">
        <v>28</v>
      </c>
      <c r="T206" s="96" t="s">
        <v>27</v>
      </c>
      <c r="U206" s="97"/>
      <c r="V206" s="72">
        <f>IF(S207&gt;0,TEXT(S207,"#,#")&amp;" =","")</f>
      </c>
      <c r="W206" s="95"/>
    </row>
    <row r="207" spans="1:23" s="69" customFormat="1" ht="14.25" thickBot="1">
      <c r="A207" s="80"/>
      <c r="B207" s="81"/>
      <c r="C207" s="82"/>
      <c r="D207" s="83"/>
      <c r="E207" s="83" t="s">
        <v>6</v>
      </c>
      <c r="F207" s="84">
        <f aca="true" t="shared" si="65" ref="F207:Q207">IF(F206&gt;0,+F206/F205,0)</f>
        <v>0</v>
      </c>
      <c r="G207" s="84">
        <f t="shared" si="65"/>
        <v>0</v>
      </c>
      <c r="H207" s="84">
        <f t="shared" si="65"/>
        <v>0</v>
      </c>
      <c r="I207" s="84">
        <f t="shared" si="65"/>
        <v>0</v>
      </c>
      <c r="J207" s="84">
        <f t="shared" si="65"/>
        <v>0</v>
      </c>
      <c r="K207" s="84">
        <f t="shared" si="65"/>
        <v>0</v>
      </c>
      <c r="L207" s="84">
        <f t="shared" si="65"/>
        <v>0</v>
      </c>
      <c r="M207" s="84">
        <f t="shared" si="65"/>
        <v>0</v>
      </c>
      <c r="N207" s="84">
        <f t="shared" si="65"/>
        <v>0</v>
      </c>
      <c r="O207" s="84">
        <f t="shared" si="65"/>
        <v>0</v>
      </c>
      <c r="P207" s="84">
        <f t="shared" si="65"/>
        <v>0</v>
      </c>
      <c r="Q207" s="84">
        <f t="shared" si="65"/>
        <v>0</v>
      </c>
      <c r="R207" s="85">
        <f>IF(R205&gt;0,INT(R206/R205),0)</f>
        <v>0</v>
      </c>
      <c r="S207" s="86">
        <f>+S205*$N$6*1.05</f>
        <v>0</v>
      </c>
      <c r="T207" s="98">
        <f>IF(R207&gt;0,R205*R207*1.05,"")</f>
      </c>
      <c r="U207" s="99"/>
      <c r="V207" s="79">
        <f>IF(ISTEXT(T207),"",T207-S207)</f>
      </c>
      <c r="W207" s="95"/>
    </row>
    <row r="208" spans="1:23" s="69" customFormat="1" ht="14.25" thickBot="1">
      <c r="A208" s="13"/>
      <c r="B208" s="100"/>
      <c r="C208" s="14"/>
      <c r="D208" s="15"/>
      <c r="E208" s="55" t="s">
        <v>5</v>
      </c>
      <c r="F208" s="7"/>
      <c r="G208" s="7"/>
      <c r="H208" s="8"/>
      <c r="I208" s="7"/>
      <c r="J208" s="7"/>
      <c r="K208" s="7"/>
      <c r="L208" s="8"/>
      <c r="M208" s="7"/>
      <c r="N208" s="7"/>
      <c r="O208" s="7"/>
      <c r="P208" s="7"/>
      <c r="Q208" s="9"/>
      <c r="R208" s="64">
        <f>SUM(F208:Q208)</f>
        <v>0</v>
      </c>
      <c r="S208" s="65">
        <f>+C208*D208</f>
        <v>0</v>
      </c>
      <c r="T208" s="102">
        <f>IF(R210&gt;0,TEXT(R208,"###")&amp;"×"&amp;TEXT(R210,"#,##")&amp;"×1.05=","")</f>
      </c>
      <c r="U208" s="103"/>
      <c r="V208" s="68">
        <f>IF(ISTEXT(T210),"",TEXT(T210,"#,##")&amp;" -")</f>
      </c>
      <c r="W208" s="95"/>
    </row>
    <row r="209" spans="1:23" s="69" customFormat="1" ht="17.25" thickBot="1">
      <c r="A209" s="41"/>
      <c r="B209" s="101"/>
      <c r="C209" s="40"/>
      <c r="D209" s="39"/>
      <c r="E209" s="39" t="s">
        <v>7</v>
      </c>
      <c r="F209" s="10"/>
      <c r="G209" s="10"/>
      <c r="H209" s="10"/>
      <c r="I209" s="10"/>
      <c r="J209" s="11"/>
      <c r="K209" s="10"/>
      <c r="L209" s="10"/>
      <c r="M209" s="12"/>
      <c r="N209" s="10"/>
      <c r="O209" s="10"/>
      <c r="P209" s="10"/>
      <c r="Q209" s="10"/>
      <c r="R209" s="70">
        <f>SUM(F209:Q209)</f>
        <v>0</v>
      </c>
      <c r="S209" s="71" t="s">
        <v>28</v>
      </c>
      <c r="T209" s="96" t="s">
        <v>27</v>
      </c>
      <c r="U209" s="97"/>
      <c r="V209" s="72">
        <f>IF(S210&gt;0,TEXT(S210,"#,#")&amp;" =","")</f>
      </c>
      <c r="W209" s="95"/>
    </row>
    <row r="210" spans="1:23" s="69" customFormat="1" ht="14.25" thickBot="1">
      <c r="A210" s="80"/>
      <c r="B210" s="81"/>
      <c r="C210" s="82"/>
      <c r="D210" s="83"/>
      <c r="E210" s="83" t="s">
        <v>6</v>
      </c>
      <c r="F210" s="84">
        <f aca="true" t="shared" si="66" ref="F210:Q210">IF(F209&gt;0,+F209/F208,0)</f>
        <v>0</v>
      </c>
      <c r="G210" s="84">
        <f t="shared" si="66"/>
        <v>0</v>
      </c>
      <c r="H210" s="84">
        <f t="shared" si="66"/>
        <v>0</v>
      </c>
      <c r="I210" s="84">
        <f t="shared" si="66"/>
        <v>0</v>
      </c>
      <c r="J210" s="84">
        <f t="shared" si="66"/>
        <v>0</v>
      </c>
      <c r="K210" s="84">
        <f t="shared" si="66"/>
        <v>0</v>
      </c>
      <c r="L210" s="84">
        <f t="shared" si="66"/>
        <v>0</v>
      </c>
      <c r="M210" s="84">
        <f t="shared" si="66"/>
        <v>0</v>
      </c>
      <c r="N210" s="84">
        <f t="shared" si="66"/>
        <v>0</v>
      </c>
      <c r="O210" s="84">
        <f t="shared" si="66"/>
        <v>0</v>
      </c>
      <c r="P210" s="84">
        <f t="shared" si="66"/>
        <v>0</v>
      </c>
      <c r="Q210" s="84">
        <f t="shared" si="66"/>
        <v>0</v>
      </c>
      <c r="R210" s="85">
        <f>IF(R208&gt;0,INT(R209/R208),0)</f>
        <v>0</v>
      </c>
      <c r="S210" s="86">
        <f>+S208*$N$6*1.05</f>
        <v>0</v>
      </c>
      <c r="T210" s="98">
        <f>IF(R210&gt;0,R208*R210*1.05,"")</f>
      </c>
      <c r="U210" s="99"/>
      <c r="V210" s="79">
        <f>IF(ISTEXT(T210),"",T210-S210)</f>
      </c>
      <c r="W210" s="95"/>
    </row>
    <row r="211" spans="1:23" s="69" customFormat="1" ht="14.25" thickBot="1">
      <c r="A211" s="13"/>
      <c r="B211" s="100"/>
      <c r="C211" s="14"/>
      <c r="D211" s="15"/>
      <c r="E211" s="55" t="s">
        <v>5</v>
      </c>
      <c r="F211" s="7"/>
      <c r="G211" s="7"/>
      <c r="H211" s="8"/>
      <c r="I211" s="7"/>
      <c r="J211" s="7"/>
      <c r="K211" s="7"/>
      <c r="L211" s="8"/>
      <c r="M211" s="7"/>
      <c r="N211" s="7"/>
      <c r="O211" s="7"/>
      <c r="P211" s="7"/>
      <c r="Q211" s="9"/>
      <c r="R211" s="64">
        <f>SUM(F211:Q211)</f>
        <v>0</v>
      </c>
      <c r="S211" s="65">
        <f>+C211*D211</f>
        <v>0</v>
      </c>
      <c r="T211" s="102">
        <f>IF(R213&gt;0,TEXT(R211,"###")&amp;"×"&amp;TEXT(R213,"#,##")&amp;"×1.05=","")</f>
      </c>
      <c r="U211" s="103"/>
      <c r="V211" s="68">
        <f>IF(ISTEXT(T213),"",TEXT(T213,"#,##")&amp;" -")</f>
      </c>
      <c r="W211" s="95"/>
    </row>
    <row r="212" spans="1:23" s="69" customFormat="1" ht="17.25" thickBot="1">
      <c r="A212" s="41"/>
      <c r="B212" s="101"/>
      <c r="C212" s="40"/>
      <c r="D212" s="39"/>
      <c r="E212" s="39" t="s">
        <v>7</v>
      </c>
      <c r="F212" s="10"/>
      <c r="G212" s="10"/>
      <c r="H212" s="10"/>
      <c r="I212" s="10"/>
      <c r="J212" s="11"/>
      <c r="K212" s="10"/>
      <c r="L212" s="10"/>
      <c r="M212" s="12"/>
      <c r="N212" s="10"/>
      <c r="O212" s="10"/>
      <c r="P212" s="10"/>
      <c r="Q212" s="10"/>
      <c r="R212" s="70">
        <f>SUM(F212:Q212)</f>
        <v>0</v>
      </c>
      <c r="S212" s="71" t="s">
        <v>28</v>
      </c>
      <c r="T212" s="96" t="s">
        <v>27</v>
      </c>
      <c r="U212" s="97"/>
      <c r="V212" s="72">
        <f>IF(S213&gt;0,TEXT(S213,"#,#")&amp;" =","")</f>
      </c>
      <c r="W212" s="95"/>
    </row>
    <row r="213" spans="1:23" s="69" customFormat="1" ht="14.25" thickBot="1">
      <c r="A213" s="80"/>
      <c r="B213" s="81"/>
      <c r="C213" s="82"/>
      <c r="D213" s="83"/>
      <c r="E213" s="83" t="s">
        <v>6</v>
      </c>
      <c r="F213" s="84">
        <f aca="true" t="shared" si="67" ref="F213:Q213">IF(F212&gt;0,+F212/F211,0)</f>
        <v>0</v>
      </c>
      <c r="G213" s="84">
        <f t="shared" si="67"/>
        <v>0</v>
      </c>
      <c r="H213" s="84">
        <f t="shared" si="67"/>
        <v>0</v>
      </c>
      <c r="I213" s="84">
        <f t="shared" si="67"/>
        <v>0</v>
      </c>
      <c r="J213" s="84">
        <f t="shared" si="67"/>
        <v>0</v>
      </c>
      <c r="K213" s="84">
        <f t="shared" si="67"/>
        <v>0</v>
      </c>
      <c r="L213" s="84">
        <f t="shared" si="67"/>
        <v>0</v>
      </c>
      <c r="M213" s="84">
        <f t="shared" si="67"/>
        <v>0</v>
      </c>
      <c r="N213" s="84">
        <f t="shared" si="67"/>
        <v>0</v>
      </c>
      <c r="O213" s="84">
        <f t="shared" si="67"/>
        <v>0</v>
      </c>
      <c r="P213" s="84">
        <f t="shared" si="67"/>
        <v>0</v>
      </c>
      <c r="Q213" s="84">
        <f t="shared" si="67"/>
        <v>0</v>
      </c>
      <c r="R213" s="85">
        <f>IF(R211&gt;0,INT(R212/R211),0)</f>
        <v>0</v>
      </c>
      <c r="S213" s="86">
        <f>+S211*$N$6*1.05</f>
        <v>0</v>
      </c>
      <c r="T213" s="98">
        <f>IF(R213&gt;0,R211*R213*1.05,"")</f>
      </c>
      <c r="U213" s="99"/>
      <c r="V213" s="79">
        <f>IF(ISTEXT(T213),"",T213-S213)</f>
      </c>
      <c r="W213" s="95"/>
    </row>
    <row r="214" spans="1:23" s="69" customFormat="1" ht="14.25" thickBot="1">
      <c r="A214" s="13"/>
      <c r="B214" s="100"/>
      <c r="C214" s="14"/>
      <c r="D214" s="15"/>
      <c r="E214" s="55" t="s">
        <v>5</v>
      </c>
      <c r="F214" s="7"/>
      <c r="G214" s="7"/>
      <c r="H214" s="8"/>
      <c r="I214" s="7"/>
      <c r="J214" s="7"/>
      <c r="K214" s="7"/>
      <c r="L214" s="8"/>
      <c r="M214" s="7"/>
      <c r="N214" s="7"/>
      <c r="O214" s="7"/>
      <c r="P214" s="7"/>
      <c r="Q214" s="9"/>
      <c r="R214" s="64">
        <f>SUM(F214:Q214)</f>
        <v>0</v>
      </c>
      <c r="S214" s="65">
        <f>+C214*D214</f>
        <v>0</v>
      </c>
      <c r="T214" s="102">
        <f>IF(R216&gt;0,TEXT(R214,"###")&amp;"×"&amp;TEXT(R216,"#,##")&amp;"×1.05=","")</f>
      </c>
      <c r="U214" s="103"/>
      <c r="V214" s="68">
        <f>IF(ISTEXT(T216),"",TEXT(T216,"#,##")&amp;" -")</f>
      </c>
      <c r="W214" s="95"/>
    </row>
    <row r="215" spans="1:23" s="69" customFormat="1" ht="17.25" thickBot="1">
      <c r="A215" s="41"/>
      <c r="B215" s="101"/>
      <c r="C215" s="40"/>
      <c r="D215" s="39"/>
      <c r="E215" s="39" t="s">
        <v>7</v>
      </c>
      <c r="F215" s="10"/>
      <c r="G215" s="10"/>
      <c r="H215" s="10"/>
      <c r="I215" s="10"/>
      <c r="J215" s="11"/>
      <c r="K215" s="10"/>
      <c r="L215" s="10"/>
      <c r="M215" s="12"/>
      <c r="N215" s="10"/>
      <c r="O215" s="10"/>
      <c r="P215" s="10"/>
      <c r="Q215" s="10"/>
      <c r="R215" s="70">
        <f>SUM(F215:Q215)</f>
        <v>0</v>
      </c>
      <c r="S215" s="71" t="s">
        <v>28</v>
      </c>
      <c r="T215" s="96" t="s">
        <v>27</v>
      </c>
      <c r="U215" s="97"/>
      <c r="V215" s="72">
        <f>IF(S216&gt;0,TEXT(S216,"#,#")&amp;" =","")</f>
      </c>
      <c r="W215" s="95"/>
    </row>
    <row r="216" spans="1:23" s="69" customFormat="1" ht="14.25" thickBot="1">
      <c r="A216" s="73"/>
      <c r="B216" s="74"/>
      <c r="C216" s="40"/>
      <c r="D216" s="39"/>
      <c r="E216" s="39" t="s">
        <v>6</v>
      </c>
      <c r="F216" s="75">
        <f aca="true" t="shared" si="68" ref="F216:Q216">IF(F215&gt;0,+F215/F214,0)</f>
        <v>0</v>
      </c>
      <c r="G216" s="75">
        <f t="shared" si="68"/>
        <v>0</v>
      </c>
      <c r="H216" s="75">
        <f t="shared" si="68"/>
        <v>0</v>
      </c>
      <c r="I216" s="75">
        <f t="shared" si="68"/>
        <v>0</v>
      </c>
      <c r="J216" s="75">
        <f t="shared" si="68"/>
        <v>0</v>
      </c>
      <c r="K216" s="75">
        <f t="shared" si="68"/>
        <v>0</v>
      </c>
      <c r="L216" s="75">
        <f t="shared" si="68"/>
        <v>0</v>
      </c>
      <c r="M216" s="75">
        <f t="shared" si="68"/>
        <v>0</v>
      </c>
      <c r="N216" s="75">
        <f t="shared" si="68"/>
        <v>0</v>
      </c>
      <c r="O216" s="75">
        <f t="shared" si="68"/>
        <v>0</v>
      </c>
      <c r="P216" s="75">
        <f t="shared" si="68"/>
        <v>0</v>
      </c>
      <c r="Q216" s="75">
        <f t="shared" si="68"/>
        <v>0</v>
      </c>
      <c r="R216" s="70">
        <f>IF(R214&gt;0,INT(R215/R214),0)</f>
        <v>0</v>
      </c>
      <c r="S216" s="76">
        <f>+S214*$N$6*1.05</f>
        <v>0</v>
      </c>
      <c r="T216" s="98">
        <f>IF(R216&gt;0,R214*R216*1.05,"")</f>
      </c>
      <c r="U216" s="99"/>
      <c r="V216" s="79">
        <f>IF(ISTEXT(T216),"",T216-S216)</f>
      </c>
      <c r="W216" s="95"/>
    </row>
    <row r="217" spans="1:23" s="69" customFormat="1" ht="13.5">
      <c r="A217" s="13"/>
      <c r="B217" s="100"/>
      <c r="C217" s="14"/>
      <c r="D217" s="15"/>
      <c r="E217" s="55" t="s">
        <v>5</v>
      </c>
      <c r="F217" s="7"/>
      <c r="G217" s="7"/>
      <c r="H217" s="8"/>
      <c r="I217" s="7"/>
      <c r="J217" s="7"/>
      <c r="K217" s="7"/>
      <c r="L217" s="8"/>
      <c r="M217" s="7"/>
      <c r="N217" s="7"/>
      <c r="O217" s="7"/>
      <c r="P217" s="7"/>
      <c r="Q217" s="9"/>
      <c r="R217" s="64">
        <f>SUM(F217:Q217)</f>
        <v>0</v>
      </c>
      <c r="S217" s="65">
        <f>+C217*D217</f>
        <v>0</v>
      </c>
      <c r="T217" s="102">
        <f>IF(R219&gt;0,TEXT(R217,"###")&amp;"×"&amp;TEXT(R219,"#,##")&amp;"×1.05=","")</f>
      </c>
      <c r="U217" s="103"/>
      <c r="V217" s="68">
        <f>IF(ISTEXT(T219),"",TEXT(T219,"#,##")&amp;" -")</f>
      </c>
      <c r="W217" s="104"/>
    </row>
    <row r="218" spans="1:23" s="69" customFormat="1" ht="16.5">
      <c r="A218" s="41"/>
      <c r="B218" s="101"/>
      <c r="C218" s="40"/>
      <c r="D218" s="39"/>
      <c r="E218" s="39" t="s">
        <v>7</v>
      </c>
      <c r="F218" s="10"/>
      <c r="G218" s="10"/>
      <c r="H218" s="10"/>
      <c r="I218" s="10"/>
      <c r="J218" s="11"/>
      <c r="K218" s="10"/>
      <c r="L218" s="10"/>
      <c r="M218" s="12"/>
      <c r="N218" s="10"/>
      <c r="O218" s="10"/>
      <c r="P218" s="10"/>
      <c r="Q218" s="10"/>
      <c r="R218" s="70">
        <f>SUM(F218:Q218)</f>
        <v>0</v>
      </c>
      <c r="S218" s="71" t="s">
        <v>28</v>
      </c>
      <c r="T218" s="96" t="s">
        <v>27</v>
      </c>
      <c r="U218" s="97"/>
      <c r="V218" s="72">
        <f>IF(S219&gt;0,TEXT(S219,"#,#")&amp;" =","")</f>
      </c>
      <c r="W218" s="105"/>
    </row>
    <row r="219" spans="1:23" s="69" customFormat="1" ht="14.25" thickBot="1">
      <c r="A219" s="73"/>
      <c r="B219" s="74"/>
      <c r="C219" s="40"/>
      <c r="D219" s="39"/>
      <c r="E219" s="39" t="s">
        <v>6</v>
      </c>
      <c r="F219" s="75">
        <f aca="true" t="shared" si="69" ref="F219:Q219">IF(F218&gt;0,+F218/F217,0)</f>
        <v>0</v>
      </c>
      <c r="G219" s="75">
        <f t="shared" si="69"/>
        <v>0</v>
      </c>
      <c r="H219" s="75">
        <f t="shared" si="69"/>
        <v>0</v>
      </c>
      <c r="I219" s="75">
        <f t="shared" si="69"/>
        <v>0</v>
      </c>
      <c r="J219" s="75">
        <f t="shared" si="69"/>
        <v>0</v>
      </c>
      <c r="K219" s="75">
        <f t="shared" si="69"/>
        <v>0</v>
      </c>
      <c r="L219" s="75">
        <f t="shared" si="69"/>
        <v>0</v>
      </c>
      <c r="M219" s="75">
        <f t="shared" si="69"/>
        <v>0</v>
      </c>
      <c r="N219" s="75">
        <f t="shared" si="69"/>
        <v>0</v>
      </c>
      <c r="O219" s="75">
        <f t="shared" si="69"/>
        <v>0</v>
      </c>
      <c r="P219" s="75">
        <f t="shared" si="69"/>
        <v>0</v>
      </c>
      <c r="Q219" s="75">
        <f t="shared" si="69"/>
        <v>0</v>
      </c>
      <c r="R219" s="70">
        <f>IF(R217&gt;0,INT(R218/R217),0)</f>
        <v>0</v>
      </c>
      <c r="S219" s="76">
        <f>+S217*$N$6*1.05</f>
        <v>0</v>
      </c>
      <c r="T219" s="77">
        <f>IF(R219&gt;0,R217*R219*1.05,"")</f>
      </c>
      <c r="U219" s="78"/>
      <c r="V219" s="79">
        <f>IF(ISTEXT(T219),"",T219-S219)</f>
      </c>
      <c r="W219" s="106"/>
    </row>
    <row r="220" spans="1:27" ht="13.5" customHeight="1" thickBot="1">
      <c r="A220" s="16" t="s">
        <v>70</v>
      </c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58">
        <f>SUM(V11:V219)</f>
        <v>0</v>
      </c>
      <c r="U220" s="58"/>
      <c r="V220" s="59"/>
      <c r="W220" s="43"/>
      <c r="X220" s="3"/>
      <c r="Y220" s="3"/>
      <c r="Z220" s="3"/>
      <c r="AA220" s="3"/>
    </row>
    <row r="221" spans="1:27" ht="16.5" customHeight="1" thickBo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9"/>
      <c r="U221" s="19"/>
      <c r="V221" s="19"/>
      <c r="W221" s="44"/>
      <c r="X221" s="3"/>
      <c r="Y221" s="3"/>
      <c r="Z221" s="3"/>
      <c r="AA221" s="3"/>
    </row>
    <row r="222" spans="1:23" ht="14.25" customHeight="1" thickBot="1">
      <c r="A222" s="21"/>
      <c r="B222" s="22" t="s">
        <v>29</v>
      </c>
      <c r="C222" s="23" t="s">
        <v>66</v>
      </c>
      <c r="D222" s="23"/>
      <c r="E222" s="23"/>
      <c r="F222" s="23"/>
      <c r="G222" s="23">
        <f>IF(T220&gt;0,TEXT(T220,"#,##")&amp;" － "&amp;TEXT($N$3,"#,##")&amp;"×　１　％＝","")</f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 t="str">
        <f>IF(T222&gt;0,"スライド対象 ","スライド対象外")</f>
        <v>スライド対象外</v>
      </c>
      <c r="R222" s="23"/>
      <c r="S222" s="23"/>
      <c r="T222" s="37">
        <f>+T220-($N$3*0.01)</f>
        <v>0</v>
      </c>
      <c r="U222" s="37"/>
      <c r="V222" s="60"/>
      <c r="W222" s="43"/>
    </row>
    <row r="223" spans="1:22" s="3" customFormat="1" ht="22.5" customHeight="1" thickBo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5"/>
      <c r="U223" s="5"/>
      <c r="V223" s="5"/>
    </row>
    <row r="224" spans="1:27" s="3" customFormat="1" ht="22.5" customHeight="1">
      <c r="A224" s="47" t="s">
        <v>0</v>
      </c>
      <c r="B224" s="48" t="s">
        <v>1</v>
      </c>
      <c r="C224" s="49" t="s">
        <v>23</v>
      </c>
      <c r="D224" s="49" t="s">
        <v>77</v>
      </c>
      <c r="E224" s="50" t="s">
        <v>4</v>
      </c>
      <c r="F224" s="51" t="s">
        <v>2</v>
      </c>
      <c r="G224" s="51" t="s">
        <v>8</v>
      </c>
      <c r="H224" s="51" t="s">
        <v>9</v>
      </c>
      <c r="I224" s="51" t="s">
        <v>10</v>
      </c>
      <c r="J224" s="51" t="s">
        <v>11</v>
      </c>
      <c r="K224" s="51" t="s">
        <v>12</v>
      </c>
      <c r="L224" s="51" t="s">
        <v>13</v>
      </c>
      <c r="M224" s="51" t="s">
        <v>14</v>
      </c>
      <c r="N224" s="51" t="s">
        <v>15</v>
      </c>
      <c r="O224" s="51" t="s">
        <v>16</v>
      </c>
      <c r="P224" s="51" t="s">
        <v>17</v>
      </c>
      <c r="Q224" s="51" t="s">
        <v>18</v>
      </c>
      <c r="R224" s="49" t="s">
        <v>26</v>
      </c>
      <c r="S224" s="49" t="s">
        <v>3</v>
      </c>
      <c r="T224" s="61" t="s">
        <v>24</v>
      </c>
      <c r="U224" s="62"/>
      <c r="V224" s="52" t="s">
        <v>25</v>
      </c>
      <c r="W224" s="54" t="s">
        <v>76</v>
      </c>
      <c r="X224"/>
      <c r="Y224"/>
      <c r="Z224"/>
      <c r="AA224"/>
    </row>
    <row r="225" spans="1:27" ht="25.5" customHeight="1" thickBot="1">
      <c r="A225" s="4" t="s">
        <v>63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5"/>
      <c r="V225" s="5"/>
      <c r="W225" s="3"/>
      <c r="X225" s="3"/>
      <c r="Y225" s="3"/>
      <c r="Z225" s="3"/>
      <c r="AA225" s="3"/>
    </row>
    <row r="226" spans="1:27" s="3" customFormat="1" ht="22.5" customHeight="1" thickBot="1">
      <c r="A226" s="13"/>
      <c r="B226" s="56"/>
      <c r="C226" s="14"/>
      <c r="D226" s="15"/>
      <c r="E226" s="93" t="s">
        <v>5</v>
      </c>
      <c r="F226" s="7"/>
      <c r="G226" s="7"/>
      <c r="H226" s="8"/>
      <c r="I226" s="7"/>
      <c r="J226" s="7"/>
      <c r="K226" s="7"/>
      <c r="L226" s="8"/>
      <c r="M226" s="7"/>
      <c r="N226" s="7"/>
      <c r="O226" s="7"/>
      <c r="P226" s="7"/>
      <c r="Q226" s="9"/>
      <c r="R226" s="64">
        <f>SUM(F226:Q226)</f>
        <v>0</v>
      </c>
      <c r="S226" s="65">
        <f>+C226*D226</f>
        <v>0</v>
      </c>
      <c r="T226" s="66">
        <f>IF(R228&gt;0,TEXT(R226,"###")&amp;"×"&amp;TEXT(R228,"#,##")&amp;"×1.05=","")</f>
      </c>
      <c r="U226" s="67"/>
      <c r="V226" s="90">
        <f>IF(ISTEXT(T228),"",TEXT(T228,"#,##")&amp;" -")</f>
      </c>
      <c r="W226" s="109"/>
      <c r="X226" s="69"/>
      <c r="Y226" s="69"/>
      <c r="Z226" s="69"/>
      <c r="AA226" s="69"/>
    </row>
    <row r="227" spans="1:27" ht="17.25" thickBot="1">
      <c r="A227" s="41"/>
      <c r="B227" s="57"/>
      <c r="C227" s="40"/>
      <c r="D227" s="39"/>
      <c r="E227" s="94" t="s">
        <v>7</v>
      </c>
      <c r="F227" s="10"/>
      <c r="G227" s="10"/>
      <c r="H227" s="10"/>
      <c r="I227" s="10"/>
      <c r="J227" s="11"/>
      <c r="K227" s="10"/>
      <c r="L227" s="10"/>
      <c r="M227" s="12"/>
      <c r="N227" s="10"/>
      <c r="O227" s="10"/>
      <c r="P227" s="10"/>
      <c r="Q227" s="10"/>
      <c r="R227" s="70">
        <f>SUM(F227:Q227)</f>
        <v>0</v>
      </c>
      <c r="S227" s="71" t="s">
        <v>28</v>
      </c>
      <c r="T227" s="123" t="s">
        <v>27</v>
      </c>
      <c r="U227" s="124"/>
      <c r="V227" s="91">
        <f>IF(S228&gt;0,TEXT(S228,"#,#")&amp;" =","")</f>
      </c>
      <c r="W227" s="109"/>
      <c r="X227" s="69"/>
      <c r="Y227" s="69"/>
      <c r="Z227" s="69"/>
      <c r="AA227" s="69"/>
    </row>
    <row r="228" spans="1:27" s="3" customFormat="1" ht="19.5" thickBot="1">
      <c r="A228" s="73"/>
      <c r="B228" s="74"/>
      <c r="C228" s="40"/>
      <c r="D228" s="39"/>
      <c r="E228" s="94" t="s">
        <v>6</v>
      </c>
      <c r="F228" s="75">
        <f aca="true" t="shared" si="70" ref="F228:Q228">IF(F227&gt;0,+F227/F226,0)</f>
        <v>0</v>
      </c>
      <c r="G228" s="75">
        <f t="shared" si="70"/>
        <v>0</v>
      </c>
      <c r="H228" s="75">
        <f t="shared" si="70"/>
        <v>0</v>
      </c>
      <c r="I228" s="75">
        <f t="shared" si="70"/>
        <v>0</v>
      </c>
      <c r="J228" s="75">
        <f t="shared" si="70"/>
        <v>0</v>
      </c>
      <c r="K228" s="75">
        <f t="shared" si="70"/>
        <v>0</v>
      </c>
      <c r="L228" s="75">
        <f t="shared" si="70"/>
        <v>0</v>
      </c>
      <c r="M228" s="75">
        <f t="shared" si="70"/>
        <v>0</v>
      </c>
      <c r="N228" s="75">
        <f t="shared" si="70"/>
        <v>0</v>
      </c>
      <c r="O228" s="75">
        <f t="shared" si="70"/>
        <v>0</v>
      </c>
      <c r="P228" s="75">
        <f t="shared" si="70"/>
        <v>0</v>
      </c>
      <c r="Q228" s="75">
        <f t="shared" si="70"/>
        <v>0</v>
      </c>
      <c r="R228" s="70">
        <f>IF(R226&gt;0,INT(R227/R226),0)</f>
        <v>0</v>
      </c>
      <c r="S228" s="76">
        <f>+S226*$N$6*1.05</f>
        <v>0</v>
      </c>
      <c r="T228" s="98">
        <f>IF(R228&gt;0,R226*R228*1.05,"")</f>
      </c>
      <c r="U228" s="99"/>
      <c r="V228" s="92">
        <f>IF(ISTEXT(T228),"",T228-S228)</f>
      </c>
      <c r="W228" s="109"/>
      <c r="X228" s="69"/>
      <c r="Y228" s="69"/>
      <c r="Z228" s="69"/>
      <c r="AA228" s="69"/>
    </row>
    <row r="229" spans="1:23" s="69" customFormat="1" ht="14.25" thickBot="1">
      <c r="A229" s="13"/>
      <c r="B229" s="100"/>
      <c r="C229" s="14"/>
      <c r="D229" s="15"/>
      <c r="E229" s="55" t="s">
        <v>5</v>
      </c>
      <c r="F229" s="7"/>
      <c r="G229" s="7"/>
      <c r="H229" s="8"/>
      <c r="I229" s="7"/>
      <c r="J229" s="7"/>
      <c r="K229" s="7"/>
      <c r="L229" s="8"/>
      <c r="M229" s="7"/>
      <c r="N229" s="7"/>
      <c r="O229" s="7"/>
      <c r="P229" s="7"/>
      <c r="Q229" s="9"/>
      <c r="R229" s="64">
        <f>SUM(F229:Q229)</f>
        <v>0</v>
      </c>
      <c r="S229" s="65">
        <f>+C229*D229</f>
        <v>0</v>
      </c>
      <c r="T229" s="102">
        <f>IF(R231&gt;0,TEXT(R229,"###")&amp;"×"&amp;TEXT(R231,"#,##")&amp;"×1.05=","")</f>
      </c>
      <c r="U229" s="103"/>
      <c r="V229" s="90">
        <f>IF(ISTEXT(T231),"",TEXT(T231,"#,##")&amp;" -")</f>
      </c>
      <c r="W229" s="109"/>
    </row>
    <row r="230" spans="1:23" s="69" customFormat="1" ht="17.25" thickBot="1">
      <c r="A230" s="41"/>
      <c r="B230" s="101"/>
      <c r="C230" s="40"/>
      <c r="D230" s="39"/>
      <c r="E230" s="39" t="s">
        <v>7</v>
      </c>
      <c r="F230" s="10"/>
      <c r="G230" s="10"/>
      <c r="H230" s="10"/>
      <c r="I230" s="10"/>
      <c r="J230" s="11"/>
      <c r="K230" s="10"/>
      <c r="L230" s="10"/>
      <c r="M230" s="12"/>
      <c r="N230" s="10"/>
      <c r="O230" s="10"/>
      <c r="P230" s="10"/>
      <c r="Q230" s="10"/>
      <c r="R230" s="70">
        <f>SUM(F230:Q230)</f>
        <v>0</v>
      </c>
      <c r="S230" s="71" t="s">
        <v>28</v>
      </c>
      <c r="T230" s="123" t="s">
        <v>27</v>
      </c>
      <c r="U230" s="124"/>
      <c r="V230" s="91">
        <f>IF(S231&gt;0,TEXT(S231,"#,#")&amp;" =","")</f>
      </c>
      <c r="W230" s="109"/>
    </row>
    <row r="231" spans="1:23" s="69" customFormat="1" ht="14.25" thickBot="1">
      <c r="A231" s="73"/>
      <c r="B231" s="74"/>
      <c r="C231" s="40"/>
      <c r="D231" s="39"/>
      <c r="E231" s="39" t="s">
        <v>6</v>
      </c>
      <c r="F231" s="75">
        <f aca="true" t="shared" si="71" ref="F231:Q231">IF(F230&gt;0,+F230/F229,0)</f>
        <v>0</v>
      </c>
      <c r="G231" s="75">
        <f t="shared" si="71"/>
        <v>0</v>
      </c>
      <c r="H231" s="75">
        <f t="shared" si="71"/>
        <v>0</v>
      </c>
      <c r="I231" s="75">
        <f t="shared" si="71"/>
        <v>0</v>
      </c>
      <c r="J231" s="75">
        <f t="shared" si="71"/>
        <v>0</v>
      </c>
      <c r="K231" s="75">
        <f t="shared" si="71"/>
        <v>0</v>
      </c>
      <c r="L231" s="75">
        <f t="shared" si="71"/>
        <v>0</v>
      </c>
      <c r="M231" s="75">
        <f t="shared" si="71"/>
        <v>0</v>
      </c>
      <c r="N231" s="75">
        <f t="shared" si="71"/>
        <v>0</v>
      </c>
      <c r="O231" s="75">
        <f t="shared" si="71"/>
        <v>0</v>
      </c>
      <c r="P231" s="75">
        <f t="shared" si="71"/>
        <v>0</v>
      </c>
      <c r="Q231" s="75">
        <f t="shared" si="71"/>
        <v>0</v>
      </c>
      <c r="R231" s="70">
        <f>IF(R229&gt;0,INT(R230/R229),0)</f>
        <v>0</v>
      </c>
      <c r="S231" s="76">
        <f>+S229*$N$6*1.05</f>
        <v>0</v>
      </c>
      <c r="T231" s="98">
        <f>IF(R231&gt;0,R229*R231*1.05,"")</f>
      </c>
      <c r="U231" s="99"/>
      <c r="V231" s="92">
        <f>IF(ISTEXT(T231),"",T231-S231)</f>
      </c>
      <c r="W231" s="109"/>
    </row>
    <row r="232" spans="1:23" s="69" customFormat="1" ht="14.25" thickBot="1">
      <c r="A232" s="13"/>
      <c r="B232" s="100"/>
      <c r="C232" s="14"/>
      <c r="D232" s="15"/>
      <c r="E232" s="55" t="s">
        <v>5</v>
      </c>
      <c r="F232" s="7"/>
      <c r="G232" s="7"/>
      <c r="H232" s="8"/>
      <c r="I232" s="7"/>
      <c r="J232" s="7"/>
      <c r="K232" s="7"/>
      <c r="L232" s="8"/>
      <c r="M232" s="7"/>
      <c r="N232" s="7"/>
      <c r="O232" s="7"/>
      <c r="P232" s="7"/>
      <c r="Q232" s="9"/>
      <c r="R232" s="64">
        <f>SUM(F232:Q232)</f>
        <v>0</v>
      </c>
      <c r="S232" s="65">
        <f>+C232*D232</f>
        <v>0</v>
      </c>
      <c r="T232" s="102">
        <f>IF(R234&gt;0,TEXT(R232,"###")&amp;"×"&amp;TEXT(R234,"#,##")&amp;"×1.05=","")</f>
      </c>
      <c r="U232" s="103"/>
      <c r="V232" s="90">
        <f>IF(ISTEXT(T234),"",TEXT(T234,"#,##")&amp;" -")</f>
      </c>
      <c r="W232" s="109"/>
    </row>
    <row r="233" spans="1:23" s="69" customFormat="1" ht="17.25" thickBot="1">
      <c r="A233" s="41"/>
      <c r="B233" s="101"/>
      <c r="C233" s="40"/>
      <c r="D233" s="39"/>
      <c r="E233" s="39" t="s">
        <v>7</v>
      </c>
      <c r="F233" s="10"/>
      <c r="G233" s="10"/>
      <c r="H233" s="10"/>
      <c r="I233" s="10"/>
      <c r="J233" s="11"/>
      <c r="K233" s="10"/>
      <c r="L233" s="10"/>
      <c r="M233" s="12"/>
      <c r="N233" s="10"/>
      <c r="O233" s="10"/>
      <c r="P233" s="10"/>
      <c r="Q233" s="10"/>
      <c r="R233" s="70">
        <f>SUM(F233:Q233)</f>
        <v>0</v>
      </c>
      <c r="S233" s="71" t="s">
        <v>28</v>
      </c>
      <c r="T233" s="96" t="s">
        <v>27</v>
      </c>
      <c r="U233" s="97"/>
      <c r="V233" s="91">
        <f>IF(S234&gt;0,TEXT(S234,"#,#")&amp;" =","")</f>
      </c>
      <c r="W233" s="109"/>
    </row>
    <row r="234" spans="1:23" s="69" customFormat="1" ht="14.25" thickBot="1">
      <c r="A234" s="73"/>
      <c r="B234" s="74"/>
      <c r="C234" s="40"/>
      <c r="D234" s="39"/>
      <c r="E234" s="39" t="s">
        <v>6</v>
      </c>
      <c r="F234" s="75">
        <f aca="true" t="shared" si="72" ref="F234:Q234">IF(F233&gt;0,+F233/F232,0)</f>
        <v>0</v>
      </c>
      <c r="G234" s="75">
        <f t="shared" si="72"/>
        <v>0</v>
      </c>
      <c r="H234" s="75">
        <f t="shared" si="72"/>
        <v>0</v>
      </c>
      <c r="I234" s="75">
        <f t="shared" si="72"/>
        <v>0</v>
      </c>
      <c r="J234" s="75">
        <f t="shared" si="72"/>
        <v>0</v>
      </c>
      <c r="K234" s="75">
        <f t="shared" si="72"/>
        <v>0</v>
      </c>
      <c r="L234" s="75">
        <f t="shared" si="72"/>
        <v>0</v>
      </c>
      <c r="M234" s="75">
        <f t="shared" si="72"/>
        <v>0</v>
      </c>
      <c r="N234" s="75">
        <f t="shared" si="72"/>
        <v>0</v>
      </c>
      <c r="O234" s="75">
        <f t="shared" si="72"/>
        <v>0</v>
      </c>
      <c r="P234" s="75">
        <f t="shared" si="72"/>
        <v>0</v>
      </c>
      <c r="Q234" s="75">
        <f t="shared" si="72"/>
        <v>0</v>
      </c>
      <c r="R234" s="70">
        <f>IF(R232&gt;0,INT(R233/R232),0)</f>
        <v>0</v>
      </c>
      <c r="S234" s="76">
        <f>+S232*$N$6*1.05</f>
        <v>0</v>
      </c>
      <c r="T234" s="98">
        <f>IF(R234&gt;0,R232*R234*1.05,"")</f>
      </c>
      <c r="U234" s="99"/>
      <c r="V234" s="92">
        <f>IF(ISTEXT(T234),"",T234-S234)</f>
      </c>
      <c r="W234" s="109"/>
    </row>
    <row r="235" spans="1:23" s="69" customFormat="1" ht="14.25" thickBot="1">
      <c r="A235" s="13"/>
      <c r="B235" s="100"/>
      <c r="C235" s="14"/>
      <c r="D235" s="15"/>
      <c r="E235" s="55" t="s">
        <v>5</v>
      </c>
      <c r="F235" s="7"/>
      <c r="G235" s="7"/>
      <c r="H235" s="8"/>
      <c r="I235" s="7"/>
      <c r="J235" s="7"/>
      <c r="K235" s="7"/>
      <c r="L235" s="8"/>
      <c r="M235" s="7"/>
      <c r="N235" s="7"/>
      <c r="O235" s="7"/>
      <c r="P235" s="7"/>
      <c r="Q235" s="9"/>
      <c r="R235" s="64">
        <f>SUM(F235:Q235)</f>
        <v>0</v>
      </c>
      <c r="S235" s="65">
        <f>+C235*D235</f>
        <v>0</v>
      </c>
      <c r="T235" s="102">
        <f>IF(R237&gt;0,TEXT(R235,"###")&amp;"×"&amp;TEXT(R237,"#,##")&amp;"×1.05=","")</f>
      </c>
      <c r="U235" s="103"/>
      <c r="V235" s="90">
        <f>IF(ISTEXT(T237),"",TEXT(T237,"#,##")&amp;" -")</f>
      </c>
      <c r="W235" s="109"/>
    </row>
    <row r="236" spans="1:23" s="69" customFormat="1" ht="17.25" thickBot="1">
      <c r="A236" s="41"/>
      <c r="B236" s="101"/>
      <c r="C236" s="40"/>
      <c r="D236" s="39"/>
      <c r="E236" s="39" t="s">
        <v>7</v>
      </c>
      <c r="F236" s="10"/>
      <c r="G236" s="10"/>
      <c r="H236" s="10"/>
      <c r="I236" s="10"/>
      <c r="J236" s="11"/>
      <c r="K236" s="10"/>
      <c r="L236" s="10"/>
      <c r="M236" s="12"/>
      <c r="N236" s="10"/>
      <c r="O236" s="10"/>
      <c r="P236" s="10"/>
      <c r="Q236" s="10"/>
      <c r="R236" s="70">
        <f>SUM(F236:Q236)</f>
        <v>0</v>
      </c>
      <c r="S236" s="71" t="s">
        <v>28</v>
      </c>
      <c r="T236" s="96" t="s">
        <v>27</v>
      </c>
      <c r="U236" s="97"/>
      <c r="V236" s="91">
        <f>IF(S237&gt;0,TEXT(S237,"#,#")&amp;" =","")</f>
      </c>
      <c r="W236" s="109"/>
    </row>
    <row r="237" spans="1:23" s="69" customFormat="1" ht="14.25" thickBot="1">
      <c r="A237" s="73"/>
      <c r="B237" s="74"/>
      <c r="C237" s="40"/>
      <c r="D237" s="39"/>
      <c r="E237" s="39" t="s">
        <v>6</v>
      </c>
      <c r="F237" s="75">
        <f aca="true" t="shared" si="73" ref="F237:Q237">IF(F236&gt;0,+F236/F235,0)</f>
        <v>0</v>
      </c>
      <c r="G237" s="75">
        <f t="shared" si="73"/>
        <v>0</v>
      </c>
      <c r="H237" s="75">
        <f t="shared" si="73"/>
        <v>0</v>
      </c>
      <c r="I237" s="75">
        <f t="shared" si="73"/>
        <v>0</v>
      </c>
      <c r="J237" s="75">
        <f t="shared" si="73"/>
        <v>0</v>
      </c>
      <c r="K237" s="75">
        <f t="shared" si="73"/>
        <v>0</v>
      </c>
      <c r="L237" s="75">
        <f t="shared" si="73"/>
        <v>0</v>
      </c>
      <c r="M237" s="75">
        <f t="shared" si="73"/>
        <v>0</v>
      </c>
      <c r="N237" s="75">
        <f t="shared" si="73"/>
        <v>0</v>
      </c>
      <c r="O237" s="75">
        <f t="shared" si="73"/>
        <v>0</v>
      </c>
      <c r="P237" s="75">
        <f t="shared" si="73"/>
        <v>0</v>
      </c>
      <c r="Q237" s="75">
        <f t="shared" si="73"/>
        <v>0</v>
      </c>
      <c r="R237" s="70">
        <f>IF(R235&gt;0,INT(R236/R235),0)</f>
        <v>0</v>
      </c>
      <c r="S237" s="76">
        <f>+S235*$N$6*1.05</f>
        <v>0</v>
      </c>
      <c r="T237" s="98">
        <f>IF(R237&gt;0,R235*R237*1.05,"")</f>
      </c>
      <c r="U237" s="99"/>
      <c r="V237" s="92">
        <f>IF(ISTEXT(T237),"",T237-S237)</f>
      </c>
      <c r="W237" s="109"/>
    </row>
    <row r="238" spans="1:23" s="69" customFormat="1" ht="14.25" thickBot="1">
      <c r="A238" s="13"/>
      <c r="B238" s="100"/>
      <c r="C238" s="14"/>
      <c r="D238" s="15"/>
      <c r="E238" s="55" t="s">
        <v>5</v>
      </c>
      <c r="F238" s="7"/>
      <c r="G238" s="7"/>
      <c r="H238" s="8"/>
      <c r="I238" s="7"/>
      <c r="J238" s="7"/>
      <c r="K238" s="7"/>
      <c r="L238" s="8"/>
      <c r="M238" s="7"/>
      <c r="N238" s="7"/>
      <c r="O238" s="7"/>
      <c r="P238" s="7"/>
      <c r="Q238" s="9"/>
      <c r="R238" s="64">
        <f>SUM(F238:Q238)</f>
        <v>0</v>
      </c>
      <c r="S238" s="65">
        <f>+C238*D238</f>
        <v>0</v>
      </c>
      <c r="T238" s="102">
        <f>IF(R240&gt;0,TEXT(R238,"###")&amp;"×"&amp;TEXT(R240,"#,##")&amp;"×1.05=","")</f>
      </c>
      <c r="U238" s="103"/>
      <c r="V238" s="90">
        <f>IF(ISTEXT(T240),"",TEXT(T240,"#,##")&amp;" -")</f>
      </c>
      <c r="W238" s="109"/>
    </row>
    <row r="239" spans="1:23" s="69" customFormat="1" ht="17.25" thickBot="1">
      <c r="A239" s="41"/>
      <c r="B239" s="101"/>
      <c r="C239" s="40"/>
      <c r="D239" s="39"/>
      <c r="E239" s="39" t="s">
        <v>7</v>
      </c>
      <c r="F239" s="10"/>
      <c r="G239" s="10"/>
      <c r="H239" s="10"/>
      <c r="I239" s="10"/>
      <c r="J239" s="11"/>
      <c r="K239" s="10"/>
      <c r="L239" s="10"/>
      <c r="M239" s="12"/>
      <c r="N239" s="10"/>
      <c r="O239" s="10"/>
      <c r="P239" s="10"/>
      <c r="Q239" s="10"/>
      <c r="R239" s="70">
        <f>SUM(F239:Q239)</f>
        <v>0</v>
      </c>
      <c r="S239" s="71" t="s">
        <v>28</v>
      </c>
      <c r="T239" s="96" t="s">
        <v>27</v>
      </c>
      <c r="U239" s="97"/>
      <c r="V239" s="91">
        <f>IF(S240&gt;0,TEXT(S240,"#,#")&amp;" =","")</f>
      </c>
      <c r="W239" s="109"/>
    </row>
    <row r="240" spans="1:23" s="69" customFormat="1" ht="14.25" thickBot="1">
      <c r="A240" s="80"/>
      <c r="B240" s="81"/>
      <c r="C240" s="82"/>
      <c r="D240" s="83"/>
      <c r="E240" s="83" t="s">
        <v>6</v>
      </c>
      <c r="F240" s="84">
        <f aca="true" t="shared" si="74" ref="F240:Q240">IF(F239&gt;0,+F239/F238,0)</f>
        <v>0</v>
      </c>
      <c r="G240" s="84">
        <f t="shared" si="74"/>
        <v>0</v>
      </c>
      <c r="H240" s="84">
        <f t="shared" si="74"/>
        <v>0</v>
      </c>
      <c r="I240" s="84">
        <f t="shared" si="74"/>
        <v>0</v>
      </c>
      <c r="J240" s="84">
        <f t="shared" si="74"/>
        <v>0</v>
      </c>
      <c r="K240" s="84">
        <f t="shared" si="74"/>
        <v>0</v>
      </c>
      <c r="L240" s="84">
        <f t="shared" si="74"/>
        <v>0</v>
      </c>
      <c r="M240" s="84">
        <f t="shared" si="74"/>
        <v>0</v>
      </c>
      <c r="N240" s="84">
        <f t="shared" si="74"/>
        <v>0</v>
      </c>
      <c r="O240" s="84">
        <f t="shared" si="74"/>
        <v>0</v>
      </c>
      <c r="P240" s="84">
        <f t="shared" si="74"/>
        <v>0</v>
      </c>
      <c r="Q240" s="84">
        <f t="shared" si="74"/>
        <v>0</v>
      </c>
      <c r="R240" s="85">
        <f>IF(R238&gt;0,INT(R239/R238),0)</f>
        <v>0</v>
      </c>
      <c r="S240" s="86">
        <f>+S238*$N$6*1.05</f>
        <v>0</v>
      </c>
      <c r="T240" s="98">
        <f>IF(R240&gt;0,R238*R240*1.05,"")</f>
      </c>
      <c r="U240" s="99"/>
      <c r="V240" s="92">
        <f>IF(ISTEXT(T240),"",T240-S240)</f>
      </c>
      <c r="W240" s="109"/>
    </row>
    <row r="241" spans="1:27" s="69" customFormat="1" ht="19.5" thickBot="1">
      <c r="A241" s="16" t="s">
        <v>69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29">
        <f>SUM(V226:V240)</f>
        <v>0</v>
      </c>
      <c r="U241" s="129"/>
      <c r="V241" s="130"/>
      <c r="W241" s="46"/>
      <c r="X241" s="3"/>
      <c r="Y241" s="3"/>
      <c r="Z241" s="3"/>
      <c r="AA241" s="3"/>
    </row>
    <row r="242" spans="1:27" s="69" customFormat="1" ht="19.5" thickBo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9"/>
      <c r="V242" s="19"/>
      <c r="W242" s="3"/>
      <c r="X242" s="3"/>
      <c r="Y242" s="3"/>
      <c r="Z242" s="3"/>
      <c r="AA242" s="3"/>
    </row>
    <row r="243" spans="1:27" s="69" customFormat="1" ht="19.5" thickBot="1">
      <c r="A243" s="21"/>
      <c r="B243" s="22" t="s">
        <v>29</v>
      </c>
      <c r="C243" s="23" t="s">
        <v>66</v>
      </c>
      <c r="D243" s="23"/>
      <c r="E243" s="23"/>
      <c r="F243" s="23"/>
      <c r="G243" s="23">
        <f>IF(T241&gt;0,TEXT(T241,"#,##")&amp;" － "&amp;TEXT($N$3,"#,##")&amp;"×　１　％＝","")</f>
      </c>
      <c r="H243" s="23"/>
      <c r="I243" s="23"/>
      <c r="J243" s="23"/>
      <c r="K243" s="23"/>
      <c r="L243" s="23"/>
      <c r="M243" s="23"/>
      <c r="N243" s="23"/>
      <c r="O243" s="23"/>
      <c r="P243" s="23"/>
      <c r="Q243" s="23" t="str">
        <f>IF(T243&gt;0,"スライド対象 ","スライド対象外")</f>
        <v>スライド対象外</v>
      </c>
      <c r="R243" s="23"/>
      <c r="S243" s="23"/>
      <c r="T243" s="110">
        <f>IF(T241&gt;0,T241-($N$3*0.01),0)</f>
        <v>0</v>
      </c>
      <c r="U243" s="110"/>
      <c r="V243" s="111"/>
      <c r="W243"/>
      <c r="X243"/>
      <c r="Y243"/>
      <c r="Z243"/>
      <c r="AA243"/>
    </row>
    <row r="244" spans="1:27" s="3" customFormat="1" ht="22.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/>
      <c r="X244"/>
      <c r="Y244"/>
      <c r="Z244"/>
      <c r="AA244"/>
    </row>
    <row r="245" spans="1:27" s="3" customFormat="1" ht="14.25" customHeight="1" thickBo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/>
      <c r="X245"/>
      <c r="Y245"/>
      <c r="Z245"/>
      <c r="AA245"/>
    </row>
    <row r="246" spans="1:22" ht="25.5" customHeight="1" thickBot="1">
      <c r="A246" s="21"/>
      <c r="B246" s="22" t="s">
        <v>74</v>
      </c>
      <c r="C246" s="23" t="s">
        <v>67</v>
      </c>
      <c r="D246" s="23"/>
      <c r="E246" s="23"/>
      <c r="F246" s="23"/>
      <c r="G246" s="23"/>
      <c r="H246" s="23"/>
      <c r="I246" s="23"/>
      <c r="J246" s="23" t="str">
        <f>"( "&amp;TEXT(IF(T222&gt;0,T220,0),"#,#0")&amp;" ＋ "&amp;TEXT(IF(T243&gt;0,T241,0),"#,#0")&amp;" ) -"&amp;TEXT(IF($N$3&gt;0,$N$3,0),"#,#0")&amp;"×　１／１００）　×　１００/１０５　＝"</f>
        <v>( 0 ＋ 0 ) -0×　１／１００）　×　１００/１０５　＝</v>
      </c>
      <c r="K246" s="23"/>
      <c r="L246" s="23"/>
      <c r="M246" s="23"/>
      <c r="N246" s="23"/>
      <c r="O246" s="23"/>
      <c r="P246" s="23"/>
      <c r="Q246" s="23"/>
      <c r="R246" s="23"/>
      <c r="S246" s="23"/>
      <c r="T246" s="110">
        <f>((IF(T222&gt;0,T220,0)+IF(T243&gt;0,T241,0))-$N$3*0.01)/1.05</f>
        <v>0</v>
      </c>
      <c r="U246" s="110"/>
      <c r="V246" s="111"/>
    </row>
    <row r="247" spans="18:22" ht="19.5" thickBot="1">
      <c r="R247" s="37" t="s">
        <v>71</v>
      </c>
      <c r="S247" s="37"/>
      <c r="T247" s="37"/>
      <c r="U247" s="110">
        <f>ROUNDDOWN(T246,-3)</f>
        <v>0</v>
      </c>
      <c r="V247" s="110"/>
    </row>
    <row r="248" spans="1:22" ht="19.5" thickBot="1">
      <c r="A248" s="21"/>
      <c r="B248" s="22" t="s">
        <v>74</v>
      </c>
      <c r="C248" s="23" t="s">
        <v>68</v>
      </c>
      <c r="D248" s="23"/>
      <c r="E248" s="23"/>
      <c r="F248" s="23"/>
      <c r="G248" s="23" t="str">
        <f>TEXT(IF(U247&gt;0,U247,0),"#,#0")&amp;"　×　１０５/１００　＝"</f>
        <v>0　×　１０５/１００　＝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110">
        <f>IF(U247&gt;0,U247,0)*1.05</f>
        <v>0</v>
      </c>
      <c r="U248" s="110"/>
      <c r="V248" s="111"/>
    </row>
    <row r="249" ht="25.5" customHeight="1"/>
    <row r="250" spans="14:20" ht="14.25">
      <c r="N250" s="107" t="s">
        <v>81</v>
      </c>
      <c r="O250" s="107"/>
      <c r="P250" s="107"/>
      <c r="Q250" s="107" t="s">
        <v>79</v>
      </c>
      <c r="R250" s="107"/>
      <c r="S250" s="107" t="s">
        <v>80</v>
      </c>
      <c r="T250" s="107"/>
    </row>
    <row r="251" spans="14:20" ht="25.5" customHeight="1">
      <c r="N251" s="108"/>
      <c r="O251" s="108"/>
      <c r="P251" s="108"/>
      <c r="Q251" s="108"/>
      <c r="R251" s="108"/>
      <c r="S251" s="108"/>
      <c r="T251" s="108"/>
    </row>
    <row r="254" ht="70.5" customHeight="1"/>
  </sheetData>
  <sheetProtection deleteRows="0" selectLockedCells="1"/>
  <mergeCells count="394">
    <mergeCell ref="T159:U159"/>
    <mergeCell ref="B232:B233"/>
    <mergeCell ref="T232:U232"/>
    <mergeCell ref="T233:U233"/>
    <mergeCell ref="B199:B200"/>
    <mergeCell ref="T199:U199"/>
    <mergeCell ref="T200:U200"/>
    <mergeCell ref="T201:U201"/>
    <mergeCell ref="B196:B197"/>
    <mergeCell ref="T196:U196"/>
    <mergeCell ref="T152:U152"/>
    <mergeCell ref="T153:U153"/>
    <mergeCell ref="O6:R6"/>
    <mergeCell ref="T158:U158"/>
    <mergeCell ref="T154:U154"/>
    <mergeCell ref="T155:U155"/>
    <mergeCell ref="T156:U156"/>
    <mergeCell ref="T157:U157"/>
    <mergeCell ref="T148:U148"/>
    <mergeCell ref="T142:U142"/>
    <mergeCell ref="T149:U149"/>
    <mergeCell ref="T143:U143"/>
    <mergeCell ref="T150:U150"/>
    <mergeCell ref="T151:U151"/>
    <mergeCell ref="T144:U144"/>
    <mergeCell ref="T145:U145"/>
    <mergeCell ref="T146:U146"/>
    <mergeCell ref="T147:U147"/>
    <mergeCell ref="T136:U136"/>
    <mergeCell ref="T137:U137"/>
    <mergeCell ref="T138:U138"/>
    <mergeCell ref="T139:U139"/>
    <mergeCell ref="T140:U140"/>
    <mergeCell ref="T141:U141"/>
    <mergeCell ref="T130:U130"/>
    <mergeCell ref="T131:U131"/>
    <mergeCell ref="T132:U132"/>
    <mergeCell ref="T133:U133"/>
    <mergeCell ref="T134:U134"/>
    <mergeCell ref="T135:U135"/>
    <mergeCell ref="T124:U124"/>
    <mergeCell ref="T125:U125"/>
    <mergeCell ref="T126:U126"/>
    <mergeCell ref="T127:U127"/>
    <mergeCell ref="T128:U128"/>
    <mergeCell ref="T129:U129"/>
    <mergeCell ref="T118:U118"/>
    <mergeCell ref="T119:U119"/>
    <mergeCell ref="T120:U120"/>
    <mergeCell ref="T121:U121"/>
    <mergeCell ref="T122:U122"/>
    <mergeCell ref="T123:U123"/>
    <mergeCell ref="T112:U112"/>
    <mergeCell ref="T113:U113"/>
    <mergeCell ref="T114:U114"/>
    <mergeCell ref="T115:U115"/>
    <mergeCell ref="T116:U116"/>
    <mergeCell ref="T117:U117"/>
    <mergeCell ref="T106:U106"/>
    <mergeCell ref="T107:U107"/>
    <mergeCell ref="T108:U108"/>
    <mergeCell ref="T109:U109"/>
    <mergeCell ref="T110:U110"/>
    <mergeCell ref="T111:U111"/>
    <mergeCell ref="T100:U100"/>
    <mergeCell ref="T101:U101"/>
    <mergeCell ref="T102:U102"/>
    <mergeCell ref="T103:U103"/>
    <mergeCell ref="T104:U104"/>
    <mergeCell ref="T105:U105"/>
    <mergeCell ref="T94:U94"/>
    <mergeCell ref="T95:U95"/>
    <mergeCell ref="T96:U96"/>
    <mergeCell ref="T97:U97"/>
    <mergeCell ref="T98:U98"/>
    <mergeCell ref="T99:U99"/>
    <mergeCell ref="T88:U88"/>
    <mergeCell ref="T89:U89"/>
    <mergeCell ref="T90:U90"/>
    <mergeCell ref="T91:U91"/>
    <mergeCell ref="T92:U92"/>
    <mergeCell ref="T93:U93"/>
    <mergeCell ref="T82:U82"/>
    <mergeCell ref="T83:U83"/>
    <mergeCell ref="T84:U84"/>
    <mergeCell ref="T85:U85"/>
    <mergeCell ref="T86:U86"/>
    <mergeCell ref="T87:U87"/>
    <mergeCell ref="T76:U76"/>
    <mergeCell ref="T77:U77"/>
    <mergeCell ref="T78:U78"/>
    <mergeCell ref="T79:U79"/>
    <mergeCell ref="T80:U80"/>
    <mergeCell ref="T81:U81"/>
    <mergeCell ref="T70:U70"/>
    <mergeCell ref="T71:U71"/>
    <mergeCell ref="T72:U72"/>
    <mergeCell ref="T73:U73"/>
    <mergeCell ref="T74:U74"/>
    <mergeCell ref="T75:U75"/>
    <mergeCell ref="T64:U64"/>
    <mergeCell ref="T65:U65"/>
    <mergeCell ref="T66:U66"/>
    <mergeCell ref="T67:U67"/>
    <mergeCell ref="T68:U68"/>
    <mergeCell ref="T69:U69"/>
    <mergeCell ref="T58:U58"/>
    <mergeCell ref="T59:U59"/>
    <mergeCell ref="T60:U60"/>
    <mergeCell ref="T61:U61"/>
    <mergeCell ref="T62:U62"/>
    <mergeCell ref="T63:U63"/>
    <mergeCell ref="T52:U52"/>
    <mergeCell ref="T53:U53"/>
    <mergeCell ref="T54:U54"/>
    <mergeCell ref="T55:U55"/>
    <mergeCell ref="T56:U56"/>
    <mergeCell ref="T57:U57"/>
    <mergeCell ref="T46:U46"/>
    <mergeCell ref="T47:U47"/>
    <mergeCell ref="T48:U48"/>
    <mergeCell ref="T49:U49"/>
    <mergeCell ref="T50:U50"/>
    <mergeCell ref="T51:U51"/>
    <mergeCell ref="T33:U33"/>
    <mergeCell ref="T40:U40"/>
    <mergeCell ref="T41:U41"/>
    <mergeCell ref="T42:U42"/>
    <mergeCell ref="T43:U43"/>
    <mergeCell ref="T44:U44"/>
    <mergeCell ref="T27:U27"/>
    <mergeCell ref="B28:B29"/>
    <mergeCell ref="T28:U28"/>
    <mergeCell ref="T29:U29"/>
    <mergeCell ref="T30:U30"/>
    <mergeCell ref="B31:B32"/>
    <mergeCell ref="T31:U31"/>
    <mergeCell ref="T32:U32"/>
    <mergeCell ref="T21:U21"/>
    <mergeCell ref="B22:B23"/>
    <mergeCell ref="T22:U22"/>
    <mergeCell ref="T23:U23"/>
    <mergeCell ref="T24:U24"/>
    <mergeCell ref="B25:B26"/>
    <mergeCell ref="T25:U25"/>
    <mergeCell ref="T26:U26"/>
    <mergeCell ref="T193:U193"/>
    <mergeCell ref="T194:U194"/>
    <mergeCell ref="T195:U195"/>
    <mergeCell ref="B16:B17"/>
    <mergeCell ref="T16:U16"/>
    <mergeCell ref="T17:U17"/>
    <mergeCell ref="T18:U18"/>
    <mergeCell ref="B19:B20"/>
    <mergeCell ref="T19:U19"/>
    <mergeCell ref="T20:U20"/>
    <mergeCell ref="T192:U192"/>
    <mergeCell ref="T214:U214"/>
    <mergeCell ref="T197:U197"/>
    <mergeCell ref="T198:U198"/>
    <mergeCell ref="T241:V241"/>
    <mergeCell ref="T243:V243"/>
    <mergeCell ref="T235:U235"/>
    <mergeCell ref="T236:U236"/>
    <mergeCell ref="T237:U237"/>
    <mergeCell ref="T238:U238"/>
    <mergeCell ref="T246:V246"/>
    <mergeCell ref="T230:U230"/>
    <mergeCell ref="T231:U231"/>
    <mergeCell ref="T239:U239"/>
    <mergeCell ref="T240:U240"/>
    <mergeCell ref="T229:U229"/>
    <mergeCell ref="T234:U234"/>
    <mergeCell ref="T227:U227"/>
    <mergeCell ref="T228:U228"/>
    <mergeCell ref="N2:R2"/>
    <mergeCell ref="L2:M2"/>
    <mergeCell ref="T178:U178"/>
    <mergeCell ref="T179:U179"/>
    <mergeCell ref="T160:U160"/>
    <mergeCell ref="T161:U161"/>
    <mergeCell ref="T162:U162"/>
    <mergeCell ref="T163:U163"/>
    <mergeCell ref="B13:B14"/>
    <mergeCell ref="T10:U10"/>
    <mergeCell ref="T11:U11"/>
    <mergeCell ref="T12:U12"/>
    <mergeCell ref="T14:U14"/>
    <mergeCell ref="T15:U15"/>
    <mergeCell ref="T216:U216"/>
    <mergeCell ref="T181:U181"/>
    <mergeCell ref="T182:U182"/>
    <mergeCell ref="T183:U183"/>
    <mergeCell ref="T215:U215"/>
    <mergeCell ref="T202:U202"/>
    <mergeCell ref="T188:U188"/>
    <mergeCell ref="T189:U189"/>
    <mergeCell ref="T190:U190"/>
    <mergeCell ref="T191:U191"/>
    <mergeCell ref="B229:B230"/>
    <mergeCell ref="B181:B182"/>
    <mergeCell ref="B184:B185"/>
    <mergeCell ref="B187:B188"/>
    <mergeCell ref="B190:B191"/>
    <mergeCell ref="B193:B194"/>
    <mergeCell ref="B217:B218"/>
    <mergeCell ref="B208:B209"/>
    <mergeCell ref="B202:B203"/>
    <mergeCell ref="K3:M3"/>
    <mergeCell ref="K4:M4"/>
    <mergeCell ref="K5:M5"/>
    <mergeCell ref="K6:M6"/>
    <mergeCell ref="B178:B179"/>
    <mergeCell ref="B160:B161"/>
    <mergeCell ref="B163:B164"/>
    <mergeCell ref="B166:B167"/>
    <mergeCell ref="B175:B176"/>
    <mergeCell ref="B10:B11"/>
    <mergeCell ref="T171:U171"/>
    <mergeCell ref="T34:U34"/>
    <mergeCell ref="T35:U35"/>
    <mergeCell ref="T36:U36"/>
    <mergeCell ref="T37:U37"/>
    <mergeCell ref="T38:U38"/>
    <mergeCell ref="T39:U39"/>
    <mergeCell ref="T164:U164"/>
    <mergeCell ref="T165:U165"/>
    <mergeCell ref="T45:U45"/>
    <mergeCell ref="T177:U177"/>
    <mergeCell ref="B172:B173"/>
    <mergeCell ref="T172:U172"/>
    <mergeCell ref="T173:U173"/>
    <mergeCell ref="T174:U174"/>
    <mergeCell ref="N3:R3"/>
    <mergeCell ref="N5:R5"/>
    <mergeCell ref="N4:R4"/>
    <mergeCell ref="T13:U13"/>
    <mergeCell ref="T8:U8"/>
    <mergeCell ref="B169:B170"/>
    <mergeCell ref="B55:B56"/>
    <mergeCell ref="B58:B59"/>
    <mergeCell ref="B61:B62"/>
    <mergeCell ref="B64:B65"/>
    <mergeCell ref="B67:B68"/>
    <mergeCell ref="B70:B71"/>
    <mergeCell ref="B73:B74"/>
    <mergeCell ref="B34:B35"/>
    <mergeCell ref="B37:B38"/>
    <mergeCell ref="B40:B41"/>
    <mergeCell ref="B43:B44"/>
    <mergeCell ref="B49:B50"/>
    <mergeCell ref="B52:B53"/>
    <mergeCell ref="B46:B47"/>
    <mergeCell ref="B88:B89"/>
    <mergeCell ref="B91:B92"/>
    <mergeCell ref="B94:B95"/>
    <mergeCell ref="B97:B98"/>
    <mergeCell ref="B76:B77"/>
    <mergeCell ref="B79:B80"/>
    <mergeCell ref="B82:B83"/>
    <mergeCell ref="B85:B86"/>
    <mergeCell ref="B112:B113"/>
    <mergeCell ref="B115:B116"/>
    <mergeCell ref="B118:B119"/>
    <mergeCell ref="B121:B122"/>
    <mergeCell ref="B100:B101"/>
    <mergeCell ref="B103:B104"/>
    <mergeCell ref="B106:B107"/>
    <mergeCell ref="B109:B110"/>
    <mergeCell ref="B136:B137"/>
    <mergeCell ref="B139:B140"/>
    <mergeCell ref="B142:B143"/>
    <mergeCell ref="B145:B146"/>
    <mergeCell ref="B124:B125"/>
    <mergeCell ref="B127:B128"/>
    <mergeCell ref="B130:B131"/>
    <mergeCell ref="B133:B134"/>
    <mergeCell ref="B148:B149"/>
    <mergeCell ref="U247:V247"/>
    <mergeCell ref="T248:V248"/>
    <mergeCell ref="B151:B152"/>
    <mergeCell ref="B154:B155"/>
    <mergeCell ref="B157:B158"/>
    <mergeCell ref="T166:U166"/>
    <mergeCell ref="T167:U167"/>
    <mergeCell ref="T168:U168"/>
    <mergeCell ref="B235:B236"/>
    <mergeCell ref="T185:U185"/>
    <mergeCell ref="T186:U186"/>
    <mergeCell ref="T187:U187"/>
    <mergeCell ref="T208:U208"/>
    <mergeCell ref="W10:W12"/>
    <mergeCell ref="W13:W15"/>
    <mergeCell ref="W16:W18"/>
    <mergeCell ref="W19:W21"/>
    <mergeCell ref="T175:U175"/>
    <mergeCell ref="T176:U176"/>
    <mergeCell ref="W238:W240"/>
    <mergeCell ref="W229:W231"/>
    <mergeCell ref="W232:W234"/>
    <mergeCell ref="W235:W237"/>
    <mergeCell ref="W199:W201"/>
    <mergeCell ref="W214:W216"/>
    <mergeCell ref="W226:W228"/>
    <mergeCell ref="N250:P250"/>
    <mergeCell ref="N251:P251"/>
    <mergeCell ref="S250:T250"/>
    <mergeCell ref="Q250:R250"/>
    <mergeCell ref="Q251:R251"/>
    <mergeCell ref="S251:T251"/>
    <mergeCell ref="B238:B239"/>
    <mergeCell ref="W217:W219"/>
    <mergeCell ref="T218:U218"/>
    <mergeCell ref="B211:B212"/>
    <mergeCell ref="T211:U211"/>
    <mergeCell ref="W211:W213"/>
    <mergeCell ref="T212:U212"/>
    <mergeCell ref="T213:U213"/>
    <mergeCell ref="B214:B215"/>
    <mergeCell ref="T217:U217"/>
    <mergeCell ref="W40:W42"/>
    <mergeCell ref="W208:W210"/>
    <mergeCell ref="T209:U209"/>
    <mergeCell ref="T210:U210"/>
    <mergeCell ref="B205:B206"/>
    <mergeCell ref="T205:U205"/>
    <mergeCell ref="W205:W207"/>
    <mergeCell ref="T206:U206"/>
    <mergeCell ref="T207:U207"/>
    <mergeCell ref="T169:U169"/>
    <mergeCell ref="W22:W24"/>
    <mergeCell ref="W25:W27"/>
    <mergeCell ref="W28:W30"/>
    <mergeCell ref="W31:W33"/>
    <mergeCell ref="W34:W36"/>
    <mergeCell ref="W37:W39"/>
    <mergeCell ref="W43:W45"/>
    <mergeCell ref="W46:W48"/>
    <mergeCell ref="W49:W51"/>
    <mergeCell ref="W52:W54"/>
    <mergeCell ref="W202:W204"/>
    <mergeCell ref="T203:U203"/>
    <mergeCell ref="T204:U204"/>
    <mergeCell ref="T170:U170"/>
    <mergeCell ref="T180:U180"/>
    <mergeCell ref="T184:U184"/>
    <mergeCell ref="W67:W69"/>
    <mergeCell ref="W70:W72"/>
    <mergeCell ref="W73:W75"/>
    <mergeCell ref="W76:W78"/>
    <mergeCell ref="W55:W57"/>
    <mergeCell ref="W58:W60"/>
    <mergeCell ref="W61:W63"/>
    <mergeCell ref="W64:W66"/>
    <mergeCell ref="W91:W93"/>
    <mergeCell ref="W94:W96"/>
    <mergeCell ref="W97:W99"/>
    <mergeCell ref="W100:W102"/>
    <mergeCell ref="W79:W81"/>
    <mergeCell ref="W82:W84"/>
    <mergeCell ref="W85:W87"/>
    <mergeCell ref="W88:W90"/>
    <mergeCell ref="W115:W117"/>
    <mergeCell ref="W118:W120"/>
    <mergeCell ref="W121:W123"/>
    <mergeCell ref="W124:W126"/>
    <mergeCell ref="W103:W105"/>
    <mergeCell ref="W106:W108"/>
    <mergeCell ref="W109:W111"/>
    <mergeCell ref="W112:W114"/>
    <mergeCell ref="W139:W141"/>
    <mergeCell ref="W142:W144"/>
    <mergeCell ref="W145:W147"/>
    <mergeCell ref="W148:W150"/>
    <mergeCell ref="W127:W129"/>
    <mergeCell ref="W130:W132"/>
    <mergeCell ref="W133:W135"/>
    <mergeCell ref="W136:W138"/>
    <mergeCell ref="W163:W165"/>
    <mergeCell ref="W166:W168"/>
    <mergeCell ref="W169:W171"/>
    <mergeCell ref="W172:W174"/>
    <mergeCell ref="W151:W153"/>
    <mergeCell ref="W154:W156"/>
    <mergeCell ref="W157:W159"/>
    <mergeCell ref="W160:W162"/>
    <mergeCell ref="W175:W177"/>
    <mergeCell ref="W190:W192"/>
    <mergeCell ref="W193:W195"/>
    <mergeCell ref="W196:W198"/>
    <mergeCell ref="W178:W180"/>
    <mergeCell ref="W181:W183"/>
    <mergeCell ref="W184:W186"/>
    <mergeCell ref="W187:W189"/>
  </mergeCells>
  <conditionalFormatting sqref="Q243 Q222">
    <cfRule type="expression" priority="1" dxfId="2" stopIfTrue="1">
      <formula>T222&lt;0</formula>
    </cfRule>
  </conditionalFormatting>
  <conditionalFormatting sqref="M235:M236 M232:M233 M226:M227 M229:M230 M238:M239 M214:M215 M199:M200 M187:M188 M184:M185 M181:M182 M178:M179 M196:M197 M10:M11 M175:M176 M172:M173 M169:M170 M166:M167 M163:M164 M160:M161 M157:M158 M154:M155 M151:M152 M148:M149 M145:M146 M142:M143 M139:M140 M136:M137 M133:M134 M130:M131 M127:M128 M124:M125 M121:M122 M118:M119 M115:M116 M112:M113 M109:M110 M106:M107 M103:M104 M100:M101 M97:M98 M94:M95 M91:M92 M88:M89 M85:M86 M82:M83 M79:M80 M76:M77 M73:M74 M70:M71 M67:M68 M64:M65 M61:M62 M58:M59 M55:M56 M52:M53 M49:M50 M46:M47 M43:M44 M40:M41 M37:M38 M34:M35 M31:M32 M190:M191 M13:M14 M193:M194 M19:M20 M22:M23 M25:M26 M28:M29 M16:M17 M217:M218 M211:M212 M208:M209 M205:M206 M202:M203">
    <cfRule type="cellIs" priority="2" dxfId="3" operator="lessThan" stopIfTrue="1">
      <formula>1</formula>
    </cfRule>
  </conditionalFormatting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8" scale="79" r:id="rId1"/>
  <rowBreaks count="4" manualBreakCount="4">
    <brk id="66" max="22" man="1"/>
    <brk id="123" max="22" man="1"/>
    <brk id="183" max="22" man="1"/>
    <brk id="22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60"/>
  <sheetViews>
    <sheetView showGridLines="0" zoomScalePageLayoutView="0" workbookViewId="0" topLeftCell="A1">
      <selection activeCell="AH6" sqref="AH6"/>
    </sheetView>
  </sheetViews>
  <sheetFormatPr defaultColWidth="9.00390625" defaultRowHeight="13.5"/>
  <cols>
    <col min="1" max="1" width="6.375" style="0" customWidth="1"/>
    <col min="2" max="2" width="6.125" style="0" customWidth="1"/>
    <col min="3" max="3" width="7.00390625" style="0" customWidth="1"/>
    <col min="4" max="4" width="6.00390625" style="0" customWidth="1"/>
    <col min="5" max="5" width="24.75390625" style="0" customWidth="1"/>
    <col min="6" max="6" width="5.25390625" style="0" customWidth="1"/>
    <col min="8" max="8" width="10.875" style="0" bestFit="1" customWidth="1"/>
    <col min="9" max="9" width="9.625" style="0" bestFit="1" customWidth="1"/>
    <col min="10" max="33" width="6.375" style="0" customWidth="1"/>
    <col min="36" max="36" width="2.75390625" style="0" customWidth="1"/>
  </cols>
  <sheetData>
    <row r="1" spans="7:11" ht="18.75">
      <c r="G1" s="35" t="str">
        <f>+'スライド計算用紙'!L2</f>
        <v>工事名</v>
      </c>
      <c r="H1" s="36"/>
      <c r="I1" s="6"/>
      <c r="J1" s="6"/>
      <c r="K1" s="6"/>
    </row>
    <row r="2" spans="1:3" ht="17.25">
      <c r="A2" s="24" t="s">
        <v>83</v>
      </c>
      <c r="B2" s="26"/>
      <c r="C2" s="26"/>
    </row>
    <row r="4" spans="1:35" ht="13.5">
      <c r="A4" s="132" t="s">
        <v>31</v>
      </c>
      <c r="B4" s="132" t="s">
        <v>32</v>
      </c>
      <c r="C4" s="132" t="s">
        <v>33</v>
      </c>
      <c r="D4" s="132" t="s">
        <v>1</v>
      </c>
      <c r="E4" s="133" t="s">
        <v>78</v>
      </c>
      <c r="F4" s="133" t="s">
        <v>34</v>
      </c>
      <c r="G4" s="133" t="s">
        <v>35</v>
      </c>
      <c r="H4" s="135" t="s">
        <v>36</v>
      </c>
      <c r="I4" s="135" t="s">
        <v>60</v>
      </c>
      <c r="J4" s="28" t="s">
        <v>42</v>
      </c>
      <c r="K4" s="27"/>
      <c r="L4" s="28" t="s">
        <v>43</v>
      </c>
      <c r="M4" s="27"/>
      <c r="N4" s="28" t="s">
        <v>44</v>
      </c>
      <c r="O4" s="27"/>
      <c r="P4" s="28" t="s">
        <v>45</v>
      </c>
      <c r="Q4" s="27"/>
      <c r="R4" s="28" t="s">
        <v>46</v>
      </c>
      <c r="S4" s="27"/>
      <c r="T4" s="29" t="s">
        <v>47</v>
      </c>
      <c r="U4" s="27"/>
      <c r="V4" s="28" t="s">
        <v>48</v>
      </c>
      <c r="W4" s="27"/>
      <c r="X4" s="28" t="s">
        <v>49</v>
      </c>
      <c r="Y4" s="27"/>
      <c r="Z4" s="28" t="s">
        <v>50</v>
      </c>
      <c r="AA4" s="27"/>
      <c r="AB4" s="28" t="s">
        <v>51</v>
      </c>
      <c r="AC4" s="27"/>
      <c r="AD4" s="28" t="s">
        <v>52</v>
      </c>
      <c r="AE4" s="27"/>
      <c r="AF4" s="28" t="s">
        <v>53</v>
      </c>
      <c r="AG4" s="27"/>
      <c r="AH4" s="134" t="s">
        <v>39</v>
      </c>
      <c r="AI4" s="134" t="s">
        <v>40</v>
      </c>
    </row>
    <row r="5" spans="1:35" ht="67.5" customHeight="1">
      <c r="A5" s="132"/>
      <c r="B5" s="132"/>
      <c r="C5" s="132"/>
      <c r="D5" s="132"/>
      <c r="E5" s="132"/>
      <c r="F5" s="133"/>
      <c r="G5" s="133"/>
      <c r="H5" s="135"/>
      <c r="I5" s="135"/>
      <c r="J5" s="25" t="s">
        <v>38</v>
      </c>
      <c r="K5" s="25" t="s">
        <v>41</v>
      </c>
      <c r="L5" s="25" t="s">
        <v>38</v>
      </c>
      <c r="M5" s="25" t="s">
        <v>41</v>
      </c>
      <c r="N5" s="25" t="s">
        <v>38</v>
      </c>
      <c r="O5" s="25" t="s">
        <v>41</v>
      </c>
      <c r="P5" s="25" t="s">
        <v>38</v>
      </c>
      <c r="Q5" s="25" t="s">
        <v>41</v>
      </c>
      <c r="R5" s="25" t="s">
        <v>38</v>
      </c>
      <c r="S5" s="25" t="s">
        <v>41</v>
      </c>
      <c r="T5" s="25" t="s">
        <v>38</v>
      </c>
      <c r="U5" s="25" t="s">
        <v>41</v>
      </c>
      <c r="V5" s="25" t="s">
        <v>38</v>
      </c>
      <c r="W5" s="25" t="s">
        <v>41</v>
      </c>
      <c r="X5" s="25" t="s">
        <v>38</v>
      </c>
      <c r="Y5" s="25" t="s">
        <v>41</v>
      </c>
      <c r="Z5" s="25" t="s">
        <v>38</v>
      </c>
      <c r="AA5" s="25" t="s">
        <v>41</v>
      </c>
      <c r="AB5" s="25" t="s">
        <v>38</v>
      </c>
      <c r="AC5" s="25" t="s">
        <v>41</v>
      </c>
      <c r="AD5" s="25" t="s">
        <v>38</v>
      </c>
      <c r="AE5" s="25" t="s">
        <v>41</v>
      </c>
      <c r="AF5" s="25" t="s">
        <v>38</v>
      </c>
      <c r="AG5" s="25" t="s">
        <v>37</v>
      </c>
      <c r="AH5" s="134"/>
      <c r="AI5" s="134"/>
    </row>
    <row r="6" spans="1:35" ht="13.5">
      <c r="A6" s="1"/>
      <c r="B6" s="1"/>
      <c r="C6" s="1"/>
      <c r="D6" s="1"/>
      <c r="E6" s="1"/>
      <c r="F6" s="1"/>
      <c r="G6" s="1"/>
      <c r="H6" s="1"/>
      <c r="I6" s="1"/>
      <c r="J6" s="1"/>
      <c r="K6" s="31">
        <f>+J6*$H6</f>
        <v>0</v>
      </c>
      <c r="L6" s="1"/>
      <c r="M6" s="31">
        <f>+L6*$H6</f>
        <v>0</v>
      </c>
      <c r="N6" s="1"/>
      <c r="O6" s="31">
        <f>+N6*$H6</f>
        <v>0</v>
      </c>
      <c r="P6" s="1"/>
      <c r="Q6" s="31">
        <f aca="true" t="shared" si="0" ref="Q6:Q37">+P6*$H6</f>
        <v>0</v>
      </c>
      <c r="R6" s="1"/>
      <c r="S6" s="31">
        <f aca="true" t="shared" si="1" ref="S6:S37">+R6*$H6</f>
        <v>0</v>
      </c>
      <c r="T6" s="1"/>
      <c r="U6" s="31">
        <f>+T6*$H6</f>
        <v>0</v>
      </c>
      <c r="V6" s="1"/>
      <c r="W6" s="31">
        <f>+V6*$H6</f>
        <v>0</v>
      </c>
      <c r="X6" s="1"/>
      <c r="Y6" s="31">
        <f>+X6*$H6</f>
        <v>0</v>
      </c>
      <c r="Z6" s="1"/>
      <c r="AA6" s="31">
        <f>+Z6*$H6</f>
        <v>0</v>
      </c>
      <c r="AB6" s="1"/>
      <c r="AC6" s="31">
        <f>+AB6*$H6</f>
        <v>0</v>
      </c>
      <c r="AD6" s="1"/>
      <c r="AE6" s="31">
        <f>+AD6*$H6</f>
        <v>0</v>
      </c>
      <c r="AF6" s="1"/>
      <c r="AG6" s="31">
        <f>+AF6*$H6</f>
        <v>0</v>
      </c>
      <c r="AH6" s="32">
        <f aca="true" t="shared" si="2" ref="AH6:AH37">+J6+L6+N6+P6+R6+T6+V6+X6+Z6+AB6+AD6+AF6</f>
        <v>0</v>
      </c>
      <c r="AI6" s="32">
        <f aca="true" t="shared" si="3" ref="AI6:AI37">+K6+M6+O6+Q6+S6+U6+W6+Y6+AA6+AC6+AE6+AG6</f>
        <v>0</v>
      </c>
    </row>
    <row r="7" spans="1:35" ht="13.5">
      <c r="A7" s="1"/>
      <c r="B7" s="1"/>
      <c r="C7" s="1"/>
      <c r="D7" s="1"/>
      <c r="E7" s="1"/>
      <c r="F7" s="1"/>
      <c r="G7" s="1"/>
      <c r="H7" s="1"/>
      <c r="I7" s="1"/>
      <c r="J7" s="1"/>
      <c r="K7" s="31">
        <f>+J7*$H7</f>
        <v>0</v>
      </c>
      <c r="L7" s="1"/>
      <c r="M7" s="31">
        <f>+L7*$H7</f>
        <v>0</v>
      </c>
      <c r="N7" s="1"/>
      <c r="O7" s="31">
        <f>+N7*$H7</f>
        <v>0</v>
      </c>
      <c r="P7" s="1"/>
      <c r="Q7" s="31">
        <f t="shared" si="0"/>
        <v>0</v>
      </c>
      <c r="R7" s="1"/>
      <c r="S7" s="31">
        <f t="shared" si="1"/>
        <v>0</v>
      </c>
      <c r="T7" s="1"/>
      <c r="U7" s="31">
        <f>+T7*$H7</f>
        <v>0</v>
      </c>
      <c r="V7" s="1"/>
      <c r="W7" s="31">
        <f>+V7*$H7</f>
        <v>0</v>
      </c>
      <c r="X7" s="1"/>
      <c r="Y7" s="31">
        <f>+X7*$H7</f>
        <v>0</v>
      </c>
      <c r="Z7" s="1"/>
      <c r="AA7" s="31">
        <f>+Z7*$H7</f>
        <v>0</v>
      </c>
      <c r="AB7" s="1"/>
      <c r="AC7" s="31">
        <f>+AB7*$H7</f>
        <v>0</v>
      </c>
      <c r="AD7" s="1"/>
      <c r="AE7" s="31">
        <f>+AD7*$H7</f>
        <v>0</v>
      </c>
      <c r="AF7" s="1"/>
      <c r="AG7" s="31">
        <f>+AF7*$H7</f>
        <v>0</v>
      </c>
      <c r="AH7" s="32">
        <f t="shared" si="2"/>
        <v>0</v>
      </c>
      <c r="AI7" s="32">
        <f t="shared" si="3"/>
        <v>0</v>
      </c>
    </row>
    <row r="8" spans="1:35" ht="13.5">
      <c r="A8" s="1"/>
      <c r="B8" s="1"/>
      <c r="C8" s="1"/>
      <c r="D8" s="1"/>
      <c r="E8" s="1"/>
      <c r="F8" s="1"/>
      <c r="G8" s="1"/>
      <c r="H8" s="1"/>
      <c r="I8" s="1"/>
      <c r="J8" s="1"/>
      <c r="K8" s="31">
        <f>+J8*$H8</f>
        <v>0</v>
      </c>
      <c r="L8" s="1"/>
      <c r="M8" s="31">
        <f>+L8*$H8</f>
        <v>0</v>
      </c>
      <c r="N8" s="1"/>
      <c r="O8" s="31">
        <f>+N8*$H8</f>
        <v>0</v>
      </c>
      <c r="P8" s="1"/>
      <c r="Q8" s="31">
        <f t="shared" si="0"/>
        <v>0</v>
      </c>
      <c r="R8" s="1"/>
      <c r="S8" s="31">
        <f t="shared" si="1"/>
        <v>0</v>
      </c>
      <c r="T8" s="1"/>
      <c r="U8" s="31">
        <f>+T8*$H8</f>
        <v>0</v>
      </c>
      <c r="V8" s="1"/>
      <c r="W8" s="31">
        <f>+V8*$H8</f>
        <v>0</v>
      </c>
      <c r="X8" s="1"/>
      <c r="Y8" s="31">
        <f>+X8*$H8</f>
        <v>0</v>
      </c>
      <c r="Z8" s="1"/>
      <c r="AA8" s="31">
        <f>+Z8*$H8</f>
        <v>0</v>
      </c>
      <c r="AB8" s="1"/>
      <c r="AC8" s="31">
        <f>+AB8*$H8</f>
        <v>0</v>
      </c>
      <c r="AD8" s="1"/>
      <c r="AE8" s="31">
        <f>+AD8*$H8</f>
        <v>0</v>
      </c>
      <c r="AF8" s="1"/>
      <c r="AG8" s="31">
        <f>+AF8*$H8</f>
        <v>0</v>
      </c>
      <c r="AH8" s="32">
        <f t="shared" si="2"/>
        <v>0</v>
      </c>
      <c r="AI8" s="32">
        <f t="shared" si="3"/>
        <v>0</v>
      </c>
    </row>
    <row r="9" spans="1:35" ht="13.5">
      <c r="A9" s="1"/>
      <c r="B9" s="1"/>
      <c r="C9" s="1"/>
      <c r="D9" s="1"/>
      <c r="E9" s="1"/>
      <c r="F9" s="1"/>
      <c r="G9" s="1"/>
      <c r="H9" s="1"/>
      <c r="I9" s="1"/>
      <c r="J9" s="1"/>
      <c r="K9" s="31">
        <f aca="true" t="shared" si="4" ref="K9:K57">+J9*$H9</f>
        <v>0</v>
      </c>
      <c r="L9" s="1"/>
      <c r="M9" s="31">
        <f aca="true" t="shared" si="5" ref="M9:M57">+L9*$H9</f>
        <v>0</v>
      </c>
      <c r="N9" s="1"/>
      <c r="O9" s="31">
        <f aca="true" t="shared" si="6" ref="O9:O57">+N9*$H9</f>
        <v>0</v>
      </c>
      <c r="P9" s="1"/>
      <c r="Q9" s="31">
        <f t="shared" si="0"/>
        <v>0</v>
      </c>
      <c r="R9" s="1"/>
      <c r="S9" s="31">
        <f t="shared" si="1"/>
        <v>0</v>
      </c>
      <c r="T9" s="1"/>
      <c r="U9" s="31">
        <f>+T9*$H9</f>
        <v>0</v>
      </c>
      <c r="V9" s="1"/>
      <c r="W9" s="31">
        <f>+V9*$H9</f>
        <v>0</v>
      </c>
      <c r="X9" s="1"/>
      <c r="Y9" s="31">
        <f>+X9*$H9</f>
        <v>0</v>
      </c>
      <c r="Z9" s="1"/>
      <c r="AA9" s="31">
        <f>+Z9*$H9</f>
        <v>0</v>
      </c>
      <c r="AB9" s="1"/>
      <c r="AC9" s="31">
        <f>+AB9*$H9</f>
        <v>0</v>
      </c>
      <c r="AD9" s="1"/>
      <c r="AE9" s="31">
        <f>+AD9*$H9</f>
        <v>0</v>
      </c>
      <c r="AF9" s="1"/>
      <c r="AG9" s="31">
        <f>+AF9*$H9</f>
        <v>0</v>
      </c>
      <c r="AH9" s="32">
        <f t="shared" si="2"/>
        <v>0</v>
      </c>
      <c r="AI9" s="32">
        <f t="shared" si="3"/>
        <v>0</v>
      </c>
    </row>
    <row r="10" spans="1:35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31">
        <f t="shared" si="4"/>
        <v>0</v>
      </c>
      <c r="L10" s="1"/>
      <c r="M10" s="31">
        <f t="shared" si="5"/>
        <v>0</v>
      </c>
      <c r="N10" s="1"/>
      <c r="O10" s="31">
        <f t="shared" si="6"/>
        <v>0</v>
      </c>
      <c r="P10" s="1"/>
      <c r="Q10" s="31">
        <f t="shared" si="0"/>
        <v>0</v>
      </c>
      <c r="R10" s="1"/>
      <c r="S10" s="31">
        <f t="shared" si="1"/>
        <v>0</v>
      </c>
      <c r="T10" s="1"/>
      <c r="U10" s="31">
        <f>+T10*$H10</f>
        <v>0</v>
      </c>
      <c r="V10" s="1"/>
      <c r="W10" s="31">
        <f>+V10*$H10</f>
        <v>0</v>
      </c>
      <c r="X10" s="1"/>
      <c r="Y10" s="31">
        <f>+X10*$H10</f>
        <v>0</v>
      </c>
      <c r="Z10" s="1"/>
      <c r="AA10" s="31">
        <f>+Z10*$H10</f>
        <v>0</v>
      </c>
      <c r="AB10" s="1"/>
      <c r="AC10" s="31">
        <f>+AB10*$H10</f>
        <v>0</v>
      </c>
      <c r="AD10" s="1"/>
      <c r="AE10" s="31">
        <f>+AD10*$H10</f>
        <v>0</v>
      </c>
      <c r="AF10" s="1"/>
      <c r="AG10" s="31">
        <f>+AF10*$H10</f>
        <v>0</v>
      </c>
      <c r="AH10" s="32">
        <f t="shared" si="2"/>
        <v>0</v>
      </c>
      <c r="AI10" s="32">
        <f t="shared" si="3"/>
        <v>0</v>
      </c>
    </row>
    <row r="11" spans="1:35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31">
        <f t="shared" si="4"/>
        <v>0</v>
      </c>
      <c r="L11" s="1"/>
      <c r="M11" s="31">
        <f t="shared" si="5"/>
        <v>0</v>
      </c>
      <c r="N11" s="1"/>
      <c r="O11" s="31">
        <f t="shared" si="6"/>
        <v>0</v>
      </c>
      <c r="P11" s="1"/>
      <c r="Q11" s="31">
        <f t="shared" si="0"/>
        <v>0</v>
      </c>
      <c r="R11" s="1"/>
      <c r="S11" s="31">
        <f t="shared" si="1"/>
        <v>0</v>
      </c>
      <c r="T11" s="1"/>
      <c r="U11" s="31">
        <f aca="true" t="shared" si="7" ref="U11:U44">+T11*$H11</f>
        <v>0</v>
      </c>
      <c r="V11" s="1"/>
      <c r="W11" s="31">
        <f aca="true" t="shared" si="8" ref="W11:W44">+V11*$H11</f>
        <v>0</v>
      </c>
      <c r="X11" s="1"/>
      <c r="Y11" s="31">
        <f aca="true" t="shared" si="9" ref="Y11:Y44">+X11*$H11</f>
        <v>0</v>
      </c>
      <c r="Z11" s="1"/>
      <c r="AA11" s="31">
        <f aca="true" t="shared" si="10" ref="AA11:AA44">+Z11*$H11</f>
        <v>0</v>
      </c>
      <c r="AB11" s="1"/>
      <c r="AC11" s="31">
        <f aca="true" t="shared" si="11" ref="AC11:AC44">+AB11*$H11</f>
        <v>0</v>
      </c>
      <c r="AD11" s="1"/>
      <c r="AE11" s="31">
        <f aca="true" t="shared" si="12" ref="AE11:AE44">+AD11*$H11</f>
        <v>0</v>
      </c>
      <c r="AF11" s="1"/>
      <c r="AG11" s="31">
        <f aca="true" t="shared" si="13" ref="AG11:AG44">+AF11*$H11</f>
        <v>0</v>
      </c>
      <c r="AH11" s="32">
        <f t="shared" si="2"/>
        <v>0</v>
      </c>
      <c r="AI11" s="32">
        <f t="shared" si="3"/>
        <v>0</v>
      </c>
    </row>
    <row r="12" spans="1:35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31">
        <f t="shared" si="4"/>
        <v>0</v>
      </c>
      <c r="L12" s="1"/>
      <c r="M12" s="31">
        <f t="shared" si="5"/>
        <v>0</v>
      </c>
      <c r="N12" s="1"/>
      <c r="O12" s="31">
        <f t="shared" si="6"/>
        <v>0</v>
      </c>
      <c r="P12" s="1"/>
      <c r="Q12" s="31">
        <f t="shared" si="0"/>
        <v>0</v>
      </c>
      <c r="R12" s="1"/>
      <c r="S12" s="31">
        <f t="shared" si="1"/>
        <v>0</v>
      </c>
      <c r="T12" s="1"/>
      <c r="U12" s="31">
        <f t="shared" si="7"/>
        <v>0</v>
      </c>
      <c r="V12" s="1"/>
      <c r="W12" s="31">
        <f t="shared" si="8"/>
        <v>0</v>
      </c>
      <c r="X12" s="1"/>
      <c r="Y12" s="31">
        <f t="shared" si="9"/>
        <v>0</v>
      </c>
      <c r="Z12" s="1"/>
      <c r="AA12" s="31">
        <f t="shared" si="10"/>
        <v>0</v>
      </c>
      <c r="AB12" s="1"/>
      <c r="AC12" s="31">
        <f t="shared" si="11"/>
        <v>0</v>
      </c>
      <c r="AD12" s="1"/>
      <c r="AE12" s="31">
        <f t="shared" si="12"/>
        <v>0</v>
      </c>
      <c r="AF12" s="1"/>
      <c r="AG12" s="31">
        <f t="shared" si="13"/>
        <v>0</v>
      </c>
      <c r="AH12" s="32">
        <f t="shared" si="2"/>
        <v>0</v>
      </c>
      <c r="AI12" s="32">
        <f t="shared" si="3"/>
        <v>0</v>
      </c>
    </row>
    <row r="13" spans="1:35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31">
        <f t="shared" si="4"/>
        <v>0</v>
      </c>
      <c r="L13" s="1"/>
      <c r="M13" s="31">
        <f t="shared" si="5"/>
        <v>0</v>
      </c>
      <c r="N13" s="1"/>
      <c r="O13" s="31">
        <f t="shared" si="6"/>
        <v>0</v>
      </c>
      <c r="P13" s="1"/>
      <c r="Q13" s="31">
        <f t="shared" si="0"/>
        <v>0</v>
      </c>
      <c r="R13" s="1"/>
      <c r="S13" s="31">
        <f t="shared" si="1"/>
        <v>0</v>
      </c>
      <c r="T13" s="1"/>
      <c r="U13" s="31">
        <f t="shared" si="7"/>
        <v>0</v>
      </c>
      <c r="V13" s="1"/>
      <c r="W13" s="31">
        <f t="shared" si="8"/>
        <v>0</v>
      </c>
      <c r="X13" s="1"/>
      <c r="Y13" s="31">
        <f t="shared" si="9"/>
        <v>0</v>
      </c>
      <c r="Z13" s="1"/>
      <c r="AA13" s="31">
        <f t="shared" si="10"/>
        <v>0</v>
      </c>
      <c r="AB13" s="1"/>
      <c r="AC13" s="31">
        <f t="shared" si="11"/>
        <v>0</v>
      </c>
      <c r="AD13" s="1"/>
      <c r="AE13" s="31">
        <f t="shared" si="12"/>
        <v>0</v>
      </c>
      <c r="AF13" s="1"/>
      <c r="AG13" s="31">
        <f t="shared" si="13"/>
        <v>0</v>
      </c>
      <c r="AH13" s="32">
        <f t="shared" si="2"/>
        <v>0</v>
      </c>
      <c r="AI13" s="32">
        <f t="shared" si="3"/>
        <v>0</v>
      </c>
    </row>
    <row r="14" spans="1:35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31">
        <f t="shared" si="4"/>
        <v>0</v>
      </c>
      <c r="L14" s="1"/>
      <c r="M14" s="31">
        <f t="shared" si="5"/>
        <v>0</v>
      </c>
      <c r="N14" s="1"/>
      <c r="O14" s="31">
        <f t="shared" si="6"/>
        <v>0</v>
      </c>
      <c r="P14" s="1"/>
      <c r="Q14" s="31">
        <f t="shared" si="0"/>
        <v>0</v>
      </c>
      <c r="R14" s="1"/>
      <c r="S14" s="31">
        <f t="shared" si="1"/>
        <v>0</v>
      </c>
      <c r="T14" s="1"/>
      <c r="U14" s="31">
        <f t="shared" si="7"/>
        <v>0</v>
      </c>
      <c r="V14" s="1"/>
      <c r="W14" s="31">
        <f t="shared" si="8"/>
        <v>0</v>
      </c>
      <c r="X14" s="1"/>
      <c r="Y14" s="31">
        <f t="shared" si="9"/>
        <v>0</v>
      </c>
      <c r="Z14" s="1"/>
      <c r="AA14" s="31">
        <f t="shared" si="10"/>
        <v>0</v>
      </c>
      <c r="AB14" s="1"/>
      <c r="AC14" s="31">
        <f t="shared" si="11"/>
        <v>0</v>
      </c>
      <c r="AD14" s="1"/>
      <c r="AE14" s="31">
        <f t="shared" si="12"/>
        <v>0</v>
      </c>
      <c r="AF14" s="1"/>
      <c r="AG14" s="31">
        <f t="shared" si="13"/>
        <v>0</v>
      </c>
      <c r="AH14" s="32">
        <f t="shared" si="2"/>
        <v>0</v>
      </c>
      <c r="AI14" s="32">
        <f t="shared" si="3"/>
        <v>0</v>
      </c>
    </row>
    <row r="15" spans="1:35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31">
        <f t="shared" si="4"/>
        <v>0</v>
      </c>
      <c r="L15" s="1"/>
      <c r="M15" s="31">
        <f t="shared" si="5"/>
        <v>0</v>
      </c>
      <c r="N15" s="1"/>
      <c r="O15" s="31">
        <f t="shared" si="6"/>
        <v>0</v>
      </c>
      <c r="P15" s="1"/>
      <c r="Q15" s="31">
        <f t="shared" si="0"/>
        <v>0</v>
      </c>
      <c r="R15" s="1"/>
      <c r="S15" s="31">
        <f t="shared" si="1"/>
        <v>0</v>
      </c>
      <c r="T15" s="1"/>
      <c r="U15" s="31">
        <f t="shared" si="7"/>
        <v>0</v>
      </c>
      <c r="V15" s="1"/>
      <c r="W15" s="31">
        <f t="shared" si="8"/>
        <v>0</v>
      </c>
      <c r="X15" s="1"/>
      <c r="Y15" s="31">
        <f t="shared" si="9"/>
        <v>0</v>
      </c>
      <c r="Z15" s="1"/>
      <c r="AA15" s="31">
        <f t="shared" si="10"/>
        <v>0</v>
      </c>
      <c r="AB15" s="1"/>
      <c r="AC15" s="31">
        <f t="shared" si="11"/>
        <v>0</v>
      </c>
      <c r="AD15" s="1"/>
      <c r="AE15" s="31">
        <f t="shared" si="12"/>
        <v>0</v>
      </c>
      <c r="AF15" s="1"/>
      <c r="AG15" s="31">
        <f t="shared" si="13"/>
        <v>0</v>
      </c>
      <c r="AH15" s="32">
        <f t="shared" si="2"/>
        <v>0</v>
      </c>
      <c r="AI15" s="32">
        <f t="shared" si="3"/>
        <v>0</v>
      </c>
    </row>
    <row r="16" spans="1:35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31">
        <f t="shared" si="4"/>
        <v>0</v>
      </c>
      <c r="L16" s="1"/>
      <c r="M16" s="31">
        <f t="shared" si="5"/>
        <v>0</v>
      </c>
      <c r="N16" s="1"/>
      <c r="O16" s="31">
        <f t="shared" si="6"/>
        <v>0</v>
      </c>
      <c r="P16" s="1"/>
      <c r="Q16" s="31">
        <f t="shared" si="0"/>
        <v>0</v>
      </c>
      <c r="R16" s="1"/>
      <c r="S16" s="31">
        <f t="shared" si="1"/>
        <v>0</v>
      </c>
      <c r="T16" s="1"/>
      <c r="U16" s="31">
        <f t="shared" si="7"/>
        <v>0</v>
      </c>
      <c r="V16" s="1"/>
      <c r="W16" s="31">
        <f t="shared" si="8"/>
        <v>0</v>
      </c>
      <c r="X16" s="1"/>
      <c r="Y16" s="31">
        <f t="shared" si="9"/>
        <v>0</v>
      </c>
      <c r="Z16" s="1"/>
      <c r="AA16" s="31">
        <f t="shared" si="10"/>
        <v>0</v>
      </c>
      <c r="AB16" s="1"/>
      <c r="AC16" s="31">
        <f t="shared" si="11"/>
        <v>0</v>
      </c>
      <c r="AD16" s="1"/>
      <c r="AE16" s="31">
        <f t="shared" si="12"/>
        <v>0</v>
      </c>
      <c r="AF16" s="1"/>
      <c r="AG16" s="31">
        <f t="shared" si="13"/>
        <v>0</v>
      </c>
      <c r="AH16" s="32">
        <f t="shared" si="2"/>
        <v>0</v>
      </c>
      <c r="AI16" s="32">
        <f t="shared" si="3"/>
        <v>0</v>
      </c>
    </row>
    <row r="17" spans="1:35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31">
        <f t="shared" si="4"/>
        <v>0</v>
      </c>
      <c r="L17" s="1"/>
      <c r="M17" s="31">
        <f t="shared" si="5"/>
        <v>0</v>
      </c>
      <c r="N17" s="1"/>
      <c r="O17" s="31">
        <f t="shared" si="6"/>
        <v>0</v>
      </c>
      <c r="P17" s="1"/>
      <c r="Q17" s="31">
        <f t="shared" si="0"/>
        <v>0</v>
      </c>
      <c r="R17" s="1"/>
      <c r="S17" s="31">
        <f t="shared" si="1"/>
        <v>0</v>
      </c>
      <c r="T17" s="1"/>
      <c r="U17" s="31">
        <f t="shared" si="7"/>
        <v>0</v>
      </c>
      <c r="V17" s="1"/>
      <c r="W17" s="31">
        <f t="shared" si="8"/>
        <v>0</v>
      </c>
      <c r="X17" s="1"/>
      <c r="Y17" s="31">
        <f t="shared" si="9"/>
        <v>0</v>
      </c>
      <c r="Z17" s="1"/>
      <c r="AA17" s="31">
        <f t="shared" si="10"/>
        <v>0</v>
      </c>
      <c r="AB17" s="1"/>
      <c r="AC17" s="31">
        <f t="shared" si="11"/>
        <v>0</v>
      </c>
      <c r="AD17" s="1"/>
      <c r="AE17" s="31">
        <f t="shared" si="12"/>
        <v>0</v>
      </c>
      <c r="AF17" s="1"/>
      <c r="AG17" s="31">
        <f t="shared" si="13"/>
        <v>0</v>
      </c>
      <c r="AH17" s="32">
        <f t="shared" si="2"/>
        <v>0</v>
      </c>
      <c r="AI17" s="32">
        <f t="shared" si="3"/>
        <v>0</v>
      </c>
    </row>
    <row r="18" spans="1:35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31">
        <f t="shared" si="4"/>
        <v>0</v>
      </c>
      <c r="L18" s="1"/>
      <c r="M18" s="31">
        <f t="shared" si="5"/>
        <v>0</v>
      </c>
      <c r="N18" s="1"/>
      <c r="O18" s="31">
        <f t="shared" si="6"/>
        <v>0</v>
      </c>
      <c r="P18" s="1"/>
      <c r="Q18" s="31">
        <f t="shared" si="0"/>
        <v>0</v>
      </c>
      <c r="R18" s="1"/>
      <c r="S18" s="31">
        <f t="shared" si="1"/>
        <v>0</v>
      </c>
      <c r="T18" s="1"/>
      <c r="U18" s="31">
        <f t="shared" si="7"/>
        <v>0</v>
      </c>
      <c r="V18" s="1"/>
      <c r="W18" s="31">
        <f t="shared" si="8"/>
        <v>0</v>
      </c>
      <c r="X18" s="1"/>
      <c r="Y18" s="31">
        <f t="shared" si="9"/>
        <v>0</v>
      </c>
      <c r="Z18" s="1"/>
      <c r="AA18" s="31">
        <f t="shared" si="10"/>
        <v>0</v>
      </c>
      <c r="AB18" s="1"/>
      <c r="AC18" s="31">
        <f t="shared" si="11"/>
        <v>0</v>
      </c>
      <c r="AD18" s="1"/>
      <c r="AE18" s="31">
        <f t="shared" si="12"/>
        <v>0</v>
      </c>
      <c r="AF18" s="1"/>
      <c r="AG18" s="31">
        <f t="shared" si="13"/>
        <v>0</v>
      </c>
      <c r="AH18" s="32">
        <f t="shared" si="2"/>
        <v>0</v>
      </c>
      <c r="AI18" s="32">
        <f t="shared" si="3"/>
        <v>0</v>
      </c>
    </row>
    <row r="19" spans="1:35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31">
        <f t="shared" si="4"/>
        <v>0</v>
      </c>
      <c r="L19" s="1"/>
      <c r="M19" s="31">
        <f t="shared" si="5"/>
        <v>0</v>
      </c>
      <c r="N19" s="1"/>
      <c r="O19" s="31">
        <f t="shared" si="6"/>
        <v>0</v>
      </c>
      <c r="P19" s="1"/>
      <c r="Q19" s="31">
        <f t="shared" si="0"/>
        <v>0</v>
      </c>
      <c r="R19" s="1"/>
      <c r="S19" s="31">
        <f t="shared" si="1"/>
        <v>0</v>
      </c>
      <c r="T19" s="1"/>
      <c r="U19" s="31">
        <f t="shared" si="7"/>
        <v>0</v>
      </c>
      <c r="V19" s="1"/>
      <c r="W19" s="31">
        <f t="shared" si="8"/>
        <v>0</v>
      </c>
      <c r="X19" s="1"/>
      <c r="Y19" s="31">
        <f t="shared" si="9"/>
        <v>0</v>
      </c>
      <c r="Z19" s="1"/>
      <c r="AA19" s="31">
        <f t="shared" si="10"/>
        <v>0</v>
      </c>
      <c r="AB19" s="1"/>
      <c r="AC19" s="31">
        <f t="shared" si="11"/>
        <v>0</v>
      </c>
      <c r="AD19" s="1"/>
      <c r="AE19" s="31">
        <f t="shared" si="12"/>
        <v>0</v>
      </c>
      <c r="AF19" s="1"/>
      <c r="AG19" s="31">
        <f t="shared" si="13"/>
        <v>0</v>
      </c>
      <c r="AH19" s="32">
        <f t="shared" si="2"/>
        <v>0</v>
      </c>
      <c r="AI19" s="32">
        <f t="shared" si="3"/>
        <v>0</v>
      </c>
    </row>
    <row r="20" spans="1:35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31">
        <f t="shared" si="4"/>
        <v>0</v>
      </c>
      <c r="L20" s="1"/>
      <c r="M20" s="31">
        <f t="shared" si="5"/>
        <v>0</v>
      </c>
      <c r="N20" s="1"/>
      <c r="O20" s="31">
        <f t="shared" si="6"/>
        <v>0</v>
      </c>
      <c r="P20" s="1"/>
      <c r="Q20" s="31">
        <f t="shared" si="0"/>
        <v>0</v>
      </c>
      <c r="R20" s="1"/>
      <c r="S20" s="31">
        <f t="shared" si="1"/>
        <v>0</v>
      </c>
      <c r="T20" s="1"/>
      <c r="U20" s="31">
        <f t="shared" si="7"/>
        <v>0</v>
      </c>
      <c r="V20" s="1"/>
      <c r="W20" s="31">
        <f t="shared" si="8"/>
        <v>0</v>
      </c>
      <c r="X20" s="1"/>
      <c r="Y20" s="31">
        <f t="shared" si="9"/>
        <v>0</v>
      </c>
      <c r="Z20" s="1"/>
      <c r="AA20" s="31">
        <f t="shared" si="10"/>
        <v>0</v>
      </c>
      <c r="AB20" s="1"/>
      <c r="AC20" s="31">
        <f t="shared" si="11"/>
        <v>0</v>
      </c>
      <c r="AD20" s="1"/>
      <c r="AE20" s="31">
        <f t="shared" si="12"/>
        <v>0</v>
      </c>
      <c r="AF20" s="1"/>
      <c r="AG20" s="31">
        <f t="shared" si="13"/>
        <v>0</v>
      </c>
      <c r="AH20" s="32">
        <f t="shared" si="2"/>
        <v>0</v>
      </c>
      <c r="AI20" s="32">
        <f t="shared" si="3"/>
        <v>0</v>
      </c>
    </row>
    <row r="21" spans="1:35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31">
        <f t="shared" si="4"/>
        <v>0</v>
      </c>
      <c r="L21" s="1"/>
      <c r="M21" s="31">
        <f t="shared" si="5"/>
        <v>0</v>
      </c>
      <c r="N21" s="1"/>
      <c r="O21" s="31">
        <f t="shared" si="6"/>
        <v>0</v>
      </c>
      <c r="P21" s="1"/>
      <c r="Q21" s="31">
        <f t="shared" si="0"/>
        <v>0</v>
      </c>
      <c r="R21" s="1"/>
      <c r="S21" s="31">
        <f t="shared" si="1"/>
        <v>0</v>
      </c>
      <c r="T21" s="1"/>
      <c r="U21" s="31">
        <f t="shared" si="7"/>
        <v>0</v>
      </c>
      <c r="V21" s="1"/>
      <c r="W21" s="31">
        <f t="shared" si="8"/>
        <v>0</v>
      </c>
      <c r="X21" s="1"/>
      <c r="Y21" s="31">
        <f t="shared" si="9"/>
        <v>0</v>
      </c>
      <c r="Z21" s="1"/>
      <c r="AA21" s="31">
        <f t="shared" si="10"/>
        <v>0</v>
      </c>
      <c r="AB21" s="1"/>
      <c r="AC21" s="31">
        <f t="shared" si="11"/>
        <v>0</v>
      </c>
      <c r="AD21" s="1"/>
      <c r="AE21" s="31">
        <f t="shared" si="12"/>
        <v>0</v>
      </c>
      <c r="AF21" s="1"/>
      <c r="AG21" s="31">
        <f t="shared" si="13"/>
        <v>0</v>
      </c>
      <c r="AH21" s="32">
        <f t="shared" si="2"/>
        <v>0</v>
      </c>
      <c r="AI21" s="32">
        <f t="shared" si="3"/>
        <v>0</v>
      </c>
    </row>
    <row r="22" spans="1:35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31">
        <f t="shared" si="4"/>
        <v>0</v>
      </c>
      <c r="L22" s="1"/>
      <c r="M22" s="31">
        <f t="shared" si="5"/>
        <v>0</v>
      </c>
      <c r="N22" s="1"/>
      <c r="O22" s="31">
        <f t="shared" si="6"/>
        <v>0</v>
      </c>
      <c r="P22" s="1"/>
      <c r="Q22" s="31">
        <f t="shared" si="0"/>
        <v>0</v>
      </c>
      <c r="R22" s="1"/>
      <c r="S22" s="31">
        <f t="shared" si="1"/>
        <v>0</v>
      </c>
      <c r="T22" s="1"/>
      <c r="U22" s="31">
        <f t="shared" si="7"/>
        <v>0</v>
      </c>
      <c r="V22" s="1"/>
      <c r="W22" s="31">
        <f t="shared" si="8"/>
        <v>0</v>
      </c>
      <c r="X22" s="1"/>
      <c r="Y22" s="31">
        <f t="shared" si="9"/>
        <v>0</v>
      </c>
      <c r="Z22" s="1"/>
      <c r="AA22" s="31">
        <f t="shared" si="10"/>
        <v>0</v>
      </c>
      <c r="AB22" s="1"/>
      <c r="AC22" s="31">
        <f t="shared" si="11"/>
        <v>0</v>
      </c>
      <c r="AD22" s="1"/>
      <c r="AE22" s="31">
        <f t="shared" si="12"/>
        <v>0</v>
      </c>
      <c r="AF22" s="1"/>
      <c r="AG22" s="31">
        <f t="shared" si="13"/>
        <v>0</v>
      </c>
      <c r="AH22" s="32">
        <f t="shared" si="2"/>
        <v>0</v>
      </c>
      <c r="AI22" s="32">
        <f t="shared" si="3"/>
        <v>0</v>
      </c>
    </row>
    <row r="23" spans="1:35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31">
        <f t="shared" si="4"/>
        <v>0</v>
      </c>
      <c r="L23" s="1"/>
      <c r="M23" s="31">
        <f t="shared" si="5"/>
        <v>0</v>
      </c>
      <c r="N23" s="1"/>
      <c r="O23" s="31">
        <f t="shared" si="6"/>
        <v>0</v>
      </c>
      <c r="P23" s="1"/>
      <c r="Q23" s="31">
        <f t="shared" si="0"/>
        <v>0</v>
      </c>
      <c r="R23" s="1"/>
      <c r="S23" s="31">
        <f t="shared" si="1"/>
        <v>0</v>
      </c>
      <c r="T23" s="1"/>
      <c r="U23" s="31">
        <f t="shared" si="7"/>
        <v>0</v>
      </c>
      <c r="V23" s="1"/>
      <c r="W23" s="31">
        <f t="shared" si="8"/>
        <v>0</v>
      </c>
      <c r="X23" s="1"/>
      <c r="Y23" s="31">
        <f t="shared" si="9"/>
        <v>0</v>
      </c>
      <c r="Z23" s="1"/>
      <c r="AA23" s="31">
        <f t="shared" si="10"/>
        <v>0</v>
      </c>
      <c r="AB23" s="1"/>
      <c r="AC23" s="31">
        <f t="shared" si="11"/>
        <v>0</v>
      </c>
      <c r="AD23" s="1"/>
      <c r="AE23" s="31">
        <f t="shared" si="12"/>
        <v>0</v>
      </c>
      <c r="AF23" s="1"/>
      <c r="AG23" s="31">
        <f t="shared" si="13"/>
        <v>0</v>
      </c>
      <c r="AH23" s="32">
        <f t="shared" si="2"/>
        <v>0</v>
      </c>
      <c r="AI23" s="32">
        <f t="shared" si="3"/>
        <v>0</v>
      </c>
    </row>
    <row r="24" spans="1:35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31">
        <f t="shared" si="4"/>
        <v>0</v>
      </c>
      <c r="L24" s="1"/>
      <c r="M24" s="31">
        <f t="shared" si="5"/>
        <v>0</v>
      </c>
      <c r="N24" s="1"/>
      <c r="O24" s="31">
        <f t="shared" si="6"/>
        <v>0</v>
      </c>
      <c r="P24" s="1"/>
      <c r="Q24" s="31">
        <f t="shared" si="0"/>
        <v>0</v>
      </c>
      <c r="R24" s="1"/>
      <c r="S24" s="31">
        <f t="shared" si="1"/>
        <v>0</v>
      </c>
      <c r="T24" s="1"/>
      <c r="U24" s="31">
        <f t="shared" si="7"/>
        <v>0</v>
      </c>
      <c r="V24" s="1"/>
      <c r="W24" s="31">
        <f t="shared" si="8"/>
        <v>0</v>
      </c>
      <c r="X24" s="1"/>
      <c r="Y24" s="31">
        <f t="shared" si="9"/>
        <v>0</v>
      </c>
      <c r="Z24" s="1"/>
      <c r="AA24" s="31">
        <f t="shared" si="10"/>
        <v>0</v>
      </c>
      <c r="AB24" s="1"/>
      <c r="AC24" s="31">
        <f t="shared" si="11"/>
        <v>0</v>
      </c>
      <c r="AD24" s="1"/>
      <c r="AE24" s="31">
        <f t="shared" si="12"/>
        <v>0</v>
      </c>
      <c r="AF24" s="1"/>
      <c r="AG24" s="31">
        <f t="shared" si="13"/>
        <v>0</v>
      </c>
      <c r="AH24" s="32">
        <f t="shared" si="2"/>
        <v>0</v>
      </c>
      <c r="AI24" s="32">
        <f t="shared" si="3"/>
        <v>0</v>
      </c>
    </row>
    <row r="25" spans="1:35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31">
        <f t="shared" si="4"/>
        <v>0</v>
      </c>
      <c r="L25" s="1"/>
      <c r="M25" s="31">
        <f t="shared" si="5"/>
        <v>0</v>
      </c>
      <c r="N25" s="1"/>
      <c r="O25" s="31">
        <f t="shared" si="6"/>
        <v>0</v>
      </c>
      <c r="P25" s="1"/>
      <c r="Q25" s="31">
        <f t="shared" si="0"/>
        <v>0</v>
      </c>
      <c r="R25" s="1"/>
      <c r="S25" s="31">
        <f t="shared" si="1"/>
        <v>0</v>
      </c>
      <c r="T25" s="1"/>
      <c r="U25" s="31">
        <f t="shared" si="7"/>
        <v>0</v>
      </c>
      <c r="V25" s="1"/>
      <c r="W25" s="31">
        <f t="shared" si="8"/>
        <v>0</v>
      </c>
      <c r="X25" s="1"/>
      <c r="Y25" s="31">
        <f t="shared" si="9"/>
        <v>0</v>
      </c>
      <c r="Z25" s="1"/>
      <c r="AA25" s="31">
        <f t="shared" si="10"/>
        <v>0</v>
      </c>
      <c r="AB25" s="1"/>
      <c r="AC25" s="31">
        <f t="shared" si="11"/>
        <v>0</v>
      </c>
      <c r="AD25" s="1"/>
      <c r="AE25" s="31">
        <f t="shared" si="12"/>
        <v>0</v>
      </c>
      <c r="AF25" s="1"/>
      <c r="AG25" s="31">
        <f t="shared" si="13"/>
        <v>0</v>
      </c>
      <c r="AH25" s="32">
        <f t="shared" si="2"/>
        <v>0</v>
      </c>
      <c r="AI25" s="32">
        <f t="shared" si="3"/>
        <v>0</v>
      </c>
    </row>
    <row r="26" spans="1:35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31">
        <f t="shared" si="4"/>
        <v>0</v>
      </c>
      <c r="L26" s="1"/>
      <c r="M26" s="31">
        <f t="shared" si="5"/>
        <v>0</v>
      </c>
      <c r="N26" s="1"/>
      <c r="O26" s="31">
        <f t="shared" si="6"/>
        <v>0</v>
      </c>
      <c r="P26" s="1"/>
      <c r="Q26" s="31">
        <f t="shared" si="0"/>
        <v>0</v>
      </c>
      <c r="R26" s="1"/>
      <c r="S26" s="31">
        <f t="shared" si="1"/>
        <v>0</v>
      </c>
      <c r="T26" s="1"/>
      <c r="U26" s="31">
        <f t="shared" si="7"/>
        <v>0</v>
      </c>
      <c r="V26" s="1"/>
      <c r="W26" s="31">
        <f t="shared" si="8"/>
        <v>0</v>
      </c>
      <c r="X26" s="1"/>
      <c r="Y26" s="31">
        <f t="shared" si="9"/>
        <v>0</v>
      </c>
      <c r="Z26" s="1"/>
      <c r="AA26" s="31">
        <f t="shared" si="10"/>
        <v>0</v>
      </c>
      <c r="AB26" s="1"/>
      <c r="AC26" s="31">
        <f t="shared" si="11"/>
        <v>0</v>
      </c>
      <c r="AD26" s="1"/>
      <c r="AE26" s="31">
        <f t="shared" si="12"/>
        <v>0</v>
      </c>
      <c r="AF26" s="1"/>
      <c r="AG26" s="31">
        <f t="shared" si="13"/>
        <v>0</v>
      </c>
      <c r="AH26" s="32">
        <f t="shared" si="2"/>
        <v>0</v>
      </c>
      <c r="AI26" s="32">
        <f t="shared" si="3"/>
        <v>0</v>
      </c>
    </row>
    <row r="27" spans="1:35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31">
        <f t="shared" si="4"/>
        <v>0</v>
      </c>
      <c r="L27" s="1"/>
      <c r="M27" s="31">
        <f t="shared" si="5"/>
        <v>0</v>
      </c>
      <c r="N27" s="1"/>
      <c r="O27" s="31">
        <f t="shared" si="6"/>
        <v>0</v>
      </c>
      <c r="P27" s="1"/>
      <c r="Q27" s="31">
        <f t="shared" si="0"/>
        <v>0</v>
      </c>
      <c r="R27" s="1"/>
      <c r="S27" s="31">
        <f t="shared" si="1"/>
        <v>0</v>
      </c>
      <c r="T27" s="1"/>
      <c r="U27" s="31">
        <f t="shared" si="7"/>
        <v>0</v>
      </c>
      <c r="V27" s="1"/>
      <c r="W27" s="31">
        <f t="shared" si="8"/>
        <v>0</v>
      </c>
      <c r="X27" s="1"/>
      <c r="Y27" s="31">
        <f t="shared" si="9"/>
        <v>0</v>
      </c>
      <c r="Z27" s="1"/>
      <c r="AA27" s="31">
        <f t="shared" si="10"/>
        <v>0</v>
      </c>
      <c r="AB27" s="1"/>
      <c r="AC27" s="31">
        <f t="shared" si="11"/>
        <v>0</v>
      </c>
      <c r="AD27" s="1"/>
      <c r="AE27" s="31">
        <f t="shared" si="12"/>
        <v>0</v>
      </c>
      <c r="AF27" s="1"/>
      <c r="AG27" s="31">
        <f t="shared" si="13"/>
        <v>0</v>
      </c>
      <c r="AH27" s="32">
        <f t="shared" si="2"/>
        <v>0</v>
      </c>
      <c r="AI27" s="32">
        <f t="shared" si="3"/>
        <v>0</v>
      </c>
    </row>
    <row r="28" spans="1:35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31">
        <f t="shared" si="4"/>
        <v>0</v>
      </c>
      <c r="L28" s="1"/>
      <c r="M28" s="31">
        <f t="shared" si="5"/>
        <v>0</v>
      </c>
      <c r="N28" s="1"/>
      <c r="O28" s="31">
        <f t="shared" si="6"/>
        <v>0</v>
      </c>
      <c r="P28" s="1"/>
      <c r="Q28" s="31">
        <f t="shared" si="0"/>
        <v>0</v>
      </c>
      <c r="R28" s="1"/>
      <c r="S28" s="31">
        <f t="shared" si="1"/>
        <v>0</v>
      </c>
      <c r="T28" s="1"/>
      <c r="U28" s="31">
        <f t="shared" si="7"/>
        <v>0</v>
      </c>
      <c r="V28" s="1"/>
      <c r="W28" s="31">
        <f t="shared" si="8"/>
        <v>0</v>
      </c>
      <c r="X28" s="1"/>
      <c r="Y28" s="31">
        <f t="shared" si="9"/>
        <v>0</v>
      </c>
      <c r="Z28" s="1"/>
      <c r="AA28" s="31">
        <f t="shared" si="10"/>
        <v>0</v>
      </c>
      <c r="AB28" s="1"/>
      <c r="AC28" s="31">
        <f t="shared" si="11"/>
        <v>0</v>
      </c>
      <c r="AD28" s="1"/>
      <c r="AE28" s="31">
        <f t="shared" si="12"/>
        <v>0</v>
      </c>
      <c r="AF28" s="1"/>
      <c r="AG28" s="31">
        <f t="shared" si="13"/>
        <v>0</v>
      </c>
      <c r="AH28" s="32">
        <f t="shared" si="2"/>
        <v>0</v>
      </c>
      <c r="AI28" s="32">
        <f t="shared" si="3"/>
        <v>0</v>
      </c>
    </row>
    <row r="29" spans="1:35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31">
        <f t="shared" si="4"/>
        <v>0</v>
      </c>
      <c r="L29" s="1"/>
      <c r="M29" s="31">
        <f t="shared" si="5"/>
        <v>0</v>
      </c>
      <c r="N29" s="1"/>
      <c r="O29" s="31">
        <f t="shared" si="6"/>
        <v>0</v>
      </c>
      <c r="P29" s="1"/>
      <c r="Q29" s="31">
        <f t="shared" si="0"/>
        <v>0</v>
      </c>
      <c r="R29" s="1"/>
      <c r="S29" s="31">
        <f t="shared" si="1"/>
        <v>0</v>
      </c>
      <c r="T29" s="1"/>
      <c r="U29" s="31">
        <f t="shared" si="7"/>
        <v>0</v>
      </c>
      <c r="V29" s="1"/>
      <c r="W29" s="31">
        <f t="shared" si="8"/>
        <v>0</v>
      </c>
      <c r="X29" s="1"/>
      <c r="Y29" s="31">
        <f t="shared" si="9"/>
        <v>0</v>
      </c>
      <c r="Z29" s="1"/>
      <c r="AA29" s="31">
        <f t="shared" si="10"/>
        <v>0</v>
      </c>
      <c r="AB29" s="1"/>
      <c r="AC29" s="31">
        <f t="shared" si="11"/>
        <v>0</v>
      </c>
      <c r="AD29" s="1"/>
      <c r="AE29" s="31">
        <f t="shared" si="12"/>
        <v>0</v>
      </c>
      <c r="AF29" s="1"/>
      <c r="AG29" s="31">
        <f t="shared" si="13"/>
        <v>0</v>
      </c>
      <c r="AH29" s="32">
        <f t="shared" si="2"/>
        <v>0</v>
      </c>
      <c r="AI29" s="32">
        <f t="shared" si="3"/>
        <v>0</v>
      </c>
    </row>
    <row r="30" spans="1:35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31">
        <f t="shared" si="4"/>
        <v>0</v>
      </c>
      <c r="L30" s="1"/>
      <c r="M30" s="31">
        <f t="shared" si="5"/>
        <v>0</v>
      </c>
      <c r="N30" s="1"/>
      <c r="O30" s="31">
        <f t="shared" si="6"/>
        <v>0</v>
      </c>
      <c r="P30" s="1"/>
      <c r="Q30" s="31">
        <f t="shared" si="0"/>
        <v>0</v>
      </c>
      <c r="R30" s="1"/>
      <c r="S30" s="31">
        <f t="shared" si="1"/>
        <v>0</v>
      </c>
      <c r="T30" s="1"/>
      <c r="U30" s="31">
        <f t="shared" si="7"/>
        <v>0</v>
      </c>
      <c r="V30" s="1"/>
      <c r="W30" s="31">
        <f t="shared" si="8"/>
        <v>0</v>
      </c>
      <c r="X30" s="1"/>
      <c r="Y30" s="31">
        <f t="shared" si="9"/>
        <v>0</v>
      </c>
      <c r="Z30" s="1"/>
      <c r="AA30" s="31">
        <f t="shared" si="10"/>
        <v>0</v>
      </c>
      <c r="AB30" s="1"/>
      <c r="AC30" s="31">
        <f t="shared" si="11"/>
        <v>0</v>
      </c>
      <c r="AD30" s="1"/>
      <c r="AE30" s="31">
        <f t="shared" si="12"/>
        <v>0</v>
      </c>
      <c r="AF30" s="1"/>
      <c r="AG30" s="31">
        <f t="shared" si="13"/>
        <v>0</v>
      </c>
      <c r="AH30" s="32">
        <f t="shared" si="2"/>
        <v>0</v>
      </c>
      <c r="AI30" s="32">
        <f t="shared" si="3"/>
        <v>0</v>
      </c>
    </row>
    <row r="31" spans="1:35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31">
        <f t="shared" si="4"/>
        <v>0</v>
      </c>
      <c r="L31" s="1"/>
      <c r="M31" s="31">
        <f t="shared" si="5"/>
        <v>0</v>
      </c>
      <c r="N31" s="1"/>
      <c r="O31" s="31">
        <f t="shared" si="6"/>
        <v>0</v>
      </c>
      <c r="P31" s="1"/>
      <c r="Q31" s="31">
        <f t="shared" si="0"/>
        <v>0</v>
      </c>
      <c r="R31" s="1"/>
      <c r="S31" s="31">
        <f t="shared" si="1"/>
        <v>0</v>
      </c>
      <c r="T31" s="1"/>
      <c r="U31" s="31">
        <f t="shared" si="7"/>
        <v>0</v>
      </c>
      <c r="V31" s="1"/>
      <c r="W31" s="31">
        <f t="shared" si="8"/>
        <v>0</v>
      </c>
      <c r="X31" s="1"/>
      <c r="Y31" s="31">
        <f t="shared" si="9"/>
        <v>0</v>
      </c>
      <c r="Z31" s="1"/>
      <c r="AA31" s="31">
        <f t="shared" si="10"/>
        <v>0</v>
      </c>
      <c r="AB31" s="1"/>
      <c r="AC31" s="31">
        <f t="shared" si="11"/>
        <v>0</v>
      </c>
      <c r="AD31" s="1"/>
      <c r="AE31" s="31">
        <f t="shared" si="12"/>
        <v>0</v>
      </c>
      <c r="AF31" s="1"/>
      <c r="AG31" s="31">
        <f t="shared" si="13"/>
        <v>0</v>
      </c>
      <c r="AH31" s="32">
        <f t="shared" si="2"/>
        <v>0</v>
      </c>
      <c r="AI31" s="32">
        <f t="shared" si="3"/>
        <v>0</v>
      </c>
    </row>
    <row r="32" spans="1:3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31">
        <f t="shared" si="4"/>
        <v>0</v>
      </c>
      <c r="L32" s="1"/>
      <c r="M32" s="31">
        <f t="shared" si="5"/>
        <v>0</v>
      </c>
      <c r="N32" s="1"/>
      <c r="O32" s="31">
        <f t="shared" si="6"/>
        <v>0</v>
      </c>
      <c r="P32" s="1"/>
      <c r="Q32" s="31">
        <f t="shared" si="0"/>
        <v>0</v>
      </c>
      <c r="R32" s="1"/>
      <c r="S32" s="31">
        <f t="shared" si="1"/>
        <v>0</v>
      </c>
      <c r="T32" s="1"/>
      <c r="U32" s="31">
        <f t="shared" si="7"/>
        <v>0</v>
      </c>
      <c r="V32" s="1"/>
      <c r="W32" s="31">
        <f t="shared" si="8"/>
        <v>0</v>
      </c>
      <c r="X32" s="1"/>
      <c r="Y32" s="31">
        <f t="shared" si="9"/>
        <v>0</v>
      </c>
      <c r="Z32" s="1"/>
      <c r="AA32" s="31">
        <f t="shared" si="10"/>
        <v>0</v>
      </c>
      <c r="AB32" s="1"/>
      <c r="AC32" s="31">
        <f t="shared" si="11"/>
        <v>0</v>
      </c>
      <c r="AD32" s="1"/>
      <c r="AE32" s="31">
        <f t="shared" si="12"/>
        <v>0</v>
      </c>
      <c r="AF32" s="1"/>
      <c r="AG32" s="31">
        <f t="shared" si="13"/>
        <v>0</v>
      </c>
      <c r="AH32" s="32">
        <f t="shared" si="2"/>
        <v>0</v>
      </c>
      <c r="AI32" s="32">
        <f t="shared" si="3"/>
        <v>0</v>
      </c>
    </row>
    <row r="33" spans="1:3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31">
        <f t="shared" si="4"/>
        <v>0</v>
      </c>
      <c r="L33" s="1"/>
      <c r="M33" s="31">
        <f t="shared" si="5"/>
        <v>0</v>
      </c>
      <c r="N33" s="1"/>
      <c r="O33" s="31">
        <f t="shared" si="6"/>
        <v>0</v>
      </c>
      <c r="P33" s="1"/>
      <c r="Q33" s="31">
        <f t="shared" si="0"/>
        <v>0</v>
      </c>
      <c r="R33" s="1"/>
      <c r="S33" s="31">
        <f t="shared" si="1"/>
        <v>0</v>
      </c>
      <c r="T33" s="1"/>
      <c r="U33" s="31">
        <f t="shared" si="7"/>
        <v>0</v>
      </c>
      <c r="V33" s="1"/>
      <c r="W33" s="31">
        <f t="shared" si="8"/>
        <v>0</v>
      </c>
      <c r="X33" s="1"/>
      <c r="Y33" s="31">
        <f t="shared" si="9"/>
        <v>0</v>
      </c>
      <c r="Z33" s="1"/>
      <c r="AA33" s="31">
        <f t="shared" si="10"/>
        <v>0</v>
      </c>
      <c r="AB33" s="1"/>
      <c r="AC33" s="31">
        <f t="shared" si="11"/>
        <v>0</v>
      </c>
      <c r="AD33" s="1"/>
      <c r="AE33" s="31">
        <f t="shared" si="12"/>
        <v>0</v>
      </c>
      <c r="AF33" s="1"/>
      <c r="AG33" s="31">
        <f t="shared" si="13"/>
        <v>0</v>
      </c>
      <c r="AH33" s="32">
        <f t="shared" si="2"/>
        <v>0</v>
      </c>
      <c r="AI33" s="32">
        <f t="shared" si="3"/>
        <v>0</v>
      </c>
    </row>
    <row r="34" spans="1:35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31">
        <f t="shared" si="4"/>
        <v>0</v>
      </c>
      <c r="L34" s="1"/>
      <c r="M34" s="31">
        <f t="shared" si="5"/>
        <v>0</v>
      </c>
      <c r="N34" s="1"/>
      <c r="O34" s="31">
        <f t="shared" si="6"/>
        <v>0</v>
      </c>
      <c r="P34" s="1"/>
      <c r="Q34" s="31">
        <f t="shared" si="0"/>
        <v>0</v>
      </c>
      <c r="R34" s="1"/>
      <c r="S34" s="31">
        <f t="shared" si="1"/>
        <v>0</v>
      </c>
      <c r="T34" s="1"/>
      <c r="U34" s="31">
        <f t="shared" si="7"/>
        <v>0</v>
      </c>
      <c r="V34" s="1"/>
      <c r="W34" s="31">
        <f t="shared" si="8"/>
        <v>0</v>
      </c>
      <c r="X34" s="1"/>
      <c r="Y34" s="31">
        <f t="shared" si="9"/>
        <v>0</v>
      </c>
      <c r="Z34" s="1"/>
      <c r="AA34" s="31">
        <f t="shared" si="10"/>
        <v>0</v>
      </c>
      <c r="AB34" s="1"/>
      <c r="AC34" s="31">
        <f t="shared" si="11"/>
        <v>0</v>
      </c>
      <c r="AD34" s="1"/>
      <c r="AE34" s="31">
        <f t="shared" si="12"/>
        <v>0</v>
      </c>
      <c r="AF34" s="1"/>
      <c r="AG34" s="31">
        <f t="shared" si="13"/>
        <v>0</v>
      </c>
      <c r="AH34" s="32">
        <f t="shared" si="2"/>
        <v>0</v>
      </c>
      <c r="AI34" s="32">
        <f t="shared" si="3"/>
        <v>0</v>
      </c>
    </row>
    <row r="35" spans="1:35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31">
        <f t="shared" si="4"/>
        <v>0</v>
      </c>
      <c r="L35" s="1"/>
      <c r="M35" s="31">
        <f t="shared" si="5"/>
        <v>0</v>
      </c>
      <c r="N35" s="1"/>
      <c r="O35" s="31">
        <f t="shared" si="6"/>
        <v>0</v>
      </c>
      <c r="P35" s="1"/>
      <c r="Q35" s="31">
        <f t="shared" si="0"/>
        <v>0</v>
      </c>
      <c r="R35" s="1"/>
      <c r="S35" s="31">
        <f t="shared" si="1"/>
        <v>0</v>
      </c>
      <c r="T35" s="1"/>
      <c r="U35" s="31">
        <f t="shared" si="7"/>
        <v>0</v>
      </c>
      <c r="V35" s="1"/>
      <c r="W35" s="31">
        <f t="shared" si="8"/>
        <v>0</v>
      </c>
      <c r="X35" s="1"/>
      <c r="Y35" s="31">
        <f t="shared" si="9"/>
        <v>0</v>
      </c>
      <c r="Z35" s="1"/>
      <c r="AA35" s="31">
        <f t="shared" si="10"/>
        <v>0</v>
      </c>
      <c r="AB35" s="1"/>
      <c r="AC35" s="31">
        <f t="shared" si="11"/>
        <v>0</v>
      </c>
      <c r="AD35" s="1"/>
      <c r="AE35" s="31">
        <f t="shared" si="12"/>
        <v>0</v>
      </c>
      <c r="AF35" s="1"/>
      <c r="AG35" s="31">
        <f t="shared" si="13"/>
        <v>0</v>
      </c>
      <c r="AH35" s="32">
        <f t="shared" si="2"/>
        <v>0</v>
      </c>
      <c r="AI35" s="32">
        <f t="shared" si="3"/>
        <v>0</v>
      </c>
    </row>
    <row r="36" spans="1:3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31">
        <f t="shared" si="4"/>
        <v>0</v>
      </c>
      <c r="L36" s="1"/>
      <c r="M36" s="31">
        <f t="shared" si="5"/>
        <v>0</v>
      </c>
      <c r="N36" s="1"/>
      <c r="O36" s="31">
        <f t="shared" si="6"/>
        <v>0</v>
      </c>
      <c r="P36" s="1"/>
      <c r="Q36" s="31">
        <f t="shared" si="0"/>
        <v>0</v>
      </c>
      <c r="R36" s="1"/>
      <c r="S36" s="31">
        <f t="shared" si="1"/>
        <v>0</v>
      </c>
      <c r="T36" s="1"/>
      <c r="U36" s="31">
        <f t="shared" si="7"/>
        <v>0</v>
      </c>
      <c r="V36" s="1"/>
      <c r="W36" s="31">
        <f t="shared" si="8"/>
        <v>0</v>
      </c>
      <c r="X36" s="1"/>
      <c r="Y36" s="31">
        <f t="shared" si="9"/>
        <v>0</v>
      </c>
      <c r="Z36" s="1"/>
      <c r="AA36" s="31">
        <f t="shared" si="10"/>
        <v>0</v>
      </c>
      <c r="AB36" s="1"/>
      <c r="AC36" s="31">
        <f t="shared" si="11"/>
        <v>0</v>
      </c>
      <c r="AD36" s="1"/>
      <c r="AE36" s="31">
        <f t="shared" si="12"/>
        <v>0</v>
      </c>
      <c r="AF36" s="1"/>
      <c r="AG36" s="31">
        <f t="shared" si="13"/>
        <v>0</v>
      </c>
      <c r="AH36" s="32">
        <f t="shared" si="2"/>
        <v>0</v>
      </c>
      <c r="AI36" s="32">
        <f t="shared" si="3"/>
        <v>0</v>
      </c>
    </row>
    <row r="37" spans="1:35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31">
        <f t="shared" si="4"/>
        <v>0</v>
      </c>
      <c r="L37" s="1"/>
      <c r="M37" s="31">
        <f t="shared" si="5"/>
        <v>0</v>
      </c>
      <c r="N37" s="1"/>
      <c r="O37" s="31">
        <f t="shared" si="6"/>
        <v>0</v>
      </c>
      <c r="P37" s="1"/>
      <c r="Q37" s="31">
        <f t="shared" si="0"/>
        <v>0</v>
      </c>
      <c r="R37" s="1"/>
      <c r="S37" s="31">
        <f t="shared" si="1"/>
        <v>0</v>
      </c>
      <c r="T37" s="1"/>
      <c r="U37" s="31">
        <f t="shared" si="7"/>
        <v>0</v>
      </c>
      <c r="V37" s="1"/>
      <c r="W37" s="31">
        <f t="shared" si="8"/>
        <v>0</v>
      </c>
      <c r="X37" s="1"/>
      <c r="Y37" s="31">
        <f t="shared" si="9"/>
        <v>0</v>
      </c>
      <c r="Z37" s="1"/>
      <c r="AA37" s="31">
        <f t="shared" si="10"/>
        <v>0</v>
      </c>
      <c r="AB37" s="1"/>
      <c r="AC37" s="31">
        <f t="shared" si="11"/>
        <v>0</v>
      </c>
      <c r="AD37" s="1"/>
      <c r="AE37" s="31">
        <f t="shared" si="12"/>
        <v>0</v>
      </c>
      <c r="AF37" s="1"/>
      <c r="AG37" s="31">
        <f t="shared" si="13"/>
        <v>0</v>
      </c>
      <c r="AH37" s="32">
        <f t="shared" si="2"/>
        <v>0</v>
      </c>
      <c r="AI37" s="32">
        <f t="shared" si="3"/>
        <v>0</v>
      </c>
    </row>
    <row r="38" spans="1:3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31">
        <f t="shared" si="4"/>
        <v>0</v>
      </c>
      <c r="L38" s="1"/>
      <c r="M38" s="31">
        <f t="shared" si="5"/>
        <v>0</v>
      </c>
      <c r="N38" s="1"/>
      <c r="O38" s="31">
        <f t="shared" si="6"/>
        <v>0</v>
      </c>
      <c r="P38" s="1"/>
      <c r="Q38" s="31">
        <f aca="true" t="shared" si="14" ref="Q38:Q57">+P38*$H38</f>
        <v>0</v>
      </c>
      <c r="R38" s="1"/>
      <c r="S38" s="31">
        <f aca="true" t="shared" si="15" ref="S38:S57">+R38*$H38</f>
        <v>0</v>
      </c>
      <c r="T38" s="1"/>
      <c r="U38" s="31">
        <f t="shared" si="7"/>
        <v>0</v>
      </c>
      <c r="V38" s="1"/>
      <c r="W38" s="31">
        <f t="shared" si="8"/>
        <v>0</v>
      </c>
      <c r="X38" s="1"/>
      <c r="Y38" s="31">
        <f t="shared" si="9"/>
        <v>0</v>
      </c>
      <c r="Z38" s="1"/>
      <c r="AA38" s="31">
        <f t="shared" si="10"/>
        <v>0</v>
      </c>
      <c r="AB38" s="1"/>
      <c r="AC38" s="31">
        <f t="shared" si="11"/>
        <v>0</v>
      </c>
      <c r="AD38" s="1"/>
      <c r="AE38" s="31">
        <f t="shared" si="12"/>
        <v>0</v>
      </c>
      <c r="AF38" s="1"/>
      <c r="AG38" s="31">
        <f t="shared" si="13"/>
        <v>0</v>
      </c>
      <c r="AH38" s="32">
        <f aca="true" t="shared" si="16" ref="AH38:AH57">+J38+L38+N38+P38+R38+T38+V38+X38+Z38+AB38+AD38+AF38</f>
        <v>0</v>
      </c>
      <c r="AI38" s="32">
        <f aca="true" t="shared" si="17" ref="AI38:AI57">+K38+M38+O38+Q38+S38+U38+W38+Y38+AA38+AC38+AE38+AG38</f>
        <v>0</v>
      </c>
    </row>
    <row r="39" spans="1:35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31">
        <f t="shared" si="4"/>
        <v>0</v>
      </c>
      <c r="L39" s="1"/>
      <c r="M39" s="31">
        <f t="shared" si="5"/>
        <v>0</v>
      </c>
      <c r="N39" s="1"/>
      <c r="O39" s="31">
        <f t="shared" si="6"/>
        <v>0</v>
      </c>
      <c r="P39" s="1"/>
      <c r="Q39" s="31">
        <f t="shared" si="14"/>
        <v>0</v>
      </c>
      <c r="R39" s="1"/>
      <c r="S39" s="31">
        <f t="shared" si="15"/>
        <v>0</v>
      </c>
      <c r="T39" s="1"/>
      <c r="U39" s="31">
        <f t="shared" si="7"/>
        <v>0</v>
      </c>
      <c r="V39" s="1"/>
      <c r="W39" s="31">
        <f t="shared" si="8"/>
        <v>0</v>
      </c>
      <c r="X39" s="1"/>
      <c r="Y39" s="31">
        <f t="shared" si="9"/>
        <v>0</v>
      </c>
      <c r="Z39" s="1"/>
      <c r="AA39" s="31">
        <f t="shared" si="10"/>
        <v>0</v>
      </c>
      <c r="AB39" s="1"/>
      <c r="AC39" s="31">
        <f t="shared" si="11"/>
        <v>0</v>
      </c>
      <c r="AD39" s="1"/>
      <c r="AE39" s="31">
        <f t="shared" si="12"/>
        <v>0</v>
      </c>
      <c r="AF39" s="1"/>
      <c r="AG39" s="31">
        <f t="shared" si="13"/>
        <v>0</v>
      </c>
      <c r="AH39" s="32">
        <f t="shared" si="16"/>
        <v>0</v>
      </c>
      <c r="AI39" s="32">
        <f t="shared" si="17"/>
        <v>0</v>
      </c>
    </row>
    <row r="40" spans="1:35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31">
        <f t="shared" si="4"/>
        <v>0</v>
      </c>
      <c r="L40" s="1"/>
      <c r="M40" s="31">
        <f t="shared" si="5"/>
        <v>0</v>
      </c>
      <c r="N40" s="1"/>
      <c r="O40" s="31">
        <f t="shared" si="6"/>
        <v>0</v>
      </c>
      <c r="P40" s="1"/>
      <c r="Q40" s="31">
        <f t="shared" si="14"/>
        <v>0</v>
      </c>
      <c r="R40" s="1"/>
      <c r="S40" s="31">
        <f t="shared" si="15"/>
        <v>0</v>
      </c>
      <c r="T40" s="1"/>
      <c r="U40" s="31">
        <f t="shared" si="7"/>
        <v>0</v>
      </c>
      <c r="V40" s="1"/>
      <c r="W40" s="31">
        <f t="shared" si="8"/>
        <v>0</v>
      </c>
      <c r="X40" s="1"/>
      <c r="Y40" s="31">
        <f t="shared" si="9"/>
        <v>0</v>
      </c>
      <c r="Z40" s="1"/>
      <c r="AA40" s="31">
        <f t="shared" si="10"/>
        <v>0</v>
      </c>
      <c r="AB40" s="1"/>
      <c r="AC40" s="31">
        <f t="shared" si="11"/>
        <v>0</v>
      </c>
      <c r="AD40" s="1"/>
      <c r="AE40" s="31">
        <f t="shared" si="12"/>
        <v>0</v>
      </c>
      <c r="AF40" s="1"/>
      <c r="AG40" s="31">
        <f t="shared" si="13"/>
        <v>0</v>
      </c>
      <c r="AH40" s="32">
        <f t="shared" si="16"/>
        <v>0</v>
      </c>
      <c r="AI40" s="32">
        <f t="shared" si="17"/>
        <v>0</v>
      </c>
    </row>
    <row r="41" spans="1:35" ht="13.5">
      <c r="A41" s="1" t="s">
        <v>54</v>
      </c>
      <c r="B41" s="1"/>
      <c r="C41" s="1"/>
      <c r="D41" s="1"/>
      <c r="E41" s="1"/>
      <c r="F41" s="1"/>
      <c r="G41" s="1"/>
      <c r="H41" s="1"/>
      <c r="I41" s="1"/>
      <c r="J41" s="1"/>
      <c r="K41" s="31">
        <f t="shared" si="4"/>
        <v>0</v>
      </c>
      <c r="L41" s="1"/>
      <c r="M41" s="31">
        <f t="shared" si="5"/>
        <v>0</v>
      </c>
      <c r="N41" s="1"/>
      <c r="O41" s="31">
        <f t="shared" si="6"/>
        <v>0</v>
      </c>
      <c r="P41" s="1"/>
      <c r="Q41" s="31">
        <f t="shared" si="14"/>
        <v>0</v>
      </c>
      <c r="R41" s="1"/>
      <c r="S41" s="31">
        <f t="shared" si="15"/>
        <v>0</v>
      </c>
      <c r="T41" s="1"/>
      <c r="U41" s="31">
        <f t="shared" si="7"/>
        <v>0</v>
      </c>
      <c r="V41" s="1"/>
      <c r="W41" s="31">
        <f t="shared" si="8"/>
        <v>0</v>
      </c>
      <c r="X41" s="1"/>
      <c r="Y41" s="31">
        <f t="shared" si="9"/>
        <v>0</v>
      </c>
      <c r="Z41" s="1"/>
      <c r="AA41" s="31">
        <f t="shared" si="10"/>
        <v>0</v>
      </c>
      <c r="AB41" s="1"/>
      <c r="AC41" s="31">
        <f t="shared" si="11"/>
        <v>0</v>
      </c>
      <c r="AD41" s="1"/>
      <c r="AE41" s="31">
        <f t="shared" si="12"/>
        <v>0</v>
      </c>
      <c r="AF41" s="1"/>
      <c r="AG41" s="31">
        <f t="shared" si="13"/>
        <v>0</v>
      </c>
      <c r="AH41" s="32">
        <f t="shared" si="16"/>
        <v>0</v>
      </c>
      <c r="AI41" s="32">
        <f t="shared" si="17"/>
        <v>0</v>
      </c>
    </row>
    <row r="42" spans="1:35" ht="13.5">
      <c r="A42" s="1"/>
      <c r="B42" s="1" t="s">
        <v>55</v>
      </c>
      <c r="C42" s="1"/>
      <c r="D42" s="1"/>
      <c r="E42" s="1"/>
      <c r="F42" s="1"/>
      <c r="G42" s="1"/>
      <c r="H42" s="1"/>
      <c r="I42" s="1"/>
      <c r="J42" s="1"/>
      <c r="K42" s="31">
        <f t="shared" si="4"/>
        <v>0</v>
      </c>
      <c r="L42" s="1"/>
      <c r="M42" s="31">
        <f t="shared" si="5"/>
        <v>0</v>
      </c>
      <c r="N42" s="1"/>
      <c r="O42" s="31">
        <f t="shared" si="6"/>
        <v>0</v>
      </c>
      <c r="P42" s="1"/>
      <c r="Q42" s="31">
        <f t="shared" si="14"/>
        <v>0</v>
      </c>
      <c r="R42" s="1"/>
      <c r="S42" s="31">
        <f t="shared" si="15"/>
        <v>0</v>
      </c>
      <c r="T42" s="1"/>
      <c r="U42" s="31">
        <f t="shared" si="7"/>
        <v>0</v>
      </c>
      <c r="V42" s="1"/>
      <c r="W42" s="31">
        <f t="shared" si="8"/>
        <v>0</v>
      </c>
      <c r="X42" s="1"/>
      <c r="Y42" s="31">
        <f t="shared" si="9"/>
        <v>0</v>
      </c>
      <c r="Z42" s="1"/>
      <c r="AA42" s="31">
        <f t="shared" si="10"/>
        <v>0</v>
      </c>
      <c r="AB42" s="1"/>
      <c r="AC42" s="31">
        <f t="shared" si="11"/>
        <v>0</v>
      </c>
      <c r="AD42" s="1"/>
      <c r="AE42" s="31">
        <f t="shared" si="12"/>
        <v>0</v>
      </c>
      <c r="AF42" s="1"/>
      <c r="AG42" s="31">
        <f t="shared" si="13"/>
        <v>0</v>
      </c>
      <c r="AH42" s="32">
        <f t="shared" si="16"/>
        <v>0</v>
      </c>
      <c r="AI42" s="32">
        <f t="shared" si="17"/>
        <v>0</v>
      </c>
    </row>
    <row r="43" spans="1:35" ht="13.5">
      <c r="A43" s="1"/>
      <c r="B43" s="1" t="s">
        <v>56</v>
      </c>
      <c r="C43" s="1"/>
      <c r="D43" s="1"/>
      <c r="E43" s="1"/>
      <c r="F43" s="1"/>
      <c r="G43" s="1"/>
      <c r="H43" s="1"/>
      <c r="I43" s="1"/>
      <c r="J43" s="1"/>
      <c r="K43" s="31">
        <f t="shared" si="4"/>
        <v>0</v>
      </c>
      <c r="L43" s="1"/>
      <c r="M43" s="31">
        <f t="shared" si="5"/>
        <v>0</v>
      </c>
      <c r="N43" s="1"/>
      <c r="O43" s="31">
        <f t="shared" si="6"/>
        <v>0</v>
      </c>
      <c r="P43" s="1"/>
      <c r="Q43" s="31">
        <f t="shared" si="14"/>
        <v>0</v>
      </c>
      <c r="R43" s="1"/>
      <c r="S43" s="31">
        <f t="shared" si="15"/>
        <v>0</v>
      </c>
      <c r="T43" s="1"/>
      <c r="U43" s="31">
        <f t="shared" si="7"/>
        <v>0</v>
      </c>
      <c r="V43" s="1"/>
      <c r="W43" s="31">
        <f t="shared" si="8"/>
        <v>0</v>
      </c>
      <c r="X43" s="1"/>
      <c r="Y43" s="31">
        <f t="shared" si="9"/>
        <v>0</v>
      </c>
      <c r="Z43" s="1"/>
      <c r="AA43" s="31">
        <f t="shared" si="10"/>
        <v>0</v>
      </c>
      <c r="AB43" s="1"/>
      <c r="AC43" s="31">
        <f t="shared" si="11"/>
        <v>0</v>
      </c>
      <c r="AD43" s="1"/>
      <c r="AE43" s="31">
        <f t="shared" si="12"/>
        <v>0</v>
      </c>
      <c r="AF43" s="1"/>
      <c r="AG43" s="31">
        <f t="shared" si="13"/>
        <v>0</v>
      </c>
      <c r="AH43" s="32">
        <f t="shared" si="16"/>
        <v>0</v>
      </c>
      <c r="AI43" s="32">
        <f t="shared" si="17"/>
        <v>0</v>
      </c>
    </row>
    <row r="44" spans="1:35" ht="13.5">
      <c r="A44" s="1"/>
      <c r="B44" s="1" t="s">
        <v>57</v>
      </c>
      <c r="C44" s="1"/>
      <c r="D44" s="1"/>
      <c r="E44" s="1"/>
      <c r="F44" s="1"/>
      <c r="G44" s="1"/>
      <c r="H44" s="1"/>
      <c r="I44" s="1"/>
      <c r="J44" s="1"/>
      <c r="K44" s="31">
        <f t="shared" si="4"/>
        <v>0</v>
      </c>
      <c r="L44" s="1"/>
      <c r="M44" s="31">
        <f t="shared" si="5"/>
        <v>0</v>
      </c>
      <c r="N44" s="1"/>
      <c r="O44" s="31">
        <f t="shared" si="6"/>
        <v>0</v>
      </c>
      <c r="P44" s="1"/>
      <c r="Q44" s="31">
        <f t="shared" si="14"/>
        <v>0</v>
      </c>
      <c r="R44" s="1"/>
      <c r="S44" s="31">
        <f t="shared" si="15"/>
        <v>0</v>
      </c>
      <c r="T44" s="1"/>
      <c r="U44" s="31">
        <f t="shared" si="7"/>
        <v>0</v>
      </c>
      <c r="V44" s="1"/>
      <c r="W44" s="31">
        <f t="shared" si="8"/>
        <v>0</v>
      </c>
      <c r="X44" s="1"/>
      <c r="Y44" s="31">
        <f t="shared" si="9"/>
        <v>0</v>
      </c>
      <c r="Z44" s="1"/>
      <c r="AA44" s="31">
        <f t="shared" si="10"/>
        <v>0</v>
      </c>
      <c r="AB44" s="1"/>
      <c r="AC44" s="31">
        <f t="shared" si="11"/>
        <v>0</v>
      </c>
      <c r="AD44" s="1"/>
      <c r="AE44" s="31">
        <f t="shared" si="12"/>
        <v>0</v>
      </c>
      <c r="AF44" s="1"/>
      <c r="AG44" s="31">
        <f t="shared" si="13"/>
        <v>0</v>
      </c>
      <c r="AH44" s="32">
        <f t="shared" si="16"/>
        <v>0</v>
      </c>
      <c r="AI44" s="32">
        <f t="shared" si="17"/>
        <v>0</v>
      </c>
    </row>
    <row r="45" spans="1:35" ht="13.5">
      <c r="A45" s="1"/>
      <c r="B45" s="1" t="s">
        <v>58</v>
      </c>
      <c r="C45" s="1"/>
      <c r="D45" s="1"/>
      <c r="E45" s="1"/>
      <c r="F45" s="1"/>
      <c r="G45" s="1"/>
      <c r="H45" s="1"/>
      <c r="I45" s="1"/>
      <c r="J45" s="1"/>
      <c r="K45" s="31">
        <f t="shared" si="4"/>
        <v>0</v>
      </c>
      <c r="L45" s="1"/>
      <c r="M45" s="31">
        <f t="shared" si="5"/>
        <v>0</v>
      </c>
      <c r="N45" s="1"/>
      <c r="O45" s="31">
        <f t="shared" si="6"/>
        <v>0</v>
      </c>
      <c r="P45" s="1"/>
      <c r="Q45" s="31">
        <f t="shared" si="14"/>
        <v>0</v>
      </c>
      <c r="R45" s="1"/>
      <c r="S45" s="31">
        <f t="shared" si="15"/>
        <v>0</v>
      </c>
      <c r="T45" s="1"/>
      <c r="U45" s="31">
        <f aca="true" t="shared" si="18" ref="U45:U57">+T45*$H45</f>
        <v>0</v>
      </c>
      <c r="V45" s="1"/>
      <c r="W45" s="31">
        <f aca="true" t="shared" si="19" ref="W45:W57">+V45*$H45</f>
        <v>0</v>
      </c>
      <c r="X45" s="1"/>
      <c r="Y45" s="31">
        <f aca="true" t="shared" si="20" ref="Y45:Y57">+X45*$H45</f>
        <v>0</v>
      </c>
      <c r="Z45" s="1"/>
      <c r="AA45" s="31">
        <f aca="true" t="shared" si="21" ref="AA45:AA57">+Z45*$H45</f>
        <v>0</v>
      </c>
      <c r="AB45" s="1"/>
      <c r="AC45" s="31">
        <f aca="true" t="shared" si="22" ref="AC45:AC57">+AB45*$H45</f>
        <v>0</v>
      </c>
      <c r="AD45" s="1"/>
      <c r="AE45" s="31">
        <f aca="true" t="shared" si="23" ref="AE45:AE57">+AD45*$H45</f>
        <v>0</v>
      </c>
      <c r="AF45" s="1"/>
      <c r="AG45" s="31">
        <f aca="true" t="shared" si="24" ref="AG45:AG57">+AF45*$H45</f>
        <v>0</v>
      </c>
      <c r="AH45" s="32">
        <f t="shared" si="16"/>
        <v>0</v>
      </c>
      <c r="AI45" s="32">
        <f t="shared" si="17"/>
        <v>0</v>
      </c>
    </row>
    <row r="46" spans="1:35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31">
        <f t="shared" si="4"/>
        <v>0</v>
      </c>
      <c r="L46" s="1"/>
      <c r="M46" s="31">
        <f t="shared" si="5"/>
        <v>0</v>
      </c>
      <c r="N46" s="1"/>
      <c r="O46" s="31">
        <f t="shared" si="6"/>
        <v>0</v>
      </c>
      <c r="P46" s="1"/>
      <c r="Q46" s="31">
        <f t="shared" si="14"/>
        <v>0</v>
      </c>
      <c r="R46" s="1"/>
      <c r="S46" s="31">
        <f t="shared" si="15"/>
        <v>0</v>
      </c>
      <c r="T46" s="1"/>
      <c r="U46" s="31">
        <f t="shared" si="18"/>
        <v>0</v>
      </c>
      <c r="V46" s="1"/>
      <c r="W46" s="31">
        <f t="shared" si="19"/>
        <v>0</v>
      </c>
      <c r="X46" s="1"/>
      <c r="Y46" s="31">
        <f t="shared" si="20"/>
        <v>0</v>
      </c>
      <c r="Z46" s="1"/>
      <c r="AA46" s="31">
        <f t="shared" si="21"/>
        <v>0</v>
      </c>
      <c r="AB46" s="1"/>
      <c r="AC46" s="31">
        <f t="shared" si="22"/>
        <v>0</v>
      </c>
      <c r="AD46" s="1"/>
      <c r="AE46" s="31">
        <f t="shared" si="23"/>
        <v>0</v>
      </c>
      <c r="AF46" s="1"/>
      <c r="AG46" s="31">
        <f t="shared" si="24"/>
        <v>0</v>
      </c>
      <c r="AH46" s="32">
        <f t="shared" si="16"/>
        <v>0</v>
      </c>
      <c r="AI46" s="32">
        <f t="shared" si="17"/>
        <v>0</v>
      </c>
    </row>
    <row r="47" spans="1:35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31">
        <f t="shared" si="4"/>
        <v>0</v>
      </c>
      <c r="L47" s="1"/>
      <c r="M47" s="31">
        <f t="shared" si="5"/>
        <v>0</v>
      </c>
      <c r="N47" s="1"/>
      <c r="O47" s="31">
        <f t="shared" si="6"/>
        <v>0</v>
      </c>
      <c r="P47" s="1"/>
      <c r="Q47" s="31">
        <f t="shared" si="14"/>
        <v>0</v>
      </c>
      <c r="R47" s="1"/>
      <c r="S47" s="31">
        <f t="shared" si="15"/>
        <v>0</v>
      </c>
      <c r="T47" s="1"/>
      <c r="U47" s="31">
        <f t="shared" si="18"/>
        <v>0</v>
      </c>
      <c r="V47" s="1"/>
      <c r="W47" s="31">
        <f t="shared" si="19"/>
        <v>0</v>
      </c>
      <c r="X47" s="1"/>
      <c r="Y47" s="31">
        <f t="shared" si="20"/>
        <v>0</v>
      </c>
      <c r="Z47" s="1"/>
      <c r="AA47" s="31">
        <f t="shared" si="21"/>
        <v>0</v>
      </c>
      <c r="AB47" s="1"/>
      <c r="AC47" s="31">
        <f t="shared" si="22"/>
        <v>0</v>
      </c>
      <c r="AD47" s="1"/>
      <c r="AE47" s="31">
        <f t="shared" si="23"/>
        <v>0</v>
      </c>
      <c r="AF47" s="1"/>
      <c r="AG47" s="31">
        <f t="shared" si="24"/>
        <v>0</v>
      </c>
      <c r="AH47" s="32">
        <f t="shared" si="16"/>
        <v>0</v>
      </c>
      <c r="AI47" s="32">
        <f t="shared" si="17"/>
        <v>0</v>
      </c>
    </row>
    <row r="48" spans="1:35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31">
        <f t="shared" si="4"/>
        <v>0</v>
      </c>
      <c r="L48" s="1"/>
      <c r="M48" s="31">
        <f t="shared" si="5"/>
        <v>0</v>
      </c>
      <c r="N48" s="1"/>
      <c r="O48" s="31">
        <f t="shared" si="6"/>
        <v>0</v>
      </c>
      <c r="P48" s="1"/>
      <c r="Q48" s="31">
        <f t="shared" si="14"/>
        <v>0</v>
      </c>
      <c r="R48" s="1"/>
      <c r="S48" s="31">
        <f t="shared" si="15"/>
        <v>0</v>
      </c>
      <c r="T48" s="1"/>
      <c r="U48" s="31">
        <f t="shared" si="18"/>
        <v>0</v>
      </c>
      <c r="V48" s="1"/>
      <c r="W48" s="31">
        <f t="shared" si="19"/>
        <v>0</v>
      </c>
      <c r="X48" s="1"/>
      <c r="Y48" s="31">
        <f t="shared" si="20"/>
        <v>0</v>
      </c>
      <c r="Z48" s="1"/>
      <c r="AA48" s="31">
        <f t="shared" si="21"/>
        <v>0</v>
      </c>
      <c r="AB48" s="1"/>
      <c r="AC48" s="31">
        <f t="shared" si="22"/>
        <v>0</v>
      </c>
      <c r="AD48" s="1"/>
      <c r="AE48" s="31">
        <f t="shared" si="23"/>
        <v>0</v>
      </c>
      <c r="AF48" s="1"/>
      <c r="AG48" s="31">
        <f t="shared" si="24"/>
        <v>0</v>
      </c>
      <c r="AH48" s="32">
        <f t="shared" si="16"/>
        <v>0</v>
      </c>
      <c r="AI48" s="32">
        <f t="shared" si="17"/>
        <v>0</v>
      </c>
    </row>
    <row r="49" spans="1:35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31">
        <f t="shared" si="4"/>
        <v>0</v>
      </c>
      <c r="L49" s="1"/>
      <c r="M49" s="31">
        <f t="shared" si="5"/>
        <v>0</v>
      </c>
      <c r="N49" s="1"/>
      <c r="O49" s="31">
        <f t="shared" si="6"/>
        <v>0</v>
      </c>
      <c r="P49" s="1"/>
      <c r="Q49" s="31">
        <f t="shared" si="14"/>
        <v>0</v>
      </c>
      <c r="R49" s="1"/>
      <c r="S49" s="31">
        <f t="shared" si="15"/>
        <v>0</v>
      </c>
      <c r="T49" s="1"/>
      <c r="U49" s="31">
        <f t="shared" si="18"/>
        <v>0</v>
      </c>
      <c r="V49" s="1"/>
      <c r="W49" s="31">
        <f t="shared" si="19"/>
        <v>0</v>
      </c>
      <c r="X49" s="1"/>
      <c r="Y49" s="31">
        <f t="shared" si="20"/>
        <v>0</v>
      </c>
      <c r="Z49" s="1"/>
      <c r="AA49" s="31">
        <f t="shared" si="21"/>
        <v>0</v>
      </c>
      <c r="AB49" s="1"/>
      <c r="AC49" s="31">
        <f t="shared" si="22"/>
        <v>0</v>
      </c>
      <c r="AD49" s="1"/>
      <c r="AE49" s="31">
        <f t="shared" si="23"/>
        <v>0</v>
      </c>
      <c r="AF49" s="1"/>
      <c r="AG49" s="31">
        <f t="shared" si="24"/>
        <v>0</v>
      </c>
      <c r="AH49" s="32">
        <f t="shared" si="16"/>
        <v>0</v>
      </c>
      <c r="AI49" s="32">
        <f t="shared" si="17"/>
        <v>0</v>
      </c>
    </row>
    <row r="50" spans="1:35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31">
        <f t="shared" si="4"/>
        <v>0</v>
      </c>
      <c r="L50" s="1"/>
      <c r="M50" s="31">
        <f t="shared" si="5"/>
        <v>0</v>
      </c>
      <c r="N50" s="1"/>
      <c r="O50" s="31">
        <f t="shared" si="6"/>
        <v>0</v>
      </c>
      <c r="P50" s="1"/>
      <c r="Q50" s="31">
        <f t="shared" si="14"/>
        <v>0</v>
      </c>
      <c r="R50" s="1"/>
      <c r="S50" s="31">
        <f t="shared" si="15"/>
        <v>0</v>
      </c>
      <c r="T50" s="1"/>
      <c r="U50" s="31">
        <f t="shared" si="18"/>
        <v>0</v>
      </c>
      <c r="V50" s="1"/>
      <c r="W50" s="31">
        <f t="shared" si="19"/>
        <v>0</v>
      </c>
      <c r="X50" s="1"/>
      <c r="Y50" s="31">
        <f t="shared" si="20"/>
        <v>0</v>
      </c>
      <c r="Z50" s="1"/>
      <c r="AA50" s="31">
        <f t="shared" si="21"/>
        <v>0</v>
      </c>
      <c r="AB50" s="1"/>
      <c r="AC50" s="31">
        <f t="shared" si="22"/>
        <v>0</v>
      </c>
      <c r="AD50" s="1"/>
      <c r="AE50" s="31">
        <f t="shared" si="23"/>
        <v>0</v>
      </c>
      <c r="AF50" s="1"/>
      <c r="AG50" s="31">
        <f t="shared" si="24"/>
        <v>0</v>
      </c>
      <c r="AH50" s="32">
        <f t="shared" si="16"/>
        <v>0</v>
      </c>
      <c r="AI50" s="32">
        <f t="shared" si="17"/>
        <v>0</v>
      </c>
    </row>
    <row r="51" spans="1:35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31">
        <f t="shared" si="4"/>
        <v>0</v>
      </c>
      <c r="L51" s="1"/>
      <c r="M51" s="31">
        <f t="shared" si="5"/>
        <v>0</v>
      </c>
      <c r="N51" s="1"/>
      <c r="O51" s="31">
        <f t="shared" si="6"/>
        <v>0</v>
      </c>
      <c r="P51" s="1"/>
      <c r="Q51" s="31">
        <f t="shared" si="14"/>
        <v>0</v>
      </c>
      <c r="R51" s="1"/>
      <c r="S51" s="31">
        <f t="shared" si="15"/>
        <v>0</v>
      </c>
      <c r="T51" s="1"/>
      <c r="U51" s="31">
        <f t="shared" si="18"/>
        <v>0</v>
      </c>
      <c r="V51" s="1"/>
      <c r="W51" s="31">
        <f t="shared" si="19"/>
        <v>0</v>
      </c>
      <c r="X51" s="1"/>
      <c r="Y51" s="31">
        <f t="shared" si="20"/>
        <v>0</v>
      </c>
      <c r="Z51" s="1"/>
      <c r="AA51" s="31">
        <f t="shared" si="21"/>
        <v>0</v>
      </c>
      <c r="AB51" s="1"/>
      <c r="AC51" s="31">
        <f t="shared" si="22"/>
        <v>0</v>
      </c>
      <c r="AD51" s="1"/>
      <c r="AE51" s="31">
        <f t="shared" si="23"/>
        <v>0</v>
      </c>
      <c r="AF51" s="1"/>
      <c r="AG51" s="31">
        <f t="shared" si="24"/>
        <v>0</v>
      </c>
      <c r="AH51" s="32">
        <f t="shared" si="16"/>
        <v>0</v>
      </c>
      <c r="AI51" s="32">
        <f t="shared" si="17"/>
        <v>0</v>
      </c>
    </row>
    <row r="52" spans="1:35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31">
        <f t="shared" si="4"/>
        <v>0</v>
      </c>
      <c r="L52" s="1"/>
      <c r="M52" s="31">
        <f t="shared" si="5"/>
        <v>0</v>
      </c>
      <c r="N52" s="1"/>
      <c r="O52" s="31">
        <f t="shared" si="6"/>
        <v>0</v>
      </c>
      <c r="P52" s="1"/>
      <c r="Q52" s="31">
        <f t="shared" si="14"/>
        <v>0</v>
      </c>
      <c r="R52" s="1"/>
      <c r="S52" s="31">
        <f t="shared" si="15"/>
        <v>0</v>
      </c>
      <c r="T52" s="1"/>
      <c r="U52" s="31">
        <f t="shared" si="18"/>
        <v>0</v>
      </c>
      <c r="V52" s="1"/>
      <c r="W52" s="31">
        <f t="shared" si="19"/>
        <v>0</v>
      </c>
      <c r="X52" s="1"/>
      <c r="Y52" s="31">
        <f t="shared" si="20"/>
        <v>0</v>
      </c>
      <c r="Z52" s="1"/>
      <c r="AA52" s="31">
        <f t="shared" si="21"/>
        <v>0</v>
      </c>
      <c r="AB52" s="1"/>
      <c r="AC52" s="31">
        <f t="shared" si="22"/>
        <v>0</v>
      </c>
      <c r="AD52" s="1"/>
      <c r="AE52" s="31">
        <f t="shared" si="23"/>
        <v>0</v>
      </c>
      <c r="AF52" s="1"/>
      <c r="AG52" s="31">
        <f t="shared" si="24"/>
        <v>0</v>
      </c>
      <c r="AH52" s="32">
        <f t="shared" si="16"/>
        <v>0</v>
      </c>
      <c r="AI52" s="32">
        <f t="shared" si="17"/>
        <v>0</v>
      </c>
    </row>
    <row r="53" spans="1:35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31">
        <f t="shared" si="4"/>
        <v>0</v>
      </c>
      <c r="L53" s="1"/>
      <c r="M53" s="31">
        <f t="shared" si="5"/>
        <v>0</v>
      </c>
      <c r="N53" s="1"/>
      <c r="O53" s="31">
        <f t="shared" si="6"/>
        <v>0</v>
      </c>
      <c r="P53" s="1"/>
      <c r="Q53" s="31">
        <f t="shared" si="14"/>
        <v>0</v>
      </c>
      <c r="R53" s="1"/>
      <c r="S53" s="31">
        <f t="shared" si="15"/>
        <v>0</v>
      </c>
      <c r="T53" s="1"/>
      <c r="U53" s="31">
        <f t="shared" si="18"/>
        <v>0</v>
      </c>
      <c r="V53" s="1"/>
      <c r="W53" s="31">
        <f t="shared" si="19"/>
        <v>0</v>
      </c>
      <c r="X53" s="1"/>
      <c r="Y53" s="31">
        <f t="shared" si="20"/>
        <v>0</v>
      </c>
      <c r="Z53" s="1"/>
      <c r="AA53" s="31">
        <f t="shared" si="21"/>
        <v>0</v>
      </c>
      <c r="AB53" s="1"/>
      <c r="AC53" s="31">
        <f t="shared" si="22"/>
        <v>0</v>
      </c>
      <c r="AD53" s="1"/>
      <c r="AE53" s="31">
        <f t="shared" si="23"/>
        <v>0</v>
      </c>
      <c r="AF53" s="1"/>
      <c r="AG53" s="31">
        <f t="shared" si="24"/>
        <v>0</v>
      </c>
      <c r="AH53" s="32">
        <f t="shared" si="16"/>
        <v>0</v>
      </c>
      <c r="AI53" s="32">
        <f t="shared" si="17"/>
        <v>0</v>
      </c>
    </row>
    <row r="54" spans="1:35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31">
        <f t="shared" si="4"/>
        <v>0</v>
      </c>
      <c r="L54" s="1"/>
      <c r="M54" s="31">
        <f t="shared" si="5"/>
        <v>0</v>
      </c>
      <c r="N54" s="1"/>
      <c r="O54" s="31">
        <f t="shared" si="6"/>
        <v>0</v>
      </c>
      <c r="P54" s="1"/>
      <c r="Q54" s="31">
        <f t="shared" si="14"/>
        <v>0</v>
      </c>
      <c r="R54" s="1"/>
      <c r="S54" s="31">
        <f t="shared" si="15"/>
        <v>0</v>
      </c>
      <c r="T54" s="1"/>
      <c r="U54" s="31">
        <f t="shared" si="18"/>
        <v>0</v>
      </c>
      <c r="V54" s="1"/>
      <c r="W54" s="31">
        <f t="shared" si="19"/>
        <v>0</v>
      </c>
      <c r="X54" s="1"/>
      <c r="Y54" s="31">
        <f t="shared" si="20"/>
        <v>0</v>
      </c>
      <c r="Z54" s="1"/>
      <c r="AA54" s="31">
        <f t="shared" si="21"/>
        <v>0</v>
      </c>
      <c r="AB54" s="1"/>
      <c r="AC54" s="31">
        <f t="shared" si="22"/>
        <v>0</v>
      </c>
      <c r="AD54" s="1"/>
      <c r="AE54" s="31">
        <f t="shared" si="23"/>
        <v>0</v>
      </c>
      <c r="AF54" s="1"/>
      <c r="AG54" s="31">
        <f t="shared" si="24"/>
        <v>0</v>
      </c>
      <c r="AH54" s="32">
        <f t="shared" si="16"/>
        <v>0</v>
      </c>
      <c r="AI54" s="32">
        <f t="shared" si="17"/>
        <v>0</v>
      </c>
    </row>
    <row r="55" spans="1:35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31">
        <f t="shared" si="4"/>
        <v>0</v>
      </c>
      <c r="L55" s="1"/>
      <c r="M55" s="31">
        <f t="shared" si="5"/>
        <v>0</v>
      </c>
      <c r="N55" s="1"/>
      <c r="O55" s="31">
        <f t="shared" si="6"/>
        <v>0</v>
      </c>
      <c r="P55" s="1"/>
      <c r="Q55" s="31">
        <f t="shared" si="14"/>
        <v>0</v>
      </c>
      <c r="R55" s="1"/>
      <c r="S55" s="31">
        <f t="shared" si="15"/>
        <v>0</v>
      </c>
      <c r="T55" s="1"/>
      <c r="U55" s="31">
        <f t="shared" si="18"/>
        <v>0</v>
      </c>
      <c r="V55" s="1"/>
      <c r="W55" s="31">
        <f t="shared" si="19"/>
        <v>0</v>
      </c>
      <c r="X55" s="1"/>
      <c r="Y55" s="31">
        <f t="shared" si="20"/>
        <v>0</v>
      </c>
      <c r="Z55" s="1"/>
      <c r="AA55" s="31">
        <f t="shared" si="21"/>
        <v>0</v>
      </c>
      <c r="AB55" s="1"/>
      <c r="AC55" s="31">
        <f t="shared" si="22"/>
        <v>0</v>
      </c>
      <c r="AD55" s="1"/>
      <c r="AE55" s="31">
        <f t="shared" si="23"/>
        <v>0</v>
      </c>
      <c r="AF55" s="1"/>
      <c r="AG55" s="31">
        <f t="shared" si="24"/>
        <v>0</v>
      </c>
      <c r="AH55" s="32">
        <f t="shared" si="16"/>
        <v>0</v>
      </c>
      <c r="AI55" s="32">
        <f t="shared" si="17"/>
        <v>0</v>
      </c>
    </row>
    <row r="56" spans="1:35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31">
        <f t="shared" si="4"/>
        <v>0</v>
      </c>
      <c r="L56" s="1"/>
      <c r="M56" s="31">
        <f t="shared" si="5"/>
        <v>0</v>
      </c>
      <c r="N56" s="1"/>
      <c r="O56" s="31">
        <f t="shared" si="6"/>
        <v>0</v>
      </c>
      <c r="P56" s="1"/>
      <c r="Q56" s="31">
        <f t="shared" si="14"/>
        <v>0</v>
      </c>
      <c r="R56" s="1"/>
      <c r="S56" s="31">
        <f t="shared" si="15"/>
        <v>0</v>
      </c>
      <c r="T56" s="1"/>
      <c r="U56" s="31">
        <f t="shared" si="18"/>
        <v>0</v>
      </c>
      <c r="V56" s="1"/>
      <c r="W56" s="31">
        <f t="shared" si="19"/>
        <v>0</v>
      </c>
      <c r="X56" s="1"/>
      <c r="Y56" s="31">
        <f t="shared" si="20"/>
        <v>0</v>
      </c>
      <c r="Z56" s="1"/>
      <c r="AA56" s="31">
        <f t="shared" si="21"/>
        <v>0</v>
      </c>
      <c r="AB56" s="1"/>
      <c r="AC56" s="31">
        <f t="shared" si="22"/>
        <v>0</v>
      </c>
      <c r="AD56" s="1"/>
      <c r="AE56" s="31">
        <f t="shared" si="23"/>
        <v>0</v>
      </c>
      <c r="AF56" s="1"/>
      <c r="AG56" s="31">
        <f t="shared" si="24"/>
        <v>0</v>
      </c>
      <c r="AH56" s="32">
        <f t="shared" si="16"/>
        <v>0</v>
      </c>
      <c r="AI56" s="32">
        <f t="shared" si="17"/>
        <v>0</v>
      </c>
    </row>
    <row r="57" spans="1:35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31">
        <f t="shared" si="4"/>
        <v>0</v>
      </c>
      <c r="L57" s="1"/>
      <c r="M57" s="31">
        <f t="shared" si="5"/>
        <v>0</v>
      </c>
      <c r="N57" s="1"/>
      <c r="O57" s="31">
        <f t="shared" si="6"/>
        <v>0</v>
      </c>
      <c r="P57" s="1"/>
      <c r="Q57" s="31">
        <f t="shared" si="14"/>
        <v>0</v>
      </c>
      <c r="R57" s="1"/>
      <c r="S57" s="31">
        <f t="shared" si="15"/>
        <v>0</v>
      </c>
      <c r="T57" s="1"/>
      <c r="U57" s="31">
        <f t="shared" si="18"/>
        <v>0</v>
      </c>
      <c r="V57" s="1"/>
      <c r="W57" s="31">
        <f t="shared" si="19"/>
        <v>0</v>
      </c>
      <c r="X57" s="1"/>
      <c r="Y57" s="31">
        <f t="shared" si="20"/>
        <v>0</v>
      </c>
      <c r="Z57" s="1"/>
      <c r="AA57" s="31">
        <f t="shared" si="21"/>
        <v>0</v>
      </c>
      <c r="AB57" s="1"/>
      <c r="AC57" s="31">
        <f t="shared" si="22"/>
        <v>0</v>
      </c>
      <c r="AD57" s="1"/>
      <c r="AE57" s="31">
        <f t="shared" si="23"/>
        <v>0</v>
      </c>
      <c r="AF57" s="1"/>
      <c r="AG57" s="31">
        <f t="shared" si="24"/>
        <v>0</v>
      </c>
      <c r="AH57" s="32">
        <f t="shared" si="16"/>
        <v>0</v>
      </c>
      <c r="AI57" s="32">
        <f t="shared" si="17"/>
        <v>0</v>
      </c>
    </row>
    <row r="58" spans="1:35" ht="13.5">
      <c r="A58" s="31" t="s">
        <v>59</v>
      </c>
      <c r="B58" s="31"/>
      <c r="C58" s="31"/>
      <c r="D58" s="31"/>
      <c r="E58" s="31"/>
      <c r="F58" s="31"/>
      <c r="G58" s="31"/>
      <c r="H58" s="31"/>
      <c r="I58" s="31"/>
      <c r="J58" s="34"/>
      <c r="K58" s="31">
        <f>SUM(K6:K57)</f>
        <v>0</v>
      </c>
      <c r="L58" s="34"/>
      <c r="M58" s="31">
        <f>SUM(M6:M57)</f>
        <v>0</v>
      </c>
      <c r="N58" s="34"/>
      <c r="O58" s="31">
        <f>SUM(O6:O57)</f>
        <v>0</v>
      </c>
      <c r="P58" s="34"/>
      <c r="Q58" s="31">
        <f>SUM(Q6:Q57)</f>
        <v>0</v>
      </c>
      <c r="R58" s="34"/>
      <c r="S58" s="31">
        <f>SUM(S6:S57)</f>
        <v>0</v>
      </c>
      <c r="T58" s="34"/>
      <c r="U58" s="31">
        <f>SUM(U6:U57)</f>
        <v>0</v>
      </c>
      <c r="V58" s="34"/>
      <c r="W58" s="31">
        <f>SUM(W6:W57)</f>
        <v>0</v>
      </c>
      <c r="X58" s="34"/>
      <c r="Y58" s="31">
        <f>SUM(Y6:Y57)</f>
        <v>0</v>
      </c>
      <c r="Z58" s="34"/>
      <c r="AA58" s="31">
        <f>SUM(AA6:AA57)</f>
        <v>0</v>
      </c>
      <c r="AB58" s="34"/>
      <c r="AC58" s="31">
        <f>SUM(AC6:AC57)</f>
        <v>0</v>
      </c>
      <c r="AD58" s="34"/>
      <c r="AE58" s="31">
        <f>SUM(AE6:AE57)</f>
        <v>0</v>
      </c>
      <c r="AF58" s="34"/>
      <c r="AG58" s="31">
        <f>SUM(AG6:AG57)</f>
        <v>0</v>
      </c>
      <c r="AH58" s="33"/>
      <c r="AI58" s="32">
        <f>+K58+M58+O58+Q58+S58+U58+W58+Y58+AA58+AC58+AE58+AG58</f>
        <v>0</v>
      </c>
    </row>
    <row r="60" spans="2:3" ht="13.5">
      <c r="B60" s="2" t="s">
        <v>61</v>
      </c>
      <c r="C60" s="30" t="s">
        <v>62</v>
      </c>
    </row>
  </sheetData>
  <sheetProtection/>
  <mergeCells count="11">
    <mergeCell ref="AI4:AI5"/>
    <mergeCell ref="AH4:AH5"/>
    <mergeCell ref="I4:I5"/>
    <mergeCell ref="H4:H5"/>
    <mergeCell ref="B4:B5"/>
    <mergeCell ref="A4:A5"/>
    <mergeCell ref="G4:G5"/>
    <mergeCell ref="F4:F5"/>
    <mergeCell ref="D4:D5"/>
    <mergeCell ref="C4:C5"/>
    <mergeCell ref="E4:E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2018-02-07T10:22:14Z</dcterms:created>
  <dcterms:modified xsi:type="dcterms:W3CDTF">2018-02-07T10:22:57Z</dcterms:modified>
  <cp:category/>
  <cp:version/>
  <cp:contentType/>
  <cp:contentStatus/>
</cp:coreProperties>
</file>