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9BF" lockStructure="1"/>
  <bookViews>
    <workbookView xWindow="0" yWindow="0" windowWidth="20490" windowHeight="7530" tabRatio="737"/>
  </bookViews>
  <sheets>
    <sheet name="訪問・通所サービス利用状況" sheetId="3" r:id="rId1"/>
    <sheet name="LIST" sheetId="4" state="hidden" r:id="rId2"/>
    <sheet name="要介護認定者数" sheetId="2" state="hidden" r:id="rId3"/>
    <sheet name="訪問介護" sheetId="1" state="hidden" r:id="rId4"/>
    <sheet name="訪問入浴介護" sheetId="8" state="hidden" r:id="rId5"/>
    <sheet name="訪問看護" sheetId="9" state="hidden" r:id="rId6"/>
    <sheet name="訪問リハ" sheetId="10" state="hidden" r:id="rId7"/>
    <sheet name="通所介護" sheetId="11" state="hidden" r:id="rId8"/>
    <sheet name="通所リハ" sheetId="12" state="hidden" r:id="rId9"/>
    <sheet name="短期入所生活介護" sheetId="13" state="hidden" r:id="rId10"/>
    <sheet name="短期入所療養介護" sheetId="14" state="hidden" r:id="rId11"/>
  </sheets>
  <definedNames>
    <definedName name="_xlnm.Print_Area" localSheetId="9">短期入所生活介護!$A$1:$W$234</definedName>
    <definedName name="_xlnm.Print_Area" localSheetId="10">短期入所療養介護!$A$1:$W$234</definedName>
    <definedName name="_xlnm.Print_Area" localSheetId="8">通所リハ!$A$1:$W$234</definedName>
    <definedName name="_xlnm.Print_Area" localSheetId="7">通所介護!$A$1:$W$234</definedName>
    <definedName name="_xlnm.Print_Area" localSheetId="0">訪問・通所サービス利用状況!$A$1:$U$119</definedName>
    <definedName name="_xlnm.Print_Area" localSheetId="6">訪問リハ!$A$1:$W$234</definedName>
    <definedName name="_xlnm.Print_Area" localSheetId="3">訪問介護!$A$1:$V$234</definedName>
    <definedName name="_xlnm.Print_Area" localSheetId="5">訪問看護!$A$1:$W$234</definedName>
    <definedName name="_xlnm.Print_Area" localSheetId="4">訪問入浴介護!$A$1:$W$234</definedName>
    <definedName name="_xlnm.Print_Area" localSheetId="2">要介護認定者数!$A$1:$L$233</definedName>
    <definedName name="_xlnm.Print_Titles" localSheetId="9">短期入所生活介護!$1:$4</definedName>
    <definedName name="_xlnm.Print_Titles" localSheetId="10">短期入所療養介護!$1:$4</definedName>
    <definedName name="_xlnm.Print_Titles" localSheetId="8">通所リハ!$1:$4</definedName>
    <definedName name="_xlnm.Print_Titles" localSheetId="7">通所介護!$1:$4</definedName>
    <definedName name="_xlnm.Print_Titles" localSheetId="0">訪問・通所サービス利用状況!$1:$2</definedName>
    <definedName name="_xlnm.Print_Titles" localSheetId="6">訪問リハ!$1:$4</definedName>
    <definedName name="_xlnm.Print_Titles" localSheetId="3">訪問介護!$1:$4</definedName>
    <definedName name="_xlnm.Print_Titles" localSheetId="5">訪問看護!$1:$4</definedName>
    <definedName name="_xlnm.Print_Titles" localSheetId="4">訪問入浴介護!$1:$4</definedName>
    <definedName name="_xlnm.Print_Titles" localSheetId="2">要介護認定者数!$1:$3</definedName>
  </definedNames>
  <calcPr calcId="162913"/>
</workbook>
</file>

<file path=xl/calcChain.xml><?xml version="1.0" encoding="utf-8"?>
<calcChain xmlns="http://schemas.openxmlformats.org/spreadsheetml/2006/main">
  <c r="E11" i="3" l="1"/>
  <c r="E9" i="3"/>
  <c r="H4" i="3"/>
  <c r="O6" i="8" l="1"/>
  <c r="P6" i="8"/>
  <c r="O7" i="8"/>
  <c r="P7" i="8"/>
  <c r="O8" i="8"/>
  <c r="P8" i="8"/>
  <c r="O9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O46" i="8"/>
  <c r="P46" i="8"/>
  <c r="O47" i="8"/>
  <c r="P47" i="8"/>
  <c r="O48" i="8"/>
  <c r="P48" i="8"/>
  <c r="O49" i="8"/>
  <c r="P49" i="8"/>
  <c r="O5" i="8"/>
  <c r="P5" i="8"/>
  <c r="Q49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5" i="8"/>
  <c r="Q51" i="8"/>
  <c r="K48" i="2"/>
  <c r="K49" i="2"/>
  <c r="D48" i="2"/>
  <c r="K6" i="2"/>
  <c r="K7" i="2"/>
  <c r="K8" i="2"/>
  <c r="K9" i="2"/>
  <c r="K10" i="2"/>
  <c r="K11" i="2"/>
  <c r="K12" i="2"/>
  <c r="K13" i="2"/>
  <c r="K14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34" i="2"/>
  <c r="K35" i="2"/>
  <c r="K36" i="2"/>
  <c r="K38" i="2"/>
  <c r="K40" i="2"/>
  <c r="K41" i="2"/>
  <c r="K42" i="2"/>
  <c r="K44" i="2"/>
  <c r="K46" i="2"/>
  <c r="K47" i="2"/>
  <c r="D31" i="2"/>
  <c r="E31" i="2"/>
  <c r="F31" i="2"/>
  <c r="G31" i="2"/>
  <c r="H31" i="2"/>
  <c r="I31" i="2"/>
  <c r="J31" i="2"/>
  <c r="K4" i="2"/>
  <c r="D94" i="2"/>
  <c r="D233" i="1"/>
  <c r="K233" i="1"/>
  <c r="J233" i="1"/>
  <c r="I233" i="1"/>
  <c r="H233" i="1"/>
  <c r="G233" i="1"/>
  <c r="F233" i="1"/>
  <c r="E233" i="1"/>
  <c r="F184" i="1"/>
  <c r="D187" i="1"/>
  <c r="K187" i="1"/>
  <c r="J187" i="1"/>
  <c r="I187" i="1"/>
  <c r="H187" i="1"/>
  <c r="G187" i="1"/>
  <c r="F187" i="1"/>
  <c r="E187" i="1"/>
  <c r="K141" i="1"/>
  <c r="E141" i="1"/>
  <c r="F141" i="1"/>
  <c r="G141" i="1"/>
  <c r="H141" i="1"/>
  <c r="I141" i="1"/>
  <c r="J141" i="1"/>
  <c r="D141" i="1"/>
  <c r="K95" i="1"/>
  <c r="E95" i="1"/>
  <c r="F95" i="1"/>
  <c r="G95" i="1"/>
  <c r="H95" i="1"/>
  <c r="I95" i="1"/>
  <c r="J95" i="1"/>
  <c r="D95" i="1"/>
  <c r="K49" i="1"/>
  <c r="E49" i="1"/>
  <c r="F49" i="1"/>
  <c r="G49" i="1"/>
  <c r="H49" i="1"/>
  <c r="I49" i="1"/>
  <c r="J49" i="1"/>
  <c r="D49" i="1"/>
  <c r="K50" i="14"/>
  <c r="K47" i="14"/>
  <c r="K48" i="14"/>
  <c r="K45" i="14"/>
  <c r="K41" i="14"/>
  <c r="K42" i="14"/>
  <c r="K43" i="14"/>
  <c r="K39" i="14"/>
  <c r="K33" i="14"/>
  <c r="K34" i="14"/>
  <c r="K35" i="14"/>
  <c r="K36" i="14"/>
  <c r="K37" i="14"/>
  <c r="K28" i="14"/>
  <c r="K29" i="14"/>
  <c r="K30" i="14"/>
  <c r="K31" i="14"/>
  <c r="K23" i="14"/>
  <c r="K24" i="14"/>
  <c r="K25" i="14"/>
  <c r="K26" i="14"/>
  <c r="K17" i="14"/>
  <c r="K18" i="14"/>
  <c r="K19" i="14"/>
  <c r="K20" i="14"/>
  <c r="K21" i="14"/>
  <c r="K7" i="14"/>
  <c r="K8" i="14"/>
  <c r="K9" i="14"/>
  <c r="K10" i="14"/>
  <c r="K11" i="14"/>
  <c r="K12" i="14"/>
  <c r="K13" i="14"/>
  <c r="K14" i="14"/>
  <c r="K15" i="14"/>
  <c r="K5" i="14"/>
  <c r="D46" i="14"/>
  <c r="E46" i="14"/>
  <c r="D44" i="14"/>
  <c r="E44" i="14"/>
  <c r="D40" i="14"/>
  <c r="E40" i="14"/>
  <c r="D38" i="14"/>
  <c r="E38" i="14"/>
  <c r="D32" i="14"/>
  <c r="E32" i="14"/>
  <c r="D27" i="14"/>
  <c r="E27" i="14"/>
  <c r="D22" i="14"/>
  <c r="E22" i="14"/>
  <c r="D16" i="14"/>
  <c r="E16" i="14"/>
  <c r="D6" i="14"/>
  <c r="E6" i="14"/>
  <c r="D49" i="14"/>
  <c r="E49" i="14"/>
  <c r="M49" i="3"/>
  <c r="M48" i="3"/>
  <c r="M51" i="3"/>
  <c r="M55" i="3"/>
  <c r="M50" i="3"/>
  <c r="M54" i="3"/>
  <c r="M58" i="3"/>
  <c r="M53" i="3"/>
  <c r="M57" i="3"/>
  <c r="M56" i="3"/>
  <c r="M59" i="3"/>
  <c r="M52" i="3"/>
  <c r="K31" i="2" l="1"/>
  <c r="K50" i="13"/>
  <c r="K47" i="13"/>
  <c r="K48" i="13"/>
  <c r="K45" i="13"/>
  <c r="K41" i="13"/>
  <c r="K42" i="13"/>
  <c r="K43" i="13"/>
  <c r="K39" i="13"/>
  <c r="K33" i="13"/>
  <c r="K34" i="13"/>
  <c r="K35" i="13"/>
  <c r="K36" i="13"/>
  <c r="K37" i="13"/>
  <c r="K28" i="13"/>
  <c r="K29" i="13"/>
  <c r="K30" i="13"/>
  <c r="K31" i="13"/>
  <c r="K23" i="13"/>
  <c r="K24" i="13"/>
  <c r="K25" i="13"/>
  <c r="K26" i="13"/>
  <c r="K17" i="13"/>
  <c r="K18" i="13"/>
  <c r="K19" i="13"/>
  <c r="K20" i="13"/>
  <c r="K21" i="13"/>
  <c r="K7" i="13"/>
  <c r="K8" i="13"/>
  <c r="K9" i="13"/>
  <c r="K10" i="13"/>
  <c r="K11" i="13"/>
  <c r="K12" i="13"/>
  <c r="K13" i="13"/>
  <c r="K14" i="13"/>
  <c r="K15" i="13"/>
  <c r="K5" i="13"/>
  <c r="D46" i="13"/>
  <c r="E46" i="13"/>
  <c r="D44" i="13"/>
  <c r="E44" i="13"/>
  <c r="D40" i="13"/>
  <c r="E40" i="13"/>
  <c r="D38" i="13"/>
  <c r="E38" i="13"/>
  <c r="D32" i="13"/>
  <c r="E32" i="13"/>
  <c r="D27" i="13"/>
  <c r="E27" i="13"/>
  <c r="D22" i="13"/>
  <c r="E22" i="13"/>
  <c r="D16" i="13"/>
  <c r="E16" i="13"/>
  <c r="D6" i="13"/>
  <c r="E6" i="13"/>
  <c r="K47" i="12"/>
  <c r="K48" i="12"/>
  <c r="K45" i="12"/>
  <c r="K41" i="12"/>
  <c r="K42" i="12"/>
  <c r="K43" i="12"/>
  <c r="K39" i="12"/>
  <c r="K33" i="12"/>
  <c r="K34" i="12"/>
  <c r="K35" i="12"/>
  <c r="K36" i="12"/>
  <c r="K37" i="12"/>
  <c r="K28" i="12"/>
  <c r="K29" i="12"/>
  <c r="K30" i="12"/>
  <c r="K31" i="12"/>
  <c r="K23" i="12"/>
  <c r="K24" i="12"/>
  <c r="K25" i="12"/>
  <c r="K26" i="12"/>
  <c r="K17" i="12"/>
  <c r="K18" i="12"/>
  <c r="K19" i="12"/>
  <c r="K20" i="12"/>
  <c r="K21" i="12"/>
  <c r="K12" i="12"/>
  <c r="K8" i="12"/>
  <c r="K7" i="12"/>
  <c r="K9" i="12"/>
  <c r="K10" i="12"/>
  <c r="K11" i="12"/>
  <c r="K13" i="12"/>
  <c r="K14" i="12"/>
  <c r="K15" i="12"/>
  <c r="K5" i="12"/>
  <c r="K50" i="12"/>
  <c r="K50" i="11"/>
  <c r="K48" i="11"/>
  <c r="K47" i="11"/>
  <c r="K45" i="11"/>
  <c r="K42" i="11"/>
  <c r="K43" i="11"/>
  <c r="K41" i="11"/>
  <c r="K39" i="11"/>
  <c r="K34" i="11"/>
  <c r="K35" i="11"/>
  <c r="K36" i="11"/>
  <c r="K37" i="11"/>
  <c r="K33" i="11"/>
  <c r="K29" i="11"/>
  <c r="K30" i="11"/>
  <c r="K31" i="11"/>
  <c r="K28" i="11"/>
  <c r="K24" i="11"/>
  <c r="K25" i="11"/>
  <c r="K26" i="11"/>
  <c r="K23" i="11"/>
  <c r="K18" i="11"/>
  <c r="K19" i="11"/>
  <c r="K20" i="11"/>
  <c r="K21" i="11"/>
  <c r="K17" i="11"/>
  <c r="K8" i="11"/>
  <c r="K9" i="11"/>
  <c r="K10" i="11"/>
  <c r="K11" i="11"/>
  <c r="K12" i="11"/>
  <c r="K13" i="11"/>
  <c r="K14" i="11"/>
  <c r="K15" i="11"/>
  <c r="K7" i="11"/>
  <c r="K5" i="11"/>
  <c r="K50" i="10"/>
  <c r="K48" i="10"/>
  <c r="K47" i="10"/>
  <c r="K45" i="10"/>
  <c r="K42" i="10"/>
  <c r="K43" i="10"/>
  <c r="K41" i="10"/>
  <c r="K39" i="10"/>
  <c r="K34" i="10"/>
  <c r="K35" i="10"/>
  <c r="K36" i="10"/>
  <c r="K37" i="10"/>
  <c r="K33" i="10"/>
  <c r="K29" i="10"/>
  <c r="K30" i="10"/>
  <c r="K31" i="10"/>
  <c r="K28" i="10"/>
  <c r="K24" i="10"/>
  <c r="K25" i="10"/>
  <c r="K26" i="10"/>
  <c r="K23" i="10"/>
  <c r="K18" i="10"/>
  <c r="K19" i="10"/>
  <c r="K20" i="10"/>
  <c r="K21" i="10"/>
  <c r="K17" i="10"/>
  <c r="K8" i="10"/>
  <c r="K9" i="10"/>
  <c r="K10" i="10"/>
  <c r="K11" i="10"/>
  <c r="K12" i="10"/>
  <c r="K13" i="10"/>
  <c r="K14" i="10"/>
  <c r="K15" i="10"/>
  <c r="K7" i="10"/>
  <c r="K5" i="10"/>
  <c r="K49" i="9"/>
  <c r="K50" i="9"/>
  <c r="K18" i="9"/>
  <c r="K19" i="9"/>
  <c r="K20" i="9"/>
  <c r="K21" i="9"/>
  <c r="K24" i="9"/>
  <c r="K25" i="9"/>
  <c r="K26" i="9"/>
  <c r="K29" i="9"/>
  <c r="K30" i="9"/>
  <c r="K31" i="9"/>
  <c r="K34" i="9"/>
  <c r="K35" i="9"/>
  <c r="K36" i="9"/>
  <c r="K37" i="9"/>
  <c r="K48" i="9"/>
  <c r="K47" i="9"/>
  <c r="K45" i="9"/>
  <c r="K42" i="9"/>
  <c r="K43" i="9"/>
  <c r="K41" i="9"/>
  <c r="K39" i="9"/>
  <c r="K33" i="9"/>
  <c r="K28" i="9"/>
  <c r="K23" i="9"/>
  <c r="K17" i="9"/>
  <c r="K8" i="9"/>
  <c r="K9" i="9"/>
  <c r="K10" i="9"/>
  <c r="K11" i="9"/>
  <c r="K12" i="9"/>
  <c r="K13" i="9"/>
  <c r="K14" i="9"/>
  <c r="K15" i="9"/>
  <c r="K7" i="9"/>
  <c r="K5" i="9"/>
  <c r="D6" i="9"/>
  <c r="E6" i="9"/>
  <c r="D16" i="9"/>
  <c r="E16" i="9"/>
  <c r="D22" i="9"/>
  <c r="E22" i="9"/>
  <c r="D27" i="9"/>
  <c r="E27" i="9"/>
  <c r="D32" i="9"/>
  <c r="E32" i="9"/>
  <c r="D38" i="9"/>
  <c r="E38" i="9"/>
  <c r="D40" i="9"/>
  <c r="E40" i="9"/>
  <c r="D44" i="9"/>
  <c r="D49" i="9" s="1"/>
  <c r="E44" i="9"/>
  <c r="F46" i="9"/>
  <c r="D46" i="9"/>
  <c r="E46" i="9"/>
  <c r="E49" i="9"/>
  <c r="F49" i="9"/>
  <c r="G49" i="9"/>
  <c r="H49" i="9"/>
  <c r="I49" i="9"/>
  <c r="J49" i="9"/>
  <c r="E46" i="8"/>
  <c r="F46" i="8"/>
  <c r="G46" i="8"/>
  <c r="H46" i="8"/>
  <c r="I46" i="8"/>
  <c r="D46" i="8"/>
  <c r="E44" i="8"/>
  <c r="F44" i="8"/>
  <c r="G44" i="8"/>
  <c r="H44" i="8"/>
  <c r="I44" i="8"/>
  <c r="D44" i="8"/>
  <c r="E40" i="8"/>
  <c r="F40" i="8"/>
  <c r="G40" i="8"/>
  <c r="H40" i="8"/>
  <c r="I40" i="8"/>
  <c r="D40" i="8"/>
  <c r="E38" i="8"/>
  <c r="F38" i="8"/>
  <c r="G38" i="8"/>
  <c r="H38" i="8"/>
  <c r="I38" i="8"/>
  <c r="D38" i="8"/>
  <c r="E32" i="8"/>
  <c r="F32" i="8"/>
  <c r="G32" i="8"/>
  <c r="H32" i="8"/>
  <c r="I32" i="8"/>
  <c r="D32" i="8"/>
  <c r="E27" i="8"/>
  <c r="F27" i="8"/>
  <c r="G27" i="8"/>
  <c r="H27" i="8"/>
  <c r="I27" i="8"/>
  <c r="E22" i="8"/>
  <c r="F22" i="8"/>
  <c r="G22" i="8"/>
  <c r="K22" i="8" s="1"/>
  <c r="H22" i="8"/>
  <c r="I22" i="8"/>
  <c r="D27" i="8"/>
  <c r="D22" i="8"/>
  <c r="E16" i="8"/>
  <c r="F16" i="8"/>
  <c r="G16" i="8"/>
  <c r="H16" i="8"/>
  <c r="I16" i="8"/>
  <c r="D16" i="8"/>
  <c r="E6" i="8"/>
  <c r="F6" i="8"/>
  <c r="G6" i="8"/>
  <c r="H6" i="8"/>
  <c r="K6" i="8" s="1"/>
  <c r="I6" i="8"/>
  <c r="J6" i="8"/>
  <c r="D6" i="8"/>
  <c r="K49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3" i="8"/>
  <c r="K24" i="8"/>
  <c r="K25" i="8"/>
  <c r="K26" i="8"/>
  <c r="K27" i="8"/>
  <c r="K28" i="8"/>
  <c r="K29" i="8"/>
  <c r="K30" i="8"/>
  <c r="K31" i="8"/>
  <c r="K33" i="8"/>
  <c r="K34" i="8"/>
  <c r="K35" i="8"/>
  <c r="K36" i="8"/>
  <c r="K37" i="8"/>
  <c r="K38" i="8"/>
  <c r="K39" i="8"/>
  <c r="K41" i="8"/>
  <c r="K42" i="8"/>
  <c r="K43" i="8"/>
  <c r="K44" i="8"/>
  <c r="K45" i="8"/>
  <c r="K46" i="8"/>
  <c r="K47" i="8"/>
  <c r="K48" i="8"/>
  <c r="K5" i="8"/>
  <c r="E49" i="13" l="1"/>
  <c r="D49" i="13"/>
  <c r="K6" i="9"/>
  <c r="K40" i="8"/>
  <c r="K32" i="8"/>
  <c r="G40" i="1"/>
  <c r="H40" i="1"/>
  <c r="I40" i="1"/>
  <c r="J40" i="1"/>
  <c r="F40" i="1"/>
  <c r="F38" i="1"/>
  <c r="G32" i="1"/>
  <c r="H32" i="1"/>
  <c r="I32" i="1"/>
  <c r="J32" i="1"/>
  <c r="F32" i="1"/>
  <c r="G27" i="1"/>
  <c r="H27" i="1"/>
  <c r="I27" i="1"/>
  <c r="J27" i="1"/>
  <c r="F27" i="1"/>
  <c r="G22" i="1"/>
  <c r="H22" i="1"/>
  <c r="I22" i="1"/>
  <c r="J22" i="1"/>
  <c r="F22" i="1"/>
  <c r="G16" i="1"/>
  <c r="H16" i="1"/>
  <c r="I16" i="1"/>
  <c r="J16" i="1"/>
  <c r="F16" i="1"/>
  <c r="F6" i="1"/>
  <c r="D6" i="1"/>
  <c r="E6" i="1"/>
  <c r="D16" i="1"/>
  <c r="E16" i="1"/>
  <c r="D22" i="1"/>
  <c r="E22" i="1"/>
  <c r="D27" i="1"/>
  <c r="E27" i="1"/>
  <c r="D32" i="1"/>
  <c r="E32" i="1"/>
  <c r="D38" i="1"/>
  <c r="E38" i="1"/>
  <c r="D40" i="1"/>
  <c r="E40" i="1"/>
  <c r="D44" i="1"/>
  <c r="E44" i="1"/>
  <c r="D46" i="1"/>
  <c r="E46" i="1"/>
  <c r="K48" i="1"/>
  <c r="K47" i="1"/>
  <c r="K46" i="1" s="1"/>
  <c r="J46" i="1"/>
  <c r="I46" i="1"/>
  <c r="H46" i="1"/>
  <c r="G46" i="1"/>
  <c r="F46" i="1"/>
  <c r="K45" i="1"/>
  <c r="K44" i="1" s="1"/>
  <c r="J44" i="1"/>
  <c r="I44" i="1"/>
  <c r="H44" i="1"/>
  <c r="G44" i="1"/>
  <c r="F44" i="1"/>
  <c r="K43" i="1"/>
  <c r="K42" i="1"/>
  <c r="K41" i="1"/>
  <c r="K40" i="1" s="1"/>
  <c r="K39" i="1"/>
  <c r="K38" i="1"/>
  <c r="J38" i="1"/>
  <c r="I38" i="1"/>
  <c r="H38" i="1"/>
  <c r="G38" i="1"/>
  <c r="K37" i="1"/>
  <c r="K36" i="1"/>
  <c r="K35" i="1"/>
  <c r="K34" i="1"/>
  <c r="K33" i="1"/>
  <c r="K32" i="1" s="1"/>
  <c r="K31" i="1"/>
  <c r="K30" i="1"/>
  <c r="K29" i="1"/>
  <c r="K28" i="1"/>
  <c r="K27" i="1" s="1"/>
  <c r="K26" i="1"/>
  <c r="K25" i="1"/>
  <c r="K24" i="1"/>
  <c r="K23" i="1"/>
  <c r="K22" i="1" s="1"/>
  <c r="K21" i="1"/>
  <c r="K20" i="1"/>
  <c r="K16" i="1" s="1"/>
  <c r="K19" i="1"/>
  <c r="K18" i="1"/>
  <c r="K17" i="1"/>
  <c r="K15" i="1"/>
  <c r="K14" i="1"/>
  <c r="K13" i="1"/>
  <c r="K12" i="1"/>
  <c r="K11" i="1"/>
  <c r="K10" i="1"/>
  <c r="K9" i="1"/>
  <c r="K8" i="1"/>
  <c r="K7" i="1"/>
  <c r="K6" i="1" s="1"/>
  <c r="J6" i="1"/>
  <c r="I6" i="1"/>
  <c r="H6" i="1"/>
  <c r="G6" i="1"/>
  <c r="K5" i="1"/>
  <c r="C88" i="3" l="1"/>
  <c r="K230" i="8"/>
  <c r="J230" i="8"/>
  <c r="I230" i="8"/>
  <c r="H230" i="8"/>
  <c r="G230" i="8"/>
  <c r="F230" i="8"/>
  <c r="K230" i="9"/>
  <c r="J230" i="9"/>
  <c r="I230" i="9"/>
  <c r="H230" i="9"/>
  <c r="G230" i="9"/>
  <c r="F230" i="9"/>
  <c r="K230" i="10"/>
  <c r="J230" i="10"/>
  <c r="I230" i="10"/>
  <c r="H230" i="10"/>
  <c r="G230" i="10"/>
  <c r="F230" i="10"/>
  <c r="K230" i="11"/>
  <c r="J230" i="11"/>
  <c r="I230" i="11"/>
  <c r="H230" i="11"/>
  <c r="G230" i="11"/>
  <c r="F230" i="11"/>
  <c r="K230" i="12"/>
  <c r="J230" i="12"/>
  <c r="I230" i="12"/>
  <c r="H230" i="12"/>
  <c r="G230" i="12"/>
  <c r="F230" i="12"/>
  <c r="K230" i="13"/>
  <c r="J230" i="13"/>
  <c r="I230" i="13"/>
  <c r="H230" i="13"/>
  <c r="G230" i="13"/>
  <c r="F230" i="13"/>
  <c r="K230" i="14"/>
  <c r="J230" i="14"/>
  <c r="I230" i="14"/>
  <c r="H230" i="14"/>
  <c r="G230" i="14"/>
  <c r="F230" i="14"/>
  <c r="K230" i="1"/>
  <c r="J230" i="1"/>
  <c r="I230" i="1"/>
  <c r="H230" i="1"/>
  <c r="G230" i="1"/>
  <c r="F230" i="1"/>
  <c r="K184" i="8"/>
  <c r="J184" i="8"/>
  <c r="I184" i="8"/>
  <c r="H184" i="8"/>
  <c r="G184" i="8"/>
  <c r="F184" i="8"/>
  <c r="K184" i="9"/>
  <c r="J184" i="9"/>
  <c r="I184" i="9"/>
  <c r="H184" i="9"/>
  <c r="G184" i="9"/>
  <c r="F184" i="9"/>
  <c r="K184" i="10"/>
  <c r="J184" i="10"/>
  <c r="I184" i="10"/>
  <c r="H184" i="10"/>
  <c r="G184" i="10"/>
  <c r="F184" i="10"/>
  <c r="K184" i="11"/>
  <c r="J184" i="11"/>
  <c r="I184" i="11"/>
  <c r="H184" i="11"/>
  <c r="G184" i="11"/>
  <c r="F184" i="11"/>
  <c r="K184" i="12"/>
  <c r="J184" i="12"/>
  <c r="I184" i="12"/>
  <c r="H184" i="12"/>
  <c r="G184" i="12"/>
  <c r="F184" i="12"/>
  <c r="K184" i="13"/>
  <c r="J184" i="13"/>
  <c r="I184" i="13"/>
  <c r="H184" i="13"/>
  <c r="G184" i="13"/>
  <c r="F184" i="13"/>
  <c r="K184" i="14"/>
  <c r="J184" i="14"/>
  <c r="I184" i="14"/>
  <c r="H184" i="14"/>
  <c r="G184" i="14"/>
  <c r="F184" i="14"/>
  <c r="K184" i="1"/>
  <c r="J184" i="1"/>
  <c r="I184" i="1"/>
  <c r="H184" i="1"/>
  <c r="G184" i="1"/>
  <c r="K138" i="8"/>
  <c r="J138" i="8"/>
  <c r="I138" i="8"/>
  <c r="H138" i="8"/>
  <c r="G138" i="8"/>
  <c r="F138" i="8"/>
  <c r="K138" i="9"/>
  <c r="J138" i="9"/>
  <c r="I138" i="9"/>
  <c r="H138" i="9"/>
  <c r="G138" i="9"/>
  <c r="F138" i="9"/>
  <c r="K138" i="10"/>
  <c r="J138" i="10"/>
  <c r="I138" i="10"/>
  <c r="H138" i="10"/>
  <c r="G138" i="10"/>
  <c r="F138" i="10"/>
  <c r="K138" i="11"/>
  <c r="J138" i="11"/>
  <c r="I138" i="11"/>
  <c r="H138" i="11"/>
  <c r="G138" i="11"/>
  <c r="F138" i="11"/>
  <c r="K138" i="12"/>
  <c r="J138" i="12"/>
  <c r="I138" i="12"/>
  <c r="H138" i="12"/>
  <c r="G138" i="12"/>
  <c r="F138" i="12"/>
  <c r="K138" i="13"/>
  <c r="J138" i="13"/>
  <c r="I138" i="13"/>
  <c r="H138" i="13"/>
  <c r="G138" i="13"/>
  <c r="F138" i="13"/>
  <c r="K138" i="14"/>
  <c r="J138" i="14"/>
  <c r="I138" i="14"/>
  <c r="H138" i="14"/>
  <c r="G138" i="14"/>
  <c r="F138" i="14"/>
  <c r="K138" i="1"/>
  <c r="J138" i="1"/>
  <c r="I138" i="1"/>
  <c r="H138" i="1"/>
  <c r="G138" i="1"/>
  <c r="F138" i="1"/>
  <c r="K228" i="8"/>
  <c r="J228" i="8"/>
  <c r="I228" i="8"/>
  <c r="H228" i="8"/>
  <c r="G228" i="8"/>
  <c r="F228" i="8"/>
  <c r="K228" i="9"/>
  <c r="J228" i="9"/>
  <c r="I228" i="9"/>
  <c r="H228" i="9"/>
  <c r="G228" i="9"/>
  <c r="F228" i="9"/>
  <c r="K228" i="10"/>
  <c r="J228" i="10"/>
  <c r="I228" i="10"/>
  <c r="H228" i="10"/>
  <c r="G228" i="10"/>
  <c r="F228" i="10"/>
  <c r="K228" i="11"/>
  <c r="J228" i="11"/>
  <c r="I228" i="11"/>
  <c r="H228" i="11"/>
  <c r="G228" i="11"/>
  <c r="F228" i="11"/>
  <c r="K228" i="12"/>
  <c r="J228" i="12"/>
  <c r="I228" i="12"/>
  <c r="H228" i="12"/>
  <c r="G228" i="12"/>
  <c r="F228" i="12"/>
  <c r="K228" i="13"/>
  <c r="J228" i="13"/>
  <c r="I228" i="13"/>
  <c r="H228" i="13"/>
  <c r="G228" i="13"/>
  <c r="F228" i="13"/>
  <c r="K228" i="14"/>
  <c r="J228" i="14"/>
  <c r="I228" i="14"/>
  <c r="H228" i="14"/>
  <c r="G228" i="14"/>
  <c r="F228" i="14"/>
  <c r="K228" i="1"/>
  <c r="J228" i="1"/>
  <c r="I228" i="1"/>
  <c r="H228" i="1"/>
  <c r="G228" i="1"/>
  <c r="F228" i="1"/>
  <c r="K182" i="8"/>
  <c r="J182" i="8"/>
  <c r="I182" i="8"/>
  <c r="H182" i="8"/>
  <c r="G182" i="8"/>
  <c r="F182" i="8"/>
  <c r="K182" i="9"/>
  <c r="J182" i="9"/>
  <c r="I182" i="9"/>
  <c r="H182" i="9"/>
  <c r="G182" i="9"/>
  <c r="F182" i="9"/>
  <c r="K182" i="10"/>
  <c r="J182" i="10"/>
  <c r="I182" i="10"/>
  <c r="H182" i="10"/>
  <c r="G182" i="10"/>
  <c r="F182" i="10"/>
  <c r="K182" i="11"/>
  <c r="J182" i="11"/>
  <c r="I182" i="11"/>
  <c r="H182" i="11"/>
  <c r="G182" i="11"/>
  <c r="F182" i="11"/>
  <c r="K182" i="12"/>
  <c r="J182" i="12"/>
  <c r="I182" i="12"/>
  <c r="H182" i="12"/>
  <c r="G182" i="12"/>
  <c r="F182" i="12"/>
  <c r="K182" i="13"/>
  <c r="J182" i="13"/>
  <c r="I182" i="13"/>
  <c r="H182" i="13"/>
  <c r="G182" i="13"/>
  <c r="F182" i="13"/>
  <c r="K182" i="14"/>
  <c r="J182" i="14"/>
  <c r="I182" i="14"/>
  <c r="H182" i="14"/>
  <c r="G182" i="14"/>
  <c r="F182" i="14"/>
  <c r="K182" i="1"/>
  <c r="J182" i="1"/>
  <c r="I182" i="1"/>
  <c r="H182" i="1"/>
  <c r="G182" i="1"/>
  <c r="F182" i="1"/>
  <c r="K136" i="8"/>
  <c r="J136" i="8"/>
  <c r="I136" i="8"/>
  <c r="H136" i="8"/>
  <c r="G136" i="8"/>
  <c r="F136" i="8"/>
  <c r="K136" i="9"/>
  <c r="J136" i="9"/>
  <c r="I136" i="9"/>
  <c r="H136" i="9"/>
  <c r="G136" i="9"/>
  <c r="F136" i="9"/>
  <c r="K136" i="10"/>
  <c r="J136" i="10"/>
  <c r="I136" i="10"/>
  <c r="H136" i="10"/>
  <c r="G136" i="10"/>
  <c r="F136" i="10"/>
  <c r="K136" i="11"/>
  <c r="J136" i="11"/>
  <c r="I136" i="11"/>
  <c r="H136" i="11"/>
  <c r="G136" i="11"/>
  <c r="F136" i="11"/>
  <c r="K136" i="12"/>
  <c r="J136" i="12"/>
  <c r="I136" i="12"/>
  <c r="H136" i="12"/>
  <c r="G136" i="12"/>
  <c r="F136" i="12"/>
  <c r="K136" i="13"/>
  <c r="J136" i="13"/>
  <c r="I136" i="13"/>
  <c r="H136" i="13"/>
  <c r="G136" i="13"/>
  <c r="F136" i="13"/>
  <c r="K136" i="14"/>
  <c r="J136" i="14"/>
  <c r="I136" i="14"/>
  <c r="H136" i="14"/>
  <c r="G136" i="14"/>
  <c r="F136" i="14"/>
  <c r="K136" i="1"/>
  <c r="J136" i="1"/>
  <c r="I136" i="1"/>
  <c r="H136" i="1"/>
  <c r="G136" i="1"/>
  <c r="F136" i="1"/>
  <c r="K132" i="8"/>
  <c r="J132" i="8"/>
  <c r="I132" i="8"/>
  <c r="H132" i="8"/>
  <c r="G132" i="8"/>
  <c r="F132" i="8"/>
  <c r="K132" i="9"/>
  <c r="J132" i="9"/>
  <c r="I132" i="9"/>
  <c r="H132" i="9"/>
  <c r="G132" i="9"/>
  <c r="F132" i="9"/>
  <c r="K132" i="10"/>
  <c r="J132" i="10"/>
  <c r="I132" i="10"/>
  <c r="H132" i="10"/>
  <c r="G132" i="10"/>
  <c r="F132" i="10"/>
  <c r="K132" i="11"/>
  <c r="J132" i="11"/>
  <c r="I132" i="11"/>
  <c r="H132" i="11"/>
  <c r="G132" i="11"/>
  <c r="F132" i="11"/>
  <c r="K132" i="12"/>
  <c r="J132" i="12"/>
  <c r="I132" i="12"/>
  <c r="H132" i="12"/>
  <c r="G132" i="12"/>
  <c r="F132" i="12"/>
  <c r="K132" i="13"/>
  <c r="J132" i="13"/>
  <c r="I132" i="13"/>
  <c r="H132" i="13"/>
  <c r="G132" i="13"/>
  <c r="F132" i="13"/>
  <c r="K132" i="14"/>
  <c r="J132" i="14"/>
  <c r="I132" i="14"/>
  <c r="H132" i="14"/>
  <c r="G132" i="14"/>
  <c r="F132" i="14"/>
  <c r="K132" i="1"/>
  <c r="J132" i="1"/>
  <c r="I132" i="1"/>
  <c r="H132" i="1"/>
  <c r="G132" i="1"/>
  <c r="F132" i="1"/>
  <c r="K224" i="8"/>
  <c r="J224" i="8"/>
  <c r="I224" i="8"/>
  <c r="H224" i="8"/>
  <c r="G224" i="8"/>
  <c r="F224" i="8"/>
  <c r="K224" i="9"/>
  <c r="J224" i="9"/>
  <c r="I224" i="9"/>
  <c r="H224" i="9"/>
  <c r="G224" i="9"/>
  <c r="F224" i="9"/>
  <c r="K224" i="10"/>
  <c r="J224" i="10"/>
  <c r="I224" i="10"/>
  <c r="H224" i="10"/>
  <c r="G224" i="10"/>
  <c r="F224" i="10"/>
  <c r="K224" i="11"/>
  <c r="J224" i="11"/>
  <c r="I224" i="11"/>
  <c r="H224" i="11"/>
  <c r="G224" i="11"/>
  <c r="F224" i="11"/>
  <c r="K224" i="12"/>
  <c r="J224" i="12"/>
  <c r="I224" i="12"/>
  <c r="H224" i="12"/>
  <c r="G224" i="12"/>
  <c r="F224" i="12"/>
  <c r="K224" i="13"/>
  <c r="J224" i="13"/>
  <c r="I224" i="13"/>
  <c r="H224" i="13"/>
  <c r="G224" i="13"/>
  <c r="F224" i="13"/>
  <c r="K224" i="14"/>
  <c r="J224" i="14"/>
  <c r="I224" i="14"/>
  <c r="H224" i="14"/>
  <c r="G224" i="14"/>
  <c r="F224" i="14"/>
  <c r="K224" i="1"/>
  <c r="J224" i="1"/>
  <c r="I224" i="1"/>
  <c r="H224" i="1"/>
  <c r="G224" i="1"/>
  <c r="F224" i="1"/>
  <c r="K178" i="8"/>
  <c r="J178" i="8"/>
  <c r="I178" i="8"/>
  <c r="H178" i="8"/>
  <c r="G178" i="8"/>
  <c r="F178" i="8"/>
  <c r="K178" i="9"/>
  <c r="J178" i="9"/>
  <c r="I178" i="9"/>
  <c r="H178" i="9"/>
  <c r="G178" i="9"/>
  <c r="F178" i="9"/>
  <c r="K178" i="10"/>
  <c r="J178" i="10"/>
  <c r="I178" i="10"/>
  <c r="H178" i="10"/>
  <c r="G178" i="10"/>
  <c r="F178" i="10"/>
  <c r="K178" i="11"/>
  <c r="J178" i="11"/>
  <c r="I178" i="11"/>
  <c r="H178" i="11"/>
  <c r="G178" i="11"/>
  <c r="F178" i="11"/>
  <c r="K178" i="12"/>
  <c r="J178" i="12"/>
  <c r="I178" i="12"/>
  <c r="H178" i="12"/>
  <c r="G178" i="12"/>
  <c r="F178" i="12"/>
  <c r="K178" i="13"/>
  <c r="J178" i="13"/>
  <c r="I178" i="13"/>
  <c r="H178" i="13"/>
  <c r="G178" i="13"/>
  <c r="F178" i="13"/>
  <c r="K178" i="14"/>
  <c r="J178" i="14"/>
  <c r="I178" i="14"/>
  <c r="H178" i="14"/>
  <c r="G178" i="14"/>
  <c r="F178" i="14"/>
  <c r="K178" i="1"/>
  <c r="J178" i="1"/>
  <c r="I178" i="1"/>
  <c r="H178" i="1"/>
  <c r="G178" i="1"/>
  <c r="F178" i="1"/>
  <c r="K222" i="8"/>
  <c r="J222" i="8"/>
  <c r="I222" i="8"/>
  <c r="H222" i="8"/>
  <c r="G222" i="8"/>
  <c r="F222" i="8"/>
  <c r="K222" i="9"/>
  <c r="J222" i="9"/>
  <c r="I222" i="9"/>
  <c r="H222" i="9"/>
  <c r="G222" i="9"/>
  <c r="F222" i="9"/>
  <c r="K222" i="10"/>
  <c r="J222" i="10"/>
  <c r="I222" i="10"/>
  <c r="H222" i="10"/>
  <c r="G222" i="10"/>
  <c r="F222" i="10"/>
  <c r="K222" i="11"/>
  <c r="J222" i="11"/>
  <c r="I222" i="11"/>
  <c r="H222" i="11"/>
  <c r="G222" i="11"/>
  <c r="F222" i="11"/>
  <c r="K222" i="12"/>
  <c r="J222" i="12"/>
  <c r="I222" i="12"/>
  <c r="H222" i="12"/>
  <c r="G222" i="12"/>
  <c r="F222" i="12"/>
  <c r="K222" i="13"/>
  <c r="J222" i="13"/>
  <c r="I222" i="13"/>
  <c r="H222" i="13"/>
  <c r="G222" i="13"/>
  <c r="F222" i="13"/>
  <c r="K222" i="14"/>
  <c r="J222" i="14"/>
  <c r="I222" i="14"/>
  <c r="H222" i="14"/>
  <c r="G222" i="14"/>
  <c r="F222" i="14"/>
  <c r="K222" i="1"/>
  <c r="J222" i="1"/>
  <c r="I222" i="1"/>
  <c r="H222" i="1"/>
  <c r="G222" i="1"/>
  <c r="F222" i="1"/>
  <c r="K176" i="8"/>
  <c r="J176" i="8"/>
  <c r="I176" i="8"/>
  <c r="H176" i="8"/>
  <c r="G176" i="8"/>
  <c r="F176" i="8"/>
  <c r="K176" i="9"/>
  <c r="J176" i="9"/>
  <c r="I176" i="9"/>
  <c r="H176" i="9"/>
  <c r="G176" i="9"/>
  <c r="F176" i="9"/>
  <c r="K176" i="10"/>
  <c r="J176" i="10"/>
  <c r="I176" i="10"/>
  <c r="H176" i="10"/>
  <c r="G176" i="10"/>
  <c r="F176" i="10"/>
  <c r="K176" i="11"/>
  <c r="J176" i="11"/>
  <c r="I176" i="11"/>
  <c r="H176" i="11"/>
  <c r="G176" i="11"/>
  <c r="F176" i="11"/>
  <c r="K176" i="12"/>
  <c r="J176" i="12"/>
  <c r="I176" i="12"/>
  <c r="H176" i="12"/>
  <c r="G176" i="12"/>
  <c r="F176" i="12"/>
  <c r="K176" i="13"/>
  <c r="J176" i="13"/>
  <c r="I176" i="13"/>
  <c r="H176" i="13"/>
  <c r="G176" i="13"/>
  <c r="F176" i="13"/>
  <c r="K176" i="14"/>
  <c r="J176" i="14"/>
  <c r="I176" i="14"/>
  <c r="H176" i="14"/>
  <c r="G176" i="14"/>
  <c r="F176" i="14"/>
  <c r="K176" i="1"/>
  <c r="J176" i="1"/>
  <c r="I176" i="1"/>
  <c r="H176" i="1"/>
  <c r="G176" i="1"/>
  <c r="F176" i="1"/>
  <c r="K130" i="8"/>
  <c r="J130" i="8"/>
  <c r="I130" i="8"/>
  <c r="H130" i="8"/>
  <c r="G130" i="8"/>
  <c r="F130" i="8"/>
  <c r="K130" i="9"/>
  <c r="J130" i="9"/>
  <c r="I130" i="9"/>
  <c r="H130" i="9"/>
  <c r="G130" i="9"/>
  <c r="F130" i="9"/>
  <c r="K130" i="10"/>
  <c r="J130" i="10"/>
  <c r="I130" i="10"/>
  <c r="H130" i="10"/>
  <c r="G130" i="10"/>
  <c r="F130" i="10"/>
  <c r="K130" i="11"/>
  <c r="J130" i="11"/>
  <c r="I130" i="11"/>
  <c r="H130" i="11"/>
  <c r="G130" i="11"/>
  <c r="F130" i="11"/>
  <c r="K130" i="12"/>
  <c r="J130" i="12"/>
  <c r="I130" i="12"/>
  <c r="H130" i="12"/>
  <c r="G130" i="12"/>
  <c r="F130" i="12"/>
  <c r="K130" i="13"/>
  <c r="J130" i="13"/>
  <c r="I130" i="13"/>
  <c r="H130" i="13"/>
  <c r="G130" i="13"/>
  <c r="F130" i="13"/>
  <c r="K130" i="14"/>
  <c r="J130" i="14"/>
  <c r="I130" i="14"/>
  <c r="H130" i="14"/>
  <c r="G130" i="14"/>
  <c r="F130" i="14"/>
  <c r="K130" i="1"/>
  <c r="J130" i="1"/>
  <c r="I130" i="1"/>
  <c r="H130" i="1"/>
  <c r="G130" i="1"/>
  <c r="F130" i="1"/>
  <c r="K216" i="8"/>
  <c r="J216" i="8"/>
  <c r="I216" i="8"/>
  <c r="H216" i="8"/>
  <c r="G216" i="8"/>
  <c r="F216" i="8"/>
  <c r="K216" i="9"/>
  <c r="J216" i="9"/>
  <c r="I216" i="9"/>
  <c r="H216" i="9"/>
  <c r="G216" i="9"/>
  <c r="F216" i="9"/>
  <c r="K216" i="10"/>
  <c r="J216" i="10"/>
  <c r="I216" i="10"/>
  <c r="H216" i="10"/>
  <c r="G216" i="10"/>
  <c r="F216" i="10"/>
  <c r="K216" i="11"/>
  <c r="J216" i="11"/>
  <c r="I216" i="11"/>
  <c r="H216" i="11"/>
  <c r="G216" i="11"/>
  <c r="F216" i="11"/>
  <c r="K216" i="12"/>
  <c r="J216" i="12"/>
  <c r="I216" i="12"/>
  <c r="H216" i="12"/>
  <c r="G216" i="12"/>
  <c r="F216" i="12"/>
  <c r="K216" i="13"/>
  <c r="J216" i="13"/>
  <c r="I216" i="13"/>
  <c r="H216" i="13"/>
  <c r="G216" i="13"/>
  <c r="F216" i="13"/>
  <c r="K216" i="14"/>
  <c r="J216" i="14"/>
  <c r="I216" i="14"/>
  <c r="H216" i="14"/>
  <c r="G216" i="14"/>
  <c r="F216" i="14"/>
  <c r="K216" i="1"/>
  <c r="J216" i="1"/>
  <c r="I216" i="1"/>
  <c r="H216" i="1"/>
  <c r="G216" i="1"/>
  <c r="F216" i="1"/>
  <c r="K170" i="8"/>
  <c r="J170" i="8"/>
  <c r="I170" i="8"/>
  <c r="H170" i="8"/>
  <c r="G170" i="8"/>
  <c r="F170" i="8"/>
  <c r="K170" i="9"/>
  <c r="J170" i="9"/>
  <c r="I170" i="9"/>
  <c r="H170" i="9"/>
  <c r="G170" i="9"/>
  <c r="F170" i="9"/>
  <c r="K170" i="10"/>
  <c r="J170" i="10"/>
  <c r="I170" i="10"/>
  <c r="H170" i="10"/>
  <c r="G170" i="10"/>
  <c r="F170" i="10"/>
  <c r="K170" i="11"/>
  <c r="J170" i="11"/>
  <c r="I170" i="11"/>
  <c r="H170" i="11"/>
  <c r="G170" i="11"/>
  <c r="F170" i="11"/>
  <c r="K170" i="12"/>
  <c r="J170" i="12"/>
  <c r="I170" i="12"/>
  <c r="H170" i="12"/>
  <c r="G170" i="12"/>
  <c r="F170" i="12"/>
  <c r="K170" i="13"/>
  <c r="J170" i="13"/>
  <c r="I170" i="13"/>
  <c r="H170" i="13"/>
  <c r="G170" i="13"/>
  <c r="F170" i="13"/>
  <c r="K170" i="14"/>
  <c r="J170" i="14"/>
  <c r="I170" i="14"/>
  <c r="H170" i="14"/>
  <c r="G170" i="14"/>
  <c r="F170" i="14"/>
  <c r="K170" i="1"/>
  <c r="J170" i="1"/>
  <c r="I170" i="1"/>
  <c r="H170" i="1"/>
  <c r="G170" i="1"/>
  <c r="F170" i="1"/>
  <c r="K124" i="8"/>
  <c r="J124" i="8"/>
  <c r="I124" i="8"/>
  <c r="H124" i="8"/>
  <c r="G124" i="8"/>
  <c r="F124" i="8"/>
  <c r="K124" i="9"/>
  <c r="J124" i="9"/>
  <c r="I124" i="9"/>
  <c r="H124" i="9"/>
  <c r="G124" i="9"/>
  <c r="F124" i="9"/>
  <c r="K124" i="10"/>
  <c r="J124" i="10"/>
  <c r="I124" i="10"/>
  <c r="H124" i="10"/>
  <c r="G124" i="10"/>
  <c r="F124" i="10"/>
  <c r="K124" i="11"/>
  <c r="J124" i="11"/>
  <c r="I124" i="11"/>
  <c r="H124" i="11"/>
  <c r="G124" i="11"/>
  <c r="F124" i="11"/>
  <c r="K124" i="12"/>
  <c r="J124" i="12"/>
  <c r="I124" i="12"/>
  <c r="H124" i="12"/>
  <c r="G124" i="12"/>
  <c r="F124" i="12"/>
  <c r="K124" i="13"/>
  <c r="J124" i="13"/>
  <c r="I124" i="13"/>
  <c r="H124" i="13"/>
  <c r="G124" i="13"/>
  <c r="F124" i="13"/>
  <c r="K124" i="14"/>
  <c r="J124" i="14"/>
  <c r="I124" i="14"/>
  <c r="H124" i="14"/>
  <c r="G124" i="14"/>
  <c r="F124" i="14"/>
  <c r="K124" i="1"/>
  <c r="J124" i="1"/>
  <c r="I124" i="1"/>
  <c r="H124" i="1"/>
  <c r="G124" i="1"/>
  <c r="F124" i="1"/>
  <c r="K211" i="8"/>
  <c r="J211" i="8"/>
  <c r="I211" i="8"/>
  <c r="H211" i="8"/>
  <c r="G211" i="8"/>
  <c r="F211" i="8"/>
  <c r="K211" i="9"/>
  <c r="J211" i="9"/>
  <c r="I211" i="9"/>
  <c r="H211" i="9"/>
  <c r="G211" i="9"/>
  <c r="F211" i="9"/>
  <c r="K211" i="10"/>
  <c r="J211" i="10"/>
  <c r="I211" i="10"/>
  <c r="H211" i="10"/>
  <c r="G211" i="10"/>
  <c r="F211" i="10"/>
  <c r="K211" i="11"/>
  <c r="J211" i="11"/>
  <c r="I211" i="11"/>
  <c r="H211" i="11"/>
  <c r="G211" i="11"/>
  <c r="F211" i="11"/>
  <c r="K211" i="12"/>
  <c r="J211" i="12"/>
  <c r="I211" i="12"/>
  <c r="H211" i="12"/>
  <c r="G211" i="12"/>
  <c r="F211" i="12"/>
  <c r="K211" i="13"/>
  <c r="J211" i="13"/>
  <c r="I211" i="13"/>
  <c r="H211" i="13"/>
  <c r="G211" i="13"/>
  <c r="F211" i="13"/>
  <c r="K211" i="14"/>
  <c r="J211" i="14"/>
  <c r="I211" i="14"/>
  <c r="H211" i="14"/>
  <c r="G211" i="14"/>
  <c r="F211" i="14"/>
  <c r="K211" i="1"/>
  <c r="J211" i="1"/>
  <c r="I211" i="1"/>
  <c r="H211" i="1"/>
  <c r="G211" i="1"/>
  <c r="F211" i="1"/>
  <c r="K165" i="8"/>
  <c r="J165" i="8"/>
  <c r="I165" i="8"/>
  <c r="H165" i="8"/>
  <c r="G165" i="8"/>
  <c r="F165" i="8"/>
  <c r="K165" i="9"/>
  <c r="J165" i="9"/>
  <c r="I165" i="9"/>
  <c r="H165" i="9"/>
  <c r="G165" i="9"/>
  <c r="F165" i="9"/>
  <c r="K165" i="10"/>
  <c r="J165" i="10"/>
  <c r="I165" i="10"/>
  <c r="H165" i="10"/>
  <c r="G165" i="10"/>
  <c r="F165" i="10"/>
  <c r="K165" i="11"/>
  <c r="J165" i="11"/>
  <c r="I165" i="11"/>
  <c r="H165" i="11"/>
  <c r="G165" i="11"/>
  <c r="F165" i="11"/>
  <c r="K165" i="12"/>
  <c r="J165" i="12"/>
  <c r="I165" i="12"/>
  <c r="H165" i="12"/>
  <c r="G165" i="12"/>
  <c r="F165" i="12"/>
  <c r="K165" i="13"/>
  <c r="J165" i="13"/>
  <c r="I165" i="13"/>
  <c r="H165" i="13"/>
  <c r="G165" i="13"/>
  <c r="F165" i="13"/>
  <c r="K165" i="14"/>
  <c r="J165" i="14"/>
  <c r="I165" i="14"/>
  <c r="H165" i="14"/>
  <c r="G165" i="14"/>
  <c r="F165" i="14"/>
  <c r="K165" i="1"/>
  <c r="J165" i="1"/>
  <c r="I165" i="1"/>
  <c r="H165" i="1"/>
  <c r="G165" i="1"/>
  <c r="F165" i="1"/>
  <c r="K119" i="8"/>
  <c r="J119" i="8"/>
  <c r="I119" i="8"/>
  <c r="H119" i="8"/>
  <c r="G119" i="8"/>
  <c r="F119" i="8"/>
  <c r="K119" i="9"/>
  <c r="J119" i="9"/>
  <c r="I119" i="9"/>
  <c r="H119" i="9"/>
  <c r="G119" i="9"/>
  <c r="F119" i="9"/>
  <c r="K119" i="10"/>
  <c r="J119" i="10"/>
  <c r="I119" i="10"/>
  <c r="H119" i="10"/>
  <c r="G119" i="10"/>
  <c r="F119" i="10"/>
  <c r="K119" i="11"/>
  <c r="J119" i="11"/>
  <c r="I119" i="11"/>
  <c r="H119" i="11"/>
  <c r="G119" i="11"/>
  <c r="F119" i="11"/>
  <c r="K119" i="12"/>
  <c r="J119" i="12"/>
  <c r="I119" i="12"/>
  <c r="H119" i="12"/>
  <c r="G119" i="12"/>
  <c r="F119" i="12"/>
  <c r="K119" i="13"/>
  <c r="J119" i="13"/>
  <c r="I119" i="13"/>
  <c r="H119" i="13"/>
  <c r="G119" i="13"/>
  <c r="F119" i="13"/>
  <c r="K119" i="14"/>
  <c r="J119" i="14"/>
  <c r="I119" i="14"/>
  <c r="H119" i="14"/>
  <c r="G119" i="14"/>
  <c r="F119" i="14"/>
  <c r="K119" i="1"/>
  <c r="J119" i="1"/>
  <c r="I119" i="1"/>
  <c r="H119" i="1"/>
  <c r="G119" i="1"/>
  <c r="F119" i="1"/>
  <c r="K206" i="8"/>
  <c r="J206" i="8"/>
  <c r="I206" i="8"/>
  <c r="H206" i="8"/>
  <c r="G206" i="8"/>
  <c r="F206" i="8"/>
  <c r="K206" i="9"/>
  <c r="J206" i="9"/>
  <c r="I206" i="9"/>
  <c r="H206" i="9"/>
  <c r="G206" i="9"/>
  <c r="F206" i="9"/>
  <c r="K206" i="10"/>
  <c r="J206" i="10"/>
  <c r="I206" i="10"/>
  <c r="H206" i="10"/>
  <c r="G206" i="10"/>
  <c r="F206" i="10"/>
  <c r="K206" i="11"/>
  <c r="J206" i="11"/>
  <c r="I206" i="11"/>
  <c r="H206" i="11"/>
  <c r="G206" i="11"/>
  <c r="F206" i="11"/>
  <c r="K206" i="12"/>
  <c r="J206" i="12"/>
  <c r="I206" i="12"/>
  <c r="H206" i="12"/>
  <c r="G206" i="12"/>
  <c r="F206" i="12"/>
  <c r="K206" i="13"/>
  <c r="J206" i="13"/>
  <c r="I206" i="13"/>
  <c r="H206" i="13"/>
  <c r="G206" i="13"/>
  <c r="F206" i="13"/>
  <c r="K206" i="14"/>
  <c r="J206" i="14"/>
  <c r="I206" i="14"/>
  <c r="H206" i="14"/>
  <c r="G206" i="14"/>
  <c r="F206" i="14"/>
  <c r="K206" i="1"/>
  <c r="J206" i="1"/>
  <c r="I206" i="1"/>
  <c r="H206" i="1"/>
  <c r="G206" i="1"/>
  <c r="F206" i="1"/>
  <c r="K160" i="8"/>
  <c r="J160" i="8"/>
  <c r="I160" i="8"/>
  <c r="H160" i="8"/>
  <c r="G160" i="8"/>
  <c r="F160" i="8"/>
  <c r="K160" i="9"/>
  <c r="J160" i="9"/>
  <c r="I160" i="9"/>
  <c r="H160" i="9"/>
  <c r="G160" i="9"/>
  <c r="F160" i="9"/>
  <c r="K160" i="10"/>
  <c r="J160" i="10"/>
  <c r="I160" i="10"/>
  <c r="H160" i="10"/>
  <c r="G160" i="10"/>
  <c r="F160" i="10"/>
  <c r="K160" i="11"/>
  <c r="J160" i="11"/>
  <c r="I160" i="11"/>
  <c r="H160" i="11"/>
  <c r="G160" i="11"/>
  <c r="F160" i="11"/>
  <c r="K160" i="12"/>
  <c r="J160" i="12"/>
  <c r="I160" i="12"/>
  <c r="H160" i="12"/>
  <c r="G160" i="12"/>
  <c r="F160" i="12"/>
  <c r="K160" i="13"/>
  <c r="J160" i="13"/>
  <c r="I160" i="13"/>
  <c r="H160" i="13"/>
  <c r="G160" i="13"/>
  <c r="F160" i="13"/>
  <c r="K160" i="14"/>
  <c r="J160" i="14"/>
  <c r="I160" i="14"/>
  <c r="H160" i="14"/>
  <c r="G160" i="14"/>
  <c r="F160" i="14"/>
  <c r="K160" i="1"/>
  <c r="J160" i="1"/>
  <c r="I160" i="1"/>
  <c r="H160" i="1"/>
  <c r="G160" i="1"/>
  <c r="F160" i="1"/>
  <c r="K114" i="8"/>
  <c r="J114" i="8"/>
  <c r="I114" i="8"/>
  <c r="H114" i="8"/>
  <c r="G114" i="8"/>
  <c r="F114" i="8"/>
  <c r="K114" i="9"/>
  <c r="J114" i="9"/>
  <c r="I114" i="9"/>
  <c r="H114" i="9"/>
  <c r="G114" i="9"/>
  <c r="F114" i="9"/>
  <c r="K114" i="10"/>
  <c r="J114" i="10"/>
  <c r="I114" i="10"/>
  <c r="H114" i="10"/>
  <c r="G114" i="10"/>
  <c r="F114" i="10"/>
  <c r="K114" i="11"/>
  <c r="J114" i="11"/>
  <c r="I114" i="11"/>
  <c r="H114" i="11"/>
  <c r="G114" i="11"/>
  <c r="F114" i="11"/>
  <c r="K114" i="12"/>
  <c r="J114" i="12"/>
  <c r="I114" i="12"/>
  <c r="H114" i="12"/>
  <c r="G114" i="12"/>
  <c r="F114" i="12"/>
  <c r="K114" i="13"/>
  <c r="J114" i="13"/>
  <c r="I114" i="13"/>
  <c r="H114" i="13"/>
  <c r="G114" i="13"/>
  <c r="F114" i="13"/>
  <c r="K114" i="14"/>
  <c r="J114" i="14"/>
  <c r="I114" i="14"/>
  <c r="H114" i="14"/>
  <c r="G114" i="14"/>
  <c r="F114" i="14"/>
  <c r="K114" i="1"/>
  <c r="J114" i="1"/>
  <c r="I114" i="1"/>
  <c r="H114" i="1"/>
  <c r="G114" i="1"/>
  <c r="F114" i="1"/>
  <c r="K200" i="8"/>
  <c r="J200" i="8"/>
  <c r="I200" i="8"/>
  <c r="H200" i="8"/>
  <c r="G200" i="8"/>
  <c r="F200" i="8"/>
  <c r="K200" i="9"/>
  <c r="J200" i="9"/>
  <c r="I200" i="9"/>
  <c r="H200" i="9"/>
  <c r="G200" i="9"/>
  <c r="F200" i="9"/>
  <c r="K200" i="10"/>
  <c r="J200" i="10"/>
  <c r="I200" i="10"/>
  <c r="H200" i="10"/>
  <c r="G200" i="10"/>
  <c r="F200" i="10"/>
  <c r="K200" i="11"/>
  <c r="J200" i="11"/>
  <c r="I200" i="11"/>
  <c r="H200" i="11"/>
  <c r="G200" i="11"/>
  <c r="F200" i="11"/>
  <c r="K200" i="12"/>
  <c r="J200" i="12"/>
  <c r="I200" i="12"/>
  <c r="H200" i="12"/>
  <c r="G200" i="12"/>
  <c r="F200" i="12"/>
  <c r="K200" i="13"/>
  <c r="J200" i="13"/>
  <c r="I200" i="13"/>
  <c r="H200" i="13"/>
  <c r="G200" i="13"/>
  <c r="F200" i="13"/>
  <c r="K200" i="14"/>
  <c r="J200" i="14"/>
  <c r="I200" i="14"/>
  <c r="H200" i="14"/>
  <c r="G200" i="14"/>
  <c r="F200" i="14"/>
  <c r="K200" i="1"/>
  <c r="J200" i="1"/>
  <c r="I200" i="1"/>
  <c r="H200" i="1"/>
  <c r="G200" i="1"/>
  <c r="F200" i="1"/>
  <c r="K154" i="8"/>
  <c r="J154" i="8"/>
  <c r="I154" i="8"/>
  <c r="H154" i="8"/>
  <c r="G154" i="8"/>
  <c r="F154" i="8"/>
  <c r="K154" i="9"/>
  <c r="J154" i="9"/>
  <c r="I154" i="9"/>
  <c r="H154" i="9"/>
  <c r="G154" i="9"/>
  <c r="F154" i="9"/>
  <c r="K154" i="10"/>
  <c r="J154" i="10"/>
  <c r="I154" i="10"/>
  <c r="H154" i="10"/>
  <c r="G154" i="10"/>
  <c r="F154" i="10"/>
  <c r="K154" i="11"/>
  <c r="J154" i="11"/>
  <c r="I154" i="11"/>
  <c r="H154" i="11"/>
  <c r="G154" i="11"/>
  <c r="F154" i="11"/>
  <c r="K154" i="12"/>
  <c r="J154" i="12"/>
  <c r="I154" i="12"/>
  <c r="H154" i="12"/>
  <c r="G154" i="12"/>
  <c r="F154" i="12"/>
  <c r="K154" i="13"/>
  <c r="J154" i="13"/>
  <c r="I154" i="13"/>
  <c r="H154" i="13"/>
  <c r="G154" i="13"/>
  <c r="F154" i="13"/>
  <c r="K154" i="14"/>
  <c r="J154" i="14"/>
  <c r="I154" i="14"/>
  <c r="H154" i="14"/>
  <c r="G154" i="14"/>
  <c r="F154" i="14"/>
  <c r="K154" i="1"/>
  <c r="J154" i="1"/>
  <c r="I154" i="1"/>
  <c r="H154" i="1"/>
  <c r="G154" i="1"/>
  <c r="F154" i="1"/>
  <c r="K108" i="8"/>
  <c r="J108" i="8"/>
  <c r="I108" i="8"/>
  <c r="H108" i="8"/>
  <c r="G108" i="8"/>
  <c r="F108" i="8"/>
  <c r="K108" i="9"/>
  <c r="J108" i="9"/>
  <c r="I108" i="9"/>
  <c r="H108" i="9"/>
  <c r="G108" i="9"/>
  <c r="F108" i="9"/>
  <c r="K108" i="10"/>
  <c r="J108" i="10"/>
  <c r="I108" i="10"/>
  <c r="H108" i="10"/>
  <c r="G108" i="10"/>
  <c r="F108" i="10"/>
  <c r="K108" i="11"/>
  <c r="J108" i="11"/>
  <c r="I108" i="11"/>
  <c r="H108" i="11"/>
  <c r="G108" i="11"/>
  <c r="F108" i="11"/>
  <c r="K108" i="12"/>
  <c r="J108" i="12"/>
  <c r="I108" i="12"/>
  <c r="H108" i="12"/>
  <c r="G108" i="12"/>
  <c r="F108" i="12"/>
  <c r="K108" i="13"/>
  <c r="J108" i="13"/>
  <c r="I108" i="13"/>
  <c r="H108" i="13"/>
  <c r="G108" i="13"/>
  <c r="F108" i="13"/>
  <c r="K108" i="14"/>
  <c r="J108" i="14"/>
  <c r="I108" i="14"/>
  <c r="H108" i="14"/>
  <c r="G108" i="14"/>
  <c r="F108" i="14"/>
  <c r="K108" i="1"/>
  <c r="J108" i="1"/>
  <c r="I108" i="1"/>
  <c r="H108" i="1"/>
  <c r="G108" i="1"/>
  <c r="F108" i="1"/>
  <c r="K190" i="8"/>
  <c r="J190" i="8"/>
  <c r="I190" i="8"/>
  <c r="H190" i="8"/>
  <c r="G190" i="8"/>
  <c r="F190" i="8"/>
  <c r="K190" i="9"/>
  <c r="J190" i="9"/>
  <c r="J233" i="9" s="1"/>
  <c r="I190" i="9"/>
  <c r="H190" i="9"/>
  <c r="G190" i="9"/>
  <c r="F190" i="9"/>
  <c r="K190" i="10"/>
  <c r="J190" i="10"/>
  <c r="I190" i="10"/>
  <c r="H190" i="10"/>
  <c r="G190" i="10"/>
  <c r="F190" i="10"/>
  <c r="K190" i="11"/>
  <c r="J190" i="11"/>
  <c r="I190" i="11"/>
  <c r="H190" i="11"/>
  <c r="G190" i="11"/>
  <c r="F190" i="11"/>
  <c r="K190" i="12"/>
  <c r="J190" i="12"/>
  <c r="I190" i="12"/>
  <c r="H190" i="12"/>
  <c r="H233" i="12" s="1"/>
  <c r="G190" i="12"/>
  <c r="F190" i="12"/>
  <c r="K190" i="13"/>
  <c r="J190" i="13"/>
  <c r="J233" i="13" s="1"/>
  <c r="I190" i="13"/>
  <c r="H190" i="13"/>
  <c r="G190" i="13"/>
  <c r="F190" i="13"/>
  <c r="K190" i="14"/>
  <c r="J190" i="14"/>
  <c r="I190" i="14"/>
  <c r="H190" i="14"/>
  <c r="G190" i="14"/>
  <c r="F190" i="14"/>
  <c r="K190" i="1"/>
  <c r="J190" i="1"/>
  <c r="I190" i="1"/>
  <c r="H190" i="1"/>
  <c r="G190" i="1"/>
  <c r="F190" i="1"/>
  <c r="K144" i="8"/>
  <c r="J144" i="8"/>
  <c r="I144" i="8"/>
  <c r="H144" i="8"/>
  <c r="G144" i="8"/>
  <c r="F144" i="8"/>
  <c r="K144" i="9"/>
  <c r="J144" i="9"/>
  <c r="I144" i="9"/>
  <c r="H144" i="9"/>
  <c r="G144" i="9"/>
  <c r="F144" i="9"/>
  <c r="F187" i="9" s="1"/>
  <c r="K144" i="10"/>
  <c r="J144" i="10"/>
  <c r="I144" i="10"/>
  <c r="I187" i="10" s="1"/>
  <c r="H144" i="10"/>
  <c r="G144" i="10"/>
  <c r="F144" i="10"/>
  <c r="K144" i="11"/>
  <c r="J144" i="11"/>
  <c r="I144" i="11"/>
  <c r="H144" i="11"/>
  <c r="G144" i="11"/>
  <c r="F144" i="11"/>
  <c r="K144" i="12"/>
  <c r="J144" i="12"/>
  <c r="I144" i="12"/>
  <c r="H144" i="12"/>
  <c r="G144" i="12"/>
  <c r="F144" i="12"/>
  <c r="K144" i="13"/>
  <c r="J144" i="13"/>
  <c r="J187" i="13" s="1"/>
  <c r="I144" i="13"/>
  <c r="H144" i="13"/>
  <c r="G144" i="13"/>
  <c r="F144" i="13"/>
  <c r="F187" i="13" s="1"/>
  <c r="K144" i="14"/>
  <c r="J144" i="14"/>
  <c r="I144" i="14"/>
  <c r="H144" i="14"/>
  <c r="G144" i="14"/>
  <c r="F144" i="14"/>
  <c r="K144" i="1"/>
  <c r="J144" i="1"/>
  <c r="I144" i="1"/>
  <c r="H144" i="1"/>
  <c r="G144" i="1"/>
  <c r="F144" i="1"/>
  <c r="K98" i="8"/>
  <c r="J98" i="8"/>
  <c r="I98" i="8"/>
  <c r="H98" i="8"/>
  <c r="G98" i="8"/>
  <c r="F98" i="8"/>
  <c r="K98" i="9"/>
  <c r="J98" i="9"/>
  <c r="I98" i="9"/>
  <c r="H98" i="9"/>
  <c r="G98" i="9"/>
  <c r="F98" i="9"/>
  <c r="K98" i="10"/>
  <c r="J98" i="10"/>
  <c r="I98" i="10"/>
  <c r="H98" i="10"/>
  <c r="G98" i="10"/>
  <c r="F98" i="10"/>
  <c r="K98" i="11"/>
  <c r="J98" i="11"/>
  <c r="I98" i="11"/>
  <c r="H98" i="11"/>
  <c r="G98" i="11"/>
  <c r="F98" i="11"/>
  <c r="K98" i="12"/>
  <c r="J98" i="12"/>
  <c r="I98" i="12"/>
  <c r="H98" i="12"/>
  <c r="G98" i="12"/>
  <c r="F98" i="12"/>
  <c r="K98" i="13"/>
  <c r="J98" i="13"/>
  <c r="I98" i="13"/>
  <c r="H98" i="13"/>
  <c r="G98" i="13"/>
  <c r="G141" i="13" s="1"/>
  <c r="F98" i="13"/>
  <c r="K98" i="14"/>
  <c r="J98" i="14"/>
  <c r="I98" i="14"/>
  <c r="H98" i="14"/>
  <c r="G98" i="14"/>
  <c r="F98" i="14"/>
  <c r="K98" i="1"/>
  <c r="J98" i="1"/>
  <c r="I98" i="1"/>
  <c r="H98" i="1"/>
  <c r="G98" i="1"/>
  <c r="F98" i="1"/>
  <c r="R5" i="8"/>
  <c r="S5" i="8"/>
  <c r="T5" i="8"/>
  <c r="U5" i="8"/>
  <c r="V5" i="8"/>
  <c r="R7" i="8"/>
  <c r="S7" i="8"/>
  <c r="T7" i="8"/>
  <c r="U7" i="8"/>
  <c r="V7" i="8"/>
  <c r="R8" i="8"/>
  <c r="S8" i="8"/>
  <c r="T8" i="8"/>
  <c r="U8" i="8"/>
  <c r="V8" i="8"/>
  <c r="R9" i="8"/>
  <c r="S9" i="8"/>
  <c r="T9" i="8"/>
  <c r="U9" i="8"/>
  <c r="V9" i="8"/>
  <c r="R10" i="8"/>
  <c r="S10" i="8"/>
  <c r="T10" i="8"/>
  <c r="U10" i="8"/>
  <c r="V10" i="8"/>
  <c r="R11" i="8"/>
  <c r="S11" i="8"/>
  <c r="T11" i="8"/>
  <c r="U11" i="8"/>
  <c r="V11" i="8"/>
  <c r="R12" i="8"/>
  <c r="S12" i="8"/>
  <c r="T12" i="8"/>
  <c r="U12" i="8"/>
  <c r="V12" i="8"/>
  <c r="R13" i="8"/>
  <c r="S13" i="8"/>
  <c r="T13" i="8"/>
  <c r="U13" i="8"/>
  <c r="V13" i="8"/>
  <c r="R14" i="8"/>
  <c r="S14" i="8"/>
  <c r="T14" i="8"/>
  <c r="U14" i="8"/>
  <c r="V14" i="8"/>
  <c r="R15" i="8"/>
  <c r="S15" i="8"/>
  <c r="T15" i="8"/>
  <c r="U15" i="8"/>
  <c r="V15" i="8"/>
  <c r="R17" i="8"/>
  <c r="S17" i="8"/>
  <c r="T17" i="8"/>
  <c r="U17" i="8"/>
  <c r="V17" i="8"/>
  <c r="R18" i="8"/>
  <c r="S18" i="8"/>
  <c r="T18" i="8"/>
  <c r="U18" i="8"/>
  <c r="V18" i="8"/>
  <c r="R19" i="8"/>
  <c r="S19" i="8"/>
  <c r="T19" i="8"/>
  <c r="U19" i="8"/>
  <c r="V19" i="8"/>
  <c r="R20" i="8"/>
  <c r="S20" i="8"/>
  <c r="T20" i="8"/>
  <c r="U20" i="8"/>
  <c r="V20" i="8"/>
  <c r="R21" i="8"/>
  <c r="S21" i="8"/>
  <c r="T21" i="8"/>
  <c r="U21" i="8"/>
  <c r="V21" i="8"/>
  <c r="R23" i="8"/>
  <c r="S23" i="8"/>
  <c r="T23" i="8"/>
  <c r="U23" i="8"/>
  <c r="V23" i="8"/>
  <c r="R24" i="8"/>
  <c r="S24" i="8"/>
  <c r="T24" i="8"/>
  <c r="U24" i="8"/>
  <c r="V24" i="8"/>
  <c r="R25" i="8"/>
  <c r="S25" i="8"/>
  <c r="T25" i="8"/>
  <c r="U25" i="8"/>
  <c r="V25" i="8"/>
  <c r="R26" i="8"/>
  <c r="S26" i="8"/>
  <c r="T26" i="8"/>
  <c r="U26" i="8"/>
  <c r="V26" i="8"/>
  <c r="R28" i="8"/>
  <c r="S28" i="8"/>
  <c r="T28" i="8"/>
  <c r="U28" i="8"/>
  <c r="V28" i="8"/>
  <c r="R29" i="8"/>
  <c r="S29" i="8"/>
  <c r="T29" i="8"/>
  <c r="U29" i="8"/>
  <c r="V29" i="8"/>
  <c r="R30" i="8"/>
  <c r="S30" i="8"/>
  <c r="T30" i="8"/>
  <c r="U30" i="8"/>
  <c r="V30" i="8"/>
  <c r="R31" i="8"/>
  <c r="S31" i="8"/>
  <c r="T31" i="8"/>
  <c r="U31" i="8"/>
  <c r="V31" i="8"/>
  <c r="R33" i="8"/>
  <c r="S33" i="8"/>
  <c r="T33" i="8"/>
  <c r="U33" i="8"/>
  <c r="V33" i="8"/>
  <c r="R34" i="8"/>
  <c r="S34" i="8"/>
  <c r="T34" i="8"/>
  <c r="U34" i="8"/>
  <c r="V34" i="8"/>
  <c r="R35" i="8"/>
  <c r="S35" i="8"/>
  <c r="T35" i="8"/>
  <c r="U35" i="8"/>
  <c r="V35" i="8"/>
  <c r="R36" i="8"/>
  <c r="S36" i="8"/>
  <c r="T36" i="8"/>
  <c r="U36" i="8"/>
  <c r="V36" i="8"/>
  <c r="R37" i="8"/>
  <c r="S37" i="8"/>
  <c r="T37" i="8"/>
  <c r="U37" i="8"/>
  <c r="V37" i="8"/>
  <c r="R39" i="8"/>
  <c r="S39" i="8"/>
  <c r="T39" i="8"/>
  <c r="U39" i="8"/>
  <c r="V39" i="8"/>
  <c r="R41" i="8"/>
  <c r="S41" i="8"/>
  <c r="T41" i="8"/>
  <c r="U41" i="8"/>
  <c r="V41" i="8"/>
  <c r="R42" i="8"/>
  <c r="S42" i="8"/>
  <c r="T42" i="8"/>
  <c r="U42" i="8"/>
  <c r="V42" i="8"/>
  <c r="R43" i="8"/>
  <c r="S43" i="8"/>
  <c r="T43" i="8"/>
  <c r="U43" i="8"/>
  <c r="V43" i="8"/>
  <c r="R45" i="8"/>
  <c r="S45" i="8"/>
  <c r="T45" i="8"/>
  <c r="U45" i="8"/>
  <c r="V45" i="8"/>
  <c r="R47" i="8"/>
  <c r="S47" i="8"/>
  <c r="T47" i="8"/>
  <c r="U47" i="8"/>
  <c r="V47" i="8"/>
  <c r="R48" i="8"/>
  <c r="S48" i="8"/>
  <c r="T48" i="8"/>
  <c r="U48" i="8"/>
  <c r="V48" i="8"/>
  <c r="Q50" i="8"/>
  <c r="R50" i="8"/>
  <c r="S50" i="8"/>
  <c r="T50" i="8"/>
  <c r="U50" i="8"/>
  <c r="V50" i="8"/>
  <c r="R51" i="8"/>
  <c r="S51" i="8"/>
  <c r="T51" i="8"/>
  <c r="U51" i="8"/>
  <c r="Q53" i="8"/>
  <c r="R53" i="8"/>
  <c r="S53" i="8"/>
  <c r="T53" i="8"/>
  <c r="U53" i="8"/>
  <c r="Q54" i="8"/>
  <c r="R54" i="8"/>
  <c r="S54" i="8"/>
  <c r="T54" i="8"/>
  <c r="U54" i="8"/>
  <c r="Q55" i="8"/>
  <c r="R55" i="8"/>
  <c r="S55" i="8"/>
  <c r="T55" i="8"/>
  <c r="U55" i="8"/>
  <c r="Q56" i="8"/>
  <c r="R56" i="8"/>
  <c r="S56" i="8"/>
  <c r="T56" i="8"/>
  <c r="U56" i="8"/>
  <c r="Q57" i="8"/>
  <c r="R57" i="8"/>
  <c r="S57" i="8"/>
  <c r="T57" i="8"/>
  <c r="U57" i="8"/>
  <c r="Q58" i="8"/>
  <c r="R58" i="8"/>
  <c r="S58" i="8"/>
  <c r="T58" i="8"/>
  <c r="U58" i="8"/>
  <c r="Q59" i="8"/>
  <c r="R59" i="8"/>
  <c r="S59" i="8"/>
  <c r="T59" i="8"/>
  <c r="U59" i="8"/>
  <c r="Q60" i="8"/>
  <c r="R60" i="8"/>
  <c r="S60" i="8"/>
  <c r="T60" i="8"/>
  <c r="U60" i="8"/>
  <c r="Q61" i="8"/>
  <c r="R61" i="8"/>
  <c r="S61" i="8"/>
  <c r="T61" i="8"/>
  <c r="U61" i="8"/>
  <c r="Q63" i="8"/>
  <c r="R63" i="8"/>
  <c r="S63" i="8"/>
  <c r="T63" i="8"/>
  <c r="U63" i="8"/>
  <c r="Q64" i="8"/>
  <c r="R64" i="8"/>
  <c r="S64" i="8"/>
  <c r="T64" i="8"/>
  <c r="U64" i="8"/>
  <c r="Q65" i="8"/>
  <c r="R65" i="8"/>
  <c r="S65" i="8"/>
  <c r="T65" i="8"/>
  <c r="U65" i="8"/>
  <c r="Q66" i="8"/>
  <c r="R66" i="8"/>
  <c r="S66" i="8"/>
  <c r="T66" i="8"/>
  <c r="U66" i="8"/>
  <c r="Q67" i="8"/>
  <c r="R67" i="8"/>
  <c r="S67" i="8"/>
  <c r="T67" i="8"/>
  <c r="U67" i="8"/>
  <c r="Q69" i="8"/>
  <c r="R69" i="8"/>
  <c r="S69" i="8"/>
  <c r="T69" i="8"/>
  <c r="U69" i="8"/>
  <c r="Q70" i="8"/>
  <c r="R70" i="8"/>
  <c r="S70" i="8"/>
  <c r="T70" i="8"/>
  <c r="U70" i="8"/>
  <c r="Q71" i="8"/>
  <c r="R71" i="8"/>
  <c r="S71" i="8"/>
  <c r="T71" i="8"/>
  <c r="U71" i="8"/>
  <c r="Q72" i="8"/>
  <c r="R72" i="8"/>
  <c r="S72" i="8"/>
  <c r="T72" i="8"/>
  <c r="U72" i="8"/>
  <c r="Q74" i="8"/>
  <c r="R74" i="8"/>
  <c r="S74" i="8"/>
  <c r="T74" i="8"/>
  <c r="U74" i="8"/>
  <c r="Q75" i="8"/>
  <c r="R75" i="8"/>
  <c r="S75" i="8"/>
  <c r="T75" i="8"/>
  <c r="U75" i="8"/>
  <c r="Q76" i="8"/>
  <c r="R76" i="8"/>
  <c r="S76" i="8"/>
  <c r="T76" i="8"/>
  <c r="U76" i="8"/>
  <c r="Q77" i="8"/>
  <c r="R77" i="8"/>
  <c r="S77" i="8"/>
  <c r="T77" i="8"/>
  <c r="U77" i="8"/>
  <c r="Q79" i="8"/>
  <c r="R79" i="8"/>
  <c r="S79" i="8"/>
  <c r="T79" i="8"/>
  <c r="U79" i="8"/>
  <c r="Q80" i="8"/>
  <c r="R80" i="8"/>
  <c r="S80" i="8"/>
  <c r="T80" i="8"/>
  <c r="U80" i="8"/>
  <c r="Q81" i="8"/>
  <c r="R81" i="8"/>
  <c r="S81" i="8"/>
  <c r="T81" i="8"/>
  <c r="U81" i="8"/>
  <c r="Q82" i="8"/>
  <c r="R82" i="8"/>
  <c r="S82" i="8"/>
  <c r="T82" i="8"/>
  <c r="U82" i="8"/>
  <c r="Q83" i="8"/>
  <c r="R83" i="8"/>
  <c r="S83" i="8"/>
  <c r="T83" i="8"/>
  <c r="U83" i="8"/>
  <c r="Q85" i="8"/>
  <c r="R85" i="8"/>
  <c r="S85" i="8"/>
  <c r="T85" i="8"/>
  <c r="U85" i="8"/>
  <c r="Q87" i="8"/>
  <c r="R87" i="8"/>
  <c r="S87" i="8"/>
  <c r="T87" i="8"/>
  <c r="U87" i="8"/>
  <c r="Q88" i="8"/>
  <c r="R88" i="8"/>
  <c r="S88" i="8"/>
  <c r="T88" i="8"/>
  <c r="U88" i="8"/>
  <c r="Q89" i="8"/>
  <c r="R89" i="8"/>
  <c r="S89" i="8"/>
  <c r="T89" i="8"/>
  <c r="U89" i="8"/>
  <c r="Q91" i="8"/>
  <c r="R91" i="8"/>
  <c r="S91" i="8"/>
  <c r="T91" i="8"/>
  <c r="U91" i="8"/>
  <c r="Q93" i="8"/>
  <c r="R93" i="8"/>
  <c r="S93" i="8"/>
  <c r="T93" i="8"/>
  <c r="U93" i="8"/>
  <c r="Q94" i="8"/>
  <c r="R94" i="8"/>
  <c r="S94" i="8"/>
  <c r="T94" i="8"/>
  <c r="U94" i="8"/>
  <c r="Q96" i="8"/>
  <c r="R96" i="8"/>
  <c r="S96" i="8"/>
  <c r="T96" i="8"/>
  <c r="U96" i="8"/>
  <c r="Q97" i="8"/>
  <c r="R97" i="8"/>
  <c r="S97" i="8"/>
  <c r="T97" i="8"/>
  <c r="U97" i="8"/>
  <c r="V97" i="8"/>
  <c r="Q99" i="8"/>
  <c r="R99" i="8"/>
  <c r="S99" i="8"/>
  <c r="T99" i="8"/>
  <c r="U99" i="8"/>
  <c r="V99" i="8"/>
  <c r="Q100" i="8"/>
  <c r="R100" i="8"/>
  <c r="S100" i="8"/>
  <c r="T100" i="8"/>
  <c r="U100" i="8"/>
  <c r="V100" i="8"/>
  <c r="Q101" i="8"/>
  <c r="R101" i="8"/>
  <c r="S101" i="8"/>
  <c r="T101" i="8"/>
  <c r="U101" i="8"/>
  <c r="V101" i="8"/>
  <c r="Q102" i="8"/>
  <c r="R102" i="8"/>
  <c r="S102" i="8"/>
  <c r="T102" i="8"/>
  <c r="U102" i="8"/>
  <c r="V102" i="8"/>
  <c r="Q103" i="8"/>
  <c r="R103" i="8"/>
  <c r="S103" i="8"/>
  <c r="T103" i="8"/>
  <c r="U103" i="8"/>
  <c r="V103" i="8"/>
  <c r="Q104" i="8"/>
  <c r="R104" i="8"/>
  <c r="S104" i="8"/>
  <c r="T104" i="8"/>
  <c r="U104" i="8"/>
  <c r="V104" i="8"/>
  <c r="Q105" i="8"/>
  <c r="R105" i="8"/>
  <c r="S105" i="8"/>
  <c r="T105" i="8"/>
  <c r="U105" i="8"/>
  <c r="V105" i="8"/>
  <c r="Q106" i="8"/>
  <c r="R106" i="8"/>
  <c r="S106" i="8"/>
  <c r="T106" i="8"/>
  <c r="U106" i="8"/>
  <c r="V106" i="8"/>
  <c r="Q107" i="8"/>
  <c r="R107" i="8"/>
  <c r="S107" i="8"/>
  <c r="T107" i="8"/>
  <c r="U107" i="8"/>
  <c r="V107" i="8"/>
  <c r="Q109" i="8"/>
  <c r="R109" i="8"/>
  <c r="S109" i="8"/>
  <c r="T109" i="8"/>
  <c r="U109" i="8"/>
  <c r="V109" i="8"/>
  <c r="Q110" i="8"/>
  <c r="R110" i="8"/>
  <c r="S110" i="8"/>
  <c r="T110" i="8"/>
  <c r="U110" i="8"/>
  <c r="V110" i="8"/>
  <c r="Q111" i="8"/>
  <c r="R111" i="8"/>
  <c r="S111" i="8"/>
  <c r="T111" i="8"/>
  <c r="U111" i="8"/>
  <c r="V111" i="8"/>
  <c r="Q112" i="8"/>
  <c r="R112" i="8"/>
  <c r="S112" i="8"/>
  <c r="T112" i="8"/>
  <c r="U112" i="8"/>
  <c r="V112" i="8"/>
  <c r="Q113" i="8"/>
  <c r="R113" i="8"/>
  <c r="S113" i="8"/>
  <c r="T113" i="8"/>
  <c r="U113" i="8"/>
  <c r="V113" i="8"/>
  <c r="Q115" i="8"/>
  <c r="R115" i="8"/>
  <c r="S115" i="8"/>
  <c r="T115" i="8"/>
  <c r="U115" i="8"/>
  <c r="V115" i="8"/>
  <c r="Q116" i="8"/>
  <c r="R116" i="8"/>
  <c r="S116" i="8"/>
  <c r="T116" i="8"/>
  <c r="U116" i="8"/>
  <c r="V116" i="8"/>
  <c r="Q117" i="8"/>
  <c r="R117" i="8"/>
  <c r="S117" i="8"/>
  <c r="T117" i="8"/>
  <c r="U117" i="8"/>
  <c r="V117" i="8"/>
  <c r="Q118" i="8"/>
  <c r="R118" i="8"/>
  <c r="S118" i="8"/>
  <c r="T118" i="8"/>
  <c r="U118" i="8"/>
  <c r="V118" i="8"/>
  <c r="Q120" i="8"/>
  <c r="R120" i="8"/>
  <c r="S120" i="8"/>
  <c r="T120" i="8"/>
  <c r="U120" i="8"/>
  <c r="V120" i="8"/>
  <c r="Q121" i="8"/>
  <c r="R121" i="8"/>
  <c r="S121" i="8"/>
  <c r="T121" i="8"/>
  <c r="U121" i="8"/>
  <c r="V121" i="8"/>
  <c r="Q122" i="8"/>
  <c r="R122" i="8"/>
  <c r="S122" i="8"/>
  <c r="T122" i="8"/>
  <c r="U122" i="8"/>
  <c r="V122" i="8"/>
  <c r="Q123" i="8"/>
  <c r="R123" i="8"/>
  <c r="S123" i="8"/>
  <c r="T123" i="8"/>
  <c r="U123" i="8"/>
  <c r="V123" i="8"/>
  <c r="Q125" i="8"/>
  <c r="R125" i="8"/>
  <c r="S125" i="8"/>
  <c r="T125" i="8"/>
  <c r="U125" i="8"/>
  <c r="V125" i="8"/>
  <c r="Q126" i="8"/>
  <c r="R126" i="8"/>
  <c r="S126" i="8"/>
  <c r="T126" i="8"/>
  <c r="U126" i="8"/>
  <c r="V126" i="8"/>
  <c r="Q127" i="8"/>
  <c r="R127" i="8"/>
  <c r="S127" i="8"/>
  <c r="T127" i="8"/>
  <c r="U127" i="8"/>
  <c r="V127" i="8"/>
  <c r="Q128" i="8"/>
  <c r="R128" i="8"/>
  <c r="S128" i="8"/>
  <c r="T128" i="8"/>
  <c r="U128" i="8"/>
  <c r="V128" i="8"/>
  <c r="Q129" i="8"/>
  <c r="R129" i="8"/>
  <c r="S129" i="8"/>
  <c r="T129" i="8"/>
  <c r="U129" i="8"/>
  <c r="V129" i="8"/>
  <c r="Q131" i="8"/>
  <c r="R131" i="8"/>
  <c r="S131" i="8"/>
  <c r="T131" i="8"/>
  <c r="U131" i="8"/>
  <c r="V131" i="8"/>
  <c r="Q133" i="8"/>
  <c r="R133" i="8"/>
  <c r="S133" i="8"/>
  <c r="T133" i="8"/>
  <c r="U133" i="8"/>
  <c r="V133" i="8"/>
  <c r="Q134" i="8"/>
  <c r="R134" i="8"/>
  <c r="S134" i="8"/>
  <c r="T134" i="8"/>
  <c r="U134" i="8"/>
  <c r="V134" i="8"/>
  <c r="Q135" i="8"/>
  <c r="R135" i="8"/>
  <c r="S135" i="8"/>
  <c r="T135" i="8"/>
  <c r="U135" i="8"/>
  <c r="V135" i="8"/>
  <c r="Q137" i="8"/>
  <c r="R137" i="8"/>
  <c r="S137" i="8"/>
  <c r="T137" i="8"/>
  <c r="U137" i="8"/>
  <c r="V137" i="8"/>
  <c r="Q139" i="8"/>
  <c r="R139" i="8"/>
  <c r="S139" i="8"/>
  <c r="T139" i="8"/>
  <c r="U139" i="8"/>
  <c r="V139" i="8"/>
  <c r="Q140" i="8"/>
  <c r="R140" i="8"/>
  <c r="S140" i="8"/>
  <c r="T140" i="8"/>
  <c r="U140" i="8"/>
  <c r="V140" i="8"/>
  <c r="Q142" i="8"/>
  <c r="R142" i="8"/>
  <c r="S142" i="8"/>
  <c r="T142" i="8"/>
  <c r="U142" i="8"/>
  <c r="V142" i="8"/>
  <c r="Q143" i="8"/>
  <c r="R143" i="8"/>
  <c r="S143" i="8"/>
  <c r="T143" i="8"/>
  <c r="U143" i="8"/>
  <c r="V143" i="8"/>
  <c r="Q145" i="8"/>
  <c r="R145" i="8"/>
  <c r="S145" i="8"/>
  <c r="T145" i="8"/>
  <c r="U145" i="8"/>
  <c r="V145" i="8"/>
  <c r="Q146" i="8"/>
  <c r="R146" i="8"/>
  <c r="S146" i="8"/>
  <c r="T146" i="8"/>
  <c r="U146" i="8"/>
  <c r="V146" i="8"/>
  <c r="Q147" i="8"/>
  <c r="R147" i="8"/>
  <c r="S147" i="8"/>
  <c r="T147" i="8"/>
  <c r="U147" i="8"/>
  <c r="V147" i="8"/>
  <c r="Q148" i="8"/>
  <c r="R148" i="8"/>
  <c r="S148" i="8"/>
  <c r="T148" i="8"/>
  <c r="U148" i="8"/>
  <c r="V148" i="8"/>
  <c r="Q149" i="8"/>
  <c r="R149" i="8"/>
  <c r="S149" i="8"/>
  <c r="T149" i="8"/>
  <c r="U149" i="8"/>
  <c r="V149" i="8"/>
  <c r="Q150" i="8"/>
  <c r="R150" i="8"/>
  <c r="S150" i="8"/>
  <c r="T150" i="8"/>
  <c r="U150" i="8"/>
  <c r="V150" i="8"/>
  <c r="Q151" i="8"/>
  <c r="R151" i="8"/>
  <c r="S151" i="8"/>
  <c r="T151" i="8"/>
  <c r="U151" i="8"/>
  <c r="V151" i="8"/>
  <c r="Q152" i="8"/>
  <c r="R152" i="8"/>
  <c r="S152" i="8"/>
  <c r="T152" i="8"/>
  <c r="U152" i="8"/>
  <c r="V152" i="8"/>
  <c r="Q153" i="8"/>
  <c r="R153" i="8"/>
  <c r="S153" i="8"/>
  <c r="T153" i="8"/>
  <c r="U153" i="8"/>
  <c r="V153" i="8"/>
  <c r="Q155" i="8"/>
  <c r="R155" i="8"/>
  <c r="S155" i="8"/>
  <c r="T155" i="8"/>
  <c r="U155" i="8"/>
  <c r="V155" i="8"/>
  <c r="Q156" i="8"/>
  <c r="R156" i="8"/>
  <c r="S156" i="8"/>
  <c r="T156" i="8"/>
  <c r="U156" i="8"/>
  <c r="V156" i="8"/>
  <c r="Q157" i="8"/>
  <c r="R157" i="8"/>
  <c r="S157" i="8"/>
  <c r="T157" i="8"/>
  <c r="U157" i="8"/>
  <c r="V157" i="8"/>
  <c r="Q158" i="8"/>
  <c r="R158" i="8"/>
  <c r="S158" i="8"/>
  <c r="T158" i="8"/>
  <c r="U158" i="8"/>
  <c r="V158" i="8"/>
  <c r="Q159" i="8"/>
  <c r="R159" i="8"/>
  <c r="S159" i="8"/>
  <c r="T159" i="8"/>
  <c r="U159" i="8"/>
  <c r="V159" i="8"/>
  <c r="Q161" i="8"/>
  <c r="R161" i="8"/>
  <c r="S161" i="8"/>
  <c r="T161" i="8"/>
  <c r="U161" i="8"/>
  <c r="V161" i="8"/>
  <c r="Q162" i="8"/>
  <c r="R162" i="8"/>
  <c r="S162" i="8"/>
  <c r="T162" i="8"/>
  <c r="U162" i="8"/>
  <c r="V162" i="8"/>
  <c r="Q163" i="8"/>
  <c r="R163" i="8"/>
  <c r="S163" i="8"/>
  <c r="T163" i="8"/>
  <c r="U163" i="8"/>
  <c r="V163" i="8"/>
  <c r="Q164" i="8"/>
  <c r="R164" i="8"/>
  <c r="S164" i="8"/>
  <c r="T164" i="8"/>
  <c r="U164" i="8"/>
  <c r="V164" i="8"/>
  <c r="Q166" i="8"/>
  <c r="R166" i="8"/>
  <c r="S166" i="8"/>
  <c r="T166" i="8"/>
  <c r="U166" i="8"/>
  <c r="V166" i="8"/>
  <c r="Q167" i="8"/>
  <c r="R167" i="8"/>
  <c r="S167" i="8"/>
  <c r="T167" i="8"/>
  <c r="U167" i="8"/>
  <c r="V167" i="8"/>
  <c r="Q168" i="8"/>
  <c r="R168" i="8"/>
  <c r="S168" i="8"/>
  <c r="T168" i="8"/>
  <c r="U168" i="8"/>
  <c r="V168" i="8"/>
  <c r="Q169" i="8"/>
  <c r="R169" i="8"/>
  <c r="S169" i="8"/>
  <c r="T169" i="8"/>
  <c r="U169" i="8"/>
  <c r="V169" i="8"/>
  <c r="Q171" i="8"/>
  <c r="R171" i="8"/>
  <c r="S171" i="8"/>
  <c r="T171" i="8"/>
  <c r="U171" i="8"/>
  <c r="V171" i="8"/>
  <c r="Q172" i="8"/>
  <c r="R172" i="8"/>
  <c r="S172" i="8"/>
  <c r="T172" i="8"/>
  <c r="U172" i="8"/>
  <c r="V172" i="8"/>
  <c r="Q173" i="8"/>
  <c r="R173" i="8"/>
  <c r="S173" i="8"/>
  <c r="T173" i="8"/>
  <c r="U173" i="8"/>
  <c r="V173" i="8"/>
  <c r="Q174" i="8"/>
  <c r="R174" i="8"/>
  <c r="S174" i="8"/>
  <c r="T174" i="8"/>
  <c r="U174" i="8"/>
  <c r="V174" i="8"/>
  <c r="Q175" i="8"/>
  <c r="R175" i="8"/>
  <c r="S175" i="8"/>
  <c r="T175" i="8"/>
  <c r="U175" i="8"/>
  <c r="V175" i="8"/>
  <c r="Q177" i="8"/>
  <c r="R177" i="8"/>
  <c r="S177" i="8"/>
  <c r="T177" i="8"/>
  <c r="U177" i="8"/>
  <c r="V177" i="8"/>
  <c r="Q179" i="8"/>
  <c r="R179" i="8"/>
  <c r="S179" i="8"/>
  <c r="T179" i="8"/>
  <c r="U179" i="8"/>
  <c r="V179" i="8"/>
  <c r="Q180" i="8"/>
  <c r="R180" i="8"/>
  <c r="S180" i="8"/>
  <c r="T180" i="8"/>
  <c r="U180" i="8"/>
  <c r="V180" i="8"/>
  <c r="Q181" i="8"/>
  <c r="R181" i="8"/>
  <c r="S181" i="8"/>
  <c r="T181" i="8"/>
  <c r="U181" i="8"/>
  <c r="V181" i="8"/>
  <c r="Q183" i="8"/>
  <c r="R183" i="8"/>
  <c r="S183" i="8"/>
  <c r="T183" i="8"/>
  <c r="U183" i="8"/>
  <c r="V183" i="8"/>
  <c r="Q185" i="8"/>
  <c r="R185" i="8"/>
  <c r="S185" i="8"/>
  <c r="T185" i="8"/>
  <c r="U185" i="8"/>
  <c r="V185" i="8"/>
  <c r="Q186" i="8"/>
  <c r="R186" i="8"/>
  <c r="S186" i="8"/>
  <c r="T186" i="8"/>
  <c r="U186" i="8"/>
  <c r="V186" i="8"/>
  <c r="Q188" i="8"/>
  <c r="R188" i="8"/>
  <c r="S188" i="8"/>
  <c r="T188" i="8"/>
  <c r="U188" i="8"/>
  <c r="V188" i="8"/>
  <c r="Q189" i="8"/>
  <c r="R189" i="8"/>
  <c r="S189" i="8"/>
  <c r="T189" i="8"/>
  <c r="U189" i="8"/>
  <c r="V189" i="8"/>
  <c r="Q191" i="8"/>
  <c r="R191" i="8"/>
  <c r="S191" i="8"/>
  <c r="T191" i="8"/>
  <c r="U191" i="8"/>
  <c r="V191" i="8"/>
  <c r="Q192" i="8"/>
  <c r="R192" i="8"/>
  <c r="S192" i="8"/>
  <c r="T192" i="8"/>
  <c r="U192" i="8"/>
  <c r="V192" i="8"/>
  <c r="Q193" i="8"/>
  <c r="R193" i="8"/>
  <c r="S193" i="8"/>
  <c r="T193" i="8"/>
  <c r="U193" i="8"/>
  <c r="V193" i="8"/>
  <c r="Q194" i="8"/>
  <c r="R194" i="8"/>
  <c r="S194" i="8"/>
  <c r="T194" i="8"/>
  <c r="U194" i="8"/>
  <c r="V194" i="8"/>
  <c r="Q195" i="8"/>
  <c r="R195" i="8"/>
  <c r="S195" i="8"/>
  <c r="T195" i="8"/>
  <c r="U195" i="8"/>
  <c r="V195" i="8"/>
  <c r="Q196" i="8"/>
  <c r="R196" i="8"/>
  <c r="S196" i="8"/>
  <c r="T196" i="8"/>
  <c r="U196" i="8"/>
  <c r="V196" i="8"/>
  <c r="Q197" i="8"/>
  <c r="R197" i="8"/>
  <c r="S197" i="8"/>
  <c r="T197" i="8"/>
  <c r="U197" i="8"/>
  <c r="V197" i="8"/>
  <c r="Q198" i="8"/>
  <c r="R198" i="8"/>
  <c r="S198" i="8"/>
  <c r="T198" i="8"/>
  <c r="U198" i="8"/>
  <c r="V198" i="8"/>
  <c r="Q199" i="8"/>
  <c r="R199" i="8"/>
  <c r="S199" i="8"/>
  <c r="T199" i="8"/>
  <c r="U199" i="8"/>
  <c r="V199" i="8"/>
  <c r="Q201" i="8"/>
  <c r="R201" i="8"/>
  <c r="S201" i="8"/>
  <c r="T201" i="8"/>
  <c r="U201" i="8"/>
  <c r="V201" i="8"/>
  <c r="Q202" i="8"/>
  <c r="R202" i="8"/>
  <c r="S202" i="8"/>
  <c r="T202" i="8"/>
  <c r="U202" i="8"/>
  <c r="V202" i="8"/>
  <c r="Q203" i="8"/>
  <c r="R203" i="8"/>
  <c r="S203" i="8"/>
  <c r="T203" i="8"/>
  <c r="U203" i="8"/>
  <c r="V203" i="8"/>
  <c r="Q204" i="8"/>
  <c r="R204" i="8"/>
  <c r="S204" i="8"/>
  <c r="T204" i="8"/>
  <c r="U204" i="8"/>
  <c r="V204" i="8"/>
  <c r="Q205" i="8"/>
  <c r="R205" i="8"/>
  <c r="S205" i="8"/>
  <c r="T205" i="8"/>
  <c r="U205" i="8"/>
  <c r="V205" i="8"/>
  <c r="Q207" i="8"/>
  <c r="R207" i="8"/>
  <c r="S207" i="8"/>
  <c r="T207" i="8"/>
  <c r="U207" i="8"/>
  <c r="V207" i="8"/>
  <c r="Q208" i="8"/>
  <c r="R208" i="8"/>
  <c r="S208" i="8"/>
  <c r="T208" i="8"/>
  <c r="U208" i="8"/>
  <c r="V208" i="8"/>
  <c r="Q209" i="8"/>
  <c r="R209" i="8"/>
  <c r="S209" i="8"/>
  <c r="T209" i="8"/>
  <c r="U209" i="8"/>
  <c r="V209" i="8"/>
  <c r="Q210" i="8"/>
  <c r="R210" i="8"/>
  <c r="S210" i="8"/>
  <c r="T210" i="8"/>
  <c r="U210" i="8"/>
  <c r="V210" i="8"/>
  <c r="Q212" i="8"/>
  <c r="R212" i="8"/>
  <c r="S212" i="8"/>
  <c r="T212" i="8"/>
  <c r="U212" i="8"/>
  <c r="V212" i="8"/>
  <c r="Q213" i="8"/>
  <c r="R213" i="8"/>
  <c r="S213" i="8"/>
  <c r="T213" i="8"/>
  <c r="U213" i="8"/>
  <c r="V213" i="8"/>
  <c r="Q214" i="8"/>
  <c r="R214" i="8"/>
  <c r="S214" i="8"/>
  <c r="T214" i="8"/>
  <c r="U214" i="8"/>
  <c r="V214" i="8"/>
  <c r="Q215" i="8"/>
  <c r="R215" i="8"/>
  <c r="S215" i="8"/>
  <c r="T215" i="8"/>
  <c r="U215" i="8"/>
  <c r="V215" i="8"/>
  <c r="Q217" i="8"/>
  <c r="R217" i="8"/>
  <c r="S217" i="8"/>
  <c r="T217" i="8"/>
  <c r="U217" i="8"/>
  <c r="V217" i="8"/>
  <c r="Q218" i="8"/>
  <c r="R218" i="8"/>
  <c r="S218" i="8"/>
  <c r="T218" i="8"/>
  <c r="U218" i="8"/>
  <c r="V218" i="8"/>
  <c r="Q219" i="8"/>
  <c r="R219" i="8"/>
  <c r="S219" i="8"/>
  <c r="T219" i="8"/>
  <c r="U219" i="8"/>
  <c r="V219" i="8"/>
  <c r="Q220" i="8"/>
  <c r="R220" i="8"/>
  <c r="S220" i="8"/>
  <c r="T220" i="8"/>
  <c r="U220" i="8"/>
  <c r="V220" i="8"/>
  <c r="Q221" i="8"/>
  <c r="R221" i="8"/>
  <c r="S221" i="8"/>
  <c r="T221" i="8"/>
  <c r="U221" i="8"/>
  <c r="V221" i="8"/>
  <c r="Q223" i="8"/>
  <c r="R223" i="8"/>
  <c r="S223" i="8"/>
  <c r="T223" i="8"/>
  <c r="U223" i="8"/>
  <c r="V223" i="8"/>
  <c r="Q225" i="8"/>
  <c r="R225" i="8"/>
  <c r="S225" i="8"/>
  <c r="T225" i="8"/>
  <c r="U225" i="8"/>
  <c r="V225" i="8"/>
  <c r="Q226" i="8"/>
  <c r="R226" i="8"/>
  <c r="S226" i="8"/>
  <c r="T226" i="8"/>
  <c r="U226" i="8"/>
  <c r="V226" i="8"/>
  <c r="Q227" i="8"/>
  <c r="R227" i="8"/>
  <c r="S227" i="8"/>
  <c r="T227" i="8"/>
  <c r="U227" i="8"/>
  <c r="V227" i="8"/>
  <c r="Q229" i="8"/>
  <c r="R229" i="8"/>
  <c r="S229" i="8"/>
  <c r="T229" i="8"/>
  <c r="U229" i="8"/>
  <c r="V229" i="8"/>
  <c r="Q231" i="8"/>
  <c r="R231" i="8"/>
  <c r="S231" i="8"/>
  <c r="T231" i="8"/>
  <c r="U231" i="8"/>
  <c r="V231" i="8"/>
  <c r="Q232" i="8"/>
  <c r="R232" i="8"/>
  <c r="S232" i="8"/>
  <c r="T232" i="8"/>
  <c r="U232" i="8"/>
  <c r="V232" i="8"/>
  <c r="Q5" i="9"/>
  <c r="R5" i="9"/>
  <c r="S5" i="9"/>
  <c r="T5" i="9"/>
  <c r="U5" i="9"/>
  <c r="V5" i="9"/>
  <c r="Q7" i="9"/>
  <c r="R7" i="9"/>
  <c r="S7" i="9"/>
  <c r="T7" i="9"/>
  <c r="U7" i="9"/>
  <c r="V7" i="9"/>
  <c r="Q8" i="9"/>
  <c r="R8" i="9"/>
  <c r="S8" i="9"/>
  <c r="T8" i="9"/>
  <c r="U8" i="9"/>
  <c r="V8" i="9"/>
  <c r="Q9" i="9"/>
  <c r="R9" i="9"/>
  <c r="S9" i="9"/>
  <c r="T9" i="9"/>
  <c r="U9" i="9"/>
  <c r="V9" i="9"/>
  <c r="Q10" i="9"/>
  <c r="R10" i="9"/>
  <c r="S10" i="9"/>
  <c r="T10" i="9"/>
  <c r="U10" i="9"/>
  <c r="V10" i="9"/>
  <c r="Q11" i="9"/>
  <c r="R11" i="9"/>
  <c r="S11" i="9"/>
  <c r="T11" i="9"/>
  <c r="U11" i="9"/>
  <c r="V11" i="9"/>
  <c r="Q12" i="9"/>
  <c r="R12" i="9"/>
  <c r="S12" i="9"/>
  <c r="T12" i="9"/>
  <c r="U12" i="9"/>
  <c r="V12" i="9"/>
  <c r="Q13" i="9"/>
  <c r="R13" i="9"/>
  <c r="S13" i="9"/>
  <c r="T13" i="9"/>
  <c r="U13" i="9"/>
  <c r="V13" i="9"/>
  <c r="Q14" i="9"/>
  <c r="R14" i="9"/>
  <c r="S14" i="9"/>
  <c r="T14" i="9"/>
  <c r="U14" i="9"/>
  <c r="V14" i="9"/>
  <c r="Q15" i="9"/>
  <c r="R15" i="9"/>
  <c r="S15" i="9"/>
  <c r="T15" i="9"/>
  <c r="U15" i="9"/>
  <c r="V15" i="9"/>
  <c r="Q17" i="9"/>
  <c r="R17" i="9"/>
  <c r="S17" i="9"/>
  <c r="T17" i="9"/>
  <c r="U17" i="9"/>
  <c r="V17" i="9"/>
  <c r="Q18" i="9"/>
  <c r="R18" i="9"/>
  <c r="S18" i="9"/>
  <c r="T18" i="9"/>
  <c r="U18" i="9"/>
  <c r="V18" i="9"/>
  <c r="Q19" i="9"/>
  <c r="R19" i="9"/>
  <c r="S19" i="9"/>
  <c r="T19" i="9"/>
  <c r="U19" i="9"/>
  <c r="V19" i="9"/>
  <c r="Q20" i="9"/>
  <c r="R20" i="9"/>
  <c r="S20" i="9"/>
  <c r="T20" i="9"/>
  <c r="U20" i="9"/>
  <c r="V20" i="9"/>
  <c r="Q21" i="9"/>
  <c r="R21" i="9"/>
  <c r="S21" i="9"/>
  <c r="T21" i="9"/>
  <c r="U21" i="9"/>
  <c r="V21" i="9"/>
  <c r="Q23" i="9"/>
  <c r="R23" i="9"/>
  <c r="S23" i="9"/>
  <c r="T23" i="9"/>
  <c r="U23" i="9"/>
  <c r="V23" i="9"/>
  <c r="Q24" i="9"/>
  <c r="R24" i="9"/>
  <c r="S24" i="9"/>
  <c r="T24" i="9"/>
  <c r="U24" i="9"/>
  <c r="V24" i="9"/>
  <c r="Q25" i="9"/>
  <c r="R25" i="9"/>
  <c r="S25" i="9"/>
  <c r="T25" i="9"/>
  <c r="U25" i="9"/>
  <c r="V25" i="9"/>
  <c r="Q26" i="9"/>
  <c r="R26" i="9"/>
  <c r="S26" i="9"/>
  <c r="T26" i="9"/>
  <c r="U26" i="9"/>
  <c r="V26" i="9"/>
  <c r="Q28" i="9"/>
  <c r="R28" i="9"/>
  <c r="S28" i="9"/>
  <c r="T28" i="9"/>
  <c r="U28" i="9"/>
  <c r="V28" i="9"/>
  <c r="Q29" i="9"/>
  <c r="R29" i="9"/>
  <c r="S29" i="9"/>
  <c r="T29" i="9"/>
  <c r="U29" i="9"/>
  <c r="V29" i="9"/>
  <c r="Q30" i="9"/>
  <c r="R30" i="9"/>
  <c r="S30" i="9"/>
  <c r="T30" i="9"/>
  <c r="U30" i="9"/>
  <c r="V30" i="9"/>
  <c r="Q31" i="9"/>
  <c r="R31" i="9"/>
  <c r="S31" i="9"/>
  <c r="T31" i="9"/>
  <c r="U31" i="9"/>
  <c r="V31" i="9"/>
  <c r="Q33" i="9"/>
  <c r="R33" i="9"/>
  <c r="S33" i="9"/>
  <c r="T33" i="9"/>
  <c r="U33" i="9"/>
  <c r="V33" i="9"/>
  <c r="Q34" i="9"/>
  <c r="R34" i="9"/>
  <c r="S34" i="9"/>
  <c r="T34" i="9"/>
  <c r="U34" i="9"/>
  <c r="V34" i="9"/>
  <c r="Q35" i="9"/>
  <c r="R35" i="9"/>
  <c r="S35" i="9"/>
  <c r="T35" i="9"/>
  <c r="U35" i="9"/>
  <c r="V35" i="9"/>
  <c r="Q36" i="9"/>
  <c r="R36" i="9"/>
  <c r="S36" i="9"/>
  <c r="T36" i="9"/>
  <c r="U36" i="9"/>
  <c r="V36" i="9"/>
  <c r="Q37" i="9"/>
  <c r="R37" i="9"/>
  <c r="S37" i="9"/>
  <c r="T37" i="9"/>
  <c r="U37" i="9"/>
  <c r="V37" i="9"/>
  <c r="Q39" i="9"/>
  <c r="R39" i="9"/>
  <c r="S39" i="9"/>
  <c r="T39" i="9"/>
  <c r="U39" i="9"/>
  <c r="V39" i="9"/>
  <c r="Q41" i="9"/>
  <c r="R41" i="9"/>
  <c r="S41" i="9"/>
  <c r="T41" i="9"/>
  <c r="U41" i="9"/>
  <c r="V41" i="9"/>
  <c r="Q42" i="9"/>
  <c r="R42" i="9"/>
  <c r="S42" i="9"/>
  <c r="T42" i="9"/>
  <c r="U42" i="9"/>
  <c r="V42" i="9"/>
  <c r="Q43" i="9"/>
  <c r="R43" i="9"/>
  <c r="S43" i="9"/>
  <c r="T43" i="9"/>
  <c r="U43" i="9"/>
  <c r="V43" i="9"/>
  <c r="Q45" i="9"/>
  <c r="R45" i="9"/>
  <c r="S45" i="9"/>
  <c r="T45" i="9"/>
  <c r="U45" i="9"/>
  <c r="V45" i="9"/>
  <c r="Q47" i="9"/>
  <c r="R47" i="9"/>
  <c r="S47" i="9"/>
  <c r="T47" i="9"/>
  <c r="U47" i="9"/>
  <c r="V47" i="9"/>
  <c r="Q48" i="9"/>
  <c r="R48" i="9"/>
  <c r="S48" i="9"/>
  <c r="T48" i="9"/>
  <c r="U48" i="9"/>
  <c r="V48" i="9"/>
  <c r="Q50" i="9"/>
  <c r="R50" i="9"/>
  <c r="S50" i="9"/>
  <c r="T50" i="9"/>
  <c r="U50" i="9"/>
  <c r="V50" i="9"/>
  <c r="Q51" i="9"/>
  <c r="R51" i="9"/>
  <c r="S51" i="9"/>
  <c r="T51" i="9"/>
  <c r="U51" i="9"/>
  <c r="Q53" i="9"/>
  <c r="R53" i="9"/>
  <c r="S53" i="9"/>
  <c r="T53" i="9"/>
  <c r="U53" i="9"/>
  <c r="Q54" i="9"/>
  <c r="R54" i="9"/>
  <c r="S54" i="9"/>
  <c r="T54" i="9"/>
  <c r="U54" i="9"/>
  <c r="Q55" i="9"/>
  <c r="R55" i="9"/>
  <c r="S55" i="9"/>
  <c r="T55" i="9"/>
  <c r="U55" i="9"/>
  <c r="Q56" i="9"/>
  <c r="R56" i="9"/>
  <c r="S56" i="9"/>
  <c r="T56" i="9"/>
  <c r="U56" i="9"/>
  <c r="Q57" i="9"/>
  <c r="R57" i="9"/>
  <c r="S57" i="9"/>
  <c r="T57" i="9"/>
  <c r="U57" i="9"/>
  <c r="Q58" i="9"/>
  <c r="R58" i="9"/>
  <c r="S58" i="9"/>
  <c r="T58" i="9"/>
  <c r="U58" i="9"/>
  <c r="Q59" i="9"/>
  <c r="R59" i="9"/>
  <c r="S59" i="9"/>
  <c r="T59" i="9"/>
  <c r="U59" i="9"/>
  <c r="Q60" i="9"/>
  <c r="R60" i="9"/>
  <c r="S60" i="9"/>
  <c r="T60" i="9"/>
  <c r="U60" i="9"/>
  <c r="Q61" i="9"/>
  <c r="R61" i="9"/>
  <c r="S61" i="9"/>
  <c r="T61" i="9"/>
  <c r="U61" i="9"/>
  <c r="Q63" i="9"/>
  <c r="R63" i="9"/>
  <c r="S63" i="9"/>
  <c r="T63" i="9"/>
  <c r="U63" i="9"/>
  <c r="Q64" i="9"/>
  <c r="R64" i="9"/>
  <c r="S64" i="9"/>
  <c r="T64" i="9"/>
  <c r="U64" i="9"/>
  <c r="Q65" i="9"/>
  <c r="R65" i="9"/>
  <c r="S65" i="9"/>
  <c r="T65" i="9"/>
  <c r="U65" i="9"/>
  <c r="Q66" i="9"/>
  <c r="R66" i="9"/>
  <c r="S66" i="9"/>
  <c r="T66" i="9"/>
  <c r="U66" i="9"/>
  <c r="Q67" i="9"/>
  <c r="R67" i="9"/>
  <c r="S67" i="9"/>
  <c r="T67" i="9"/>
  <c r="U67" i="9"/>
  <c r="Q69" i="9"/>
  <c r="R69" i="9"/>
  <c r="S69" i="9"/>
  <c r="T69" i="9"/>
  <c r="U69" i="9"/>
  <c r="Q70" i="9"/>
  <c r="R70" i="9"/>
  <c r="S70" i="9"/>
  <c r="T70" i="9"/>
  <c r="U70" i="9"/>
  <c r="Q71" i="9"/>
  <c r="R71" i="9"/>
  <c r="S71" i="9"/>
  <c r="T71" i="9"/>
  <c r="U71" i="9"/>
  <c r="Q72" i="9"/>
  <c r="R72" i="9"/>
  <c r="S72" i="9"/>
  <c r="T72" i="9"/>
  <c r="U72" i="9"/>
  <c r="Q74" i="9"/>
  <c r="R74" i="9"/>
  <c r="S74" i="9"/>
  <c r="T74" i="9"/>
  <c r="U74" i="9"/>
  <c r="Q75" i="9"/>
  <c r="R75" i="9"/>
  <c r="S75" i="9"/>
  <c r="T75" i="9"/>
  <c r="U75" i="9"/>
  <c r="Q76" i="9"/>
  <c r="R76" i="9"/>
  <c r="S76" i="9"/>
  <c r="T76" i="9"/>
  <c r="U76" i="9"/>
  <c r="Q77" i="9"/>
  <c r="R77" i="9"/>
  <c r="S77" i="9"/>
  <c r="T77" i="9"/>
  <c r="U77" i="9"/>
  <c r="Q79" i="9"/>
  <c r="R79" i="9"/>
  <c r="S79" i="9"/>
  <c r="T79" i="9"/>
  <c r="U79" i="9"/>
  <c r="Q80" i="9"/>
  <c r="R80" i="9"/>
  <c r="S80" i="9"/>
  <c r="T80" i="9"/>
  <c r="U80" i="9"/>
  <c r="Q81" i="9"/>
  <c r="R81" i="9"/>
  <c r="S81" i="9"/>
  <c r="T81" i="9"/>
  <c r="U81" i="9"/>
  <c r="Q82" i="9"/>
  <c r="R82" i="9"/>
  <c r="S82" i="9"/>
  <c r="T82" i="9"/>
  <c r="U82" i="9"/>
  <c r="Q83" i="9"/>
  <c r="R83" i="9"/>
  <c r="S83" i="9"/>
  <c r="T83" i="9"/>
  <c r="U83" i="9"/>
  <c r="Q85" i="9"/>
  <c r="R85" i="9"/>
  <c r="S85" i="9"/>
  <c r="T85" i="9"/>
  <c r="U85" i="9"/>
  <c r="Q87" i="9"/>
  <c r="R87" i="9"/>
  <c r="S87" i="9"/>
  <c r="T87" i="9"/>
  <c r="U87" i="9"/>
  <c r="Q88" i="9"/>
  <c r="R88" i="9"/>
  <c r="S88" i="9"/>
  <c r="T88" i="9"/>
  <c r="U88" i="9"/>
  <c r="Q89" i="9"/>
  <c r="R89" i="9"/>
  <c r="S89" i="9"/>
  <c r="T89" i="9"/>
  <c r="U89" i="9"/>
  <c r="Q91" i="9"/>
  <c r="R91" i="9"/>
  <c r="S91" i="9"/>
  <c r="T91" i="9"/>
  <c r="U91" i="9"/>
  <c r="Q93" i="9"/>
  <c r="R93" i="9"/>
  <c r="S93" i="9"/>
  <c r="T93" i="9"/>
  <c r="U93" i="9"/>
  <c r="Q94" i="9"/>
  <c r="R94" i="9"/>
  <c r="S94" i="9"/>
  <c r="T94" i="9"/>
  <c r="U94" i="9"/>
  <c r="Q96" i="9"/>
  <c r="R96" i="9"/>
  <c r="S96" i="9"/>
  <c r="T96" i="9"/>
  <c r="U96" i="9"/>
  <c r="Q97" i="9"/>
  <c r="R97" i="9"/>
  <c r="S97" i="9"/>
  <c r="T97" i="9"/>
  <c r="U97" i="9"/>
  <c r="V97" i="9"/>
  <c r="Q99" i="9"/>
  <c r="R99" i="9"/>
  <c r="S99" i="9"/>
  <c r="T99" i="9"/>
  <c r="U99" i="9"/>
  <c r="V99" i="9"/>
  <c r="Q100" i="9"/>
  <c r="R100" i="9"/>
  <c r="S100" i="9"/>
  <c r="T100" i="9"/>
  <c r="U100" i="9"/>
  <c r="V100" i="9"/>
  <c r="Q101" i="9"/>
  <c r="R101" i="9"/>
  <c r="S101" i="9"/>
  <c r="T101" i="9"/>
  <c r="U101" i="9"/>
  <c r="V101" i="9"/>
  <c r="Q102" i="9"/>
  <c r="R102" i="9"/>
  <c r="S102" i="9"/>
  <c r="T102" i="9"/>
  <c r="U102" i="9"/>
  <c r="V102" i="9"/>
  <c r="Q103" i="9"/>
  <c r="R103" i="9"/>
  <c r="S103" i="9"/>
  <c r="T103" i="9"/>
  <c r="U103" i="9"/>
  <c r="V103" i="9"/>
  <c r="Q104" i="9"/>
  <c r="R104" i="9"/>
  <c r="S104" i="9"/>
  <c r="T104" i="9"/>
  <c r="U104" i="9"/>
  <c r="V104" i="9"/>
  <c r="Q105" i="9"/>
  <c r="R105" i="9"/>
  <c r="S105" i="9"/>
  <c r="T105" i="9"/>
  <c r="U105" i="9"/>
  <c r="V105" i="9"/>
  <c r="Q106" i="9"/>
  <c r="R106" i="9"/>
  <c r="S106" i="9"/>
  <c r="T106" i="9"/>
  <c r="U106" i="9"/>
  <c r="V106" i="9"/>
  <c r="Q107" i="9"/>
  <c r="R107" i="9"/>
  <c r="S107" i="9"/>
  <c r="T107" i="9"/>
  <c r="U107" i="9"/>
  <c r="V107" i="9"/>
  <c r="Q109" i="9"/>
  <c r="R109" i="9"/>
  <c r="S109" i="9"/>
  <c r="T109" i="9"/>
  <c r="U109" i="9"/>
  <c r="V109" i="9"/>
  <c r="Q110" i="9"/>
  <c r="R110" i="9"/>
  <c r="S110" i="9"/>
  <c r="T110" i="9"/>
  <c r="U110" i="9"/>
  <c r="V110" i="9"/>
  <c r="Q111" i="9"/>
  <c r="R111" i="9"/>
  <c r="S111" i="9"/>
  <c r="T111" i="9"/>
  <c r="U111" i="9"/>
  <c r="V111" i="9"/>
  <c r="Q112" i="9"/>
  <c r="R112" i="9"/>
  <c r="S112" i="9"/>
  <c r="T112" i="9"/>
  <c r="U112" i="9"/>
  <c r="V112" i="9"/>
  <c r="Q113" i="9"/>
  <c r="R113" i="9"/>
  <c r="S113" i="9"/>
  <c r="T113" i="9"/>
  <c r="U113" i="9"/>
  <c r="V113" i="9"/>
  <c r="Q115" i="9"/>
  <c r="R115" i="9"/>
  <c r="S115" i="9"/>
  <c r="T115" i="9"/>
  <c r="U115" i="9"/>
  <c r="V115" i="9"/>
  <c r="Q116" i="9"/>
  <c r="R116" i="9"/>
  <c r="S116" i="9"/>
  <c r="T116" i="9"/>
  <c r="U116" i="9"/>
  <c r="V116" i="9"/>
  <c r="Q117" i="9"/>
  <c r="R117" i="9"/>
  <c r="S117" i="9"/>
  <c r="T117" i="9"/>
  <c r="U117" i="9"/>
  <c r="V117" i="9"/>
  <c r="Q118" i="9"/>
  <c r="R118" i="9"/>
  <c r="S118" i="9"/>
  <c r="T118" i="9"/>
  <c r="U118" i="9"/>
  <c r="V118" i="9"/>
  <c r="Q120" i="9"/>
  <c r="R120" i="9"/>
  <c r="S120" i="9"/>
  <c r="T120" i="9"/>
  <c r="U120" i="9"/>
  <c r="V120" i="9"/>
  <c r="Q121" i="9"/>
  <c r="R121" i="9"/>
  <c r="S121" i="9"/>
  <c r="T121" i="9"/>
  <c r="U121" i="9"/>
  <c r="V121" i="9"/>
  <c r="Q122" i="9"/>
  <c r="R122" i="9"/>
  <c r="S122" i="9"/>
  <c r="T122" i="9"/>
  <c r="U122" i="9"/>
  <c r="V122" i="9"/>
  <c r="Q123" i="9"/>
  <c r="R123" i="9"/>
  <c r="S123" i="9"/>
  <c r="T123" i="9"/>
  <c r="U123" i="9"/>
  <c r="V123" i="9"/>
  <c r="Q125" i="9"/>
  <c r="R125" i="9"/>
  <c r="S125" i="9"/>
  <c r="T125" i="9"/>
  <c r="U125" i="9"/>
  <c r="V125" i="9"/>
  <c r="Q126" i="9"/>
  <c r="R126" i="9"/>
  <c r="S126" i="9"/>
  <c r="T126" i="9"/>
  <c r="U126" i="9"/>
  <c r="V126" i="9"/>
  <c r="Q127" i="9"/>
  <c r="R127" i="9"/>
  <c r="S127" i="9"/>
  <c r="T127" i="9"/>
  <c r="U127" i="9"/>
  <c r="V127" i="9"/>
  <c r="Q128" i="9"/>
  <c r="R128" i="9"/>
  <c r="S128" i="9"/>
  <c r="T128" i="9"/>
  <c r="U128" i="9"/>
  <c r="V128" i="9"/>
  <c r="Q129" i="9"/>
  <c r="R129" i="9"/>
  <c r="S129" i="9"/>
  <c r="T129" i="9"/>
  <c r="U129" i="9"/>
  <c r="V129" i="9"/>
  <c r="Q131" i="9"/>
  <c r="R131" i="9"/>
  <c r="S131" i="9"/>
  <c r="T131" i="9"/>
  <c r="U131" i="9"/>
  <c r="V131" i="9"/>
  <c r="Q133" i="9"/>
  <c r="R133" i="9"/>
  <c r="S133" i="9"/>
  <c r="T133" i="9"/>
  <c r="U133" i="9"/>
  <c r="V133" i="9"/>
  <c r="Q134" i="9"/>
  <c r="R134" i="9"/>
  <c r="S134" i="9"/>
  <c r="T134" i="9"/>
  <c r="U134" i="9"/>
  <c r="V134" i="9"/>
  <c r="Q135" i="9"/>
  <c r="R135" i="9"/>
  <c r="S135" i="9"/>
  <c r="T135" i="9"/>
  <c r="U135" i="9"/>
  <c r="V135" i="9"/>
  <c r="Q137" i="9"/>
  <c r="R137" i="9"/>
  <c r="S137" i="9"/>
  <c r="T137" i="9"/>
  <c r="U137" i="9"/>
  <c r="V137" i="9"/>
  <c r="Q139" i="9"/>
  <c r="R139" i="9"/>
  <c r="S139" i="9"/>
  <c r="T139" i="9"/>
  <c r="U139" i="9"/>
  <c r="V139" i="9"/>
  <c r="Q140" i="9"/>
  <c r="R140" i="9"/>
  <c r="S140" i="9"/>
  <c r="T140" i="9"/>
  <c r="U140" i="9"/>
  <c r="V140" i="9"/>
  <c r="Q142" i="9"/>
  <c r="R142" i="9"/>
  <c r="S142" i="9"/>
  <c r="T142" i="9"/>
  <c r="U142" i="9"/>
  <c r="V142" i="9"/>
  <c r="Q143" i="9"/>
  <c r="R143" i="9"/>
  <c r="S143" i="9"/>
  <c r="T143" i="9"/>
  <c r="U143" i="9"/>
  <c r="V143" i="9"/>
  <c r="Q145" i="9"/>
  <c r="R145" i="9"/>
  <c r="S145" i="9"/>
  <c r="T145" i="9"/>
  <c r="U145" i="9"/>
  <c r="V145" i="9"/>
  <c r="Q146" i="9"/>
  <c r="R146" i="9"/>
  <c r="S146" i="9"/>
  <c r="T146" i="9"/>
  <c r="U146" i="9"/>
  <c r="V146" i="9"/>
  <c r="Q147" i="9"/>
  <c r="R147" i="9"/>
  <c r="S147" i="9"/>
  <c r="T147" i="9"/>
  <c r="U147" i="9"/>
  <c r="V147" i="9"/>
  <c r="Q148" i="9"/>
  <c r="R148" i="9"/>
  <c r="S148" i="9"/>
  <c r="T148" i="9"/>
  <c r="U148" i="9"/>
  <c r="V148" i="9"/>
  <c r="Q149" i="9"/>
  <c r="R149" i="9"/>
  <c r="S149" i="9"/>
  <c r="T149" i="9"/>
  <c r="U149" i="9"/>
  <c r="V149" i="9"/>
  <c r="Q150" i="9"/>
  <c r="R150" i="9"/>
  <c r="S150" i="9"/>
  <c r="T150" i="9"/>
  <c r="U150" i="9"/>
  <c r="V150" i="9"/>
  <c r="Q151" i="9"/>
  <c r="R151" i="9"/>
  <c r="S151" i="9"/>
  <c r="T151" i="9"/>
  <c r="U151" i="9"/>
  <c r="V151" i="9"/>
  <c r="Q152" i="9"/>
  <c r="R152" i="9"/>
  <c r="S152" i="9"/>
  <c r="T152" i="9"/>
  <c r="U152" i="9"/>
  <c r="V152" i="9"/>
  <c r="Q153" i="9"/>
  <c r="R153" i="9"/>
  <c r="S153" i="9"/>
  <c r="T153" i="9"/>
  <c r="U153" i="9"/>
  <c r="V153" i="9"/>
  <c r="Q155" i="9"/>
  <c r="R155" i="9"/>
  <c r="S155" i="9"/>
  <c r="T155" i="9"/>
  <c r="U155" i="9"/>
  <c r="V155" i="9"/>
  <c r="Q156" i="9"/>
  <c r="R156" i="9"/>
  <c r="S156" i="9"/>
  <c r="T156" i="9"/>
  <c r="U156" i="9"/>
  <c r="V156" i="9"/>
  <c r="Q157" i="9"/>
  <c r="R157" i="9"/>
  <c r="S157" i="9"/>
  <c r="T157" i="9"/>
  <c r="U157" i="9"/>
  <c r="V157" i="9"/>
  <c r="Q158" i="9"/>
  <c r="R158" i="9"/>
  <c r="S158" i="9"/>
  <c r="T158" i="9"/>
  <c r="U158" i="9"/>
  <c r="V158" i="9"/>
  <c r="Q159" i="9"/>
  <c r="R159" i="9"/>
  <c r="S159" i="9"/>
  <c r="T159" i="9"/>
  <c r="U159" i="9"/>
  <c r="V159" i="9"/>
  <c r="Q161" i="9"/>
  <c r="R161" i="9"/>
  <c r="S161" i="9"/>
  <c r="T161" i="9"/>
  <c r="U161" i="9"/>
  <c r="V161" i="9"/>
  <c r="Q162" i="9"/>
  <c r="R162" i="9"/>
  <c r="S162" i="9"/>
  <c r="T162" i="9"/>
  <c r="U162" i="9"/>
  <c r="V162" i="9"/>
  <c r="Q163" i="9"/>
  <c r="R163" i="9"/>
  <c r="S163" i="9"/>
  <c r="T163" i="9"/>
  <c r="U163" i="9"/>
  <c r="V163" i="9"/>
  <c r="Q164" i="9"/>
  <c r="R164" i="9"/>
  <c r="S164" i="9"/>
  <c r="T164" i="9"/>
  <c r="U164" i="9"/>
  <c r="V164" i="9"/>
  <c r="Q166" i="9"/>
  <c r="R166" i="9"/>
  <c r="S166" i="9"/>
  <c r="T166" i="9"/>
  <c r="U166" i="9"/>
  <c r="V166" i="9"/>
  <c r="Q167" i="9"/>
  <c r="R167" i="9"/>
  <c r="S167" i="9"/>
  <c r="T167" i="9"/>
  <c r="U167" i="9"/>
  <c r="V167" i="9"/>
  <c r="Q168" i="9"/>
  <c r="R168" i="9"/>
  <c r="S168" i="9"/>
  <c r="T168" i="9"/>
  <c r="U168" i="9"/>
  <c r="V168" i="9"/>
  <c r="Q169" i="9"/>
  <c r="R169" i="9"/>
  <c r="S169" i="9"/>
  <c r="T169" i="9"/>
  <c r="U169" i="9"/>
  <c r="V169" i="9"/>
  <c r="Q171" i="9"/>
  <c r="R171" i="9"/>
  <c r="S171" i="9"/>
  <c r="T171" i="9"/>
  <c r="U171" i="9"/>
  <c r="V171" i="9"/>
  <c r="Q172" i="9"/>
  <c r="R172" i="9"/>
  <c r="S172" i="9"/>
  <c r="T172" i="9"/>
  <c r="U172" i="9"/>
  <c r="V172" i="9"/>
  <c r="Q173" i="9"/>
  <c r="R173" i="9"/>
  <c r="S173" i="9"/>
  <c r="T173" i="9"/>
  <c r="U173" i="9"/>
  <c r="V173" i="9"/>
  <c r="Q174" i="9"/>
  <c r="R174" i="9"/>
  <c r="S174" i="9"/>
  <c r="T174" i="9"/>
  <c r="U174" i="9"/>
  <c r="V174" i="9"/>
  <c r="Q175" i="9"/>
  <c r="R175" i="9"/>
  <c r="S175" i="9"/>
  <c r="T175" i="9"/>
  <c r="U175" i="9"/>
  <c r="V175" i="9"/>
  <c r="Q177" i="9"/>
  <c r="R177" i="9"/>
  <c r="S177" i="9"/>
  <c r="T177" i="9"/>
  <c r="U177" i="9"/>
  <c r="V177" i="9"/>
  <c r="Q179" i="9"/>
  <c r="R179" i="9"/>
  <c r="S179" i="9"/>
  <c r="T179" i="9"/>
  <c r="U179" i="9"/>
  <c r="V179" i="9"/>
  <c r="Q180" i="9"/>
  <c r="R180" i="9"/>
  <c r="S180" i="9"/>
  <c r="T180" i="9"/>
  <c r="U180" i="9"/>
  <c r="V180" i="9"/>
  <c r="Q181" i="9"/>
  <c r="R181" i="9"/>
  <c r="S181" i="9"/>
  <c r="T181" i="9"/>
  <c r="U181" i="9"/>
  <c r="V181" i="9"/>
  <c r="Q183" i="9"/>
  <c r="R183" i="9"/>
  <c r="S183" i="9"/>
  <c r="T183" i="9"/>
  <c r="U183" i="9"/>
  <c r="V183" i="9"/>
  <c r="Q185" i="9"/>
  <c r="R185" i="9"/>
  <c r="S185" i="9"/>
  <c r="T185" i="9"/>
  <c r="U185" i="9"/>
  <c r="V185" i="9"/>
  <c r="Q186" i="9"/>
  <c r="R186" i="9"/>
  <c r="S186" i="9"/>
  <c r="T186" i="9"/>
  <c r="U186" i="9"/>
  <c r="V186" i="9"/>
  <c r="Q188" i="9"/>
  <c r="R188" i="9"/>
  <c r="S188" i="9"/>
  <c r="T188" i="9"/>
  <c r="U188" i="9"/>
  <c r="V188" i="9"/>
  <c r="Q189" i="9"/>
  <c r="R189" i="9"/>
  <c r="S189" i="9"/>
  <c r="T189" i="9"/>
  <c r="U189" i="9"/>
  <c r="V189" i="9"/>
  <c r="Q191" i="9"/>
  <c r="R191" i="9"/>
  <c r="S191" i="9"/>
  <c r="T191" i="9"/>
  <c r="U191" i="9"/>
  <c r="V191" i="9"/>
  <c r="Q192" i="9"/>
  <c r="R192" i="9"/>
  <c r="S192" i="9"/>
  <c r="T192" i="9"/>
  <c r="U192" i="9"/>
  <c r="V192" i="9"/>
  <c r="Q193" i="9"/>
  <c r="R193" i="9"/>
  <c r="S193" i="9"/>
  <c r="T193" i="9"/>
  <c r="U193" i="9"/>
  <c r="V193" i="9"/>
  <c r="Q194" i="9"/>
  <c r="R194" i="9"/>
  <c r="S194" i="9"/>
  <c r="T194" i="9"/>
  <c r="U194" i="9"/>
  <c r="V194" i="9"/>
  <c r="Q195" i="9"/>
  <c r="R195" i="9"/>
  <c r="S195" i="9"/>
  <c r="T195" i="9"/>
  <c r="U195" i="9"/>
  <c r="V195" i="9"/>
  <c r="Q196" i="9"/>
  <c r="R196" i="9"/>
  <c r="S196" i="9"/>
  <c r="T196" i="9"/>
  <c r="U196" i="9"/>
  <c r="V196" i="9"/>
  <c r="Q197" i="9"/>
  <c r="R197" i="9"/>
  <c r="S197" i="9"/>
  <c r="T197" i="9"/>
  <c r="U197" i="9"/>
  <c r="V197" i="9"/>
  <c r="Q198" i="9"/>
  <c r="R198" i="9"/>
  <c r="S198" i="9"/>
  <c r="T198" i="9"/>
  <c r="U198" i="9"/>
  <c r="V198" i="9"/>
  <c r="Q199" i="9"/>
  <c r="R199" i="9"/>
  <c r="S199" i="9"/>
  <c r="T199" i="9"/>
  <c r="U199" i="9"/>
  <c r="V199" i="9"/>
  <c r="Q201" i="9"/>
  <c r="R201" i="9"/>
  <c r="S201" i="9"/>
  <c r="T201" i="9"/>
  <c r="U201" i="9"/>
  <c r="V201" i="9"/>
  <c r="Q202" i="9"/>
  <c r="R202" i="9"/>
  <c r="S202" i="9"/>
  <c r="T202" i="9"/>
  <c r="U202" i="9"/>
  <c r="V202" i="9"/>
  <c r="Q203" i="9"/>
  <c r="R203" i="9"/>
  <c r="S203" i="9"/>
  <c r="T203" i="9"/>
  <c r="U203" i="9"/>
  <c r="V203" i="9"/>
  <c r="Q204" i="9"/>
  <c r="R204" i="9"/>
  <c r="S204" i="9"/>
  <c r="T204" i="9"/>
  <c r="U204" i="9"/>
  <c r="V204" i="9"/>
  <c r="Q205" i="9"/>
  <c r="R205" i="9"/>
  <c r="S205" i="9"/>
  <c r="T205" i="9"/>
  <c r="U205" i="9"/>
  <c r="V205" i="9"/>
  <c r="Q207" i="9"/>
  <c r="R207" i="9"/>
  <c r="S207" i="9"/>
  <c r="T207" i="9"/>
  <c r="U207" i="9"/>
  <c r="V207" i="9"/>
  <c r="Q208" i="9"/>
  <c r="R208" i="9"/>
  <c r="S208" i="9"/>
  <c r="T208" i="9"/>
  <c r="U208" i="9"/>
  <c r="V208" i="9"/>
  <c r="Q209" i="9"/>
  <c r="R209" i="9"/>
  <c r="S209" i="9"/>
  <c r="T209" i="9"/>
  <c r="U209" i="9"/>
  <c r="V209" i="9"/>
  <c r="Q210" i="9"/>
  <c r="R210" i="9"/>
  <c r="S210" i="9"/>
  <c r="T210" i="9"/>
  <c r="U210" i="9"/>
  <c r="V210" i="9"/>
  <c r="Q212" i="9"/>
  <c r="R212" i="9"/>
  <c r="S212" i="9"/>
  <c r="T212" i="9"/>
  <c r="U212" i="9"/>
  <c r="V212" i="9"/>
  <c r="Q213" i="9"/>
  <c r="R213" i="9"/>
  <c r="S213" i="9"/>
  <c r="T213" i="9"/>
  <c r="U213" i="9"/>
  <c r="V213" i="9"/>
  <c r="Q214" i="9"/>
  <c r="R214" i="9"/>
  <c r="S214" i="9"/>
  <c r="T214" i="9"/>
  <c r="U214" i="9"/>
  <c r="V214" i="9"/>
  <c r="Q215" i="9"/>
  <c r="R215" i="9"/>
  <c r="S215" i="9"/>
  <c r="T215" i="9"/>
  <c r="U215" i="9"/>
  <c r="V215" i="9"/>
  <c r="Q217" i="9"/>
  <c r="R217" i="9"/>
  <c r="S217" i="9"/>
  <c r="T217" i="9"/>
  <c r="U217" i="9"/>
  <c r="V217" i="9"/>
  <c r="Q218" i="9"/>
  <c r="R218" i="9"/>
  <c r="S218" i="9"/>
  <c r="T218" i="9"/>
  <c r="U218" i="9"/>
  <c r="V218" i="9"/>
  <c r="Q219" i="9"/>
  <c r="R219" i="9"/>
  <c r="S219" i="9"/>
  <c r="T219" i="9"/>
  <c r="U219" i="9"/>
  <c r="V219" i="9"/>
  <c r="Q220" i="9"/>
  <c r="R220" i="9"/>
  <c r="S220" i="9"/>
  <c r="T220" i="9"/>
  <c r="U220" i="9"/>
  <c r="V220" i="9"/>
  <c r="Q221" i="9"/>
  <c r="R221" i="9"/>
  <c r="S221" i="9"/>
  <c r="T221" i="9"/>
  <c r="U221" i="9"/>
  <c r="V221" i="9"/>
  <c r="Q223" i="9"/>
  <c r="R223" i="9"/>
  <c r="S223" i="9"/>
  <c r="T223" i="9"/>
  <c r="U223" i="9"/>
  <c r="V223" i="9"/>
  <c r="Q225" i="9"/>
  <c r="R225" i="9"/>
  <c r="S225" i="9"/>
  <c r="T225" i="9"/>
  <c r="U225" i="9"/>
  <c r="V225" i="9"/>
  <c r="Q226" i="9"/>
  <c r="R226" i="9"/>
  <c r="S226" i="9"/>
  <c r="T226" i="9"/>
  <c r="U226" i="9"/>
  <c r="V226" i="9"/>
  <c r="Q227" i="9"/>
  <c r="R227" i="9"/>
  <c r="S227" i="9"/>
  <c r="T227" i="9"/>
  <c r="U227" i="9"/>
  <c r="V227" i="9"/>
  <c r="Q229" i="9"/>
  <c r="R229" i="9"/>
  <c r="S229" i="9"/>
  <c r="T229" i="9"/>
  <c r="U229" i="9"/>
  <c r="V229" i="9"/>
  <c r="Q231" i="9"/>
  <c r="R231" i="9"/>
  <c r="S231" i="9"/>
  <c r="T231" i="9"/>
  <c r="U231" i="9"/>
  <c r="V231" i="9"/>
  <c r="Q232" i="9"/>
  <c r="R232" i="9"/>
  <c r="S232" i="9"/>
  <c r="T232" i="9"/>
  <c r="U232" i="9"/>
  <c r="V232" i="9"/>
  <c r="Q5" i="10"/>
  <c r="R5" i="10"/>
  <c r="S5" i="10"/>
  <c r="T5" i="10"/>
  <c r="U5" i="10"/>
  <c r="V5" i="10"/>
  <c r="Q7" i="10"/>
  <c r="R7" i="10"/>
  <c r="S7" i="10"/>
  <c r="T7" i="10"/>
  <c r="U7" i="10"/>
  <c r="V7" i="10"/>
  <c r="Q8" i="10"/>
  <c r="R8" i="10"/>
  <c r="S8" i="10"/>
  <c r="T8" i="10"/>
  <c r="U8" i="10"/>
  <c r="V8" i="10"/>
  <c r="Q9" i="10"/>
  <c r="R9" i="10"/>
  <c r="S9" i="10"/>
  <c r="T9" i="10"/>
  <c r="U9" i="10"/>
  <c r="V9" i="10"/>
  <c r="Q10" i="10"/>
  <c r="R10" i="10"/>
  <c r="S10" i="10"/>
  <c r="T10" i="10"/>
  <c r="U10" i="10"/>
  <c r="V10" i="10"/>
  <c r="Q11" i="10"/>
  <c r="R11" i="10"/>
  <c r="S11" i="10"/>
  <c r="T11" i="10"/>
  <c r="U11" i="10"/>
  <c r="V11" i="10"/>
  <c r="Q12" i="10"/>
  <c r="R12" i="10"/>
  <c r="S12" i="10"/>
  <c r="T12" i="10"/>
  <c r="U12" i="10"/>
  <c r="V12" i="10"/>
  <c r="Q13" i="10"/>
  <c r="R13" i="10"/>
  <c r="S13" i="10"/>
  <c r="T13" i="10"/>
  <c r="U13" i="10"/>
  <c r="V13" i="10"/>
  <c r="Q14" i="10"/>
  <c r="R14" i="10"/>
  <c r="S14" i="10"/>
  <c r="T14" i="10"/>
  <c r="U14" i="10"/>
  <c r="V14" i="10"/>
  <c r="Q15" i="10"/>
  <c r="R15" i="10"/>
  <c r="S15" i="10"/>
  <c r="T15" i="10"/>
  <c r="U15" i="10"/>
  <c r="V15" i="10"/>
  <c r="Q17" i="10"/>
  <c r="R17" i="10"/>
  <c r="S17" i="10"/>
  <c r="T17" i="10"/>
  <c r="U17" i="10"/>
  <c r="V17" i="10"/>
  <c r="Q18" i="10"/>
  <c r="R18" i="10"/>
  <c r="S18" i="10"/>
  <c r="T18" i="10"/>
  <c r="U18" i="10"/>
  <c r="V18" i="10"/>
  <c r="Q19" i="10"/>
  <c r="R19" i="10"/>
  <c r="S19" i="10"/>
  <c r="T19" i="10"/>
  <c r="U19" i="10"/>
  <c r="V19" i="10"/>
  <c r="Q20" i="10"/>
  <c r="R20" i="10"/>
  <c r="S20" i="10"/>
  <c r="T20" i="10"/>
  <c r="U20" i="10"/>
  <c r="V20" i="10"/>
  <c r="Q21" i="10"/>
  <c r="R21" i="10"/>
  <c r="S21" i="10"/>
  <c r="T21" i="10"/>
  <c r="U21" i="10"/>
  <c r="V21" i="10"/>
  <c r="Q23" i="10"/>
  <c r="R23" i="10"/>
  <c r="S23" i="10"/>
  <c r="T23" i="10"/>
  <c r="U23" i="10"/>
  <c r="V23" i="10"/>
  <c r="Q24" i="10"/>
  <c r="R24" i="10"/>
  <c r="S24" i="10"/>
  <c r="T24" i="10"/>
  <c r="U24" i="10"/>
  <c r="V24" i="10"/>
  <c r="Q25" i="10"/>
  <c r="R25" i="10"/>
  <c r="S25" i="10"/>
  <c r="T25" i="10"/>
  <c r="U25" i="10"/>
  <c r="V25" i="10"/>
  <c r="Q26" i="10"/>
  <c r="R26" i="10"/>
  <c r="S26" i="10"/>
  <c r="T26" i="10"/>
  <c r="U26" i="10"/>
  <c r="V26" i="10"/>
  <c r="Q28" i="10"/>
  <c r="R28" i="10"/>
  <c r="S28" i="10"/>
  <c r="T28" i="10"/>
  <c r="U28" i="10"/>
  <c r="V28" i="10"/>
  <c r="Q29" i="10"/>
  <c r="R29" i="10"/>
  <c r="S29" i="10"/>
  <c r="T29" i="10"/>
  <c r="U29" i="10"/>
  <c r="V29" i="10"/>
  <c r="Q30" i="10"/>
  <c r="R30" i="10"/>
  <c r="S30" i="10"/>
  <c r="T30" i="10"/>
  <c r="U30" i="10"/>
  <c r="V30" i="10"/>
  <c r="Q31" i="10"/>
  <c r="R31" i="10"/>
  <c r="S31" i="10"/>
  <c r="T31" i="10"/>
  <c r="U31" i="10"/>
  <c r="V31" i="10"/>
  <c r="Q33" i="10"/>
  <c r="R33" i="10"/>
  <c r="S33" i="10"/>
  <c r="T33" i="10"/>
  <c r="U33" i="10"/>
  <c r="V33" i="10"/>
  <c r="Q34" i="10"/>
  <c r="R34" i="10"/>
  <c r="S34" i="10"/>
  <c r="T34" i="10"/>
  <c r="U34" i="10"/>
  <c r="V34" i="10"/>
  <c r="Q35" i="10"/>
  <c r="R35" i="10"/>
  <c r="S35" i="10"/>
  <c r="T35" i="10"/>
  <c r="U35" i="10"/>
  <c r="V35" i="10"/>
  <c r="Q36" i="10"/>
  <c r="R36" i="10"/>
  <c r="S36" i="10"/>
  <c r="T36" i="10"/>
  <c r="U36" i="10"/>
  <c r="V36" i="10"/>
  <c r="Q37" i="10"/>
  <c r="R37" i="10"/>
  <c r="S37" i="10"/>
  <c r="T37" i="10"/>
  <c r="U37" i="10"/>
  <c r="V37" i="10"/>
  <c r="Q39" i="10"/>
  <c r="R39" i="10"/>
  <c r="S39" i="10"/>
  <c r="T39" i="10"/>
  <c r="U39" i="10"/>
  <c r="V39" i="10"/>
  <c r="Q41" i="10"/>
  <c r="R41" i="10"/>
  <c r="S41" i="10"/>
  <c r="T41" i="10"/>
  <c r="U41" i="10"/>
  <c r="V41" i="10"/>
  <c r="Q42" i="10"/>
  <c r="R42" i="10"/>
  <c r="S42" i="10"/>
  <c r="T42" i="10"/>
  <c r="U42" i="10"/>
  <c r="V42" i="10"/>
  <c r="Q43" i="10"/>
  <c r="R43" i="10"/>
  <c r="S43" i="10"/>
  <c r="T43" i="10"/>
  <c r="U43" i="10"/>
  <c r="V43" i="10"/>
  <c r="Q45" i="10"/>
  <c r="R45" i="10"/>
  <c r="S45" i="10"/>
  <c r="T45" i="10"/>
  <c r="U45" i="10"/>
  <c r="V45" i="10"/>
  <c r="Q47" i="10"/>
  <c r="R47" i="10"/>
  <c r="S47" i="10"/>
  <c r="T47" i="10"/>
  <c r="U47" i="10"/>
  <c r="V47" i="10"/>
  <c r="Q48" i="10"/>
  <c r="R48" i="10"/>
  <c r="S48" i="10"/>
  <c r="T48" i="10"/>
  <c r="U48" i="10"/>
  <c r="V48" i="10"/>
  <c r="Q50" i="10"/>
  <c r="R50" i="10"/>
  <c r="S50" i="10"/>
  <c r="T50" i="10"/>
  <c r="U50" i="10"/>
  <c r="V50" i="10"/>
  <c r="Q51" i="10"/>
  <c r="R51" i="10"/>
  <c r="S51" i="10"/>
  <c r="T51" i="10"/>
  <c r="U51" i="10"/>
  <c r="Q53" i="10"/>
  <c r="R53" i="10"/>
  <c r="S53" i="10"/>
  <c r="T53" i="10"/>
  <c r="U53" i="10"/>
  <c r="Q54" i="10"/>
  <c r="R54" i="10"/>
  <c r="S54" i="10"/>
  <c r="T54" i="10"/>
  <c r="U54" i="10"/>
  <c r="Q55" i="10"/>
  <c r="R55" i="10"/>
  <c r="S55" i="10"/>
  <c r="T55" i="10"/>
  <c r="U55" i="10"/>
  <c r="Q56" i="10"/>
  <c r="R56" i="10"/>
  <c r="S56" i="10"/>
  <c r="T56" i="10"/>
  <c r="U56" i="10"/>
  <c r="Q57" i="10"/>
  <c r="R57" i="10"/>
  <c r="S57" i="10"/>
  <c r="T57" i="10"/>
  <c r="U57" i="10"/>
  <c r="Q58" i="10"/>
  <c r="R58" i="10"/>
  <c r="S58" i="10"/>
  <c r="T58" i="10"/>
  <c r="U58" i="10"/>
  <c r="Q59" i="10"/>
  <c r="R59" i="10"/>
  <c r="S59" i="10"/>
  <c r="T59" i="10"/>
  <c r="U59" i="10"/>
  <c r="Q60" i="10"/>
  <c r="R60" i="10"/>
  <c r="S60" i="10"/>
  <c r="T60" i="10"/>
  <c r="U60" i="10"/>
  <c r="Q61" i="10"/>
  <c r="R61" i="10"/>
  <c r="S61" i="10"/>
  <c r="T61" i="10"/>
  <c r="U61" i="10"/>
  <c r="Q63" i="10"/>
  <c r="R63" i="10"/>
  <c r="S63" i="10"/>
  <c r="T63" i="10"/>
  <c r="U63" i="10"/>
  <c r="Q64" i="10"/>
  <c r="R64" i="10"/>
  <c r="S64" i="10"/>
  <c r="T64" i="10"/>
  <c r="U64" i="10"/>
  <c r="Q65" i="10"/>
  <c r="R65" i="10"/>
  <c r="S65" i="10"/>
  <c r="T65" i="10"/>
  <c r="U65" i="10"/>
  <c r="Q66" i="10"/>
  <c r="R66" i="10"/>
  <c r="S66" i="10"/>
  <c r="T66" i="10"/>
  <c r="U66" i="10"/>
  <c r="Q67" i="10"/>
  <c r="R67" i="10"/>
  <c r="S67" i="10"/>
  <c r="T67" i="10"/>
  <c r="U67" i="10"/>
  <c r="Q69" i="10"/>
  <c r="R69" i="10"/>
  <c r="S69" i="10"/>
  <c r="T69" i="10"/>
  <c r="U69" i="10"/>
  <c r="Q70" i="10"/>
  <c r="R70" i="10"/>
  <c r="S70" i="10"/>
  <c r="T70" i="10"/>
  <c r="U70" i="10"/>
  <c r="Q71" i="10"/>
  <c r="R71" i="10"/>
  <c r="S71" i="10"/>
  <c r="T71" i="10"/>
  <c r="U71" i="10"/>
  <c r="Q72" i="10"/>
  <c r="R72" i="10"/>
  <c r="S72" i="10"/>
  <c r="T72" i="10"/>
  <c r="U72" i="10"/>
  <c r="Q74" i="10"/>
  <c r="R74" i="10"/>
  <c r="S74" i="10"/>
  <c r="T74" i="10"/>
  <c r="U74" i="10"/>
  <c r="Q75" i="10"/>
  <c r="R75" i="10"/>
  <c r="S75" i="10"/>
  <c r="T75" i="10"/>
  <c r="U75" i="10"/>
  <c r="Q76" i="10"/>
  <c r="R76" i="10"/>
  <c r="S76" i="10"/>
  <c r="T76" i="10"/>
  <c r="U76" i="10"/>
  <c r="Q77" i="10"/>
  <c r="R77" i="10"/>
  <c r="S77" i="10"/>
  <c r="T77" i="10"/>
  <c r="U77" i="10"/>
  <c r="Q79" i="10"/>
  <c r="R79" i="10"/>
  <c r="S79" i="10"/>
  <c r="T79" i="10"/>
  <c r="U79" i="10"/>
  <c r="Q80" i="10"/>
  <c r="R80" i="10"/>
  <c r="S80" i="10"/>
  <c r="T80" i="10"/>
  <c r="U80" i="10"/>
  <c r="Q81" i="10"/>
  <c r="R81" i="10"/>
  <c r="S81" i="10"/>
  <c r="T81" i="10"/>
  <c r="U81" i="10"/>
  <c r="Q82" i="10"/>
  <c r="R82" i="10"/>
  <c r="S82" i="10"/>
  <c r="T82" i="10"/>
  <c r="U82" i="10"/>
  <c r="Q83" i="10"/>
  <c r="R83" i="10"/>
  <c r="S83" i="10"/>
  <c r="T83" i="10"/>
  <c r="U83" i="10"/>
  <c r="Q85" i="10"/>
  <c r="R85" i="10"/>
  <c r="S85" i="10"/>
  <c r="T85" i="10"/>
  <c r="U85" i="10"/>
  <c r="Q87" i="10"/>
  <c r="R87" i="10"/>
  <c r="S87" i="10"/>
  <c r="T87" i="10"/>
  <c r="U87" i="10"/>
  <c r="Q88" i="10"/>
  <c r="R88" i="10"/>
  <c r="S88" i="10"/>
  <c r="T88" i="10"/>
  <c r="U88" i="10"/>
  <c r="Q89" i="10"/>
  <c r="R89" i="10"/>
  <c r="S89" i="10"/>
  <c r="T89" i="10"/>
  <c r="U89" i="10"/>
  <c r="Q91" i="10"/>
  <c r="R91" i="10"/>
  <c r="S91" i="10"/>
  <c r="T91" i="10"/>
  <c r="U91" i="10"/>
  <c r="Q93" i="10"/>
  <c r="R93" i="10"/>
  <c r="S93" i="10"/>
  <c r="T93" i="10"/>
  <c r="U93" i="10"/>
  <c r="Q94" i="10"/>
  <c r="R94" i="10"/>
  <c r="S94" i="10"/>
  <c r="T94" i="10"/>
  <c r="U94" i="10"/>
  <c r="Q96" i="10"/>
  <c r="R96" i="10"/>
  <c r="S96" i="10"/>
  <c r="T96" i="10"/>
  <c r="U96" i="10"/>
  <c r="Q97" i="10"/>
  <c r="R97" i="10"/>
  <c r="S97" i="10"/>
  <c r="T97" i="10"/>
  <c r="U97" i="10"/>
  <c r="V97" i="10"/>
  <c r="Q99" i="10"/>
  <c r="R99" i="10"/>
  <c r="S99" i="10"/>
  <c r="T99" i="10"/>
  <c r="U99" i="10"/>
  <c r="V99" i="10"/>
  <c r="Q100" i="10"/>
  <c r="R100" i="10"/>
  <c r="S100" i="10"/>
  <c r="T100" i="10"/>
  <c r="U100" i="10"/>
  <c r="V100" i="10"/>
  <c r="Q101" i="10"/>
  <c r="R101" i="10"/>
  <c r="S101" i="10"/>
  <c r="T101" i="10"/>
  <c r="U101" i="10"/>
  <c r="V101" i="10"/>
  <c r="Q102" i="10"/>
  <c r="R102" i="10"/>
  <c r="S102" i="10"/>
  <c r="T102" i="10"/>
  <c r="U102" i="10"/>
  <c r="V102" i="10"/>
  <c r="Q103" i="10"/>
  <c r="R103" i="10"/>
  <c r="S103" i="10"/>
  <c r="T103" i="10"/>
  <c r="U103" i="10"/>
  <c r="V103" i="10"/>
  <c r="Q104" i="10"/>
  <c r="R104" i="10"/>
  <c r="S104" i="10"/>
  <c r="T104" i="10"/>
  <c r="U104" i="10"/>
  <c r="V104" i="10"/>
  <c r="Q105" i="10"/>
  <c r="R105" i="10"/>
  <c r="S105" i="10"/>
  <c r="T105" i="10"/>
  <c r="U105" i="10"/>
  <c r="V105" i="10"/>
  <c r="Q106" i="10"/>
  <c r="R106" i="10"/>
  <c r="S106" i="10"/>
  <c r="T106" i="10"/>
  <c r="U106" i="10"/>
  <c r="V106" i="10"/>
  <c r="Q107" i="10"/>
  <c r="R107" i="10"/>
  <c r="S107" i="10"/>
  <c r="T107" i="10"/>
  <c r="U107" i="10"/>
  <c r="V107" i="10"/>
  <c r="Q109" i="10"/>
  <c r="R109" i="10"/>
  <c r="S109" i="10"/>
  <c r="T109" i="10"/>
  <c r="U109" i="10"/>
  <c r="V109" i="10"/>
  <c r="Q110" i="10"/>
  <c r="R110" i="10"/>
  <c r="S110" i="10"/>
  <c r="T110" i="10"/>
  <c r="U110" i="10"/>
  <c r="V110" i="10"/>
  <c r="Q111" i="10"/>
  <c r="R111" i="10"/>
  <c r="S111" i="10"/>
  <c r="T111" i="10"/>
  <c r="U111" i="10"/>
  <c r="V111" i="10"/>
  <c r="Q112" i="10"/>
  <c r="R112" i="10"/>
  <c r="S112" i="10"/>
  <c r="T112" i="10"/>
  <c r="U112" i="10"/>
  <c r="V112" i="10"/>
  <c r="Q113" i="10"/>
  <c r="R113" i="10"/>
  <c r="S113" i="10"/>
  <c r="T113" i="10"/>
  <c r="U113" i="10"/>
  <c r="V113" i="10"/>
  <c r="Q115" i="10"/>
  <c r="R115" i="10"/>
  <c r="S115" i="10"/>
  <c r="T115" i="10"/>
  <c r="U115" i="10"/>
  <c r="V115" i="10"/>
  <c r="Q116" i="10"/>
  <c r="R116" i="10"/>
  <c r="S116" i="10"/>
  <c r="T116" i="10"/>
  <c r="U116" i="10"/>
  <c r="V116" i="10"/>
  <c r="Q117" i="10"/>
  <c r="R117" i="10"/>
  <c r="S117" i="10"/>
  <c r="T117" i="10"/>
  <c r="U117" i="10"/>
  <c r="V117" i="10"/>
  <c r="Q118" i="10"/>
  <c r="R118" i="10"/>
  <c r="S118" i="10"/>
  <c r="T118" i="10"/>
  <c r="U118" i="10"/>
  <c r="V118" i="10"/>
  <c r="Q120" i="10"/>
  <c r="R120" i="10"/>
  <c r="S120" i="10"/>
  <c r="T120" i="10"/>
  <c r="U120" i="10"/>
  <c r="V120" i="10"/>
  <c r="Q121" i="10"/>
  <c r="R121" i="10"/>
  <c r="S121" i="10"/>
  <c r="T121" i="10"/>
  <c r="U121" i="10"/>
  <c r="V121" i="10"/>
  <c r="Q122" i="10"/>
  <c r="R122" i="10"/>
  <c r="S122" i="10"/>
  <c r="T122" i="10"/>
  <c r="U122" i="10"/>
  <c r="V122" i="10"/>
  <c r="Q123" i="10"/>
  <c r="R123" i="10"/>
  <c r="S123" i="10"/>
  <c r="T123" i="10"/>
  <c r="U123" i="10"/>
  <c r="V123" i="10"/>
  <c r="Q125" i="10"/>
  <c r="R125" i="10"/>
  <c r="S125" i="10"/>
  <c r="T125" i="10"/>
  <c r="U125" i="10"/>
  <c r="V125" i="10"/>
  <c r="Q126" i="10"/>
  <c r="R126" i="10"/>
  <c r="S126" i="10"/>
  <c r="T126" i="10"/>
  <c r="U126" i="10"/>
  <c r="V126" i="10"/>
  <c r="Q127" i="10"/>
  <c r="R127" i="10"/>
  <c r="S127" i="10"/>
  <c r="T127" i="10"/>
  <c r="U127" i="10"/>
  <c r="V127" i="10"/>
  <c r="Q128" i="10"/>
  <c r="R128" i="10"/>
  <c r="S128" i="10"/>
  <c r="T128" i="10"/>
  <c r="U128" i="10"/>
  <c r="V128" i="10"/>
  <c r="Q129" i="10"/>
  <c r="R129" i="10"/>
  <c r="S129" i="10"/>
  <c r="T129" i="10"/>
  <c r="U129" i="10"/>
  <c r="V129" i="10"/>
  <c r="Q131" i="10"/>
  <c r="R131" i="10"/>
  <c r="S131" i="10"/>
  <c r="T131" i="10"/>
  <c r="U131" i="10"/>
  <c r="V131" i="10"/>
  <c r="Q133" i="10"/>
  <c r="R133" i="10"/>
  <c r="S133" i="10"/>
  <c r="T133" i="10"/>
  <c r="U133" i="10"/>
  <c r="V133" i="10"/>
  <c r="Q134" i="10"/>
  <c r="R134" i="10"/>
  <c r="S134" i="10"/>
  <c r="T134" i="10"/>
  <c r="U134" i="10"/>
  <c r="V134" i="10"/>
  <c r="Q135" i="10"/>
  <c r="R135" i="10"/>
  <c r="S135" i="10"/>
  <c r="T135" i="10"/>
  <c r="U135" i="10"/>
  <c r="V135" i="10"/>
  <c r="Q137" i="10"/>
  <c r="R137" i="10"/>
  <c r="S137" i="10"/>
  <c r="T137" i="10"/>
  <c r="U137" i="10"/>
  <c r="V137" i="10"/>
  <c r="Q139" i="10"/>
  <c r="R139" i="10"/>
  <c r="S139" i="10"/>
  <c r="T139" i="10"/>
  <c r="U139" i="10"/>
  <c r="V139" i="10"/>
  <c r="Q140" i="10"/>
  <c r="R140" i="10"/>
  <c r="S140" i="10"/>
  <c r="T140" i="10"/>
  <c r="U140" i="10"/>
  <c r="V140" i="10"/>
  <c r="Q142" i="10"/>
  <c r="R142" i="10"/>
  <c r="S142" i="10"/>
  <c r="T142" i="10"/>
  <c r="U142" i="10"/>
  <c r="V142" i="10"/>
  <c r="Q143" i="10"/>
  <c r="R143" i="10"/>
  <c r="S143" i="10"/>
  <c r="T143" i="10"/>
  <c r="U143" i="10"/>
  <c r="V143" i="10"/>
  <c r="Q145" i="10"/>
  <c r="R145" i="10"/>
  <c r="S145" i="10"/>
  <c r="T145" i="10"/>
  <c r="U145" i="10"/>
  <c r="V145" i="10"/>
  <c r="Q146" i="10"/>
  <c r="R146" i="10"/>
  <c r="S146" i="10"/>
  <c r="T146" i="10"/>
  <c r="U146" i="10"/>
  <c r="V146" i="10"/>
  <c r="Q147" i="10"/>
  <c r="R147" i="10"/>
  <c r="S147" i="10"/>
  <c r="T147" i="10"/>
  <c r="U147" i="10"/>
  <c r="V147" i="10"/>
  <c r="Q148" i="10"/>
  <c r="R148" i="10"/>
  <c r="S148" i="10"/>
  <c r="T148" i="10"/>
  <c r="U148" i="10"/>
  <c r="V148" i="10"/>
  <c r="Q149" i="10"/>
  <c r="R149" i="10"/>
  <c r="S149" i="10"/>
  <c r="T149" i="10"/>
  <c r="U149" i="10"/>
  <c r="V149" i="10"/>
  <c r="Q150" i="10"/>
  <c r="R150" i="10"/>
  <c r="S150" i="10"/>
  <c r="T150" i="10"/>
  <c r="U150" i="10"/>
  <c r="V150" i="10"/>
  <c r="Q151" i="10"/>
  <c r="R151" i="10"/>
  <c r="S151" i="10"/>
  <c r="T151" i="10"/>
  <c r="U151" i="10"/>
  <c r="V151" i="10"/>
  <c r="Q152" i="10"/>
  <c r="R152" i="10"/>
  <c r="S152" i="10"/>
  <c r="T152" i="10"/>
  <c r="U152" i="10"/>
  <c r="V152" i="10"/>
  <c r="Q153" i="10"/>
  <c r="R153" i="10"/>
  <c r="S153" i="10"/>
  <c r="T153" i="10"/>
  <c r="U153" i="10"/>
  <c r="V153" i="10"/>
  <c r="Q155" i="10"/>
  <c r="R155" i="10"/>
  <c r="S155" i="10"/>
  <c r="T155" i="10"/>
  <c r="U155" i="10"/>
  <c r="V155" i="10"/>
  <c r="Q156" i="10"/>
  <c r="R156" i="10"/>
  <c r="S156" i="10"/>
  <c r="T156" i="10"/>
  <c r="U156" i="10"/>
  <c r="V156" i="10"/>
  <c r="Q157" i="10"/>
  <c r="R157" i="10"/>
  <c r="S157" i="10"/>
  <c r="T157" i="10"/>
  <c r="U157" i="10"/>
  <c r="V157" i="10"/>
  <c r="Q158" i="10"/>
  <c r="R158" i="10"/>
  <c r="S158" i="10"/>
  <c r="T158" i="10"/>
  <c r="U158" i="10"/>
  <c r="V158" i="10"/>
  <c r="Q159" i="10"/>
  <c r="R159" i="10"/>
  <c r="S159" i="10"/>
  <c r="T159" i="10"/>
  <c r="U159" i="10"/>
  <c r="V159" i="10"/>
  <c r="Q161" i="10"/>
  <c r="R161" i="10"/>
  <c r="S161" i="10"/>
  <c r="T161" i="10"/>
  <c r="U161" i="10"/>
  <c r="V161" i="10"/>
  <c r="Q162" i="10"/>
  <c r="R162" i="10"/>
  <c r="S162" i="10"/>
  <c r="T162" i="10"/>
  <c r="U162" i="10"/>
  <c r="V162" i="10"/>
  <c r="Q163" i="10"/>
  <c r="R163" i="10"/>
  <c r="S163" i="10"/>
  <c r="T163" i="10"/>
  <c r="U163" i="10"/>
  <c r="V163" i="10"/>
  <c r="Q164" i="10"/>
  <c r="R164" i="10"/>
  <c r="S164" i="10"/>
  <c r="T164" i="10"/>
  <c r="U164" i="10"/>
  <c r="V164" i="10"/>
  <c r="Q166" i="10"/>
  <c r="R166" i="10"/>
  <c r="S166" i="10"/>
  <c r="T166" i="10"/>
  <c r="U166" i="10"/>
  <c r="V166" i="10"/>
  <c r="Q167" i="10"/>
  <c r="R167" i="10"/>
  <c r="S167" i="10"/>
  <c r="T167" i="10"/>
  <c r="U167" i="10"/>
  <c r="V167" i="10"/>
  <c r="Q168" i="10"/>
  <c r="R168" i="10"/>
  <c r="S168" i="10"/>
  <c r="T168" i="10"/>
  <c r="U168" i="10"/>
  <c r="V168" i="10"/>
  <c r="Q169" i="10"/>
  <c r="R169" i="10"/>
  <c r="S169" i="10"/>
  <c r="T169" i="10"/>
  <c r="U169" i="10"/>
  <c r="V169" i="10"/>
  <c r="Q171" i="10"/>
  <c r="R171" i="10"/>
  <c r="S171" i="10"/>
  <c r="T171" i="10"/>
  <c r="U171" i="10"/>
  <c r="V171" i="10"/>
  <c r="Q172" i="10"/>
  <c r="R172" i="10"/>
  <c r="S172" i="10"/>
  <c r="T172" i="10"/>
  <c r="U172" i="10"/>
  <c r="V172" i="10"/>
  <c r="Q173" i="10"/>
  <c r="R173" i="10"/>
  <c r="S173" i="10"/>
  <c r="T173" i="10"/>
  <c r="U173" i="10"/>
  <c r="V173" i="10"/>
  <c r="Q174" i="10"/>
  <c r="R174" i="10"/>
  <c r="S174" i="10"/>
  <c r="T174" i="10"/>
  <c r="U174" i="10"/>
  <c r="V174" i="10"/>
  <c r="Q175" i="10"/>
  <c r="R175" i="10"/>
  <c r="S175" i="10"/>
  <c r="T175" i="10"/>
  <c r="U175" i="10"/>
  <c r="V175" i="10"/>
  <c r="Q177" i="10"/>
  <c r="R177" i="10"/>
  <c r="S177" i="10"/>
  <c r="T177" i="10"/>
  <c r="U177" i="10"/>
  <c r="V177" i="10"/>
  <c r="Q179" i="10"/>
  <c r="R179" i="10"/>
  <c r="S179" i="10"/>
  <c r="T179" i="10"/>
  <c r="U179" i="10"/>
  <c r="V179" i="10"/>
  <c r="Q180" i="10"/>
  <c r="R180" i="10"/>
  <c r="S180" i="10"/>
  <c r="T180" i="10"/>
  <c r="U180" i="10"/>
  <c r="V180" i="10"/>
  <c r="Q181" i="10"/>
  <c r="R181" i="10"/>
  <c r="S181" i="10"/>
  <c r="T181" i="10"/>
  <c r="U181" i="10"/>
  <c r="V181" i="10"/>
  <c r="Q183" i="10"/>
  <c r="R183" i="10"/>
  <c r="S183" i="10"/>
  <c r="T183" i="10"/>
  <c r="U183" i="10"/>
  <c r="V183" i="10"/>
  <c r="Q185" i="10"/>
  <c r="R185" i="10"/>
  <c r="S185" i="10"/>
  <c r="T185" i="10"/>
  <c r="U185" i="10"/>
  <c r="V185" i="10"/>
  <c r="Q186" i="10"/>
  <c r="R186" i="10"/>
  <c r="S186" i="10"/>
  <c r="T186" i="10"/>
  <c r="U186" i="10"/>
  <c r="V186" i="10"/>
  <c r="Q188" i="10"/>
  <c r="R188" i="10"/>
  <c r="S188" i="10"/>
  <c r="T188" i="10"/>
  <c r="U188" i="10"/>
  <c r="V188" i="10"/>
  <c r="Q189" i="10"/>
  <c r="R189" i="10"/>
  <c r="S189" i="10"/>
  <c r="T189" i="10"/>
  <c r="U189" i="10"/>
  <c r="V189" i="10"/>
  <c r="Q191" i="10"/>
  <c r="R191" i="10"/>
  <c r="S191" i="10"/>
  <c r="T191" i="10"/>
  <c r="U191" i="10"/>
  <c r="V191" i="10"/>
  <c r="Q192" i="10"/>
  <c r="R192" i="10"/>
  <c r="S192" i="10"/>
  <c r="T192" i="10"/>
  <c r="U192" i="10"/>
  <c r="V192" i="10"/>
  <c r="Q193" i="10"/>
  <c r="R193" i="10"/>
  <c r="S193" i="10"/>
  <c r="T193" i="10"/>
  <c r="U193" i="10"/>
  <c r="V193" i="10"/>
  <c r="Q194" i="10"/>
  <c r="R194" i="10"/>
  <c r="S194" i="10"/>
  <c r="T194" i="10"/>
  <c r="U194" i="10"/>
  <c r="V194" i="10"/>
  <c r="Q195" i="10"/>
  <c r="R195" i="10"/>
  <c r="S195" i="10"/>
  <c r="T195" i="10"/>
  <c r="U195" i="10"/>
  <c r="V195" i="10"/>
  <c r="Q196" i="10"/>
  <c r="R196" i="10"/>
  <c r="S196" i="10"/>
  <c r="T196" i="10"/>
  <c r="U196" i="10"/>
  <c r="V196" i="10"/>
  <c r="Q197" i="10"/>
  <c r="R197" i="10"/>
  <c r="S197" i="10"/>
  <c r="T197" i="10"/>
  <c r="U197" i="10"/>
  <c r="V197" i="10"/>
  <c r="Q198" i="10"/>
  <c r="R198" i="10"/>
  <c r="S198" i="10"/>
  <c r="T198" i="10"/>
  <c r="U198" i="10"/>
  <c r="V198" i="10"/>
  <c r="Q199" i="10"/>
  <c r="R199" i="10"/>
  <c r="S199" i="10"/>
  <c r="T199" i="10"/>
  <c r="U199" i="10"/>
  <c r="V199" i="10"/>
  <c r="Q201" i="10"/>
  <c r="R201" i="10"/>
  <c r="S201" i="10"/>
  <c r="T201" i="10"/>
  <c r="U201" i="10"/>
  <c r="V201" i="10"/>
  <c r="Q202" i="10"/>
  <c r="R202" i="10"/>
  <c r="S202" i="10"/>
  <c r="T202" i="10"/>
  <c r="U202" i="10"/>
  <c r="V202" i="10"/>
  <c r="Q203" i="10"/>
  <c r="R203" i="10"/>
  <c r="S203" i="10"/>
  <c r="T203" i="10"/>
  <c r="U203" i="10"/>
  <c r="V203" i="10"/>
  <c r="Q204" i="10"/>
  <c r="R204" i="10"/>
  <c r="S204" i="10"/>
  <c r="T204" i="10"/>
  <c r="U204" i="10"/>
  <c r="V204" i="10"/>
  <c r="Q205" i="10"/>
  <c r="R205" i="10"/>
  <c r="S205" i="10"/>
  <c r="T205" i="10"/>
  <c r="U205" i="10"/>
  <c r="V205" i="10"/>
  <c r="Q207" i="10"/>
  <c r="R207" i="10"/>
  <c r="S207" i="10"/>
  <c r="T207" i="10"/>
  <c r="U207" i="10"/>
  <c r="V207" i="10"/>
  <c r="Q208" i="10"/>
  <c r="R208" i="10"/>
  <c r="S208" i="10"/>
  <c r="T208" i="10"/>
  <c r="U208" i="10"/>
  <c r="V208" i="10"/>
  <c r="Q209" i="10"/>
  <c r="R209" i="10"/>
  <c r="S209" i="10"/>
  <c r="T209" i="10"/>
  <c r="U209" i="10"/>
  <c r="V209" i="10"/>
  <c r="Q210" i="10"/>
  <c r="R210" i="10"/>
  <c r="S210" i="10"/>
  <c r="T210" i="10"/>
  <c r="U210" i="10"/>
  <c r="V210" i="10"/>
  <c r="Q212" i="10"/>
  <c r="R212" i="10"/>
  <c r="S212" i="10"/>
  <c r="T212" i="10"/>
  <c r="U212" i="10"/>
  <c r="V212" i="10"/>
  <c r="Q213" i="10"/>
  <c r="R213" i="10"/>
  <c r="S213" i="10"/>
  <c r="T213" i="10"/>
  <c r="U213" i="10"/>
  <c r="V213" i="10"/>
  <c r="Q214" i="10"/>
  <c r="R214" i="10"/>
  <c r="S214" i="10"/>
  <c r="T214" i="10"/>
  <c r="U214" i="10"/>
  <c r="V214" i="10"/>
  <c r="Q215" i="10"/>
  <c r="R215" i="10"/>
  <c r="S215" i="10"/>
  <c r="T215" i="10"/>
  <c r="U215" i="10"/>
  <c r="V215" i="10"/>
  <c r="Q217" i="10"/>
  <c r="R217" i="10"/>
  <c r="S217" i="10"/>
  <c r="T217" i="10"/>
  <c r="U217" i="10"/>
  <c r="V217" i="10"/>
  <c r="Q218" i="10"/>
  <c r="R218" i="10"/>
  <c r="S218" i="10"/>
  <c r="T218" i="10"/>
  <c r="U218" i="10"/>
  <c r="V218" i="10"/>
  <c r="Q219" i="10"/>
  <c r="R219" i="10"/>
  <c r="S219" i="10"/>
  <c r="T219" i="10"/>
  <c r="U219" i="10"/>
  <c r="V219" i="10"/>
  <c r="Q220" i="10"/>
  <c r="R220" i="10"/>
  <c r="S220" i="10"/>
  <c r="T220" i="10"/>
  <c r="U220" i="10"/>
  <c r="V220" i="10"/>
  <c r="Q221" i="10"/>
  <c r="R221" i="10"/>
  <c r="S221" i="10"/>
  <c r="T221" i="10"/>
  <c r="U221" i="10"/>
  <c r="V221" i="10"/>
  <c r="Q223" i="10"/>
  <c r="R223" i="10"/>
  <c r="S223" i="10"/>
  <c r="T223" i="10"/>
  <c r="U223" i="10"/>
  <c r="V223" i="10"/>
  <c r="Q225" i="10"/>
  <c r="R225" i="10"/>
  <c r="S225" i="10"/>
  <c r="T225" i="10"/>
  <c r="U225" i="10"/>
  <c r="V225" i="10"/>
  <c r="Q226" i="10"/>
  <c r="R226" i="10"/>
  <c r="S226" i="10"/>
  <c r="T226" i="10"/>
  <c r="U226" i="10"/>
  <c r="V226" i="10"/>
  <c r="Q227" i="10"/>
  <c r="R227" i="10"/>
  <c r="S227" i="10"/>
  <c r="T227" i="10"/>
  <c r="U227" i="10"/>
  <c r="V227" i="10"/>
  <c r="Q229" i="10"/>
  <c r="R229" i="10"/>
  <c r="S229" i="10"/>
  <c r="T229" i="10"/>
  <c r="U229" i="10"/>
  <c r="V229" i="10"/>
  <c r="Q231" i="10"/>
  <c r="R231" i="10"/>
  <c r="S231" i="10"/>
  <c r="T231" i="10"/>
  <c r="U231" i="10"/>
  <c r="V231" i="10"/>
  <c r="Q232" i="10"/>
  <c r="R232" i="10"/>
  <c r="S232" i="10"/>
  <c r="T232" i="10"/>
  <c r="U232" i="10"/>
  <c r="V232" i="10"/>
  <c r="Q5" i="11"/>
  <c r="R5" i="11"/>
  <c r="S5" i="11"/>
  <c r="T5" i="11"/>
  <c r="U5" i="11"/>
  <c r="V5" i="11"/>
  <c r="Q7" i="11"/>
  <c r="R7" i="11"/>
  <c r="S7" i="11"/>
  <c r="T7" i="11"/>
  <c r="U7" i="11"/>
  <c r="V7" i="11"/>
  <c r="Q8" i="11"/>
  <c r="R8" i="11"/>
  <c r="S8" i="11"/>
  <c r="T8" i="11"/>
  <c r="U8" i="11"/>
  <c r="V8" i="11"/>
  <c r="Q9" i="11"/>
  <c r="R9" i="11"/>
  <c r="S9" i="11"/>
  <c r="T9" i="11"/>
  <c r="U9" i="11"/>
  <c r="V9" i="11"/>
  <c r="Q10" i="11"/>
  <c r="R10" i="11"/>
  <c r="S10" i="11"/>
  <c r="T10" i="11"/>
  <c r="U10" i="11"/>
  <c r="V10" i="11"/>
  <c r="Q11" i="11"/>
  <c r="R11" i="11"/>
  <c r="S11" i="11"/>
  <c r="T11" i="11"/>
  <c r="U11" i="11"/>
  <c r="V11" i="11"/>
  <c r="Q12" i="11"/>
  <c r="R12" i="11"/>
  <c r="S12" i="11"/>
  <c r="T12" i="11"/>
  <c r="U12" i="11"/>
  <c r="V12" i="11"/>
  <c r="Q13" i="11"/>
  <c r="R13" i="11"/>
  <c r="S13" i="11"/>
  <c r="T13" i="11"/>
  <c r="U13" i="11"/>
  <c r="V13" i="11"/>
  <c r="Q14" i="11"/>
  <c r="R14" i="11"/>
  <c r="S14" i="11"/>
  <c r="T14" i="11"/>
  <c r="U14" i="11"/>
  <c r="V14" i="11"/>
  <c r="Q15" i="11"/>
  <c r="R15" i="11"/>
  <c r="S15" i="11"/>
  <c r="T15" i="11"/>
  <c r="U15" i="11"/>
  <c r="V15" i="11"/>
  <c r="Q17" i="11"/>
  <c r="R17" i="11"/>
  <c r="S17" i="11"/>
  <c r="T17" i="11"/>
  <c r="U17" i="11"/>
  <c r="V17" i="11"/>
  <c r="Q18" i="11"/>
  <c r="R18" i="11"/>
  <c r="S18" i="11"/>
  <c r="T18" i="11"/>
  <c r="U18" i="11"/>
  <c r="V18" i="11"/>
  <c r="Q19" i="11"/>
  <c r="R19" i="11"/>
  <c r="S19" i="11"/>
  <c r="T19" i="11"/>
  <c r="U19" i="11"/>
  <c r="V19" i="11"/>
  <c r="Q20" i="11"/>
  <c r="R20" i="11"/>
  <c r="S20" i="11"/>
  <c r="T20" i="11"/>
  <c r="U20" i="11"/>
  <c r="V20" i="11"/>
  <c r="Q21" i="11"/>
  <c r="R21" i="11"/>
  <c r="S21" i="11"/>
  <c r="T21" i="11"/>
  <c r="U21" i="11"/>
  <c r="V21" i="11"/>
  <c r="Q23" i="11"/>
  <c r="R23" i="11"/>
  <c r="S23" i="11"/>
  <c r="T23" i="11"/>
  <c r="U23" i="11"/>
  <c r="V23" i="11"/>
  <c r="Q24" i="11"/>
  <c r="R24" i="11"/>
  <c r="S24" i="11"/>
  <c r="T24" i="11"/>
  <c r="U24" i="11"/>
  <c r="V24" i="11"/>
  <c r="Q25" i="11"/>
  <c r="R25" i="11"/>
  <c r="S25" i="11"/>
  <c r="T25" i="11"/>
  <c r="U25" i="11"/>
  <c r="V25" i="11"/>
  <c r="Q26" i="11"/>
  <c r="R26" i="11"/>
  <c r="S26" i="11"/>
  <c r="T26" i="11"/>
  <c r="U26" i="11"/>
  <c r="V26" i="11"/>
  <c r="Q28" i="11"/>
  <c r="R28" i="11"/>
  <c r="S28" i="11"/>
  <c r="T28" i="11"/>
  <c r="U28" i="11"/>
  <c r="V28" i="11"/>
  <c r="Q29" i="11"/>
  <c r="R29" i="11"/>
  <c r="S29" i="11"/>
  <c r="T29" i="11"/>
  <c r="U29" i="11"/>
  <c r="V29" i="11"/>
  <c r="Q30" i="11"/>
  <c r="R30" i="11"/>
  <c r="S30" i="11"/>
  <c r="T30" i="11"/>
  <c r="U30" i="11"/>
  <c r="V30" i="11"/>
  <c r="Q31" i="11"/>
  <c r="R31" i="11"/>
  <c r="S31" i="11"/>
  <c r="T31" i="11"/>
  <c r="U31" i="11"/>
  <c r="V31" i="11"/>
  <c r="Q33" i="11"/>
  <c r="R33" i="11"/>
  <c r="S33" i="11"/>
  <c r="T33" i="11"/>
  <c r="U33" i="11"/>
  <c r="V33" i="11"/>
  <c r="Q34" i="11"/>
  <c r="R34" i="11"/>
  <c r="S34" i="11"/>
  <c r="T34" i="11"/>
  <c r="U34" i="11"/>
  <c r="V34" i="11"/>
  <c r="Q35" i="11"/>
  <c r="R35" i="11"/>
  <c r="S35" i="11"/>
  <c r="T35" i="11"/>
  <c r="U35" i="11"/>
  <c r="V35" i="11"/>
  <c r="Q36" i="11"/>
  <c r="R36" i="11"/>
  <c r="S36" i="11"/>
  <c r="T36" i="11"/>
  <c r="U36" i="11"/>
  <c r="V36" i="11"/>
  <c r="Q37" i="11"/>
  <c r="R37" i="11"/>
  <c r="S37" i="11"/>
  <c r="T37" i="11"/>
  <c r="U37" i="11"/>
  <c r="V37" i="11"/>
  <c r="Q39" i="11"/>
  <c r="R39" i="11"/>
  <c r="S39" i="11"/>
  <c r="T39" i="11"/>
  <c r="U39" i="11"/>
  <c r="V39" i="11"/>
  <c r="Q41" i="11"/>
  <c r="R41" i="11"/>
  <c r="S41" i="11"/>
  <c r="T41" i="11"/>
  <c r="U41" i="11"/>
  <c r="V41" i="11"/>
  <c r="Q42" i="11"/>
  <c r="R42" i="11"/>
  <c r="S42" i="11"/>
  <c r="T42" i="11"/>
  <c r="U42" i="11"/>
  <c r="V42" i="11"/>
  <c r="Q43" i="11"/>
  <c r="R43" i="11"/>
  <c r="S43" i="11"/>
  <c r="T43" i="11"/>
  <c r="U43" i="11"/>
  <c r="V43" i="11"/>
  <c r="Q45" i="11"/>
  <c r="R45" i="11"/>
  <c r="S45" i="11"/>
  <c r="T45" i="11"/>
  <c r="U45" i="11"/>
  <c r="V45" i="11"/>
  <c r="Q47" i="11"/>
  <c r="R47" i="11"/>
  <c r="S47" i="11"/>
  <c r="T47" i="11"/>
  <c r="U47" i="11"/>
  <c r="V47" i="11"/>
  <c r="Q48" i="11"/>
  <c r="R48" i="11"/>
  <c r="S48" i="11"/>
  <c r="T48" i="11"/>
  <c r="U48" i="11"/>
  <c r="V48" i="11"/>
  <c r="Q50" i="11"/>
  <c r="R50" i="11"/>
  <c r="S50" i="11"/>
  <c r="T50" i="11"/>
  <c r="U50" i="11"/>
  <c r="V50" i="11"/>
  <c r="Q51" i="11"/>
  <c r="R51" i="11"/>
  <c r="S51" i="11"/>
  <c r="T51" i="11"/>
  <c r="U51" i="11"/>
  <c r="Q53" i="11"/>
  <c r="R53" i="11"/>
  <c r="S53" i="11"/>
  <c r="T53" i="11"/>
  <c r="U53" i="11"/>
  <c r="Q54" i="11"/>
  <c r="R54" i="11"/>
  <c r="S54" i="11"/>
  <c r="T54" i="11"/>
  <c r="U54" i="11"/>
  <c r="Q55" i="11"/>
  <c r="R55" i="11"/>
  <c r="S55" i="11"/>
  <c r="T55" i="11"/>
  <c r="U55" i="11"/>
  <c r="Q56" i="11"/>
  <c r="R56" i="11"/>
  <c r="S56" i="11"/>
  <c r="T56" i="11"/>
  <c r="U56" i="11"/>
  <c r="Q57" i="11"/>
  <c r="R57" i="11"/>
  <c r="S57" i="11"/>
  <c r="T57" i="11"/>
  <c r="U57" i="11"/>
  <c r="Q58" i="11"/>
  <c r="R58" i="11"/>
  <c r="S58" i="11"/>
  <c r="T58" i="11"/>
  <c r="U58" i="11"/>
  <c r="Q59" i="11"/>
  <c r="R59" i="11"/>
  <c r="S59" i="11"/>
  <c r="T59" i="11"/>
  <c r="U59" i="11"/>
  <c r="Q60" i="11"/>
  <c r="R60" i="11"/>
  <c r="S60" i="11"/>
  <c r="T60" i="11"/>
  <c r="U60" i="11"/>
  <c r="Q61" i="11"/>
  <c r="R61" i="11"/>
  <c r="S61" i="11"/>
  <c r="T61" i="11"/>
  <c r="U61" i="11"/>
  <c r="Q63" i="11"/>
  <c r="R63" i="11"/>
  <c r="S63" i="11"/>
  <c r="T63" i="11"/>
  <c r="U63" i="11"/>
  <c r="Q64" i="11"/>
  <c r="R64" i="11"/>
  <c r="S64" i="11"/>
  <c r="T64" i="11"/>
  <c r="U64" i="11"/>
  <c r="Q65" i="11"/>
  <c r="R65" i="11"/>
  <c r="S65" i="11"/>
  <c r="T65" i="11"/>
  <c r="U65" i="11"/>
  <c r="Q66" i="11"/>
  <c r="R66" i="11"/>
  <c r="S66" i="11"/>
  <c r="T66" i="11"/>
  <c r="U66" i="11"/>
  <c r="Q67" i="11"/>
  <c r="R67" i="11"/>
  <c r="S67" i="11"/>
  <c r="T67" i="11"/>
  <c r="U67" i="11"/>
  <c r="Q69" i="11"/>
  <c r="R69" i="11"/>
  <c r="S69" i="11"/>
  <c r="T69" i="11"/>
  <c r="U69" i="11"/>
  <c r="Q70" i="11"/>
  <c r="R70" i="11"/>
  <c r="S70" i="11"/>
  <c r="T70" i="11"/>
  <c r="U70" i="11"/>
  <c r="Q71" i="11"/>
  <c r="R71" i="11"/>
  <c r="S71" i="11"/>
  <c r="T71" i="11"/>
  <c r="U71" i="11"/>
  <c r="Q72" i="11"/>
  <c r="R72" i="11"/>
  <c r="S72" i="11"/>
  <c r="T72" i="11"/>
  <c r="U72" i="11"/>
  <c r="Q74" i="11"/>
  <c r="R74" i="11"/>
  <c r="S74" i="11"/>
  <c r="T74" i="11"/>
  <c r="U74" i="11"/>
  <c r="Q75" i="11"/>
  <c r="R75" i="11"/>
  <c r="S75" i="11"/>
  <c r="T75" i="11"/>
  <c r="U75" i="11"/>
  <c r="Q76" i="11"/>
  <c r="R76" i="11"/>
  <c r="S76" i="11"/>
  <c r="T76" i="11"/>
  <c r="U76" i="11"/>
  <c r="Q77" i="11"/>
  <c r="R77" i="11"/>
  <c r="S77" i="11"/>
  <c r="T77" i="11"/>
  <c r="U77" i="11"/>
  <c r="Q79" i="11"/>
  <c r="R79" i="11"/>
  <c r="S79" i="11"/>
  <c r="T79" i="11"/>
  <c r="U79" i="11"/>
  <c r="Q80" i="11"/>
  <c r="R80" i="11"/>
  <c r="S80" i="11"/>
  <c r="T80" i="11"/>
  <c r="U80" i="11"/>
  <c r="Q81" i="11"/>
  <c r="R81" i="11"/>
  <c r="S81" i="11"/>
  <c r="T81" i="11"/>
  <c r="U81" i="11"/>
  <c r="Q82" i="11"/>
  <c r="R82" i="11"/>
  <c r="S82" i="11"/>
  <c r="T82" i="11"/>
  <c r="U82" i="11"/>
  <c r="Q83" i="11"/>
  <c r="R83" i="11"/>
  <c r="S83" i="11"/>
  <c r="T83" i="11"/>
  <c r="U83" i="11"/>
  <c r="Q85" i="11"/>
  <c r="R85" i="11"/>
  <c r="S85" i="11"/>
  <c r="T85" i="11"/>
  <c r="U85" i="11"/>
  <c r="Q87" i="11"/>
  <c r="R87" i="11"/>
  <c r="S87" i="11"/>
  <c r="T87" i="11"/>
  <c r="U87" i="11"/>
  <c r="Q88" i="11"/>
  <c r="R88" i="11"/>
  <c r="S88" i="11"/>
  <c r="T88" i="11"/>
  <c r="U88" i="11"/>
  <c r="Q89" i="11"/>
  <c r="R89" i="11"/>
  <c r="S89" i="11"/>
  <c r="T89" i="11"/>
  <c r="U89" i="11"/>
  <c r="Q91" i="11"/>
  <c r="R91" i="11"/>
  <c r="S91" i="11"/>
  <c r="T91" i="11"/>
  <c r="U91" i="11"/>
  <c r="Q93" i="11"/>
  <c r="R93" i="11"/>
  <c r="S93" i="11"/>
  <c r="T93" i="11"/>
  <c r="U93" i="11"/>
  <c r="Q94" i="11"/>
  <c r="R94" i="11"/>
  <c r="S94" i="11"/>
  <c r="T94" i="11"/>
  <c r="U94" i="11"/>
  <c r="Q96" i="11"/>
  <c r="R96" i="11"/>
  <c r="S96" i="11"/>
  <c r="T96" i="11"/>
  <c r="U96" i="11"/>
  <c r="Q97" i="11"/>
  <c r="R97" i="11"/>
  <c r="S97" i="11"/>
  <c r="T97" i="11"/>
  <c r="U97" i="11"/>
  <c r="V97" i="11"/>
  <c r="Q99" i="11"/>
  <c r="R99" i="11"/>
  <c r="S99" i="11"/>
  <c r="T99" i="11"/>
  <c r="U99" i="11"/>
  <c r="V99" i="11"/>
  <c r="Q100" i="11"/>
  <c r="R100" i="11"/>
  <c r="S100" i="11"/>
  <c r="T100" i="11"/>
  <c r="U100" i="11"/>
  <c r="V100" i="11"/>
  <c r="Q101" i="11"/>
  <c r="R101" i="11"/>
  <c r="S101" i="11"/>
  <c r="T101" i="11"/>
  <c r="U101" i="11"/>
  <c r="V101" i="11"/>
  <c r="Q102" i="11"/>
  <c r="R102" i="11"/>
  <c r="S102" i="11"/>
  <c r="T102" i="11"/>
  <c r="U102" i="11"/>
  <c r="V102" i="11"/>
  <c r="Q103" i="11"/>
  <c r="R103" i="11"/>
  <c r="S103" i="11"/>
  <c r="T103" i="11"/>
  <c r="U103" i="11"/>
  <c r="V103" i="11"/>
  <c r="Q104" i="11"/>
  <c r="R104" i="11"/>
  <c r="S104" i="11"/>
  <c r="T104" i="11"/>
  <c r="U104" i="11"/>
  <c r="V104" i="11"/>
  <c r="Q105" i="11"/>
  <c r="R105" i="11"/>
  <c r="S105" i="11"/>
  <c r="T105" i="11"/>
  <c r="U105" i="11"/>
  <c r="V105" i="11"/>
  <c r="Q106" i="11"/>
  <c r="R106" i="11"/>
  <c r="S106" i="11"/>
  <c r="T106" i="11"/>
  <c r="U106" i="11"/>
  <c r="V106" i="11"/>
  <c r="Q107" i="11"/>
  <c r="R107" i="11"/>
  <c r="S107" i="11"/>
  <c r="T107" i="11"/>
  <c r="U107" i="11"/>
  <c r="V107" i="11"/>
  <c r="Q109" i="11"/>
  <c r="R109" i="11"/>
  <c r="S109" i="11"/>
  <c r="T109" i="11"/>
  <c r="U109" i="11"/>
  <c r="V109" i="11"/>
  <c r="Q110" i="11"/>
  <c r="R110" i="11"/>
  <c r="S110" i="11"/>
  <c r="T110" i="11"/>
  <c r="U110" i="11"/>
  <c r="V110" i="11"/>
  <c r="Q111" i="11"/>
  <c r="R111" i="11"/>
  <c r="S111" i="11"/>
  <c r="T111" i="11"/>
  <c r="U111" i="11"/>
  <c r="V111" i="11"/>
  <c r="Q112" i="11"/>
  <c r="R112" i="11"/>
  <c r="S112" i="11"/>
  <c r="T112" i="11"/>
  <c r="U112" i="11"/>
  <c r="V112" i="11"/>
  <c r="Q113" i="11"/>
  <c r="R113" i="11"/>
  <c r="S113" i="11"/>
  <c r="T113" i="11"/>
  <c r="U113" i="11"/>
  <c r="V113" i="11"/>
  <c r="Q115" i="11"/>
  <c r="R115" i="11"/>
  <c r="S115" i="11"/>
  <c r="T115" i="11"/>
  <c r="U115" i="11"/>
  <c r="V115" i="11"/>
  <c r="Q116" i="11"/>
  <c r="R116" i="11"/>
  <c r="S116" i="11"/>
  <c r="T116" i="11"/>
  <c r="U116" i="11"/>
  <c r="V116" i="11"/>
  <c r="Q117" i="11"/>
  <c r="R117" i="11"/>
  <c r="S117" i="11"/>
  <c r="T117" i="11"/>
  <c r="U117" i="11"/>
  <c r="V117" i="11"/>
  <c r="Q118" i="11"/>
  <c r="R118" i="11"/>
  <c r="S118" i="11"/>
  <c r="T118" i="11"/>
  <c r="U118" i="11"/>
  <c r="V118" i="11"/>
  <c r="Q120" i="11"/>
  <c r="R120" i="11"/>
  <c r="S120" i="11"/>
  <c r="T120" i="11"/>
  <c r="U120" i="11"/>
  <c r="V120" i="11"/>
  <c r="Q121" i="11"/>
  <c r="R121" i="11"/>
  <c r="S121" i="11"/>
  <c r="T121" i="11"/>
  <c r="U121" i="11"/>
  <c r="V121" i="11"/>
  <c r="Q122" i="11"/>
  <c r="R122" i="11"/>
  <c r="S122" i="11"/>
  <c r="T122" i="11"/>
  <c r="U122" i="11"/>
  <c r="V122" i="11"/>
  <c r="Q123" i="11"/>
  <c r="R123" i="11"/>
  <c r="S123" i="11"/>
  <c r="T123" i="11"/>
  <c r="U123" i="11"/>
  <c r="V123" i="11"/>
  <c r="Q125" i="11"/>
  <c r="R125" i="11"/>
  <c r="S125" i="11"/>
  <c r="T125" i="11"/>
  <c r="U125" i="11"/>
  <c r="V125" i="11"/>
  <c r="Q126" i="11"/>
  <c r="R126" i="11"/>
  <c r="S126" i="11"/>
  <c r="T126" i="11"/>
  <c r="U126" i="11"/>
  <c r="V126" i="11"/>
  <c r="Q127" i="11"/>
  <c r="R127" i="11"/>
  <c r="S127" i="11"/>
  <c r="T127" i="11"/>
  <c r="U127" i="11"/>
  <c r="V127" i="11"/>
  <c r="Q128" i="11"/>
  <c r="R128" i="11"/>
  <c r="S128" i="11"/>
  <c r="T128" i="11"/>
  <c r="U128" i="11"/>
  <c r="V128" i="11"/>
  <c r="Q129" i="11"/>
  <c r="R129" i="11"/>
  <c r="S129" i="11"/>
  <c r="T129" i="11"/>
  <c r="U129" i="11"/>
  <c r="V129" i="11"/>
  <c r="Q131" i="11"/>
  <c r="R131" i="11"/>
  <c r="S131" i="11"/>
  <c r="T131" i="11"/>
  <c r="U131" i="11"/>
  <c r="V131" i="11"/>
  <c r="Q133" i="11"/>
  <c r="R133" i="11"/>
  <c r="S133" i="11"/>
  <c r="T133" i="11"/>
  <c r="U133" i="11"/>
  <c r="V133" i="11"/>
  <c r="Q134" i="11"/>
  <c r="R134" i="11"/>
  <c r="S134" i="11"/>
  <c r="T134" i="11"/>
  <c r="U134" i="11"/>
  <c r="V134" i="11"/>
  <c r="Q135" i="11"/>
  <c r="R135" i="11"/>
  <c r="S135" i="11"/>
  <c r="T135" i="11"/>
  <c r="U135" i="11"/>
  <c r="V135" i="11"/>
  <c r="Q137" i="11"/>
  <c r="R137" i="11"/>
  <c r="S137" i="11"/>
  <c r="T137" i="11"/>
  <c r="U137" i="11"/>
  <c r="V137" i="11"/>
  <c r="Q139" i="11"/>
  <c r="R139" i="11"/>
  <c r="S139" i="11"/>
  <c r="T139" i="11"/>
  <c r="U139" i="11"/>
  <c r="V139" i="11"/>
  <c r="Q140" i="11"/>
  <c r="R140" i="11"/>
  <c r="S140" i="11"/>
  <c r="T140" i="11"/>
  <c r="U140" i="11"/>
  <c r="V140" i="11"/>
  <c r="Q142" i="11"/>
  <c r="R142" i="11"/>
  <c r="S142" i="11"/>
  <c r="T142" i="11"/>
  <c r="U142" i="11"/>
  <c r="V142" i="11"/>
  <c r="Q143" i="11"/>
  <c r="R143" i="11"/>
  <c r="S143" i="11"/>
  <c r="T143" i="11"/>
  <c r="U143" i="11"/>
  <c r="V143" i="11"/>
  <c r="Q145" i="11"/>
  <c r="R145" i="11"/>
  <c r="S145" i="11"/>
  <c r="T145" i="11"/>
  <c r="U145" i="11"/>
  <c r="V145" i="11"/>
  <c r="Q146" i="11"/>
  <c r="R146" i="11"/>
  <c r="S146" i="11"/>
  <c r="T146" i="11"/>
  <c r="U146" i="11"/>
  <c r="V146" i="11"/>
  <c r="Q147" i="11"/>
  <c r="R147" i="11"/>
  <c r="S147" i="11"/>
  <c r="T147" i="11"/>
  <c r="U147" i="11"/>
  <c r="V147" i="11"/>
  <c r="Q148" i="11"/>
  <c r="R148" i="11"/>
  <c r="S148" i="11"/>
  <c r="T148" i="11"/>
  <c r="U148" i="11"/>
  <c r="V148" i="11"/>
  <c r="Q149" i="11"/>
  <c r="R149" i="11"/>
  <c r="S149" i="11"/>
  <c r="T149" i="11"/>
  <c r="U149" i="11"/>
  <c r="V149" i="11"/>
  <c r="Q150" i="11"/>
  <c r="R150" i="11"/>
  <c r="S150" i="11"/>
  <c r="T150" i="11"/>
  <c r="U150" i="11"/>
  <c r="V150" i="11"/>
  <c r="Q151" i="11"/>
  <c r="R151" i="11"/>
  <c r="S151" i="11"/>
  <c r="T151" i="11"/>
  <c r="U151" i="11"/>
  <c r="V151" i="11"/>
  <c r="Q152" i="11"/>
  <c r="R152" i="11"/>
  <c r="S152" i="11"/>
  <c r="T152" i="11"/>
  <c r="U152" i="11"/>
  <c r="V152" i="11"/>
  <c r="Q153" i="11"/>
  <c r="R153" i="11"/>
  <c r="S153" i="11"/>
  <c r="T153" i="11"/>
  <c r="U153" i="11"/>
  <c r="V153" i="11"/>
  <c r="Q155" i="11"/>
  <c r="R155" i="11"/>
  <c r="S155" i="11"/>
  <c r="T155" i="11"/>
  <c r="U155" i="11"/>
  <c r="V155" i="11"/>
  <c r="Q156" i="11"/>
  <c r="R156" i="11"/>
  <c r="S156" i="11"/>
  <c r="T156" i="11"/>
  <c r="U156" i="11"/>
  <c r="V156" i="11"/>
  <c r="Q157" i="11"/>
  <c r="R157" i="11"/>
  <c r="S157" i="11"/>
  <c r="T157" i="11"/>
  <c r="U157" i="11"/>
  <c r="V157" i="11"/>
  <c r="Q158" i="11"/>
  <c r="R158" i="11"/>
  <c r="S158" i="11"/>
  <c r="T158" i="11"/>
  <c r="U158" i="11"/>
  <c r="V158" i="11"/>
  <c r="Q159" i="11"/>
  <c r="R159" i="11"/>
  <c r="S159" i="11"/>
  <c r="T159" i="11"/>
  <c r="U159" i="11"/>
  <c r="V159" i="11"/>
  <c r="Q161" i="11"/>
  <c r="R161" i="11"/>
  <c r="S161" i="11"/>
  <c r="T161" i="11"/>
  <c r="U161" i="11"/>
  <c r="V161" i="11"/>
  <c r="Q162" i="11"/>
  <c r="R162" i="11"/>
  <c r="S162" i="11"/>
  <c r="T162" i="11"/>
  <c r="U162" i="11"/>
  <c r="V162" i="11"/>
  <c r="Q163" i="11"/>
  <c r="R163" i="11"/>
  <c r="S163" i="11"/>
  <c r="T163" i="11"/>
  <c r="U163" i="11"/>
  <c r="V163" i="11"/>
  <c r="Q164" i="11"/>
  <c r="R164" i="11"/>
  <c r="S164" i="11"/>
  <c r="T164" i="11"/>
  <c r="U164" i="11"/>
  <c r="V164" i="11"/>
  <c r="Q166" i="11"/>
  <c r="R166" i="11"/>
  <c r="S166" i="11"/>
  <c r="T166" i="11"/>
  <c r="U166" i="11"/>
  <c r="V166" i="11"/>
  <c r="Q167" i="11"/>
  <c r="R167" i="11"/>
  <c r="S167" i="11"/>
  <c r="T167" i="11"/>
  <c r="U167" i="11"/>
  <c r="V167" i="11"/>
  <c r="Q168" i="11"/>
  <c r="R168" i="11"/>
  <c r="S168" i="11"/>
  <c r="T168" i="11"/>
  <c r="U168" i="11"/>
  <c r="V168" i="11"/>
  <c r="Q169" i="11"/>
  <c r="R169" i="11"/>
  <c r="S169" i="11"/>
  <c r="T169" i="11"/>
  <c r="U169" i="11"/>
  <c r="V169" i="11"/>
  <c r="Q171" i="11"/>
  <c r="R171" i="11"/>
  <c r="S171" i="11"/>
  <c r="T171" i="11"/>
  <c r="U171" i="11"/>
  <c r="V171" i="11"/>
  <c r="Q172" i="11"/>
  <c r="R172" i="11"/>
  <c r="S172" i="11"/>
  <c r="T172" i="11"/>
  <c r="U172" i="11"/>
  <c r="V172" i="11"/>
  <c r="Q173" i="11"/>
  <c r="R173" i="11"/>
  <c r="S173" i="11"/>
  <c r="T173" i="11"/>
  <c r="U173" i="11"/>
  <c r="V173" i="11"/>
  <c r="Q174" i="11"/>
  <c r="R174" i="11"/>
  <c r="S174" i="11"/>
  <c r="T174" i="11"/>
  <c r="U174" i="11"/>
  <c r="V174" i="11"/>
  <c r="Q175" i="11"/>
  <c r="R175" i="11"/>
  <c r="S175" i="11"/>
  <c r="T175" i="11"/>
  <c r="U175" i="11"/>
  <c r="V175" i="11"/>
  <c r="Q177" i="11"/>
  <c r="R177" i="11"/>
  <c r="S177" i="11"/>
  <c r="T177" i="11"/>
  <c r="U177" i="11"/>
  <c r="V177" i="11"/>
  <c r="Q179" i="11"/>
  <c r="R179" i="11"/>
  <c r="S179" i="11"/>
  <c r="T179" i="11"/>
  <c r="U179" i="11"/>
  <c r="V179" i="11"/>
  <c r="Q180" i="11"/>
  <c r="R180" i="11"/>
  <c r="S180" i="11"/>
  <c r="T180" i="11"/>
  <c r="U180" i="11"/>
  <c r="V180" i="11"/>
  <c r="Q181" i="11"/>
  <c r="R181" i="11"/>
  <c r="S181" i="11"/>
  <c r="T181" i="11"/>
  <c r="U181" i="11"/>
  <c r="V181" i="11"/>
  <c r="Q183" i="11"/>
  <c r="R183" i="11"/>
  <c r="S183" i="11"/>
  <c r="T183" i="11"/>
  <c r="U183" i="11"/>
  <c r="V183" i="11"/>
  <c r="Q185" i="11"/>
  <c r="R185" i="11"/>
  <c r="S185" i="11"/>
  <c r="T185" i="11"/>
  <c r="U185" i="11"/>
  <c r="V185" i="11"/>
  <c r="Q186" i="11"/>
  <c r="R186" i="11"/>
  <c r="S186" i="11"/>
  <c r="T186" i="11"/>
  <c r="U186" i="11"/>
  <c r="V186" i="11"/>
  <c r="Q188" i="11"/>
  <c r="R188" i="11"/>
  <c r="S188" i="11"/>
  <c r="T188" i="11"/>
  <c r="U188" i="11"/>
  <c r="V188" i="11"/>
  <c r="Q189" i="11"/>
  <c r="R189" i="11"/>
  <c r="S189" i="11"/>
  <c r="T189" i="11"/>
  <c r="U189" i="11"/>
  <c r="V189" i="11"/>
  <c r="Q191" i="11"/>
  <c r="R191" i="11"/>
  <c r="S191" i="11"/>
  <c r="T191" i="11"/>
  <c r="U191" i="11"/>
  <c r="V191" i="11"/>
  <c r="Q192" i="11"/>
  <c r="R192" i="11"/>
  <c r="S192" i="11"/>
  <c r="T192" i="11"/>
  <c r="U192" i="11"/>
  <c r="V192" i="11"/>
  <c r="Q193" i="11"/>
  <c r="R193" i="11"/>
  <c r="S193" i="11"/>
  <c r="T193" i="11"/>
  <c r="U193" i="11"/>
  <c r="V193" i="11"/>
  <c r="Q194" i="11"/>
  <c r="R194" i="11"/>
  <c r="S194" i="11"/>
  <c r="T194" i="11"/>
  <c r="U194" i="11"/>
  <c r="V194" i="11"/>
  <c r="Q195" i="11"/>
  <c r="R195" i="11"/>
  <c r="S195" i="11"/>
  <c r="T195" i="11"/>
  <c r="U195" i="11"/>
  <c r="V195" i="11"/>
  <c r="Q196" i="11"/>
  <c r="R196" i="11"/>
  <c r="S196" i="11"/>
  <c r="T196" i="11"/>
  <c r="U196" i="11"/>
  <c r="V196" i="11"/>
  <c r="Q197" i="11"/>
  <c r="R197" i="11"/>
  <c r="S197" i="11"/>
  <c r="T197" i="11"/>
  <c r="U197" i="11"/>
  <c r="V197" i="11"/>
  <c r="Q198" i="11"/>
  <c r="R198" i="11"/>
  <c r="S198" i="11"/>
  <c r="T198" i="11"/>
  <c r="U198" i="11"/>
  <c r="V198" i="11"/>
  <c r="Q199" i="11"/>
  <c r="R199" i="11"/>
  <c r="S199" i="11"/>
  <c r="T199" i="11"/>
  <c r="U199" i="11"/>
  <c r="V199" i="11"/>
  <c r="Q201" i="11"/>
  <c r="R201" i="11"/>
  <c r="S201" i="11"/>
  <c r="T201" i="11"/>
  <c r="U201" i="11"/>
  <c r="V201" i="11"/>
  <c r="Q202" i="11"/>
  <c r="R202" i="11"/>
  <c r="S202" i="11"/>
  <c r="T202" i="11"/>
  <c r="U202" i="11"/>
  <c r="V202" i="11"/>
  <c r="Q203" i="11"/>
  <c r="R203" i="11"/>
  <c r="S203" i="11"/>
  <c r="T203" i="11"/>
  <c r="U203" i="11"/>
  <c r="V203" i="11"/>
  <c r="Q204" i="11"/>
  <c r="R204" i="11"/>
  <c r="S204" i="11"/>
  <c r="T204" i="11"/>
  <c r="U204" i="11"/>
  <c r="V204" i="11"/>
  <c r="Q205" i="11"/>
  <c r="R205" i="11"/>
  <c r="S205" i="11"/>
  <c r="T205" i="11"/>
  <c r="U205" i="11"/>
  <c r="V205" i="11"/>
  <c r="Q207" i="11"/>
  <c r="R207" i="11"/>
  <c r="S207" i="11"/>
  <c r="T207" i="11"/>
  <c r="U207" i="11"/>
  <c r="V207" i="11"/>
  <c r="Q208" i="11"/>
  <c r="R208" i="11"/>
  <c r="S208" i="11"/>
  <c r="T208" i="11"/>
  <c r="U208" i="11"/>
  <c r="V208" i="11"/>
  <c r="Q209" i="11"/>
  <c r="R209" i="11"/>
  <c r="S209" i="11"/>
  <c r="T209" i="11"/>
  <c r="U209" i="11"/>
  <c r="V209" i="11"/>
  <c r="Q210" i="11"/>
  <c r="R210" i="11"/>
  <c r="S210" i="11"/>
  <c r="T210" i="11"/>
  <c r="U210" i="11"/>
  <c r="V210" i="11"/>
  <c r="Q212" i="11"/>
  <c r="R212" i="11"/>
  <c r="S212" i="11"/>
  <c r="T212" i="11"/>
  <c r="U212" i="11"/>
  <c r="V212" i="11"/>
  <c r="Q213" i="11"/>
  <c r="R213" i="11"/>
  <c r="S213" i="11"/>
  <c r="T213" i="11"/>
  <c r="U213" i="11"/>
  <c r="V213" i="11"/>
  <c r="Q214" i="11"/>
  <c r="R214" i="11"/>
  <c r="S214" i="11"/>
  <c r="T214" i="11"/>
  <c r="U214" i="11"/>
  <c r="V214" i="11"/>
  <c r="Q215" i="11"/>
  <c r="R215" i="11"/>
  <c r="S215" i="11"/>
  <c r="T215" i="11"/>
  <c r="U215" i="11"/>
  <c r="V215" i="11"/>
  <c r="Q217" i="11"/>
  <c r="R217" i="11"/>
  <c r="S217" i="11"/>
  <c r="T217" i="11"/>
  <c r="U217" i="11"/>
  <c r="V217" i="11"/>
  <c r="Q218" i="11"/>
  <c r="R218" i="11"/>
  <c r="S218" i="11"/>
  <c r="T218" i="11"/>
  <c r="U218" i="11"/>
  <c r="V218" i="11"/>
  <c r="Q219" i="11"/>
  <c r="R219" i="11"/>
  <c r="S219" i="11"/>
  <c r="T219" i="11"/>
  <c r="U219" i="11"/>
  <c r="V219" i="11"/>
  <c r="Q220" i="11"/>
  <c r="R220" i="11"/>
  <c r="S220" i="11"/>
  <c r="T220" i="11"/>
  <c r="U220" i="11"/>
  <c r="V220" i="11"/>
  <c r="Q221" i="11"/>
  <c r="R221" i="11"/>
  <c r="S221" i="11"/>
  <c r="T221" i="11"/>
  <c r="U221" i="11"/>
  <c r="V221" i="11"/>
  <c r="Q223" i="11"/>
  <c r="R223" i="11"/>
  <c r="S223" i="11"/>
  <c r="T223" i="11"/>
  <c r="U223" i="11"/>
  <c r="V223" i="11"/>
  <c r="Q225" i="11"/>
  <c r="R225" i="11"/>
  <c r="S225" i="11"/>
  <c r="T225" i="11"/>
  <c r="U225" i="11"/>
  <c r="V225" i="11"/>
  <c r="Q226" i="11"/>
  <c r="R226" i="11"/>
  <c r="S226" i="11"/>
  <c r="T226" i="11"/>
  <c r="U226" i="11"/>
  <c r="V226" i="11"/>
  <c r="Q227" i="11"/>
  <c r="R227" i="11"/>
  <c r="S227" i="11"/>
  <c r="T227" i="11"/>
  <c r="U227" i="11"/>
  <c r="V227" i="11"/>
  <c r="Q229" i="11"/>
  <c r="R229" i="11"/>
  <c r="S229" i="11"/>
  <c r="T229" i="11"/>
  <c r="U229" i="11"/>
  <c r="V229" i="11"/>
  <c r="Q231" i="11"/>
  <c r="R231" i="11"/>
  <c r="S231" i="11"/>
  <c r="T231" i="11"/>
  <c r="U231" i="11"/>
  <c r="V231" i="11"/>
  <c r="Q232" i="11"/>
  <c r="R232" i="11"/>
  <c r="S232" i="11"/>
  <c r="T232" i="11"/>
  <c r="U232" i="11"/>
  <c r="V232" i="11"/>
  <c r="Q5" i="12"/>
  <c r="R5" i="12"/>
  <c r="S5" i="12"/>
  <c r="T5" i="12"/>
  <c r="U5" i="12"/>
  <c r="V5" i="12"/>
  <c r="Q7" i="12"/>
  <c r="R7" i="12"/>
  <c r="S7" i="12"/>
  <c r="T7" i="12"/>
  <c r="U7" i="12"/>
  <c r="V7" i="12"/>
  <c r="Q8" i="12"/>
  <c r="R8" i="12"/>
  <c r="S8" i="12"/>
  <c r="T8" i="12"/>
  <c r="U8" i="12"/>
  <c r="V8" i="12"/>
  <c r="Q9" i="12"/>
  <c r="R9" i="12"/>
  <c r="S9" i="12"/>
  <c r="T9" i="12"/>
  <c r="U9" i="12"/>
  <c r="V9" i="12"/>
  <c r="Q10" i="12"/>
  <c r="R10" i="12"/>
  <c r="S10" i="12"/>
  <c r="T10" i="12"/>
  <c r="U10" i="12"/>
  <c r="V10" i="12"/>
  <c r="Q11" i="12"/>
  <c r="R11" i="12"/>
  <c r="S11" i="12"/>
  <c r="T11" i="12"/>
  <c r="U11" i="12"/>
  <c r="V11" i="12"/>
  <c r="Q12" i="12"/>
  <c r="R12" i="12"/>
  <c r="S12" i="12"/>
  <c r="T12" i="12"/>
  <c r="U12" i="12"/>
  <c r="V12" i="12"/>
  <c r="Q13" i="12"/>
  <c r="R13" i="12"/>
  <c r="S13" i="12"/>
  <c r="T13" i="12"/>
  <c r="U13" i="12"/>
  <c r="V13" i="12"/>
  <c r="Q14" i="12"/>
  <c r="R14" i="12"/>
  <c r="S14" i="12"/>
  <c r="T14" i="12"/>
  <c r="U14" i="12"/>
  <c r="V14" i="12"/>
  <c r="Q15" i="12"/>
  <c r="R15" i="12"/>
  <c r="S15" i="12"/>
  <c r="T15" i="12"/>
  <c r="U15" i="12"/>
  <c r="V15" i="12"/>
  <c r="Q17" i="12"/>
  <c r="R17" i="12"/>
  <c r="S17" i="12"/>
  <c r="T17" i="12"/>
  <c r="U17" i="12"/>
  <c r="V17" i="12"/>
  <c r="Q18" i="12"/>
  <c r="R18" i="12"/>
  <c r="S18" i="12"/>
  <c r="T18" i="12"/>
  <c r="U18" i="12"/>
  <c r="V18" i="12"/>
  <c r="Q19" i="12"/>
  <c r="R19" i="12"/>
  <c r="S19" i="12"/>
  <c r="T19" i="12"/>
  <c r="U19" i="12"/>
  <c r="V19" i="12"/>
  <c r="Q20" i="12"/>
  <c r="R20" i="12"/>
  <c r="S20" i="12"/>
  <c r="T20" i="12"/>
  <c r="U20" i="12"/>
  <c r="V20" i="12"/>
  <c r="Q21" i="12"/>
  <c r="R21" i="12"/>
  <c r="S21" i="12"/>
  <c r="T21" i="12"/>
  <c r="U21" i="12"/>
  <c r="V21" i="12"/>
  <c r="Q23" i="12"/>
  <c r="R23" i="12"/>
  <c r="S23" i="12"/>
  <c r="T23" i="12"/>
  <c r="U23" i="12"/>
  <c r="V23" i="12"/>
  <c r="Q24" i="12"/>
  <c r="R24" i="12"/>
  <c r="S24" i="12"/>
  <c r="T24" i="12"/>
  <c r="U24" i="12"/>
  <c r="V24" i="12"/>
  <c r="Q25" i="12"/>
  <c r="R25" i="12"/>
  <c r="S25" i="12"/>
  <c r="T25" i="12"/>
  <c r="U25" i="12"/>
  <c r="V25" i="12"/>
  <c r="Q26" i="12"/>
  <c r="R26" i="12"/>
  <c r="S26" i="12"/>
  <c r="T26" i="12"/>
  <c r="U26" i="12"/>
  <c r="V26" i="12"/>
  <c r="Q28" i="12"/>
  <c r="R28" i="12"/>
  <c r="S28" i="12"/>
  <c r="T28" i="12"/>
  <c r="U28" i="12"/>
  <c r="V28" i="12"/>
  <c r="Q29" i="12"/>
  <c r="R29" i="12"/>
  <c r="S29" i="12"/>
  <c r="T29" i="12"/>
  <c r="U29" i="12"/>
  <c r="V29" i="12"/>
  <c r="Q30" i="12"/>
  <c r="R30" i="12"/>
  <c r="S30" i="12"/>
  <c r="T30" i="12"/>
  <c r="U30" i="12"/>
  <c r="V30" i="12"/>
  <c r="Q31" i="12"/>
  <c r="R31" i="12"/>
  <c r="S31" i="12"/>
  <c r="T31" i="12"/>
  <c r="U31" i="12"/>
  <c r="V31" i="12"/>
  <c r="Q33" i="12"/>
  <c r="R33" i="12"/>
  <c r="S33" i="12"/>
  <c r="T33" i="12"/>
  <c r="U33" i="12"/>
  <c r="V33" i="12"/>
  <c r="Q34" i="12"/>
  <c r="R34" i="12"/>
  <c r="S34" i="12"/>
  <c r="T34" i="12"/>
  <c r="U34" i="12"/>
  <c r="V34" i="12"/>
  <c r="Q35" i="12"/>
  <c r="R35" i="12"/>
  <c r="S35" i="12"/>
  <c r="T35" i="12"/>
  <c r="U35" i="12"/>
  <c r="V35" i="12"/>
  <c r="Q36" i="12"/>
  <c r="R36" i="12"/>
  <c r="S36" i="12"/>
  <c r="T36" i="12"/>
  <c r="U36" i="12"/>
  <c r="V36" i="12"/>
  <c r="Q37" i="12"/>
  <c r="R37" i="12"/>
  <c r="S37" i="12"/>
  <c r="T37" i="12"/>
  <c r="U37" i="12"/>
  <c r="V37" i="12"/>
  <c r="Q39" i="12"/>
  <c r="R39" i="12"/>
  <c r="S39" i="12"/>
  <c r="T39" i="12"/>
  <c r="U39" i="12"/>
  <c r="V39" i="12"/>
  <c r="Q41" i="12"/>
  <c r="R41" i="12"/>
  <c r="S41" i="12"/>
  <c r="T41" i="12"/>
  <c r="U41" i="12"/>
  <c r="V41" i="12"/>
  <c r="Q42" i="12"/>
  <c r="R42" i="12"/>
  <c r="S42" i="12"/>
  <c r="T42" i="12"/>
  <c r="U42" i="12"/>
  <c r="V42" i="12"/>
  <c r="Q43" i="12"/>
  <c r="R43" i="12"/>
  <c r="S43" i="12"/>
  <c r="T43" i="12"/>
  <c r="U43" i="12"/>
  <c r="V43" i="12"/>
  <c r="Q45" i="12"/>
  <c r="R45" i="12"/>
  <c r="S45" i="12"/>
  <c r="T45" i="12"/>
  <c r="U45" i="12"/>
  <c r="V45" i="12"/>
  <c r="Q47" i="12"/>
  <c r="R47" i="12"/>
  <c r="S47" i="12"/>
  <c r="T47" i="12"/>
  <c r="U47" i="12"/>
  <c r="V47" i="12"/>
  <c r="Q48" i="12"/>
  <c r="R48" i="12"/>
  <c r="S48" i="12"/>
  <c r="T48" i="12"/>
  <c r="U48" i="12"/>
  <c r="V48" i="12"/>
  <c r="Q50" i="12"/>
  <c r="R50" i="12"/>
  <c r="S50" i="12"/>
  <c r="T50" i="12"/>
  <c r="U50" i="12"/>
  <c r="V50" i="12"/>
  <c r="Q51" i="12"/>
  <c r="R51" i="12"/>
  <c r="S51" i="12"/>
  <c r="T51" i="12"/>
  <c r="U51" i="12"/>
  <c r="Q53" i="12"/>
  <c r="R53" i="12"/>
  <c r="S53" i="12"/>
  <c r="T53" i="12"/>
  <c r="U53" i="12"/>
  <c r="Q54" i="12"/>
  <c r="R54" i="12"/>
  <c r="S54" i="12"/>
  <c r="T54" i="12"/>
  <c r="U54" i="12"/>
  <c r="Q55" i="12"/>
  <c r="R55" i="12"/>
  <c r="S55" i="12"/>
  <c r="T55" i="12"/>
  <c r="U55" i="12"/>
  <c r="Q56" i="12"/>
  <c r="R56" i="12"/>
  <c r="S56" i="12"/>
  <c r="T56" i="12"/>
  <c r="U56" i="12"/>
  <c r="Q57" i="12"/>
  <c r="R57" i="12"/>
  <c r="S57" i="12"/>
  <c r="T57" i="12"/>
  <c r="U57" i="12"/>
  <c r="Q58" i="12"/>
  <c r="R58" i="12"/>
  <c r="S58" i="12"/>
  <c r="T58" i="12"/>
  <c r="U58" i="12"/>
  <c r="Q59" i="12"/>
  <c r="R59" i="12"/>
  <c r="S59" i="12"/>
  <c r="T59" i="12"/>
  <c r="U59" i="12"/>
  <c r="Q60" i="12"/>
  <c r="R60" i="12"/>
  <c r="S60" i="12"/>
  <c r="T60" i="12"/>
  <c r="U60" i="12"/>
  <c r="Q61" i="12"/>
  <c r="R61" i="12"/>
  <c r="S61" i="12"/>
  <c r="T61" i="12"/>
  <c r="U61" i="12"/>
  <c r="Q63" i="12"/>
  <c r="R63" i="12"/>
  <c r="S63" i="12"/>
  <c r="T63" i="12"/>
  <c r="U63" i="12"/>
  <c r="Q64" i="12"/>
  <c r="R64" i="12"/>
  <c r="S64" i="12"/>
  <c r="T64" i="12"/>
  <c r="U64" i="12"/>
  <c r="Q65" i="12"/>
  <c r="R65" i="12"/>
  <c r="S65" i="12"/>
  <c r="T65" i="12"/>
  <c r="U65" i="12"/>
  <c r="Q66" i="12"/>
  <c r="R66" i="12"/>
  <c r="S66" i="12"/>
  <c r="T66" i="12"/>
  <c r="U66" i="12"/>
  <c r="Q67" i="12"/>
  <c r="R67" i="12"/>
  <c r="S67" i="12"/>
  <c r="T67" i="12"/>
  <c r="U67" i="12"/>
  <c r="Q69" i="12"/>
  <c r="R69" i="12"/>
  <c r="S69" i="12"/>
  <c r="T69" i="12"/>
  <c r="U69" i="12"/>
  <c r="Q70" i="12"/>
  <c r="R70" i="12"/>
  <c r="S70" i="12"/>
  <c r="T70" i="12"/>
  <c r="U70" i="12"/>
  <c r="Q71" i="12"/>
  <c r="R71" i="12"/>
  <c r="S71" i="12"/>
  <c r="T71" i="12"/>
  <c r="U71" i="12"/>
  <c r="Q72" i="12"/>
  <c r="R72" i="12"/>
  <c r="S72" i="12"/>
  <c r="T72" i="12"/>
  <c r="U72" i="12"/>
  <c r="Q74" i="12"/>
  <c r="R74" i="12"/>
  <c r="S74" i="12"/>
  <c r="T74" i="12"/>
  <c r="U74" i="12"/>
  <c r="Q75" i="12"/>
  <c r="R75" i="12"/>
  <c r="S75" i="12"/>
  <c r="T75" i="12"/>
  <c r="U75" i="12"/>
  <c r="Q76" i="12"/>
  <c r="R76" i="12"/>
  <c r="S76" i="12"/>
  <c r="T76" i="12"/>
  <c r="U76" i="12"/>
  <c r="Q77" i="12"/>
  <c r="R77" i="12"/>
  <c r="S77" i="12"/>
  <c r="T77" i="12"/>
  <c r="U77" i="12"/>
  <c r="Q79" i="12"/>
  <c r="R79" i="12"/>
  <c r="S79" i="12"/>
  <c r="T79" i="12"/>
  <c r="U79" i="12"/>
  <c r="Q80" i="12"/>
  <c r="R80" i="12"/>
  <c r="S80" i="12"/>
  <c r="T80" i="12"/>
  <c r="U80" i="12"/>
  <c r="Q81" i="12"/>
  <c r="R81" i="12"/>
  <c r="S81" i="12"/>
  <c r="T81" i="12"/>
  <c r="U81" i="12"/>
  <c r="Q82" i="12"/>
  <c r="R82" i="12"/>
  <c r="S82" i="12"/>
  <c r="T82" i="12"/>
  <c r="U82" i="12"/>
  <c r="Q83" i="12"/>
  <c r="R83" i="12"/>
  <c r="S83" i="12"/>
  <c r="T83" i="12"/>
  <c r="U83" i="12"/>
  <c r="Q85" i="12"/>
  <c r="R85" i="12"/>
  <c r="S85" i="12"/>
  <c r="T85" i="12"/>
  <c r="U85" i="12"/>
  <c r="Q87" i="12"/>
  <c r="R87" i="12"/>
  <c r="S87" i="12"/>
  <c r="T87" i="12"/>
  <c r="U87" i="12"/>
  <c r="Q88" i="12"/>
  <c r="R88" i="12"/>
  <c r="S88" i="12"/>
  <c r="T88" i="12"/>
  <c r="U88" i="12"/>
  <c r="Q89" i="12"/>
  <c r="R89" i="12"/>
  <c r="S89" i="12"/>
  <c r="T89" i="12"/>
  <c r="U89" i="12"/>
  <c r="Q91" i="12"/>
  <c r="R91" i="12"/>
  <c r="S91" i="12"/>
  <c r="T91" i="12"/>
  <c r="U91" i="12"/>
  <c r="Q93" i="12"/>
  <c r="R93" i="12"/>
  <c r="S93" i="12"/>
  <c r="T93" i="12"/>
  <c r="U93" i="12"/>
  <c r="Q94" i="12"/>
  <c r="R94" i="12"/>
  <c r="S94" i="12"/>
  <c r="T94" i="12"/>
  <c r="U94" i="12"/>
  <c r="Q96" i="12"/>
  <c r="R96" i="12"/>
  <c r="S96" i="12"/>
  <c r="T96" i="12"/>
  <c r="U96" i="12"/>
  <c r="Q97" i="12"/>
  <c r="R97" i="12"/>
  <c r="S97" i="12"/>
  <c r="T97" i="12"/>
  <c r="U97" i="12"/>
  <c r="V97" i="12"/>
  <c r="Q99" i="12"/>
  <c r="R99" i="12"/>
  <c r="S99" i="12"/>
  <c r="T99" i="12"/>
  <c r="U99" i="12"/>
  <c r="V99" i="12"/>
  <c r="Q100" i="12"/>
  <c r="R100" i="12"/>
  <c r="S100" i="12"/>
  <c r="T100" i="12"/>
  <c r="U100" i="12"/>
  <c r="V100" i="12"/>
  <c r="Q101" i="12"/>
  <c r="R101" i="12"/>
  <c r="S101" i="12"/>
  <c r="T101" i="12"/>
  <c r="U101" i="12"/>
  <c r="V101" i="12"/>
  <c r="Q102" i="12"/>
  <c r="R102" i="12"/>
  <c r="S102" i="12"/>
  <c r="T102" i="12"/>
  <c r="U102" i="12"/>
  <c r="V102" i="12"/>
  <c r="Q103" i="12"/>
  <c r="R103" i="12"/>
  <c r="S103" i="12"/>
  <c r="T103" i="12"/>
  <c r="U103" i="12"/>
  <c r="V103" i="12"/>
  <c r="Q104" i="12"/>
  <c r="R104" i="12"/>
  <c r="S104" i="12"/>
  <c r="T104" i="12"/>
  <c r="U104" i="12"/>
  <c r="V104" i="12"/>
  <c r="Q105" i="12"/>
  <c r="R105" i="12"/>
  <c r="S105" i="12"/>
  <c r="T105" i="12"/>
  <c r="U105" i="12"/>
  <c r="V105" i="12"/>
  <c r="Q106" i="12"/>
  <c r="R106" i="12"/>
  <c r="S106" i="12"/>
  <c r="T106" i="12"/>
  <c r="U106" i="12"/>
  <c r="V106" i="12"/>
  <c r="Q107" i="12"/>
  <c r="R107" i="12"/>
  <c r="S107" i="12"/>
  <c r="T107" i="12"/>
  <c r="U107" i="12"/>
  <c r="V107" i="12"/>
  <c r="Q109" i="12"/>
  <c r="R109" i="12"/>
  <c r="S109" i="12"/>
  <c r="T109" i="12"/>
  <c r="U109" i="12"/>
  <c r="V109" i="12"/>
  <c r="Q110" i="12"/>
  <c r="R110" i="12"/>
  <c r="S110" i="12"/>
  <c r="T110" i="12"/>
  <c r="U110" i="12"/>
  <c r="V110" i="12"/>
  <c r="Q111" i="12"/>
  <c r="R111" i="12"/>
  <c r="S111" i="12"/>
  <c r="T111" i="12"/>
  <c r="U111" i="12"/>
  <c r="V111" i="12"/>
  <c r="Q112" i="12"/>
  <c r="R112" i="12"/>
  <c r="S112" i="12"/>
  <c r="T112" i="12"/>
  <c r="U112" i="12"/>
  <c r="V112" i="12"/>
  <c r="Q113" i="12"/>
  <c r="R113" i="12"/>
  <c r="S113" i="12"/>
  <c r="T113" i="12"/>
  <c r="U113" i="12"/>
  <c r="V113" i="12"/>
  <c r="Q115" i="12"/>
  <c r="R115" i="12"/>
  <c r="S115" i="12"/>
  <c r="T115" i="12"/>
  <c r="U115" i="12"/>
  <c r="V115" i="12"/>
  <c r="Q116" i="12"/>
  <c r="R116" i="12"/>
  <c r="S116" i="12"/>
  <c r="T116" i="12"/>
  <c r="U116" i="12"/>
  <c r="V116" i="12"/>
  <c r="Q117" i="12"/>
  <c r="R117" i="12"/>
  <c r="S117" i="12"/>
  <c r="T117" i="12"/>
  <c r="U117" i="12"/>
  <c r="V117" i="12"/>
  <c r="Q118" i="12"/>
  <c r="R118" i="12"/>
  <c r="S118" i="12"/>
  <c r="T118" i="12"/>
  <c r="U118" i="12"/>
  <c r="V118" i="12"/>
  <c r="Q120" i="12"/>
  <c r="R120" i="12"/>
  <c r="S120" i="12"/>
  <c r="T120" i="12"/>
  <c r="U120" i="12"/>
  <c r="V120" i="12"/>
  <c r="Q121" i="12"/>
  <c r="R121" i="12"/>
  <c r="S121" i="12"/>
  <c r="T121" i="12"/>
  <c r="U121" i="12"/>
  <c r="V121" i="12"/>
  <c r="Q122" i="12"/>
  <c r="R122" i="12"/>
  <c r="S122" i="12"/>
  <c r="T122" i="12"/>
  <c r="U122" i="12"/>
  <c r="V122" i="12"/>
  <c r="Q123" i="12"/>
  <c r="R123" i="12"/>
  <c r="S123" i="12"/>
  <c r="T123" i="12"/>
  <c r="U123" i="12"/>
  <c r="V123" i="12"/>
  <c r="Q125" i="12"/>
  <c r="R125" i="12"/>
  <c r="S125" i="12"/>
  <c r="T125" i="12"/>
  <c r="U125" i="12"/>
  <c r="V125" i="12"/>
  <c r="Q126" i="12"/>
  <c r="R126" i="12"/>
  <c r="S126" i="12"/>
  <c r="T126" i="12"/>
  <c r="U126" i="12"/>
  <c r="V126" i="12"/>
  <c r="Q127" i="12"/>
  <c r="R127" i="12"/>
  <c r="S127" i="12"/>
  <c r="T127" i="12"/>
  <c r="U127" i="12"/>
  <c r="V127" i="12"/>
  <c r="Q128" i="12"/>
  <c r="R128" i="12"/>
  <c r="S128" i="12"/>
  <c r="T128" i="12"/>
  <c r="U128" i="12"/>
  <c r="V128" i="12"/>
  <c r="Q129" i="12"/>
  <c r="R129" i="12"/>
  <c r="S129" i="12"/>
  <c r="T129" i="12"/>
  <c r="U129" i="12"/>
  <c r="V129" i="12"/>
  <c r="Q131" i="12"/>
  <c r="R131" i="12"/>
  <c r="S131" i="12"/>
  <c r="T131" i="12"/>
  <c r="U131" i="12"/>
  <c r="V131" i="12"/>
  <c r="Q133" i="12"/>
  <c r="R133" i="12"/>
  <c r="S133" i="12"/>
  <c r="T133" i="12"/>
  <c r="U133" i="12"/>
  <c r="V133" i="12"/>
  <c r="Q134" i="12"/>
  <c r="R134" i="12"/>
  <c r="S134" i="12"/>
  <c r="T134" i="12"/>
  <c r="U134" i="12"/>
  <c r="V134" i="12"/>
  <c r="Q135" i="12"/>
  <c r="R135" i="12"/>
  <c r="S135" i="12"/>
  <c r="T135" i="12"/>
  <c r="U135" i="12"/>
  <c r="V135" i="12"/>
  <c r="Q137" i="12"/>
  <c r="R137" i="12"/>
  <c r="S137" i="12"/>
  <c r="T137" i="12"/>
  <c r="U137" i="12"/>
  <c r="V137" i="12"/>
  <c r="Q139" i="12"/>
  <c r="R139" i="12"/>
  <c r="S139" i="12"/>
  <c r="T139" i="12"/>
  <c r="U139" i="12"/>
  <c r="V139" i="12"/>
  <c r="Q140" i="12"/>
  <c r="R140" i="12"/>
  <c r="S140" i="12"/>
  <c r="T140" i="12"/>
  <c r="U140" i="12"/>
  <c r="V140" i="12"/>
  <c r="Q142" i="12"/>
  <c r="R142" i="12"/>
  <c r="S142" i="12"/>
  <c r="T142" i="12"/>
  <c r="U142" i="12"/>
  <c r="V142" i="12"/>
  <c r="Q143" i="12"/>
  <c r="R143" i="12"/>
  <c r="S143" i="12"/>
  <c r="T143" i="12"/>
  <c r="U143" i="12"/>
  <c r="V143" i="12"/>
  <c r="Q145" i="12"/>
  <c r="R145" i="12"/>
  <c r="S145" i="12"/>
  <c r="T145" i="12"/>
  <c r="U145" i="12"/>
  <c r="V145" i="12"/>
  <c r="Q146" i="12"/>
  <c r="R146" i="12"/>
  <c r="S146" i="12"/>
  <c r="T146" i="12"/>
  <c r="U146" i="12"/>
  <c r="V146" i="12"/>
  <c r="Q147" i="12"/>
  <c r="R147" i="12"/>
  <c r="S147" i="12"/>
  <c r="T147" i="12"/>
  <c r="U147" i="12"/>
  <c r="V147" i="12"/>
  <c r="Q148" i="12"/>
  <c r="R148" i="12"/>
  <c r="S148" i="12"/>
  <c r="T148" i="12"/>
  <c r="U148" i="12"/>
  <c r="V148" i="12"/>
  <c r="Q149" i="12"/>
  <c r="R149" i="12"/>
  <c r="S149" i="12"/>
  <c r="T149" i="12"/>
  <c r="U149" i="12"/>
  <c r="V149" i="12"/>
  <c r="Q150" i="12"/>
  <c r="R150" i="12"/>
  <c r="S150" i="12"/>
  <c r="T150" i="12"/>
  <c r="U150" i="12"/>
  <c r="V150" i="12"/>
  <c r="Q151" i="12"/>
  <c r="R151" i="12"/>
  <c r="S151" i="12"/>
  <c r="T151" i="12"/>
  <c r="U151" i="12"/>
  <c r="V151" i="12"/>
  <c r="Q152" i="12"/>
  <c r="R152" i="12"/>
  <c r="S152" i="12"/>
  <c r="T152" i="12"/>
  <c r="U152" i="12"/>
  <c r="V152" i="12"/>
  <c r="Q153" i="12"/>
  <c r="R153" i="12"/>
  <c r="S153" i="12"/>
  <c r="T153" i="12"/>
  <c r="U153" i="12"/>
  <c r="V153" i="12"/>
  <c r="Q155" i="12"/>
  <c r="R155" i="12"/>
  <c r="S155" i="12"/>
  <c r="T155" i="12"/>
  <c r="U155" i="12"/>
  <c r="V155" i="12"/>
  <c r="Q156" i="12"/>
  <c r="R156" i="12"/>
  <c r="S156" i="12"/>
  <c r="T156" i="12"/>
  <c r="U156" i="12"/>
  <c r="V156" i="12"/>
  <c r="Q157" i="12"/>
  <c r="R157" i="12"/>
  <c r="S157" i="12"/>
  <c r="T157" i="12"/>
  <c r="U157" i="12"/>
  <c r="V157" i="12"/>
  <c r="Q158" i="12"/>
  <c r="R158" i="12"/>
  <c r="S158" i="12"/>
  <c r="T158" i="12"/>
  <c r="U158" i="12"/>
  <c r="V158" i="12"/>
  <c r="Q159" i="12"/>
  <c r="R159" i="12"/>
  <c r="S159" i="12"/>
  <c r="T159" i="12"/>
  <c r="U159" i="12"/>
  <c r="V159" i="12"/>
  <c r="Q161" i="12"/>
  <c r="R161" i="12"/>
  <c r="S161" i="12"/>
  <c r="T161" i="12"/>
  <c r="U161" i="12"/>
  <c r="V161" i="12"/>
  <c r="Q162" i="12"/>
  <c r="R162" i="12"/>
  <c r="S162" i="12"/>
  <c r="T162" i="12"/>
  <c r="U162" i="12"/>
  <c r="V162" i="12"/>
  <c r="Q163" i="12"/>
  <c r="R163" i="12"/>
  <c r="S163" i="12"/>
  <c r="T163" i="12"/>
  <c r="U163" i="12"/>
  <c r="V163" i="12"/>
  <c r="Q164" i="12"/>
  <c r="R164" i="12"/>
  <c r="S164" i="12"/>
  <c r="T164" i="12"/>
  <c r="U164" i="12"/>
  <c r="V164" i="12"/>
  <c r="Q166" i="12"/>
  <c r="R166" i="12"/>
  <c r="S166" i="12"/>
  <c r="T166" i="12"/>
  <c r="U166" i="12"/>
  <c r="V166" i="12"/>
  <c r="Q167" i="12"/>
  <c r="R167" i="12"/>
  <c r="S167" i="12"/>
  <c r="T167" i="12"/>
  <c r="U167" i="12"/>
  <c r="V167" i="12"/>
  <c r="Q168" i="12"/>
  <c r="R168" i="12"/>
  <c r="S168" i="12"/>
  <c r="T168" i="12"/>
  <c r="U168" i="12"/>
  <c r="V168" i="12"/>
  <c r="Q169" i="12"/>
  <c r="R169" i="12"/>
  <c r="S169" i="12"/>
  <c r="T169" i="12"/>
  <c r="U169" i="12"/>
  <c r="V169" i="12"/>
  <c r="Q171" i="12"/>
  <c r="R171" i="12"/>
  <c r="S171" i="12"/>
  <c r="T171" i="12"/>
  <c r="U171" i="12"/>
  <c r="V171" i="12"/>
  <c r="Q172" i="12"/>
  <c r="R172" i="12"/>
  <c r="S172" i="12"/>
  <c r="T172" i="12"/>
  <c r="U172" i="12"/>
  <c r="V172" i="12"/>
  <c r="Q173" i="12"/>
  <c r="R173" i="12"/>
  <c r="S173" i="12"/>
  <c r="T173" i="12"/>
  <c r="U173" i="12"/>
  <c r="V173" i="12"/>
  <c r="Q174" i="12"/>
  <c r="R174" i="12"/>
  <c r="S174" i="12"/>
  <c r="T174" i="12"/>
  <c r="U174" i="12"/>
  <c r="V174" i="12"/>
  <c r="Q175" i="12"/>
  <c r="R175" i="12"/>
  <c r="S175" i="12"/>
  <c r="T175" i="12"/>
  <c r="U175" i="12"/>
  <c r="V175" i="12"/>
  <c r="Q177" i="12"/>
  <c r="R177" i="12"/>
  <c r="S177" i="12"/>
  <c r="T177" i="12"/>
  <c r="U177" i="12"/>
  <c r="V177" i="12"/>
  <c r="Q179" i="12"/>
  <c r="R179" i="12"/>
  <c r="S179" i="12"/>
  <c r="T179" i="12"/>
  <c r="U179" i="12"/>
  <c r="V179" i="12"/>
  <c r="Q180" i="12"/>
  <c r="R180" i="12"/>
  <c r="S180" i="12"/>
  <c r="T180" i="12"/>
  <c r="U180" i="12"/>
  <c r="V180" i="12"/>
  <c r="Q181" i="12"/>
  <c r="R181" i="12"/>
  <c r="S181" i="12"/>
  <c r="T181" i="12"/>
  <c r="U181" i="12"/>
  <c r="V181" i="12"/>
  <c r="Q183" i="12"/>
  <c r="R183" i="12"/>
  <c r="S183" i="12"/>
  <c r="T183" i="12"/>
  <c r="U183" i="12"/>
  <c r="V183" i="12"/>
  <c r="Q185" i="12"/>
  <c r="R185" i="12"/>
  <c r="S185" i="12"/>
  <c r="T185" i="12"/>
  <c r="U185" i="12"/>
  <c r="V185" i="12"/>
  <c r="Q186" i="12"/>
  <c r="R186" i="12"/>
  <c r="S186" i="12"/>
  <c r="T186" i="12"/>
  <c r="U186" i="12"/>
  <c r="V186" i="12"/>
  <c r="Q188" i="12"/>
  <c r="R188" i="12"/>
  <c r="S188" i="12"/>
  <c r="T188" i="12"/>
  <c r="U188" i="12"/>
  <c r="V188" i="12"/>
  <c r="Q189" i="12"/>
  <c r="R189" i="12"/>
  <c r="S189" i="12"/>
  <c r="T189" i="12"/>
  <c r="U189" i="12"/>
  <c r="V189" i="12"/>
  <c r="Q191" i="12"/>
  <c r="R191" i="12"/>
  <c r="S191" i="12"/>
  <c r="T191" i="12"/>
  <c r="U191" i="12"/>
  <c r="V191" i="12"/>
  <c r="Q192" i="12"/>
  <c r="R192" i="12"/>
  <c r="S192" i="12"/>
  <c r="T192" i="12"/>
  <c r="U192" i="12"/>
  <c r="V192" i="12"/>
  <c r="Q193" i="12"/>
  <c r="R193" i="12"/>
  <c r="S193" i="12"/>
  <c r="T193" i="12"/>
  <c r="U193" i="12"/>
  <c r="V193" i="12"/>
  <c r="Q194" i="12"/>
  <c r="R194" i="12"/>
  <c r="S194" i="12"/>
  <c r="T194" i="12"/>
  <c r="U194" i="12"/>
  <c r="V194" i="12"/>
  <c r="Q195" i="12"/>
  <c r="R195" i="12"/>
  <c r="S195" i="12"/>
  <c r="T195" i="12"/>
  <c r="U195" i="12"/>
  <c r="V195" i="12"/>
  <c r="Q196" i="12"/>
  <c r="R196" i="12"/>
  <c r="S196" i="12"/>
  <c r="T196" i="12"/>
  <c r="U196" i="12"/>
  <c r="V196" i="12"/>
  <c r="Q197" i="12"/>
  <c r="R197" i="12"/>
  <c r="S197" i="12"/>
  <c r="T197" i="12"/>
  <c r="U197" i="12"/>
  <c r="V197" i="12"/>
  <c r="Q198" i="12"/>
  <c r="R198" i="12"/>
  <c r="S198" i="12"/>
  <c r="T198" i="12"/>
  <c r="U198" i="12"/>
  <c r="V198" i="12"/>
  <c r="Q199" i="12"/>
  <c r="R199" i="12"/>
  <c r="S199" i="12"/>
  <c r="T199" i="12"/>
  <c r="U199" i="12"/>
  <c r="V199" i="12"/>
  <c r="Q201" i="12"/>
  <c r="R201" i="12"/>
  <c r="S201" i="12"/>
  <c r="T201" i="12"/>
  <c r="U201" i="12"/>
  <c r="V201" i="12"/>
  <c r="Q202" i="12"/>
  <c r="R202" i="12"/>
  <c r="S202" i="12"/>
  <c r="T202" i="12"/>
  <c r="U202" i="12"/>
  <c r="V202" i="12"/>
  <c r="Q203" i="12"/>
  <c r="R203" i="12"/>
  <c r="S203" i="12"/>
  <c r="T203" i="12"/>
  <c r="U203" i="12"/>
  <c r="V203" i="12"/>
  <c r="Q204" i="12"/>
  <c r="R204" i="12"/>
  <c r="S204" i="12"/>
  <c r="T204" i="12"/>
  <c r="U204" i="12"/>
  <c r="V204" i="12"/>
  <c r="Q205" i="12"/>
  <c r="R205" i="12"/>
  <c r="S205" i="12"/>
  <c r="T205" i="12"/>
  <c r="U205" i="12"/>
  <c r="V205" i="12"/>
  <c r="Q207" i="12"/>
  <c r="R207" i="12"/>
  <c r="S207" i="12"/>
  <c r="T207" i="12"/>
  <c r="U207" i="12"/>
  <c r="V207" i="12"/>
  <c r="Q208" i="12"/>
  <c r="R208" i="12"/>
  <c r="S208" i="12"/>
  <c r="T208" i="12"/>
  <c r="U208" i="12"/>
  <c r="V208" i="12"/>
  <c r="Q209" i="12"/>
  <c r="R209" i="12"/>
  <c r="S209" i="12"/>
  <c r="T209" i="12"/>
  <c r="U209" i="12"/>
  <c r="V209" i="12"/>
  <c r="Q210" i="12"/>
  <c r="R210" i="12"/>
  <c r="S210" i="12"/>
  <c r="T210" i="12"/>
  <c r="U210" i="12"/>
  <c r="V210" i="12"/>
  <c r="Q212" i="12"/>
  <c r="R212" i="12"/>
  <c r="S212" i="12"/>
  <c r="T212" i="12"/>
  <c r="U212" i="12"/>
  <c r="V212" i="12"/>
  <c r="Q213" i="12"/>
  <c r="R213" i="12"/>
  <c r="S213" i="12"/>
  <c r="T213" i="12"/>
  <c r="U213" i="12"/>
  <c r="V213" i="12"/>
  <c r="Q214" i="12"/>
  <c r="R214" i="12"/>
  <c r="S214" i="12"/>
  <c r="T214" i="12"/>
  <c r="U214" i="12"/>
  <c r="V214" i="12"/>
  <c r="Q215" i="12"/>
  <c r="R215" i="12"/>
  <c r="S215" i="12"/>
  <c r="T215" i="12"/>
  <c r="U215" i="12"/>
  <c r="V215" i="12"/>
  <c r="Q217" i="12"/>
  <c r="R217" i="12"/>
  <c r="S217" i="12"/>
  <c r="T217" i="12"/>
  <c r="U217" i="12"/>
  <c r="V217" i="12"/>
  <c r="Q218" i="12"/>
  <c r="R218" i="12"/>
  <c r="S218" i="12"/>
  <c r="T218" i="12"/>
  <c r="U218" i="12"/>
  <c r="V218" i="12"/>
  <c r="Q219" i="12"/>
  <c r="R219" i="12"/>
  <c r="S219" i="12"/>
  <c r="T219" i="12"/>
  <c r="U219" i="12"/>
  <c r="V219" i="12"/>
  <c r="Q220" i="12"/>
  <c r="R220" i="12"/>
  <c r="S220" i="12"/>
  <c r="T220" i="12"/>
  <c r="U220" i="12"/>
  <c r="V220" i="12"/>
  <c r="Q221" i="12"/>
  <c r="R221" i="12"/>
  <c r="S221" i="12"/>
  <c r="T221" i="12"/>
  <c r="U221" i="12"/>
  <c r="V221" i="12"/>
  <c r="Q223" i="12"/>
  <c r="R223" i="12"/>
  <c r="S223" i="12"/>
  <c r="T223" i="12"/>
  <c r="U223" i="12"/>
  <c r="V223" i="12"/>
  <c r="Q225" i="12"/>
  <c r="R225" i="12"/>
  <c r="S225" i="12"/>
  <c r="T225" i="12"/>
  <c r="U225" i="12"/>
  <c r="V225" i="12"/>
  <c r="Q226" i="12"/>
  <c r="R226" i="12"/>
  <c r="S226" i="12"/>
  <c r="T226" i="12"/>
  <c r="U226" i="12"/>
  <c r="V226" i="12"/>
  <c r="Q227" i="12"/>
  <c r="R227" i="12"/>
  <c r="S227" i="12"/>
  <c r="T227" i="12"/>
  <c r="U227" i="12"/>
  <c r="V227" i="12"/>
  <c r="Q229" i="12"/>
  <c r="R229" i="12"/>
  <c r="S229" i="12"/>
  <c r="T229" i="12"/>
  <c r="U229" i="12"/>
  <c r="V229" i="12"/>
  <c r="Q231" i="12"/>
  <c r="R231" i="12"/>
  <c r="S231" i="12"/>
  <c r="T231" i="12"/>
  <c r="U231" i="12"/>
  <c r="V231" i="12"/>
  <c r="Q232" i="12"/>
  <c r="R232" i="12"/>
  <c r="S232" i="12"/>
  <c r="T232" i="12"/>
  <c r="U232" i="12"/>
  <c r="V232" i="12"/>
  <c r="Q5" i="13"/>
  <c r="R5" i="13"/>
  <c r="S5" i="13"/>
  <c r="T5" i="13"/>
  <c r="U5" i="13"/>
  <c r="V5" i="13"/>
  <c r="Q7" i="13"/>
  <c r="R7" i="13"/>
  <c r="S7" i="13"/>
  <c r="T7" i="13"/>
  <c r="U7" i="13"/>
  <c r="V7" i="13"/>
  <c r="Q8" i="13"/>
  <c r="R8" i="13"/>
  <c r="S8" i="13"/>
  <c r="T8" i="13"/>
  <c r="U8" i="13"/>
  <c r="V8" i="13"/>
  <c r="Q9" i="13"/>
  <c r="R9" i="13"/>
  <c r="S9" i="13"/>
  <c r="T9" i="13"/>
  <c r="U9" i="13"/>
  <c r="V9" i="13"/>
  <c r="Q10" i="13"/>
  <c r="R10" i="13"/>
  <c r="S10" i="13"/>
  <c r="T10" i="13"/>
  <c r="U10" i="13"/>
  <c r="V10" i="13"/>
  <c r="Q11" i="13"/>
  <c r="R11" i="13"/>
  <c r="S11" i="13"/>
  <c r="T11" i="13"/>
  <c r="U11" i="13"/>
  <c r="V11" i="13"/>
  <c r="Q12" i="13"/>
  <c r="R12" i="13"/>
  <c r="S12" i="13"/>
  <c r="T12" i="13"/>
  <c r="U12" i="13"/>
  <c r="V12" i="13"/>
  <c r="Q13" i="13"/>
  <c r="R13" i="13"/>
  <c r="S13" i="13"/>
  <c r="T13" i="13"/>
  <c r="U13" i="13"/>
  <c r="V13" i="13"/>
  <c r="Q14" i="13"/>
  <c r="R14" i="13"/>
  <c r="S14" i="13"/>
  <c r="T14" i="13"/>
  <c r="U14" i="13"/>
  <c r="V14" i="13"/>
  <c r="Q15" i="13"/>
  <c r="R15" i="13"/>
  <c r="S15" i="13"/>
  <c r="T15" i="13"/>
  <c r="U15" i="13"/>
  <c r="V15" i="13"/>
  <c r="Q17" i="13"/>
  <c r="R17" i="13"/>
  <c r="S17" i="13"/>
  <c r="T17" i="13"/>
  <c r="U17" i="13"/>
  <c r="V17" i="13"/>
  <c r="Q18" i="13"/>
  <c r="R18" i="13"/>
  <c r="S18" i="13"/>
  <c r="T18" i="13"/>
  <c r="U18" i="13"/>
  <c r="V18" i="13"/>
  <c r="Q19" i="13"/>
  <c r="R19" i="13"/>
  <c r="S19" i="13"/>
  <c r="T19" i="13"/>
  <c r="U19" i="13"/>
  <c r="V19" i="13"/>
  <c r="Q20" i="13"/>
  <c r="R20" i="13"/>
  <c r="S20" i="13"/>
  <c r="T20" i="13"/>
  <c r="U20" i="13"/>
  <c r="V20" i="13"/>
  <c r="Q21" i="13"/>
  <c r="R21" i="13"/>
  <c r="S21" i="13"/>
  <c r="T21" i="13"/>
  <c r="U21" i="13"/>
  <c r="V21" i="13"/>
  <c r="Q23" i="13"/>
  <c r="R23" i="13"/>
  <c r="S23" i="13"/>
  <c r="T23" i="13"/>
  <c r="U23" i="13"/>
  <c r="V23" i="13"/>
  <c r="Q24" i="13"/>
  <c r="R24" i="13"/>
  <c r="S24" i="13"/>
  <c r="T24" i="13"/>
  <c r="U24" i="13"/>
  <c r="V24" i="13"/>
  <c r="Q25" i="13"/>
  <c r="R25" i="13"/>
  <c r="S25" i="13"/>
  <c r="T25" i="13"/>
  <c r="U25" i="13"/>
  <c r="V25" i="13"/>
  <c r="Q26" i="13"/>
  <c r="R26" i="13"/>
  <c r="S26" i="13"/>
  <c r="T26" i="13"/>
  <c r="U26" i="13"/>
  <c r="V26" i="13"/>
  <c r="Q28" i="13"/>
  <c r="R28" i="13"/>
  <c r="S28" i="13"/>
  <c r="T28" i="13"/>
  <c r="U28" i="13"/>
  <c r="V28" i="13"/>
  <c r="Q29" i="13"/>
  <c r="R29" i="13"/>
  <c r="S29" i="13"/>
  <c r="T29" i="13"/>
  <c r="U29" i="13"/>
  <c r="V29" i="13"/>
  <c r="Q30" i="13"/>
  <c r="R30" i="13"/>
  <c r="S30" i="13"/>
  <c r="T30" i="13"/>
  <c r="U30" i="13"/>
  <c r="V30" i="13"/>
  <c r="Q31" i="13"/>
  <c r="R31" i="13"/>
  <c r="S31" i="13"/>
  <c r="T31" i="13"/>
  <c r="U31" i="13"/>
  <c r="V31" i="13"/>
  <c r="Q33" i="13"/>
  <c r="R33" i="13"/>
  <c r="S33" i="13"/>
  <c r="T33" i="13"/>
  <c r="U33" i="13"/>
  <c r="V33" i="13"/>
  <c r="Q34" i="13"/>
  <c r="R34" i="13"/>
  <c r="S34" i="13"/>
  <c r="T34" i="13"/>
  <c r="U34" i="13"/>
  <c r="V34" i="13"/>
  <c r="Q35" i="13"/>
  <c r="R35" i="13"/>
  <c r="S35" i="13"/>
  <c r="T35" i="13"/>
  <c r="U35" i="13"/>
  <c r="V35" i="13"/>
  <c r="Q36" i="13"/>
  <c r="R36" i="13"/>
  <c r="S36" i="13"/>
  <c r="T36" i="13"/>
  <c r="U36" i="13"/>
  <c r="V36" i="13"/>
  <c r="Q37" i="13"/>
  <c r="R37" i="13"/>
  <c r="S37" i="13"/>
  <c r="T37" i="13"/>
  <c r="U37" i="13"/>
  <c r="V37" i="13"/>
  <c r="Q39" i="13"/>
  <c r="R39" i="13"/>
  <c r="S39" i="13"/>
  <c r="T39" i="13"/>
  <c r="U39" i="13"/>
  <c r="V39" i="13"/>
  <c r="Q41" i="13"/>
  <c r="R41" i="13"/>
  <c r="S41" i="13"/>
  <c r="T41" i="13"/>
  <c r="U41" i="13"/>
  <c r="V41" i="13"/>
  <c r="Q42" i="13"/>
  <c r="R42" i="13"/>
  <c r="S42" i="13"/>
  <c r="T42" i="13"/>
  <c r="U42" i="13"/>
  <c r="V42" i="13"/>
  <c r="Q43" i="13"/>
  <c r="R43" i="13"/>
  <c r="S43" i="13"/>
  <c r="T43" i="13"/>
  <c r="U43" i="13"/>
  <c r="V43" i="13"/>
  <c r="Q45" i="13"/>
  <c r="R45" i="13"/>
  <c r="S45" i="13"/>
  <c r="T45" i="13"/>
  <c r="U45" i="13"/>
  <c r="V45" i="13"/>
  <c r="Q47" i="13"/>
  <c r="R47" i="13"/>
  <c r="S47" i="13"/>
  <c r="T47" i="13"/>
  <c r="U47" i="13"/>
  <c r="V47" i="13"/>
  <c r="Q48" i="13"/>
  <c r="R48" i="13"/>
  <c r="S48" i="13"/>
  <c r="T48" i="13"/>
  <c r="U48" i="13"/>
  <c r="V48" i="13"/>
  <c r="Q50" i="13"/>
  <c r="R50" i="13"/>
  <c r="S50" i="13"/>
  <c r="T50" i="13"/>
  <c r="U50" i="13"/>
  <c r="V50" i="13"/>
  <c r="Q51" i="13"/>
  <c r="R51" i="13"/>
  <c r="S51" i="13"/>
  <c r="T51" i="13"/>
  <c r="U51" i="13"/>
  <c r="Q53" i="13"/>
  <c r="R53" i="13"/>
  <c r="S53" i="13"/>
  <c r="T53" i="13"/>
  <c r="U53" i="13"/>
  <c r="Q54" i="13"/>
  <c r="R54" i="13"/>
  <c r="S54" i="13"/>
  <c r="T54" i="13"/>
  <c r="U54" i="13"/>
  <c r="Q55" i="13"/>
  <c r="R55" i="13"/>
  <c r="S55" i="13"/>
  <c r="T55" i="13"/>
  <c r="U55" i="13"/>
  <c r="Q56" i="13"/>
  <c r="R56" i="13"/>
  <c r="S56" i="13"/>
  <c r="T56" i="13"/>
  <c r="U56" i="13"/>
  <c r="Q57" i="13"/>
  <c r="R57" i="13"/>
  <c r="S57" i="13"/>
  <c r="T57" i="13"/>
  <c r="U57" i="13"/>
  <c r="Q58" i="13"/>
  <c r="R58" i="13"/>
  <c r="S58" i="13"/>
  <c r="T58" i="13"/>
  <c r="U58" i="13"/>
  <c r="Q59" i="13"/>
  <c r="R59" i="13"/>
  <c r="S59" i="13"/>
  <c r="T59" i="13"/>
  <c r="U59" i="13"/>
  <c r="Q60" i="13"/>
  <c r="R60" i="13"/>
  <c r="S60" i="13"/>
  <c r="T60" i="13"/>
  <c r="U60" i="13"/>
  <c r="Q61" i="13"/>
  <c r="R61" i="13"/>
  <c r="S61" i="13"/>
  <c r="T61" i="13"/>
  <c r="U61" i="13"/>
  <c r="Q63" i="13"/>
  <c r="R63" i="13"/>
  <c r="S63" i="13"/>
  <c r="T63" i="13"/>
  <c r="U63" i="13"/>
  <c r="Q64" i="13"/>
  <c r="R64" i="13"/>
  <c r="S64" i="13"/>
  <c r="T64" i="13"/>
  <c r="U64" i="13"/>
  <c r="Q65" i="13"/>
  <c r="R65" i="13"/>
  <c r="S65" i="13"/>
  <c r="T65" i="13"/>
  <c r="U65" i="13"/>
  <c r="Q66" i="13"/>
  <c r="R66" i="13"/>
  <c r="S66" i="13"/>
  <c r="T66" i="13"/>
  <c r="U66" i="13"/>
  <c r="Q67" i="13"/>
  <c r="R67" i="13"/>
  <c r="S67" i="13"/>
  <c r="T67" i="13"/>
  <c r="U67" i="13"/>
  <c r="Q69" i="13"/>
  <c r="R69" i="13"/>
  <c r="S69" i="13"/>
  <c r="T69" i="13"/>
  <c r="U69" i="13"/>
  <c r="Q70" i="13"/>
  <c r="R70" i="13"/>
  <c r="S70" i="13"/>
  <c r="T70" i="13"/>
  <c r="U70" i="13"/>
  <c r="Q71" i="13"/>
  <c r="R71" i="13"/>
  <c r="S71" i="13"/>
  <c r="T71" i="13"/>
  <c r="U71" i="13"/>
  <c r="Q72" i="13"/>
  <c r="R72" i="13"/>
  <c r="S72" i="13"/>
  <c r="T72" i="13"/>
  <c r="U72" i="13"/>
  <c r="Q74" i="13"/>
  <c r="R74" i="13"/>
  <c r="S74" i="13"/>
  <c r="T74" i="13"/>
  <c r="U74" i="13"/>
  <c r="Q75" i="13"/>
  <c r="R75" i="13"/>
  <c r="S75" i="13"/>
  <c r="T75" i="13"/>
  <c r="U75" i="13"/>
  <c r="Q76" i="13"/>
  <c r="R76" i="13"/>
  <c r="S76" i="13"/>
  <c r="T76" i="13"/>
  <c r="U76" i="13"/>
  <c r="Q77" i="13"/>
  <c r="R77" i="13"/>
  <c r="S77" i="13"/>
  <c r="T77" i="13"/>
  <c r="U77" i="13"/>
  <c r="Q79" i="13"/>
  <c r="R79" i="13"/>
  <c r="S79" i="13"/>
  <c r="T79" i="13"/>
  <c r="U79" i="13"/>
  <c r="Q80" i="13"/>
  <c r="R80" i="13"/>
  <c r="S80" i="13"/>
  <c r="T80" i="13"/>
  <c r="U80" i="13"/>
  <c r="Q81" i="13"/>
  <c r="R81" i="13"/>
  <c r="S81" i="13"/>
  <c r="T81" i="13"/>
  <c r="U81" i="13"/>
  <c r="Q82" i="13"/>
  <c r="R82" i="13"/>
  <c r="S82" i="13"/>
  <c r="T82" i="13"/>
  <c r="U82" i="13"/>
  <c r="Q83" i="13"/>
  <c r="R83" i="13"/>
  <c r="S83" i="13"/>
  <c r="T83" i="13"/>
  <c r="U83" i="13"/>
  <c r="Q85" i="13"/>
  <c r="R85" i="13"/>
  <c r="S85" i="13"/>
  <c r="T85" i="13"/>
  <c r="U85" i="13"/>
  <c r="Q87" i="13"/>
  <c r="R87" i="13"/>
  <c r="S87" i="13"/>
  <c r="T87" i="13"/>
  <c r="U87" i="13"/>
  <c r="Q88" i="13"/>
  <c r="R88" i="13"/>
  <c r="S88" i="13"/>
  <c r="T88" i="13"/>
  <c r="U88" i="13"/>
  <c r="Q89" i="13"/>
  <c r="R89" i="13"/>
  <c r="S89" i="13"/>
  <c r="T89" i="13"/>
  <c r="U89" i="13"/>
  <c r="Q91" i="13"/>
  <c r="R91" i="13"/>
  <c r="S91" i="13"/>
  <c r="T91" i="13"/>
  <c r="U91" i="13"/>
  <c r="Q93" i="13"/>
  <c r="R93" i="13"/>
  <c r="S93" i="13"/>
  <c r="T93" i="13"/>
  <c r="U93" i="13"/>
  <c r="Q94" i="13"/>
  <c r="R94" i="13"/>
  <c r="S94" i="13"/>
  <c r="T94" i="13"/>
  <c r="U94" i="13"/>
  <c r="Q96" i="13"/>
  <c r="R96" i="13"/>
  <c r="S96" i="13"/>
  <c r="T96" i="13"/>
  <c r="U96" i="13"/>
  <c r="Q97" i="13"/>
  <c r="R97" i="13"/>
  <c r="S97" i="13"/>
  <c r="T97" i="13"/>
  <c r="U97" i="13"/>
  <c r="V97" i="13"/>
  <c r="Q99" i="13"/>
  <c r="R99" i="13"/>
  <c r="S99" i="13"/>
  <c r="T99" i="13"/>
  <c r="U99" i="13"/>
  <c r="V99" i="13"/>
  <c r="Q100" i="13"/>
  <c r="R100" i="13"/>
  <c r="S100" i="13"/>
  <c r="T100" i="13"/>
  <c r="U100" i="13"/>
  <c r="V100" i="13"/>
  <c r="Q101" i="13"/>
  <c r="R101" i="13"/>
  <c r="S101" i="13"/>
  <c r="T101" i="13"/>
  <c r="U101" i="13"/>
  <c r="V101" i="13"/>
  <c r="Q102" i="13"/>
  <c r="R102" i="13"/>
  <c r="S102" i="13"/>
  <c r="T102" i="13"/>
  <c r="U102" i="13"/>
  <c r="V102" i="13"/>
  <c r="Q103" i="13"/>
  <c r="R103" i="13"/>
  <c r="S103" i="13"/>
  <c r="T103" i="13"/>
  <c r="U103" i="13"/>
  <c r="V103" i="13"/>
  <c r="Q104" i="13"/>
  <c r="R104" i="13"/>
  <c r="S104" i="13"/>
  <c r="T104" i="13"/>
  <c r="U104" i="13"/>
  <c r="V104" i="13"/>
  <c r="Q105" i="13"/>
  <c r="R105" i="13"/>
  <c r="S105" i="13"/>
  <c r="T105" i="13"/>
  <c r="U105" i="13"/>
  <c r="V105" i="13"/>
  <c r="Q106" i="13"/>
  <c r="R106" i="13"/>
  <c r="S106" i="13"/>
  <c r="T106" i="13"/>
  <c r="U106" i="13"/>
  <c r="V106" i="13"/>
  <c r="Q107" i="13"/>
  <c r="R107" i="13"/>
  <c r="S107" i="13"/>
  <c r="T107" i="13"/>
  <c r="U107" i="13"/>
  <c r="V107" i="13"/>
  <c r="Q109" i="13"/>
  <c r="R109" i="13"/>
  <c r="S109" i="13"/>
  <c r="T109" i="13"/>
  <c r="U109" i="13"/>
  <c r="V109" i="13"/>
  <c r="Q110" i="13"/>
  <c r="R110" i="13"/>
  <c r="S110" i="13"/>
  <c r="T110" i="13"/>
  <c r="U110" i="13"/>
  <c r="V110" i="13"/>
  <c r="Q111" i="13"/>
  <c r="R111" i="13"/>
  <c r="S111" i="13"/>
  <c r="T111" i="13"/>
  <c r="U111" i="13"/>
  <c r="V111" i="13"/>
  <c r="Q112" i="13"/>
  <c r="R112" i="13"/>
  <c r="S112" i="13"/>
  <c r="T112" i="13"/>
  <c r="U112" i="13"/>
  <c r="V112" i="13"/>
  <c r="Q113" i="13"/>
  <c r="R113" i="13"/>
  <c r="S113" i="13"/>
  <c r="T113" i="13"/>
  <c r="U113" i="13"/>
  <c r="V113" i="13"/>
  <c r="Q115" i="13"/>
  <c r="R115" i="13"/>
  <c r="S115" i="13"/>
  <c r="T115" i="13"/>
  <c r="U115" i="13"/>
  <c r="V115" i="13"/>
  <c r="Q116" i="13"/>
  <c r="R116" i="13"/>
  <c r="S116" i="13"/>
  <c r="T116" i="13"/>
  <c r="U116" i="13"/>
  <c r="V116" i="13"/>
  <c r="Q117" i="13"/>
  <c r="R117" i="13"/>
  <c r="S117" i="13"/>
  <c r="T117" i="13"/>
  <c r="U117" i="13"/>
  <c r="V117" i="13"/>
  <c r="Q118" i="13"/>
  <c r="R118" i="13"/>
  <c r="S118" i="13"/>
  <c r="T118" i="13"/>
  <c r="U118" i="13"/>
  <c r="V118" i="13"/>
  <c r="Q120" i="13"/>
  <c r="R120" i="13"/>
  <c r="S120" i="13"/>
  <c r="T120" i="13"/>
  <c r="U120" i="13"/>
  <c r="V120" i="13"/>
  <c r="Q121" i="13"/>
  <c r="R121" i="13"/>
  <c r="S121" i="13"/>
  <c r="T121" i="13"/>
  <c r="U121" i="13"/>
  <c r="V121" i="13"/>
  <c r="Q122" i="13"/>
  <c r="R122" i="13"/>
  <c r="S122" i="13"/>
  <c r="T122" i="13"/>
  <c r="U122" i="13"/>
  <c r="V122" i="13"/>
  <c r="Q123" i="13"/>
  <c r="R123" i="13"/>
  <c r="S123" i="13"/>
  <c r="T123" i="13"/>
  <c r="U123" i="13"/>
  <c r="V123" i="13"/>
  <c r="Q125" i="13"/>
  <c r="R125" i="13"/>
  <c r="S125" i="13"/>
  <c r="T125" i="13"/>
  <c r="U125" i="13"/>
  <c r="V125" i="13"/>
  <c r="Q126" i="13"/>
  <c r="R126" i="13"/>
  <c r="S126" i="13"/>
  <c r="T126" i="13"/>
  <c r="U126" i="13"/>
  <c r="V126" i="13"/>
  <c r="Q127" i="13"/>
  <c r="R127" i="13"/>
  <c r="S127" i="13"/>
  <c r="T127" i="13"/>
  <c r="U127" i="13"/>
  <c r="V127" i="13"/>
  <c r="Q128" i="13"/>
  <c r="R128" i="13"/>
  <c r="S128" i="13"/>
  <c r="T128" i="13"/>
  <c r="U128" i="13"/>
  <c r="V128" i="13"/>
  <c r="Q129" i="13"/>
  <c r="R129" i="13"/>
  <c r="S129" i="13"/>
  <c r="T129" i="13"/>
  <c r="U129" i="13"/>
  <c r="V129" i="13"/>
  <c r="Q131" i="13"/>
  <c r="R131" i="13"/>
  <c r="S131" i="13"/>
  <c r="T131" i="13"/>
  <c r="U131" i="13"/>
  <c r="V131" i="13"/>
  <c r="Q133" i="13"/>
  <c r="R133" i="13"/>
  <c r="S133" i="13"/>
  <c r="T133" i="13"/>
  <c r="U133" i="13"/>
  <c r="V133" i="13"/>
  <c r="Q134" i="13"/>
  <c r="R134" i="13"/>
  <c r="S134" i="13"/>
  <c r="T134" i="13"/>
  <c r="U134" i="13"/>
  <c r="V134" i="13"/>
  <c r="Q135" i="13"/>
  <c r="R135" i="13"/>
  <c r="S135" i="13"/>
  <c r="T135" i="13"/>
  <c r="U135" i="13"/>
  <c r="V135" i="13"/>
  <c r="Q137" i="13"/>
  <c r="R137" i="13"/>
  <c r="S137" i="13"/>
  <c r="T137" i="13"/>
  <c r="U137" i="13"/>
  <c r="V137" i="13"/>
  <c r="Q139" i="13"/>
  <c r="R139" i="13"/>
  <c r="S139" i="13"/>
  <c r="T139" i="13"/>
  <c r="U139" i="13"/>
  <c r="V139" i="13"/>
  <c r="Q140" i="13"/>
  <c r="R140" i="13"/>
  <c r="S140" i="13"/>
  <c r="T140" i="13"/>
  <c r="U140" i="13"/>
  <c r="V140" i="13"/>
  <c r="Q142" i="13"/>
  <c r="R142" i="13"/>
  <c r="S142" i="13"/>
  <c r="T142" i="13"/>
  <c r="U142" i="13"/>
  <c r="V142" i="13"/>
  <c r="Q143" i="13"/>
  <c r="R143" i="13"/>
  <c r="S143" i="13"/>
  <c r="T143" i="13"/>
  <c r="U143" i="13"/>
  <c r="V143" i="13"/>
  <c r="Q145" i="13"/>
  <c r="R145" i="13"/>
  <c r="S145" i="13"/>
  <c r="T145" i="13"/>
  <c r="U145" i="13"/>
  <c r="V145" i="13"/>
  <c r="Q146" i="13"/>
  <c r="R146" i="13"/>
  <c r="S146" i="13"/>
  <c r="T146" i="13"/>
  <c r="U146" i="13"/>
  <c r="V146" i="13"/>
  <c r="Q147" i="13"/>
  <c r="R147" i="13"/>
  <c r="S147" i="13"/>
  <c r="T147" i="13"/>
  <c r="U147" i="13"/>
  <c r="V147" i="13"/>
  <c r="Q148" i="13"/>
  <c r="R148" i="13"/>
  <c r="S148" i="13"/>
  <c r="T148" i="13"/>
  <c r="U148" i="13"/>
  <c r="V148" i="13"/>
  <c r="Q149" i="13"/>
  <c r="R149" i="13"/>
  <c r="S149" i="13"/>
  <c r="T149" i="13"/>
  <c r="U149" i="13"/>
  <c r="V149" i="13"/>
  <c r="Q150" i="13"/>
  <c r="R150" i="13"/>
  <c r="S150" i="13"/>
  <c r="T150" i="13"/>
  <c r="U150" i="13"/>
  <c r="V150" i="13"/>
  <c r="Q151" i="13"/>
  <c r="R151" i="13"/>
  <c r="S151" i="13"/>
  <c r="T151" i="13"/>
  <c r="U151" i="13"/>
  <c r="V151" i="13"/>
  <c r="Q152" i="13"/>
  <c r="R152" i="13"/>
  <c r="S152" i="13"/>
  <c r="T152" i="13"/>
  <c r="U152" i="13"/>
  <c r="V152" i="13"/>
  <c r="Q153" i="13"/>
  <c r="R153" i="13"/>
  <c r="S153" i="13"/>
  <c r="T153" i="13"/>
  <c r="U153" i="13"/>
  <c r="V153" i="13"/>
  <c r="Q155" i="13"/>
  <c r="R155" i="13"/>
  <c r="S155" i="13"/>
  <c r="T155" i="13"/>
  <c r="U155" i="13"/>
  <c r="V155" i="13"/>
  <c r="Q156" i="13"/>
  <c r="R156" i="13"/>
  <c r="S156" i="13"/>
  <c r="T156" i="13"/>
  <c r="U156" i="13"/>
  <c r="V156" i="13"/>
  <c r="Q157" i="13"/>
  <c r="R157" i="13"/>
  <c r="S157" i="13"/>
  <c r="T157" i="13"/>
  <c r="U157" i="13"/>
  <c r="V157" i="13"/>
  <c r="Q158" i="13"/>
  <c r="R158" i="13"/>
  <c r="S158" i="13"/>
  <c r="T158" i="13"/>
  <c r="U158" i="13"/>
  <c r="V158" i="13"/>
  <c r="Q159" i="13"/>
  <c r="R159" i="13"/>
  <c r="S159" i="13"/>
  <c r="T159" i="13"/>
  <c r="U159" i="13"/>
  <c r="V159" i="13"/>
  <c r="Q161" i="13"/>
  <c r="R161" i="13"/>
  <c r="S161" i="13"/>
  <c r="T161" i="13"/>
  <c r="U161" i="13"/>
  <c r="V161" i="13"/>
  <c r="Q162" i="13"/>
  <c r="R162" i="13"/>
  <c r="S162" i="13"/>
  <c r="T162" i="13"/>
  <c r="U162" i="13"/>
  <c r="V162" i="13"/>
  <c r="Q163" i="13"/>
  <c r="R163" i="13"/>
  <c r="S163" i="13"/>
  <c r="T163" i="13"/>
  <c r="U163" i="13"/>
  <c r="V163" i="13"/>
  <c r="Q164" i="13"/>
  <c r="R164" i="13"/>
  <c r="S164" i="13"/>
  <c r="T164" i="13"/>
  <c r="U164" i="13"/>
  <c r="V164" i="13"/>
  <c r="Q166" i="13"/>
  <c r="R166" i="13"/>
  <c r="S166" i="13"/>
  <c r="T166" i="13"/>
  <c r="U166" i="13"/>
  <c r="V166" i="13"/>
  <c r="Q167" i="13"/>
  <c r="R167" i="13"/>
  <c r="S167" i="13"/>
  <c r="T167" i="13"/>
  <c r="U167" i="13"/>
  <c r="V167" i="13"/>
  <c r="Q168" i="13"/>
  <c r="R168" i="13"/>
  <c r="S168" i="13"/>
  <c r="T168" i="13"/>
  <c r="U168" i="13"/>
  <c r="V168" i="13"/>
  <c r="Q169" i="13"/>
  <c r="R169" i="13"/>
  <c r="S169" i="13"/>
  <c r="T169" i="13"/>
  <c r="U169" i="13"/>
  <c r="V169" i="13"/>
  <c r="Q171" i="13"/>
  <c r="R171" i="13"/>
  <c r="S171" i="13"/>
  <c r="T171" i="13"/>
  <c r="U171" i="13"/>
  <c r="V171" i="13"/>
  <c r="Q172" i="13"/>
  <c r="R172" i="13"/>
  <c r="S172" i="13"/>
  <c r="T172" i="13"/>
  <c r="U172" i="13"/>
  <c r="V172" i="13"/>
  <c r="Q173" i="13"/>
  <c r="R173" i="13"/>
  <c r="S173" i="13"/>
  <c r="T173" i="13"/>
  <c r="U173" i="13"/>
  <c r="V173" i="13"/>
  <c r="Q174" i="13"/>
  <c r="R174" i="13"/>
  <c r="S174" i="13"/>
  <c r="T174" i="13"/>
  <c r="U174" i="13"/>
  <c r="V174" i="13"/>
  <c r="Q175" i="13"/>
  <c r="R175" i="13"/>
  <c r="S175" i="13"/>
  <c r="T175" i="13"/>
  <c r="U175" i="13"/>
  <c r="V175" i="13"/>
  <c r="Q177" i="13"/>
  <c r="R177" i="13"/>
  <c r="S177" i="13"/>
  <c r="T177" i="13"/>
  <c r="U177" i="13"/>
  <c r="V177" i="13"/>
  <c r="Q179" i="13"/>
  <c r="R179" i="13"/>
  <c r="S179" i="13"/>
  <c r="T179" i="13"/>
  <c r="U179" i="13"/>
  <c r="V179" i="13"/>
  <c r="Q180" i="13"/>
  <c r="R180" i="13"/>
  <c r="S180" i="13"/>
  <c r="T180" i="13"/>
  <c r="U180" i="13"/>
  <c r="V180" i="13"/>
  <c r="Q181" i="13"/>
  <c r="R181" i="13"/>
  <c r="S181" i="13"/>
  <c r="T181" i="13"/>
  <c r="U181" i="13"/>
  <c r="V181" i="13"/>
  <c r="Q183" i="13"/>
  <c r="R183" i="13"/>
  <c r="S183" i="13"/>
  <c r="T183" i="13"/>
  <c r="U183" i="13"/>
  <c r="V183" i="13"/>
  <c r="Q185" i="13"/>
  <c r="R185" i="13"/>
  <c r="S185" i="13"/>
  <c r="T185" i="13"/>
  <c r="U185" i="13"/>
  <c r="V185" i="13"/>
  <c r="Q186" i="13"/>
  <c r="R186" i="13"/>
  <c r="S186" i="13"/>
  <c r="T186" i="13"/>
  <c r="U186" i="13"/>
  <c r="V186" i="13"/>
  <c r="Q188" i="13"/>
  <c r="R188" i="13"/>
  <c r="S188" i="13"/>
  <c r="T188" i="13"/>
  <c r="U188" i="13"/>
  <c r="V188" i="13"/>
  <c r="Q189" i="13"/>
  <c r="R189" i="13"/>
  <c r="S189" i="13"/>
  <c r="T189" i="13"/>
  <c r="U189" i="13"/>
  <c r="V189" i="13"/>
  <c r="Q191" i="13"/>
  <c r="R191" i="13"/>
  <c r="S191" i="13"/>
  <c r="T191" i="13"/>
  <c r="U191" i="13"/>
  <c r="V191" i="13"/>
  <c r="Q192" i="13"/>
  <c r="R192" i="13"/>
  <c r="S192" i="13"/>
  <c r="T192" i="13"/>
  <c r="U192" i="13"/>
  <c r="V192" i="13"/>
  <c r="Q193" i="13"/>
  <c r="R193" i="13"/>
  <c r="S193" i="13"/>
  <c r="T193" i="13"/>
  <c r="U193" i="13"/>
  <c r="V193" i="13"/>
  <c r="Q194" i="13"/>
  <c r="R194" i="13"/>
  <c r="S194" i="13"/>
  <c r="T194" i="13"/>
  <c r="U194" i="13"/>
  <c r="V194" i="13"/>
  <c r="Q195" i="13"/>
  <c r="R195" i="13"/>
  <c r="S195" i="13"/>
  <c r="T195" i="13"/>
  <c r="U195" i="13"/>
  <c r="V195" i="13"/>
  <c r="Q196" i="13"/>
  <c r="R196" i="13"/>
  <c r="S196" i="13"/>
  <c r="T196" i="13"/>
  <c r="U196" i="13"/>
  <c r="V196" i="13"/>
  <c r="Q197" i="13"/>
  <c r="R197" i="13"/>
  <c r="S197" i="13"/>
  <c r="T197" i="13"/>
  <c r="U197" i="13"/>
  <c r="V197" i="13"/>
  <c r="Q198" i="13"/>
  <c r="R198" i="13"/>
  <c r="S198" i="13"/>
  <c r="T198" i="13"/>
  <c r="U198" i="13"/>
  <c r="V198" i="13"/>
  <c r="Q199" i="13"/>
  <c r="R199" i="13"/>
  <c r="S199" i="13"/>
  <c r="T199" i="13"/>
  <c r="U199" i="13"/>
  <c r="V199" i="13"/>
  <c r="Q201" i="13"/>
  <c r="R201" i="13"/>
  <c r="S201" i="13"/>
  <c r="T201" i="13"/>
  <c r="U201" i="13"/>
  <c r="V201" i="13"/>
  <c r="Q202" i="13"/>
  <c r="R202" i="13"/>
  <c r="S202" i="13"/>
  <c r="T202" i="13"/>
  <c r="U202" i="13"/>
  <c r="V202" i="13"/>
  <c r="Q203" i="13"/>
  <c r="R203" i="13"/>
  <c r="S203" i="13"/>
  <c r="T203" i="13"/>
  <c r="U203" i="13"/>
  <c r="V203" i="13"/>
  <c r="Q204" i="13"/>
  <c r="R204" i="13"/>
  <c r="S204" i="13"/>
  <c r="T204" i="13"/>
  <c r="U204" i="13"/>
  <c r="V204" i="13"/>
  <c r="Q205" i="13"/>
  <c r="R205" i="13"/>
  <c r="S205" i="13"/>
  <c r="T205" i="13"/>
  <c r="U205" i="13"/>
  <c r="V205" i="13"/>
  <c r="Q207" i="13"/>
  <c r="R207" i="13"/>
  <c r="S207" i="13"/>
  <c r="T207" i="13"/>
  <c r="U207" i="13"/>
  <c r="V207" i="13"/>
  <c r="Q208" i="13"/>
  <c r="R208" i="13"/>
  <c r="S208" i="13"/>
  <c r="T208" i="13"/>
  <c r="U208" i="13"/>
  <c r="V208" i="13"/>
  <c r="Q209" i="13"/>
  <c r="R209" i="13"/>
  <c r="S209" i="13"/>
  <c r="T209" i="13"/>
  <c r="U209" i="13"/>
  <c r="V209" i="13"/>
  <c r="Q210" i="13"/>
  <c r="R210" i="13"/>
  <c r="S210" i="13"/>
  <c r="T210" i="13"/>
  <c r="U210" i="13"/>
  <c r="V210" i="13"/>
  <c r="Q212" i="13"/>
  <c r="R212" i="13"/>
  <c r="S212" i="13"/>
  <c r="T212" i="13"/>
  <c r="U212" i="13"/>
  <c r="V212" i="13"/>
  <c r="Q213" i="13"/>
  <c r="R213" i="13"/>
  <c r="S213" i="13"/>
  <c r="T213" i="13"/>
  <c r="U213" i="13"/>
  <c r="V213" i="13"/>
  <c r="Q214" i="13"/>
  <c r="R214" i="13"/>
  <c r="S214" i="13"/>
  <c r="T214" i="13"/>
  <c r="U214" i="13"/>
  <c r="V214" i="13"/>
  <c r="Q215" i="13"/>
  <c r="R215" i="13"/>
  <c r="S215" i="13"/>
  <c r="T215" i="13"/>
  <c r="U215" i="13"/>
  <c r="V215" i="13"/>
  <c r="Q217" i="13"/>
  <c r="R217" i="13"/>
  <c r="S217" i="13"/>
  <c r="T217" i="13"/>
  <c r="U217" i="13"/>
  <c r="V217" i="13"/>
  <c r="Q218" i="13"/>
  <c r="R218" i="13"/>
  <c r="S218" i="13"/>
  <c r="T218" i="13"/>
  <c r="U218" i="13"/>
  <c r="V218" i="13"/>
  <c r="Q219" i="13"/>
  <c r="R219" i="13"/>
  <c r="S219" i="13"/>
  <c r="T219" i="13"/>
  <c r="U219" i="13"/>
  <c r="V219" i="13"/>
  <c r="Q220" i="13"/>
  <c r="R220" i="13"/>
  <c r="S220" i="13"/>
  <c r="T220" i="13"/>
  <c r="U220" i="13"/>
  <c r="V220" i="13"/>
  <c r="Q221" i="13"/>
  <c r="R221" i="13"/>
  <c r="S221" i="13"/>
  <c r="T221" i="13"/>
  <c r="U221" i="13"/>
  <c r="V221" i="13"/>
  <c r="Q223" i="13"/>
  <c r="R223" i="13"/>
  <c r="S223" i="13"/>
  <c r="T223" i="13"/>
  <c r="U223" i="13"/>
  <c r="V223" i="13"/>
  <c r="Q225" i="13"/>
  <c r="R225" i="13"/>
  <c r="S225" i="13"/>
  <c r="T225" i="13"/>
  <c r="U225" i="13"/>
  <c r="V225" i="13"/>
  <c r="Q226" i="13"/>
  <c r="R226" i="13"/>
  <c r="S226" i="13"/>
  <c r="T226" i="13"/>
  <c r="U226" i="13"/>
  <c r="V226" i="13"/>
  <c r="Q227" i="13"/>
  <c r="R227" i="13"/>
  <c r="S227" i="13"/>
  <c r="T227" i="13"/>
  <c r="U227" i="13"/>
  <c r="V227" i="13"/>
  <c r="Q229" i="13"/>
  <c r="R229" i="13"/>
  <c r="S229" i="13"/>
  <c r="T229" i="13"/>
  <c r="U229" i="13"/>
  <c r="V229" i="13"/>
  <c r="Q231" i="13"/>
  <c r="R231" i="13"/>
  <c r="S231" i="13"/>
  <c r="T231" i="13"/>
  <c r="U231" i="13"/>
  <c r="V231" i="13"/>
  <c r="Q232" i="13"/>
  <c r="R232" i="13"/>
  <c r="S232" i="13"/>
  <c r="T232" i="13"/>
  <c r="U232" i="13"/>
  <c r="V232" i="13"/>
  <c r="Q5" i="14"/>
  <c r="R5" i="14"/>
  <c r="S5" i="14"/>
  <c r="T5" i="14"/>
  <c r="U5" i="14"/>
  <c r="V5" i="14"/>
  <c r="Q7" i="14"/>
  <c r="R7" i="14"/>
  <c r="S7" i="14"/>
  <c r="T7" i="14"/>
  <c r="U7" i="14"/>
  <c r="V7" i="14"/>
  <c r="Q8" i="14"/>
  <c r="R8" i="14"/>
  <c r="S8" i="14"/>
  <c r="T8" i="14"/>
  <c r="U8" i="14"/>
  <c r="V8" i="14"/>
  <c r="Q9" i="14"/>
  <c r="R9" i="14"/>
  <c r="S9" i="14"/>
  <c r="T9" i="14"/>
  <c r="U9" i="14"/>
  <c r="V9" i="14"/>
  <c r="Q10" i="14"/>
  <c r="R10" i="14"/>
  <c r="S10" i="14"/>
  <c r="T10" i="14"/>
  <c r="U10" i="14"/>
  <c r="V10" i="14"/>
  <c r="Q11" i="14"/>
  <c r="R11" i="14"/>
  <c r="S11" i="14"/>
  <c r="T11" i="14"/>
  <c r="U11" i="14"/>
  <c r="V11" i="14"/>
  <c r="Q12" i="14"/>
  <c r="R12" i="14"/>
  <c r="S12" i="14"/>
  <c r="T12" i="14"/>
  <c r="U12" i="14"/>
  <c r="V12" i="14"/>
  <c r="Q13" i="14"/>
  <c r="R13" i="14"/>
  <c r="S13" i="14"/>
  <c r="T13" i="14"/>
  <c r="U13" i="14"/>
  <c r="V13" i="14"/>
  <c r="Q14" i="14"/>
  <c r="R14" i="14"/>
  <c r="S14" i="14"/>
  <c r="T14" i="14"/>
  <c r="U14" i="14"/>
  <c r="V14" i="14"/>
  <c r="Q15" i="14"/>
  <c r="R15" i="14"/>
  <c r="S15" i="14"/>
  <c r="T15" i="14"/>
  <c r="U15" i="14"/>
  <c r="V15" i="14"/>
  <c r="Q17" i="14"/>
  <c r="R17" i="14"/>
  <c r="S17" i="14"/>
  <c r="T17" i="14"/>
  <c r="U17" i="14"/>
  <c r="V17" i="14"/>
  <c r="Q18" i="14"/>
  <c r="R18" i="14"/>
  <c r="S18" i="14"/>
  <c r="T18" i="14"/>
  <c r="U18" i="14"/>
  <c r="V18" i="14"/>
  <c r="Q19" i="14"/>
  <c r="R19" i="14"/>
  <c r="S19" i="14"/>
  <c r="T19" i="14"/>
  <c r="U19" i="14"/>
  <c r="V19" i="14"/>
  <c r="Q20" i="14"/>
  <c r="R20" i="14"/>
  <c r="S20" i="14"/>
  <c r="T20" i="14"/>
  <c r="U20" i="14"/>
  <c r="V20" i="14"/>
  <c r="Q21" i="14"/>
  <c r="R21" i="14"/>
  <c r="S21" i="14"/>
  <c r="T21" i="14"/>
  <c r="U21" i="14"/>
  <c r="V21" i="14"/>
  <c r="Q23" i="14"/>
  <c r="R23" i="14"/>
  <c r="S23" i="14"/>
  <c r="T23" i="14"/>
  <c r="U23" i="14"/>
  <c r="V23" i="14"/>
  <c r="Q24" i="14"/>
  <c r="R24" i="14"/>
  <c r="S24" i="14"/>
  <c r="T24" i="14"/>
  <c r="U24" i="14"/>
  <c r="V24" i="14"/>
  <c r="Q25" i="14"/>
  <c r="R25" i="14"/>
  <c r="S25" i="14"/>
  <c r="T25" i="14"/>
  <c r="U25" i="14"/>
  <c r="V25" i="14"/>
  <c r="Q26" i="14"/>
  <c r="R26" i="14"/>
  <c r="S26" i="14"/>
  <c r="T26" i="14"/>
  <c r="U26" i="14"/>
  <c r="V26" i="14"/>
  <c r="Q28" i="14"/>
  <c r="R28" i="14"/>
  <c r="S28" i="14"/>
  <c r="T28" i="14"/>
  <c r="U28" i="14"/>
  <c r="V28" i="14"/>
  <c r="Q29" i="14"/>
  <c r="R29" i="14"/>
  <c r="S29" i="14"/>
  <c r="T29" i="14"/>
  <c r="U29" i="14"/>
  <c r="V29" i="14"/>
  <c r="Q30" i="14"/>
  <c r="R30" i="14"/>
  <c r="S30" i="14"/>
  <c r="T30" i="14"/>
  <c r="U30" i="14"/>
  <c r="V30" i="14"/>
  <c r="Q31" i="14"/>
  <c r="R31" i="14"/>
  <c r="S31" i="14"/>
  <c r="T31" i="14"/>
  <c r="U31" i="14"/>
  <c r="V31" i="14"/>
  <c r="Q33" i="14"/>
  <c r="R33" i="14"/>
  <c r="S33" i="14"/>
  <c r="T33" i="14"/>
  <c r="U33" i="14"/>
  <c r="V33" i="14"/>
  <c r="Q34" i="14"/>
  <c r="R34" i="14"/>
  <c r="S34" i="14"/>
  <c r="T34" i="14"/>
  <c r="U34" i="14"/>
  <c r="V34" i="14"/>
  <c r="Q35" i="14"/>
  <c r="R35" i="14"/>
  <c r="S35" i="14"/>
  <c r="T35" i="14"/>
  <c r="U35" i="14"/>
  <c r="V35" i="14"/>
  <c r="Q36" i="14"/>
  <c r="R36" i="14"/>
  <c r="S36" i="14"/>
  <c r="T36" i="14"/>
  <c r="U36" i="14"/>
  <c r="V36" i="14"/>
  <c r="Q37" i="14"/>
  <c r="R37" i="14"/>
  <c r="S37" i="14"/>
  <c r="T37" i="14"/>
  <c r="U37" i="14"/>
  <c r="V37" i="14"/>
  <c r="Q39" i="14"/>
  <c r="R39" i="14"/>
  <c r="S39" i="14"/>
  <c r="T39" i="14"/>
  <c r="U39" i="14"/>
  <c r="V39" i="14"/>
  <c r="Q41" i="14"/>
  <c r="R41" i="14"/>
  <c r="S41" i="14"/>
  <c r="T41" i="14"/>
  <c r="U41" i="14"/>
  <c r="V41" i="14"/>
  <c r="Q42" i="14"/>
  <c r="R42" i="14"/>
  <c r="S42" i="14"/>
  <c r="T42" i="14"/>
  <c r="U42" i="14"/>
  <c r="V42" i="14"/>
  <c r="Q43" i="14"/>
  <c r="R43" i="14"/>
  <c r="S43" i="14"/>
  <c r="T43" i="14"/>
  <c r="U43" i="14"/>
  <c r="V43" i="14"/>
  <c r="Q45" i="14"/>
  <c r="R45" i="14"/>
  <c r="S45" i="14"/>
  <c r="T45" i="14"/>
  <c r="U45" i="14"/>
  <c r="V45" i="14"/>
  <c r="Q47" i="14"/>
  <c r="R47" i="14"/>
  <c r="S47" i="14"/>
  <c r="T47" i="14"/>
  <c r="U47" i="14"/>
  <c r="V47" i="14"/>
  <c r="Q48" i="14"/>
  <c r="R48" i="14"/>
  <c r="S48" i="14"/>
  <c r="T48" i="14"/>
  <c r="U48" i="14"/>
  <c r="V48" i="14"/>
  <c r="Q50" i="14"/>
  <c r="R50" i="14"/>
  <c r="S50" i="14"/>
  <c r="T50" i="14"/>
  <c r="U50" i="14"/>
  <c r="V50" i="14"/>
  <c r="Q51" i="14"/>
  <c r="R51" i="14"/>
  <c r="S51" i="14"/>
  <c r="T51" i="14"/>
  <c r="U51" i="14"/>
  <c r="Q53" i="14"/>
  <c r="R53" i="14"/>
  <c r="S53" i="14"/>
  <c r="T53" i="14"/>
  <c r="U53" i="14"/>
  <c r="Q54" i="14"/>
  <c r="R54" i="14"/>
  <c r="S54" i="14"/>
  <c r="T54" i="14"/>
  <c r="U54" i="14"/>
  <c r="Q55" i="14"/>
  <c r="R55" i="14"/>
  <c r="S55" i="14"/>
  <c r="T55" i="14"/>
  <c r="U55" i="14"/>
  <c r="Q56" i="14"/>
  <c r="R56" i="14"/>
  <c r="S56" i="14"/>
  <c r="T56" i="14"/>
  <c r="U56" i="14"/>
  <c r="Q57" i="14"/>
  <c r="R57" i="14"/>
  <c r="S57" i="14"/>
  <c r="T57" i="14"/>
  <c r="U57" i="14"/>
  <c r="Q58" i="14"/>
  <c r="R58" i="14"/>
  <c r="S58" i="14"/>
  <c r="T58" i="14"/>
  <c r="U58" i="14"/>
  <c r="Q59" i="14"/>
  <c r="R59" i="14"/>
  <c r="S59" i="14"/>
  <c r="T59" i="14"/>
  <c r="U59" i="14"/>
  <c r="Q60" i="14"/>
  <c r="R60" i="14"/>
  <c r="S60" i="14"/>
  <c r="T60" i="14"/>
  <c r="U60" i="14"/>
  <c r="Q61" i="14"/>
  <c r="R61" i="14"/>
  <c r="S61" i="14"/>
  <c r="T61" i="14"/>
  <c r="U61" i="14"/>
  <c r="Q63" i="14"/>
  <c r="R63" i="14"/>
  <c r="S63" i="14"/>
  <c r="T63" i="14"/>
  <c r="U63" i="14"/>
  <c r="Q64" i="14"/>
  <c r="R64" i="14"/>
  <c r="S64" i="14"/>
  <c r="T64" i="14"/>
  <c r="U64" i="14"/>
  <c r="Q65" i="14"/>
  <c r="R65" i="14"/>
  <c r="S65" i="14"/>
  <c r="T65" i="14"/>
  <c r="U65" i="14"/>
  <c r="Q66" i="14"/>
  <c r="R66" i="14"/>
  <c r="S66" i="14"/>
  <c r="T66" i="14"/>
  <c r="U66" i="14"/>
  <c r="Q67" i="14"/>
  <c r="R67" i="14"/>
  <c r="S67" i="14"/>
  <c r="T67" i="14"/>
  <c r="U67" i="14"/>
  <c r="Q69" i="14"/>
  <c r="R69" i="14"/>
  <c r="S69" i="14"/>
  <c r="T69" i="14"/>
  <c r="U69" i="14"/>
  <c r="Q70" i="14"/>
  <c r="R70" i="14"/>
  <c r="S70" i="14"/>
  <c r="T70" i="14"/>
  <c r="U70" i="14"/>
  <c r="Q71" i="14"/>
  <c r="R71" i="14"/>
  <c r="S71" i="14"/>
  <c r="T71" i="14"/>
  <c r="U71" i="14"/>
  <c r="Q72" i="14"/>
  <c r="R72" i="14"/>
  <c r="S72" i="14"/>
  <c r="T72" i="14"/>
  <c r="U72" i="14"/>
  <c r="Q74" i="14"/>
  <c r="R74" i="14"/>
  <c r="S74" i="14"/>
  <c r="T74" i="14"/>
  <c r="U74" i="14"/>
  <c r="Q75" i="14"/>
  <c r="R75" i="14"/>
  <c r="S75" i="14"/>
  <c r="T75" i="14"/>
  <c r="U75" i="14"/>
  <c r="Q76" i="14"/>
  <c r="R76" i="14"/>
  <c r="S76" i="14"/>
  <c r="T76" i="14"/>
  <c r="U76" i="14"/>
  <c r="Q77" i="14"/>
  <c r="R77" i="14"/>
  <c r="S77" i="14"/>
  <c r="T77" i="14"/>
  <c r="U77" i="14"/>
  <c r="Q79" i="14"/>
  <c r="R79" i="14"/>
  <c r="S79" i="14"/>
  <c r="T79" i="14"/>
  <c r="U79" i="14"/>
  <c r="Q80" i="14"/>
  <c r="R80" i="14"/>
  <c r="S80" i="14"/>
  <c r="T80" i="14"/>
  <c r="U80" i="14"/>
  <c r="Q81" i="14"/>
  <c r="R81" i="14"/>
  <c r="S81" i="14"/>
  <c r="T81" i="14"/>
  <c r="U81" i="14"/>
  <c r="Q82" i="14"/>
  <c r="R82" i="14"/>
  <c r="S82" i="14"/>
  <c r="T82" i="14"/>
  <c r="U82" i="14"/>
  <c r="Q83" i="14"/>
  <c r="R83" i="14"/>
  <c r="S83" i="14"/>
  <c r="T83" i="14"/>
  <c r="U83" i="14"/>
  <c r="Q85" i="14"/>
  <c r="R85" i="14"/>
  <c r="S85" i="14"/>
  <c r="T85" i="14"/>
  <c r="U85" i="14"/>
  <c r="Q87" i="14"/>
  <c r="R87" i="14"/>
  <c r="S87" i="14"/>
  <c r="T87" i="14"/>
  <c r="U87" i="14"/>
  <c r="Q88" i="14"/>
  <c r="R88" i="14"/>
  <c r="S88" i="14"/>
  <c r="T88" i="14"/>
  <c r="U88" i="14"/>
  <c r="Q89" i="14"/>
  <c r="R89" i="14"/>
  <c r="S89" i="14"/>
  <c r="T89" i="14"/>
  <c r="U89" i="14"/>
  <c r="Q91" i="14"/>
  <c r="R91" i="14"/>
  <c r="S91" i="14"/>
  <c r="T91" i="14"/>
  <c r="U91" i="14"/>
  <c r="Q93" i="14"/>
  <c r="R93" i="14"/>
  <c r="S93" i="14"/>
  <c r="T93" i="14"/>
  <c r="U93" i="14"/>
  <c r="Q94" i="14"/>
  <c r="R94" i="14"/>
  <c r="S94" i="14"/>
  <c r="T94" i="14"/>
  <c r="U94" i="14"/>
  <c r="Q96" i="14"/>
  <c r="R96" i="14"/>
  <c r="S96" i="14"/>
  <c r="T96" i="14"/>
  <c r="U96" i="14"/>
  <c r="Q97" i="14"/>
  <c r="R97" i="14"/>
  <c r="S97" i="14"/>
  <c r="T97" i="14"/>
  <c r="U97" i="14"/>
  <c r="V97" i="14"/>
  <c r="Q99" i="14"/>
  <c r="R99" i="14"/>
  <c r="S99" i="14"/>
  <c r="T99" i="14"/>
  <c r="U99" i="14"/>
  <c r="V99" i="14"/>
  <c r="Q100" i="14"/>
  <c r="R100" i="14"/>
  <c r="S100" i="14"/>
  <c r="T100" i="14"/>
  <c r="U100" i="14"/>
  <c r="V100" i="14"/>
  <c r="Q101" i="14"/>
  <c r="R101" i="14"/>
  <c r="S101" i="14"/>
  <c r="T101" i="14"/>
  <c r="U101" i="14"/>
  <c r="V101" i="14"/>
  <c r="Q102" i="14"/>
  <c r="R102" i="14"/>
  <c r="S102" i="14"/>
  <c r="T102" i="14"/>
  <c r="U102" i="14"/>
  <c r="V102" i="14"/>
  <c r="Q103" i="14"/>
  <c r="R103" i="14"/>
  <c r="S103" i="14"/>
  <c r="T103" i="14"/>
  <c r="U103" i="14"/>
  <c r="V103" i="14"/>
  <c r="Q104" i="14"/>
  <c r="R104" i="14"/>
  <c r="S104" i="14"/>
  <c r="T104" i="14"/>
  <c r="U104" i="14"/>
  <c r="V104" i="14"/>
  <c r="Q105" i="14"/>
  <c r="R105" i="14"/>
  <c r="S105" i="14"/>
  <c r="T105" i="14"/>
  <c r="U105" i="14"/>
  <c r="V105" i="14"/>
  <c r="Q106" i="14"/>
  <c r="R106" i="14"/>
  <c r="S106" i="14"/>
  <c r="T106" i="14"/>
  <c r="U106" i="14"/>
  <c r="V106" i="14"/>
  <c r="Q107" i="14"/>
  <c r="R107" i="14"/>
  <c r="S107" i="14"/>
  <c r="T107" i="14"/>
  <c r="U107" i="14"/>
  <c r="V107" i="14"/>
  <c r="Q109" i="14"/>
  <c r="R109" i="14"/>
  <c r="S109" i="14"/>
  <c r="T109" i="14"/>
  <c r="U109" i="14"/>
  <c r="V109" i="14"/>
  <c r="Q110" i="14"/>
  <c r="R110" i="14"/>
  <c r="S110" i="14"/>
  <c r="T110" i="14"/>
  <c r="U110" i="14"/>
  <c r="V110" i="14"/>
  <c r="Q111" i="14"/>
  <c r="R111" i="14"/>
  <c r="S111" i="14"/>
  <c r="T111" i="14"/>
  <c r="U111" i="14"/>
  <c r="V111" i="14"/>
  <c r="Q112" i="14"/>
  <c r="R112" i="14"/>
  <c r="S112" i="14"/>
  <c r="T112" i="14"/>
  <c r="U112" i="14"/>
  <c r="V112" i="14"/>
  <c r="Q113" i="14"/>
  <c r="R113" i="14"/>
  <c r="S113" i="14"/>
  <c r="T113" i="14"/>
  <c r="U113" i="14"/>
  <c r="V113" i="14"/>
  <c r="Q115" i="14"/>
  <c r="R115" i="14"/>
  <c r="S115" i="14"/>
  <c r="T115" i="14"/>
  <c r="U115" i="14"/>
  <c r="V115" i="14"/>
  <c r="Q116" i="14"/>
  <c r="R116" i="14"/>
  <c r="S116" i="14"/>
  <c r="T116" i="14"/>
  <c r="U116" i="14"/>
  <c r="V116" i="14"/>
  <c r="Q117" i="14"/>
  <c r="R117" i="14"/>
  <c r="S117" i="14"/>
  <c r="T117" i="14"/>
  <c r="U117" i="14"/>
  <c r="V117" i="14"/>
  <c r="Q118" i="14"/>
  <c r="R118" i="14"/>
  <c r="S118" i="14"/>
  <c r="T118" i="14"/>
  <c r="U118" i="14"/>
  <c r="V118" i="14"/>
  <c r="Q120" i="14"/>
  <c r="R120" i="14"/>
  <c r="S120" i="14"/>
  <c r="T120" i="14"/>
  <c r="U120" i="14"/>
  <c r="V120" i="14"/>
  <c r="Q121" i="14"/>
  <c r="R121" i="14"/>
  <c r="S121" i="14"/>
  <c r="T121" i="14"/>
  <c r="U121" i="14"/>
  <c r="V121" i="14"/>
  <c r="Q122" i="14"/>
  <c r="R122" i="14"/>
  <c r="S122" i="14"/>
  <c r="T122" i="14"/>
  <c r="U122" i="14"/>
  <c r="V122" i="14"/>
  <c r="Q123" i="14"/>
  <c r="R123" i="14"/>
  <c r="S123" i="14"/>
  <c r="T123" i="14"/>
  <c r="U123" i="14"/>
  <c r="V123" i="14"/>
  <c r="Q125" i="14"/>
  <c r="R125" i="14"/>
  <c r="S125" i="14"/>
  <c r="T125" i="14"/>
  <c r="U125" i="14"/>
  <c r="V125" i="14"/>
  <c r="Q126" i="14"/>
  <c r="R126" i="14"/>
  <c r="S126" i="14"/>
  <c r="T126" i="14"/>
  <c r="U126" i="14"/>
  <c r="V126" i="14"/>
  <c r="Q127" i="14"/>
  <c r="R127" i="14"/>
  <c r="S127" i="14"/>
  <c r="T127" i="14"/>
  <c r="U127" i="14"/>
  <c r="V127" i="14"/>
  <c r="Q128" i="14"/>
  <c r="R128" i="14"/>
  <c r="S128" i="14"/>
  <c r="T128" i="14"/>
  <c r="U128" i="14"/>
  <c r="V128" i="14"/>
  <c r="Q129" i="14"/>
  <c r="R129" i="14"/>
  <c r="S129" i="14"/>
  <c r="T129" i="14"/>
  <c r="U129" i="14"/>
  <c r="V129" i="14"/>
  <c r="Q131" i="14"/>
  <c r="R131" i="14"/>
  <c r="S131" i="14"/>
  <c r="T131" i="14"/>
  <c r="U131" i="14"/>
  <c r="V131" i="14"/>
  <c r="Q133" i="14"/>
  <c r="R133" i="14"/>
  <c r="S133" i="14"/>
  <c r="T133" i="14"/>
  <c r="U133" i="14"/>
  <c r="V133" i="14"/>
  <c r="Q134" i="14"/>
  <c r="R134" i="14"/>
  <c r="S134" i="14"/>
  <c r="T134" i="14"/>
  <c r="U134" i="14"/>
  <c r="V134" i="14"/>
  <c r="Q135" i="14"/>
  <c r="R135" i="14"/>
  <c r="S135" i="14"/>
  <c r="T135" i="14"/>
  <c r="U135" i="14"/>
  <c r="V135" i="14"/>
  <c r="Q137" i="14"/>
  <c r="R137" i="14"/>
  <c r="S137" i="14"/>
  <c r="T137" i="14"/>
  <c r="U137" i="14"/>
  <c r="V137" i="14"/>
  <c r="Q139" i="14"/>
  <c r="R139" i="14"/>
  <c r="S139" i="14"/>
  <c r="T139" i="14"/>
  <c r="U139" i="14"/>
  <c r="V139" i="14"/>
  <c r="Q140" i="14"/>
  <c r="R140" i="14"/>
  <c r="S140" i="14"/>
  <c r="T140" i="14"/>
  <c r="U140" i="14"/>
  <c r="V140" i="14"/>
  <c r="Q142" i="14"/>
  <c r="R142" i="14"/>
  <c r="S142" i="14"/>
  <c r="T142" i="14"/>
  <c r="U142" i="14"/>
  <c r="V142" i="14"/>
  <c r="Q143" i="14"/>
  <c r="R143" i="14"/>
  <c r="S143" i="14"/>
  <c r="T143" i="14"/>
  <c r="U143" i="14"/>
  <c r="V143" i="14"/>
  <c r="Q145" i="14"/>
  <c r="R145" i="14"/>
  <c r="S145" i="14"/>
  <c r="T145" i="14"/>
  <c r="U145" i="14"/>
  <c r="V145" i="14"/>
  <c r="Q146" i="14"/>
  <c r="R146" i="14"/>
  <c r="S146" i="14"/>
  <c r="T146" i="14"/>
  <c r="U146" i="14"/>
  <c r="V146" i="14"/>
  <c r="Q147" i="14"/>
  <c r="R147" i="14"/>
  <c r="S147" i="14"/>
  <c r="T147" i="14"/>
  <c r="U147" i="14"/>
  <c r="V147" i="14"/>
  <c r="Q148" i="14"/>
  <c r="R148" i="14"/>
  <c r="S148" i="14"/>
  <c r="T148" i="14"/>
  <c r="U148" i="14"/>
  <c r="V148" i="14"/>
  <c r="Q149" i="14"/>
  <c r="R149" i="14"/>
  <c r="S149" i="14"/>
  <c r="T149" i="14"/>
  <c r="U149" i="14"/>
  <c r="V149" i="14"/>
  <c r="Q150" i="14"/>
  <c r="R150" i="14"/>
  <c r="S150" i="14"/>
  <c r="T150" i="14"/>
  <c r="U150" i="14"/>
  <c r="V150" i="14"/>
  <c r="Q151" i="14"/>
  <c r="R151" i="14"/>
  <c r="S151" i="14"/>
  <c r="T151" i="14"/>
  <c r="U151" i="14"/>
  <c r="V151" i="14"/>
  <c r="Q152" i="14"/>
  <c r="R152" i="14"/>
  <c r="S152" i="14"/>
  <c r="T152" i="14"/>
  <c r="U152" i="14"/>
  <c r="V152" i="14"/>
  <c r="Q153" i="14"/>
  <c r="R153" i="14"/>
  <c r="S153" i="14"/>
  <c r="T153" i="14"/>
  <c r="U153" i="14"/>
  <c r="V153" i="14"/>
  <c r="Q155" i="14"/>
  <c r="R155" i="14"/>
  <c r="S155" i="14"/>
  <c r="T155" i="14"/>
  <c r="U155" i="14"/>
  <c r="V155" i="14"/>
  <c r="Q156" i="14"/>
  <c r="R156" i="14"/>
  <c r="S156" i="14"/>
  <c r="T156" i="14"/>
  <c r="U156" i="14"/>
  <c r="V156" i="14"/>
  <c r="Q157" i="14"/>
  <c r="R157" i="14"/>
  <c r="S157" i="14"/>
  <c r="T157" i="14"/>
  <c r="U157" i="14"/>
  <c r="V157" i="14"/>
  <c r="Q158" i="14"/>
  <c r="R158" i="14"/>
  <c r="S158" i="14"/>
  <c r="T158" i="14"/>
  <c r="U158" i="14"/>
  <c r="V158" i="14"/>
  <c r="Q159" i="14"/>
  <c r="R159" i="14"/>
  <c r="S159" i="14"/>
  <c r="T159" i="14"/>
  <c r="U159" i="14"/>
  <c r="V159" i="14"/>
  <c r="Q161" i="14"/>
  <c r="R161" i="14"/>
  <c r="S161" i="14"/>
  <c r="T161" i="14"/>
  <c r="U161" i="14"/>
  <c r="V161" i="14"/>
  <c r="Q162" i="14"/>
  <c r="R162" i="14"/>
  <c r="S162" i="14"/>
  <c r="T162" i="14"/>
  <c r="U162" i="14"/>
  <c r="V162" i="14"/>
  <c r="Q163" i="14"/>
  <c r="R163" i="14"/>
  <c r="S163" i="14"/>
  <c r="T163" i="14"/>
  <c r="U163" i="14"/>
  <c r="V163" i="14"/>
  <c r="Q164" i="14"/>
  <c r="R164" i="14"/>
  <c r="S164" i="14"/>
  <c r="T164" i="14"/>
  <c r="U164" i="14"/>
  <c r="V164" i="14"/>
  <c r="Q166" i="14"/>
  <c r="R166" i="14"/>
  <c r="S166" i="14"/>
  <c r="T166" i="14"/>
  <c r="U166" i="14"/>
  <c r="V166" i="14"/>
  <c r="Q167" i="14"/>
  <c r="R167" i="14"/>
  <c r="S167" i="14"/>
  <c r="T167" i="14"/>
  <c r="U167" i="14"/>
  <c r="V167" i="14"/>
  <c r="Q168" i="14"/>
  <c r="R168" i="14"/>
  <c r="S168" i="14"/>
  <c r="T168" i="14"/>
  <c r="U168" i="14"/>
  <c r="V168" i="14"/>
  <c r="Q169" i="14"/>
  <c r="R169" i="14"/>
  <c r="S169" i="14"/>
  <c r="T169" i="14"/>
  <c r="U169" i="14"/>
  <c r="V169" i="14"/>
  <c r="Q171" i="14"/>
  <c r="R171" i="14"/>
  <c r="S171" i="14"/>
  <c r="T171" i="14"/>
  <c r="U171" i="14"/>
  <c r="V171" i="14"/>
  <c r="Q172" i="14"/>
  <c r="R172" i="14"/>
  <c r="S172" i="14"/>
  <c r="T172" i="14"/>
  <c r="U172" i="14"/>
  <c r="V172" i="14"/>
  <c r="Q173" i="14"/>
  <c r="R173" i="14"/>
  <c r="S173" i="14"/>
  <c r="T173" i="14"/>
  <c r="U173" i="14"/>
  <c r="V173" i="14"/>
  <c r="Q174" i="14"/>
  <c r="R174" i="14"/>
  <c r="S174" i="14"/>
  <c r="T174" i="14"/>
  <c r="U174" i="14"/>
  <c r="V174" i="14"/>
  <c r="Q175" i="14"/>
  <c r="R175" i="14"/>
  <c r="S175" i="14"/>
  <c r="T175" i="14"/>
  <c r="U175" i="14"/>
  <c r="V175" i="14"/>
  <c r="Q177" i="14"/>
  <c r="R177" i="14"/>
  <c r="S177" i="14"/>
  <c r="T177" i="14"/>
  <c r="U177" i="14"/>
  <c r="V177" i="14"/>
  <c r="Q179" i="14"/>
  <c r="R179" i="14"/>
  <c r="S179" i="14"/>
  <c r="T179" i="14"/>
  <c r="U179" i="14"/>
  <c r="V179" i="14"/>
  <c r="Q180" i="14"/>
  <c r="R180" i="14"/>
  <c r="S180" i="14"/>
  <c r="T180" i="14"/>
  <c r="U180" i="14"/>
  <c r="V180" i="14"/>
  <c r="Q181" i="14"/>
  <c r="R181" i="14"/>
  <c r="S181" i="14"/>
  <c r="T181" i="14"/>
  <c r="U181" i="14"/>
  <c r="V181" i="14"/>
  <c r="Q183" i="14"/>
  <c r="R183" i="14"/>
  <c r="S183" i="14"/>
  <c r="T183" i="14"/>
  <c r="U183" i="14"/>
  <c r="V183" i="14"/>
  <c r="Q185" i="14"/>
  <c r="R185" i="14"/>
  <c r="S185" i="14"/>
  <c r="T185" i="14"/>
  <c r="U185" i="14"/>
  <c r="V185" i="14"/>
  <c r="Q186" i="14"/>
  <c r="R186" i="14"/>
  <c r="S186" i="14"/>
  <c r="T186" i="14"/>
  <c r="U186" i="14"/>
  <c r="V186" i="14"/>
  <c r="Q188" i="14"/>
  <c r="R188" i="14"/>
  <c r="S188" i="14"/>
  <c r="T188" i="14"/>
  <c r="U188" i="14"/>
  <c r="V188" i="14"/>
  <c r="Q189" i="14"/>
  <c r="R189" i="14"/>
  <c r="S189" i="14"/>
  <c r="T189" i="14"/>
  <c r="U189" i="14"/>
  <c r="V189" i="14"/>
  <c r="Q191" i="14"/>
  <c r="R191" i="14"/>
  <c r="S191" i="14"/>
  <c r="T191" i="14"/>
  <c r="U191" i="14"/>
  <c r="V191" i="14"/>
  <c r="Q192" i="14"/>
  <c r="R192" i="14"/>
  <c r="S192" i="14"/>
  <c r="T192" i="14"/>
  <c r="U192" i="14"/>
  <c r="V192" i="14"/>
  <c r="Q193" i="14"/>
  <c r="R193" i="14"/>
  <c r="S193" i="14"/>
  <c r="T193" i="14"/>
  <c r="U193" i="14"/>
  <c r="V193" i="14"/>
  <c r="Q194" i="14"/>
  <c r="R194" i="14"/>
  <c r="S194" i="14"/>
  <c r="T194" i="14"/>
  <c r="U194" i="14"/>
  <c r="V194" i="14"/>
  <c r="Q195" i="14"/>
  <c r="R195" i="14"/>
  <c r="S195" i="14"/>
  <c r="T195" i="14"/>
  <c r="U195" i="14"/>
  <c r="V195" i="14"/>
  <c r="Q196" i="14"/>
  <c r="R196" i="14"/>
  <c r="S196" i="14"/>
  <c r="T196" i="14"/>
  <c r="U196" i="14"/>
  <c r="V196" i="14"/>
  <c r="Q197" i="14"/>
  <c r="R197" i="14"/>
  <c r="S197" i="14"/>
  <c r="T197" i="14"/>
  <c r="U197" i="14"/>
  <c r="V197" i="14"/>
  <c r="Q198" i="14"/>
  <c r="R198" i="14"/>
  <c r="S198" i="14"/>
  <c r="T198" i="14"/>
  <c r="U198" i="14"/>
  <c r="V198" i="14"/>
  <c r="Q199" i="14"/>
  <c r="R199" i="14"/>
  <c r="S199" i="14"/>
  <c r="T199" i="14"/>
  <c r="U199" i="14"/>
  <c r="V199" i="14"/>
  <c r="Q201" i="14"/>
  <c r="R201" i="14"/>
  <c r="S201" i="14"/>
  <c r="T201" i="14"/>
  <c r="U201" i="14"/>
  <c r="V201" i="14"/>
  <c r="Q202" i="14"/>
  <c r="R202" i="14"/>
  <c r="S202" i="14"/>
  <c r="T202" i="14"/>
  <c r="U202" i="14"/>
  <c r="V202" i="14"/>
  <c r="Q203" i="14"/>
  <c r="R203" i="14"/>
  <c r="S203" i="14"/>
  <c r="T203" i="14"/>
  <c r="U203" i="14"/>
  <c r="V203" i="14"/>
  <c r="Q204" i="14"/>
  <c r="R204" i="14"/>
  <c r="S204" i="14"/>
  <c r="T204" i="14"/>
  <c r="U204" i="14"/>
  <c r="V204" i="14"/>
  <c r="Q205" i="14"/>
  <c r="R205" i="14"/>
  <c r="S205" i="14"/>
  <c r="T205" i="14"/>
  <c r="U205" i="14"/>
  <c r="V205" i="14"/>
  <c r="Q207" i="14"/>
  <c r="R207" i="14"/>
  <c r="S207" i="14"/>
  <c r="T207" i="14"/>
  <c r="U207" i="14"/>
  <c r="V207" i="14"/>
  <c r="Q208" i="14"/>
  <c r="R208" i="14"/>
  <c r="S208" i="14"/>
  <c r="T208" i="14"/>
  <c r="U208" i="14"/>
  <c r="V208" i="14"/>
  <c r="Q209" i="14"/>
  <c r="R209" i="14"/>
  <c r="S209" i="14"/>
  <c r="T209" i="14"/>
  <c r="U209" i="14"/>
  <c r="V209" i="14"/>
  <c r="Q210" i="14"/>
  <c r="R210" i="14"/>
  <c r="S210" i="14"/>
  <c r="T210" i="14"/>
  <c r="U210" i="14"/>
  <c r="V210" i="14"/>
  <c r="Q212" i="14"/>
  <c r="R212" i="14"/>
  <c r="S212" i="14"/>
  <c r="T212" i="14"/>
  <c r="U212" i="14"/>
  <c r="V212" i="14"/>
  <c r="Q213" i="14"/>
  <c r="R213" i="14"/>
  <c r="S213" i="14"/>
  <c r="T213" i="14"/>
  <c r="U213" i="14"/>
  <c r="V213" i="14"/>
  <c r="Q214" i="14"/>
  <c r="R214" i="14"/>
  <c r="S214" i="14"/>
  <c r="T214" i="14"/>
  <c r="U214" i="14"/>
  <c r="V214" i="14"/>
  <c r="Q215" i="14"/>
  <c r="R215" i="14"/>
  <c r="S215" i="14"/>
  <c r="T215" i="14"/>
  <c r="U215" i="14"/>
  <c r="V215" i="14"/>
  <c r="Q217" i="14"/>
  <c r="R217" i="14"/>
  <c r="S217" i="14"/>
  <c r="T217" i="14"/>
  <c r="U217" i="14"/>
  <c r="V217" i="14"/>
  <c r="Q218" i="14"/>
  <c r="R218" i="14"/>
  <c r="S218" i="14"/>
  <c r="T218" i="14"/>
  <c r="U218" i="14"/>
  <c r="V218" i="14"/>
  <c r="Q219" i="14"/>
  <c r="R219" i="14"/>
  <c r="S219" i="14"/>
  <c r="T219" i="14"/>
  <c r="U219" i="14"/>
  <c r="V219" i="14"/>
  <c r="Q220" i="14"/>
  <c r="R220" i="14"/>
  <c r="S220" i="14"/>
  <c r="T220" i="14"/>
  <c r="U220" i="14"/>
  <c r="V220" i="14"/>
  <c r="Q221" i="14"/>
  <c r="R221" i="14"/>
  <c r="S221" i="14"/>
  <c r="T221" i="14"/>
  <c r="U221" i="14"/>
  <c r="V221" i="14"/>
  <c r="Q223" i="14"/>
  <c r="R223" i="14"/>
  <c r="S223" i="14"/>
  <c r="T223" i="14"/>
  <c r="U223" i="14"/>
  <c r="V223" i="14"/>
  <c r="Q225" i="14"/>
  <c r="R225" i="14"/>
  <c r="S225" i="14"/>
  <c r="T225" i="14"/>
  <c r="U225" i="14"/>
  <c r="V225" i="14"/>
  <c r="Q226" i="14"/>
  <c r="R226" i="14"/>
  <c r="S226" i="14"/>
  <c r="T226" i="14"/>
  <c r="U226" i="14"/>
  <c r="V226" i="14"/>
  <c r="Q227" i="14"/>
  <c r="R227" i="14"/>
  <c r="S227" i="14"/>
  <c r="T227" i="14"/>
  <c r="U227" i="14"/>
  <c r="V227" i="14"/>
  <c r="Q229" i="14"/>
  <c r="R229" i="14"/>
  <c r="S229" i="14"/>
  <c r="T229" i="14"/>
  <c r="U229" i="14"/>
  <c r="V229" i="14"/>
  <c r="Q231" i="14"/>
  <c r="R231" i="14"/>
  <c r="S231" i="14"/>
  <c r="T231" i="14"/>
  <c r="U231" i="14"/>
  <c r="V231" i="14"/>
  <c r="Q232" i="14"/>
  <c r="R232" i="14"/>
  <c r="S232" i="14"/>
  <c r="T232" i="14"/>
  <c r="U232" i="14"/>
  <c r="V232" i="14"/>
  <c r="Q5" i="1"/>
  <c r="R5" i="1"/>
  <c r="S5" i="1"/>
  <c r="T5" i="1"/>
  <c r="U5" i="1"/>
  <c r="V5" i="1"/>
  <c r="Q7" i="1"/>
  <c r="R7" i="1"/>
  <c r="S7" i="1"/>
  <c r="T7" i="1"/>
  <c r="U7" i="1"/>
  <c r="V7" i="1"/>
  <c r="Q8" i="1"/>
  <c r="R8" i="1"/>
  <c r="S8" i="1"/>
  <c r="T8" i="1"/>
  <c r="U8" i="1"/>
  <c r="V8" i="1"/>
  <c r="Q9" i="1"/>
  <c r="R9" i="1"/>
  <c r="S9" i="1"/>
  <c r="T9" i="1"/>
  <c r="U9" i="1"/>
  <c r="V9" i="1"/>
  <c r="Q10" i="1"/>
  <c r="R10" i="1"/>
  <c r="S10" i="1"/>
  <c r="T10" i="1"/>
  <c r="U10" i="1"/>
  <c r="V10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9" i="1"/>
  <c r="R39" i="1"/>
  <c r="S39" i="1"/>
  <c r="T39" i="1"/>
  <c r="U39" i="1"/>
  <c r="V39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5" i="1"/>
  <c r="R45" i="1"/>
  <c r="S45" i="1"/>
  <c r="T45" i="1"/>
  <c r="U45" i="1"/>
  <c r="V45" i="1"/>
  <c r="Q47" i="1"/>
  <c r="R47" i="1"/>
  <c r="S47" i="1"/>
  <c r="T47" i="1"/>
  <c r="U47" i="1"/>
  <c r="V47" i="1"/>
  <c r="Q48" i="1"/>
  <c r="R48" i="1"/>
  <c r="S48" i="1"/>
  <c r="T48" i="1"/>
  <c r="U48" i="1"/>
  <c r="V48" i="1"/>
  <c r="Q50" i="1"/>
  <c r="R50" i="1"/>
  <c r="S50" i="1"/>
  <c r="T50" i="1"/>
  <c r="U50" i="1"/>
  <c r="V50" i="1"/>
  <c r="Q51" i="1"/>
  <c r="R51" i="1"/>
  <c r="S51" i="1"/>
  <c r="T51" i="1"/>
  <c r="U51" i="1"/>
  <c r="Q53" i="1"/>
  <c r="R53" i="1"/>
  <c r="S53" i="1"/>
  <c r="T53" i="1"/>
  <c r="U53" i="1"/>
  <c r="Q54" i="1"/>
  <c r="R54" i="1"/>
  <c r="S54" i="1"/>
  <c r="T54" i="1"/>
  <c r="U54" i="1"/>
  <c r="Q55" i="1"/>
  <c r="R55" i="1"/>
  <c r="S55" i="1"/>
  <c r="T55" i="1"/>
  <c r="U55" i="1"/>
  <c r="Q56" i="1"/>
  <c r="R56" i="1"/>
  <c r="S56" i="1"/>
  <c r="T56" i="1"/>
  <c r="U56" i="1"/>
  <c r="Q57" i="1"/>
  <c r="R57" i="1"/>
  <c r="S57" i="1"/>
  <c r="T57" i="1"/>
  <c r="U57" i="1"/>
  <c r="Q58" i="1"/>
  <c r="R58" i="1"/>
  <c r="S58" i="1"/>
  <c r="T58" i="1"/>
  <c r="U58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Q66" i="1"/>
  <c r="R66" i="1"/>
  <c r="S66" i="1"/>
  <c r="T66" i="1"/>
  <c r="U66" i="1"/>
  <c r="Q67" i="1"/>
  <c r="R67" i="1"/>
  <c r="S67" i="1"/>
  <c r="T67" i="1"/>
  <c r="U67" i="1"/>
  <c r="Q69" i="1"/>
  <c r="R69" i="1"/>
  <c r="S69" i="1"/>
  <c r="T69" i="1"/>
  <c r="U69" i="1"/>
  <c r="Q70" i="1"/>
  <c r="R70" i="1"/>
  <c r="S70" i="1"/>
  <c r="T70" i="1"/>
  <c r="U70" i="1"/>
  <c r="Q71" i="1"/>
  <c r="R71" i="1"/>
  <c r="S71" i="1"/>
  <c r="T71" i="1"/>
  <c r="U71" i="1"/>
  <c r="Q72" i="1"/>
  <c r="R72" i="1"/>
  <c r="S72" i="1"/>
  <c r="T72" i="1"/>
  <c r="U72" i="1"/>
  <c r="Q74" i="1"/>
  <c r="R74" i="1"/>
  <c r="S74" i="1"/>
  <c r="T74" i="1"/>
  <c r="U74" i="1"/>
  <c r="Q75" i="1"/>
  <c r="R75" i="1"/>
  <c r="S75" i="1"/>
  <c r="T75" i="1"/>
  <c r="U75" i="1"/>
  <c r="Q76" i="1"/>
  <c r="R76" i="1"/>
  <c r="S76" i="1"/>
  <c r="T76" i="1"/>
  <c r="U76" i="1"/>
  <c r="Q77" i="1"/>
  <c r="R77" i="1"/>
  <c r="S77" i="1"/>
  <c r="T77" i="1"/>
  <c r="U77" i="1"/>
  <c r="Q79" i="1"/>
  <c r="R79" i="1"/>
  <c r="S79" i="1"/>
  <c r="T79" i="1"/>
  <c r="U79" i="1"/>
  <c r="Q80" i="1"/>
  <c r="R80" i="1"/>
  <c r="S80" i="1"/>
  <c r="T80" i="1"/>
  <c r="U80" i="1"/>
  <c r="Q81" i="1"/>
  <c r="R81" i="1"/>
  <c r="S81" i="1"/>
  <c r="T81" i="1"/>
  <c r="U81" i="1"/>
  <c r="Q82" i="1"/>
  <c r="R82" i="1"/>
  <c r="S82" i="1"/>
  <c r="T82" i="1"/>
  <c r="U82" i="1"/>
  <c r="Q83" i="1"/>
  <c r="R83" i="1"/>
  <c r="S83" i="1"/>
  <c r="T83" i="1"/>
  <c r="U83" i="1"/>
  <c r="Q85" i="1"/>
  <c r="R85" i="1"/>
  <c r="S85" i="1"/>
  <c r="T85" i="1"/>
  <c r="U85" i="1"/>
  <c r="Q87" i="1"/>
  <c r="R87" i="1"/>
  <c r="S87" i="1"/>
  <c r="T87" i="1"/>
  <c r="U87" i="1"/>
  <c r="Q88" i="1"/>
  <c r="R88" i="1"/>
  <c r="S88" i="1"/>
  <c r="T88" i="1"/>
  <c r="U88" i="1"/>
  <c r="Q89" i="1"/>
  <c r="R89" i="1"/>
  <c r="S89" i="1"/>
  <c r="T89" i="1"/>
  <c r="U89" i="1"/>
  <c r="Q91" i="1"/>
  <c r="R91" i="1"/>
  <c r="S91" i="1"/>
  <c r="T91" i="1"/>
  <c r="U91" i="1"/>
  <c r="Q93" i="1"/>
  <c r="R93" i="1"/>
  <c r="S93" i="1"/>
  <c r="T93" i="1"/>
  <c r="U93" i="1"/>
  <c r="Q94" i="1"/>
  <c r="R94" i="1"/>
  <c r="S94" i="1"/>
  <c r="T94" i="1"/>
  <c r="U94" i="1"/>
  <c r="Q96" i="1"/>
  <c r="R96" i="1"/>
  <c r="S96" i="1"/>
  <c r="T96" i="1"/>
  <c r="U96" i="1"/>
  <c r="Q97" i="1"/>
  <c r="R97" i="1"/>
  <c r="S97" i="1"/>
  <c r="T97" i="1"/>
  <c r="U97" i="1"/>
  <c r="V97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1" i="1"/>
  <c r="R131" i="1"/>
  <c r="S131" i="1"/>
  <c r="T131" i="1"/>
  <c r="U131" i="1"/>
  <c r="V131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7" i="1"/>
  <c r="R137" i="1"/>
  <c r="S137" i="1"/>
  <c r="T137" i="1"/>
  <c r="U137" i="1"/>
  <c r="V137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7" i="1"/>
  <c r="R177" i="1"/>
  <c r="S177" i="1"/>
  <c r="T177" i="1"/>
  <c r="U177" i="1"/>
  <c r="V177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3" i="1"/>
  <c r="R183" i="1"/>
  <c r="S183" i="1"/>
  <c r="T183" i="1"/>
  <c r="U183" i="1"/>
  <c r="V183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7" i="1"/>
  <c r="R207" i="1"/>
  <c r="S207" i="1"/>
  <c r="T207" i="1"/>
  <c r="U207" i="1"/>
  <c r="V207" i="1"/>
  <c r="Q208" i="1"/>
  <c r="R208" i="1"/>
  <c r="S208" i="1"/>
  <c r="T208" i="1"/>
  <c r="U208" i="1"/>
  <c r="V208" i="1"/>
  <c r="Q209" i="1"/>
  <c r="R209" i="1"/>
  <c r="S209" i="1"/>
  <c r="T209" i="1"/>
  <c r="U209" i="1"/>
  <c r="V209" i="1"/>
  <c r="Q210" i="1"/>
  <c r="R210" i="1"/>
  <c r="S210" i="1"/>
  <c r="T210" i="1"/>
  <c r="U210" i="1"/>
  <c r="V210" i="1"/>
  <c r="Q212" i="1"/>
  <c r="R212" i="1"/>
  <c r="S212" i="1"/>
  <c r="T212" i="1"/>
  <c r="U212" i="1"/>
  <c r="V212" i="1"/>
  <c r="Q213" i="1"/>
  <c r="R213" i="1"/>
  <c r="S213" i="1"/>
  <c r="T213" i="1"/>
  <c r="U213" i="1"/>
  <c r="V213" i="1"/>
  <c r="Q214" i="1"/>
  <c r="R214" i="1"/>
  <c r="S214" i="1"/>
  <c r="T214" i="1"/>
  <c r="U214" i="1"/>
  <c r="V214" i="1"/>
  <c r="Q215" i="1"/>
  <c r="R215" i="1"/>
  <c r="S215" i="1"/>
  <c r="T215" i="1"/>
  <c r="U215" i="1"/>
  <c r="V215" i="1"/>
  <c r="Q217" i="1"/>
  <c r="R217" i="1"/>
  <c r="S217" i="1"/>
  <c r="T217" i="1"/>
  <c r="U217" i="1"/>
  <c r="V217" i="1"/>
  <c r="Q218" i="1"/>
  <c r="R218" i="1"/>
  <c r="S218" i="1"/>
  <c r="T218" i="1"/>
  <c r="U218" i="1"/>
  <c r="V218" i="1"/>
  <c r="Q219" i="1"/>
  <c r="R219" i="1"/>
  <c r="S219" i="1"/>
  <c r="T219" i="1"/>
  <c r="U219" i="1"/>
  <c r="V219" i="1"/>
  <c r="Q220" i="1"/>
  <c r="R220" i="1"/>
  <c r="S220" i="1"/>
  <c r="T220" i="1"/>
  <c r="U220" i="1"/>
  <c r="V220" i="1"/>
  <c r="Q221" i="1"/>
  <c r="R221" i="1"/>
  <c r="S221" i="1"/>
  <c r="T221" i="1"/>
  <c r="U221" i="1"/>
  <c r="V221" i="1"/>
  <c r="Q223" i="1"/>
  <c r="R223" i="1"/>
  <c r="S223" i="1"/>
  <c r="T223" i="1"/>
  <c r="U223" i="1"/>
  <c r="V223" i="1"/>
  <c r="Q225" i="1"/>
  <c r="R225" i="1"/>
  <c r="S225" i="1"/>
  <c r="T225" i="1"/>
  <c r="U225" i="1"/>
  <c r="V225" i="1"/>
  <c r="Q226" i="1"/>
  <c r="R226" i="1"/>
  <c r="S226" i="1"/>
  <c r="T226" i="1"/>
  <c r="U226" i="1"/>
  <c r="V226" i="1"/>
  <c r="Q227" i="1"/>
  <c r="R227" i="1"/>
  <c r="S227" i="1"/>
  <c r="T227" i="1"/>
  <c r="U227" i="1"/>
  <c r="V227" i="1"/>
  <c r="Q229" i="1"/>
  <c r="R229" i="1"/>
  <c r="S229" i="1"/>
  <c r="T229" i="1"/>
  <c r="U229" i="1"/>
  <c r="V229" i="1"/>
  <c r="Q231" i="1"/>
  <c r="R231" i="1"/>
  <c r="S231" i="1"/>
  <c r="T231" i="1"/>
  <c r="U231" i="1"/>
  <c r="V231" i="1"/>
  <c r="Q232" i="1"/>
  <c r="R232" i="1"/>
  <c r="S232" i="1"/>
  <c r="T232" i="1"/>
  <c r="U232" i="1"/>
  <c r="V232" i="1"/>
  <c r="J46" i="8"/>
  <c r="G46" i="9"/>
  <c r="H46" i="9"/>
  <c r="I46" i="9"/>
  <c r="J46" i="9"/>
  <c r="K46" i="9"/>
  <c r="F46" i="10"/>
  <c r="G46" i="10"/>
  <c r="H46" i="10"/>
  <c r="I46" i="10"/>
  <c r="J46" i="10"/>
  <c r="K46" i="10"/>
  <c r="F46" i="11"/>
  <c r="G46" i="11"/>
  <c r="H46" i="11"/>
  <c r="I46" i="11"/>
  <c r="J46" i="11"/>
  <c r="K46" i="11"/>
  <c r="F46" i="12"/>
  <c r="G46" i="12"/>
  <c r="H46" i="12"/>
  <c r="I46" i="12"/>
  <c r="J46" i="12"/>
  <c r="K46" i="12"/>
  <c r="F46" i="13"/>
  <c r="G46" i="13"/>
  <c r="H46" i="13"/>
  <c r="I46" i="13"/>
  <c r="J46" i="13"/>
  <c r="K46" i="13"/>
  <c r="F46" i="14"/>
  <c r="G46" i="14"/>
  <c r="H46" i="14"/>
  <c r="I46" i="14"/>
  <c r="J46" i="14"/>
  <c r="K46" i="14"/>
  <c r="J44" i="8"/>
  <c r="F44" i="9"/>
  <c r="G44" i="9"/>
  <c r="H44" i="9"/>
  <c r="I44" i="9"/>
  <c r="J44" i="9"/>
  <c r="K44" i="9"/>
  <c r="F44" i="10"/>
  <c r="G44" i="10"/>
  <c r="H44" i="10"/>
  <c r="I44" i="10"/>
  <c r="J44" i="10"/>
  <c r="K44" i="10"/>
  <c r="F44" i="11"/>
  <c r="G44" i="11"/>
  <c r="H44" i="11"/>
  <c r="I44" i="11"/>
  <c r="J44" i="11"/>
  <c r="K44" i="11"/>
  <c r="F44" i="12"/>
  <c r="G44" i="12"/>
  <c r="H44" i="12"/>
  <c r="I44" i="12"/>
  <c r="J44" i="12"/>
  <c r="K44" i="12"/>
  <c r="F44" i="13"/>
  <c r="G44" i="13"/>
  <c r="H44" i="13"/>
  <c r="I44" i="13"/>
  <c r="J44" i="13"/>
  <c r="K44" i="13"/>
  <c r="F44" i="14"/>
  <c r="G44" i="14"/>
  <c r="H44" i="14"/>
  <c r="I44" i="14"/>
  <c r="J44" i="14"/>
  <c r="K44" i="14"/>
  <c r="J40" i="8"/>
  <c r="F40" i="9"/>
  <c r="G40" i="9"/>
  <c r="H40" i="9"/>
  <c r="I40" i="9"/>
  <c r="J40" i="9"/>
  <c r="K40" i="9"/>
  <c r="F40" i="10"/>
  <c r="G40" i="10"/>
  <c r="H40" i="10"/>
  <c r="I40" i="10"/>
  <c r="J40" i="10"/>
  <c r="K40" i="10"/>
  <c r="F40" i="11"/>
  <c r="G40" i="11"/>
  <c r="H40" i="11"/>
  <c r="I40" i="11"/>
  <c r="J40" i="11"/>
  <c r="K40" i="11"/>
  <c r="F40" i="12"/>
  <c r="G40" i="12"/>
  <c r="H40" i="12"/>
  <c r="I40" i="12"/>
  <c r="J40" i="12"/>
  <c r="K40" i="12"/>
  <c r="F40" i="13"/>
  <c r="G40" i="13"/>
  <c r="H40" i="13"/>
  <c r="I40" i="13"/>
  <c r="J40" i="13"/>
  <c r="K40" i="13"/>
  <c r="F40" i="14"/>
  <c r="G40" i="14"/>
  <c r="H40" i="14"/>
  <c r="I40" i="14"/>
  <c r="J40" i="14"/>
  <c r="K40" i="14"/>
  <c r="J38" i="8"/>
  <c r="F38" i="9"/>
  <c r="G38" i="9"/>
  <c r="H38" i="9"/>
  <c r="I38" i="9"/>
  <c r="J38" i="9"/>
  <c r="K38" i="9"/>
  <c r="F38" i="10"/>
  <c r="G38" i="10"/>
  <c r="H38" i="10"/>
  <c r="I38" i="10"/>
  <c r="J38" i="10"/>
  <c r="K38" i="10"/>
  <c r="F38" i="11"/>
  <c r="G38" i="11"/>
  <c r="H38" i="11"/>
  <c r="I38" i="11"/>
  <c r="J38" i="11"/>
  <c r="K38" i="11"/>
  <c r="F38" i="12"/>
  <c r="G38" i="12"/>
  <c r="H38" i="12"/>
  <c r="I38" i="12"/>
  <c r="J38" i="12"/>
  <c r="K38" i="12"/>
  <c r="F38" i="13"/>
  <c r="G38" i="13"/>
  <c r="H38" i="13"/>
  <c r="I38" i="13"/>
  <c r="J38" i="13"/>
  <c r="K38" i="13"/>
  <c r="F38" i="14"/>
  <c r="G38" i="14"/>
  <c r="H38" i="14"/>
  <c r="I38" i="14"/>
  <c r="J38" i="14"/>
  <c r="K38" i="14"/>
  <c r="J32" i="8"/>
  <c r="F32" i="9"/>
  <c r="G32" i="9"/>
  <c r="H32" i="9"/>
  <c r="I32" i="9"/>
  <c r="J32" i="9"/>
  <c r="K32" i="9"/>
  <c r="F32" i="10"/>
  <c r="G32" i="10"/>
  <c r="H32" i="10"/>
  <c r="I32" i="10"/>
  <c r="J32" i="10"/>
  <c r="K32" i="10"/>
  <c r="F32" i="11"/>
  <c r="G32" i="11"/>
  <c r="H32" i="11"/>
  <c r="I32" i="11"/>
  <c r="J32" i="11"/>
  <c r="K32" i="11"/>
  <c r="F32" i="12"/>
  <c r="G32" i="12"/>
  <c r="H32" i="12"/>
  <c r="I32" i="12"/>
  <c r="J32" i="12"/>
  <c r="K32" i="12"/>
  <c r="F32" i="13"/>
  <c r="G32" i="13"/>
  <c r="H32" i="13"/>
  <c r="I32" i="13"/>
  <c r="J32" i="13"/>
  <c r="K32" i="13"/>
  <c r="F32" i="14"/>
  <c r="G32" i="14"/>
  <c r="H32" i="14"/>
  <c r="I32" i="14"/>
  <c r="J32" i="14"/>
  <c r="K32" i="14"/>
  <c r="J27" i="8"/>
  <c r="F27" i="9"/>
  <c r="G27" i="9"/>
  <c r="H27" i="9"/>
  <c r="I27" i="9"/>
  <c r="J27" i="9"/>
  <c r="K27" i="9"/>
  <c r="F27" i="10"/>
  <c r="G27" i="10"/>
  <c r="H27" i="10"/>
  <c r="I27" i="10"/>
  <c r="J27" i="10"/>
  <c r="K27" i="10"/>
  <c r="F27" i="11"/>
  <c r="G27" i="11"/>
  <c r="H27" i="11"/>
  <c r="I27" i="11"/>
  <c r="J27" i="11"/>
  <c r="K27" i="11"/>
  <c r="F27" i="12"/>
  <c r="G27" i="12"/>
  <c r="H27" i="12"/>
  <c r="I27" i="12"/>
  <c r="J27" i="12"/>
  <c r="K27" i="12"/>
  <c r="F27" i="13"/>
  <c r="G27" i="13"/>
  <c r="H27" i="13"/>
  <c r="I27" i="13"/>
  <c r="J27" i="13"/>
  <c r="K27" i="13"/>
  <c r="F27" i="14"/>
  <c r="G27" i="14"/>
  <c r="H27" i="14"/>
  <c r="I27" i="14"/>
  <c r="J27" i="14"/>
  <c r="K27" i="14"/>
  <c r="J22" i="8"/>
  <c r="F22" i="9"/>
  <c r="G22" i="9"/>
  <c r="H22" i="9"/>
  <c r="I22" i="9"/>
  <c r="J22" i="9"/>
  <c r="K22" i="9"/>
  <c r="F22" i="10"/>
  <c r="G22" i="10"/>
  <c r="H22" i="10"/>
  <c r="I22" i="10"/>
  <c r="J22" i="10"/>
  <c r="K22" i="10"/>
  <c r="F22" i="11"/>
  <c r="G22" i="11"/>
  <c r="H22" i="11"/>
  <c r="I22" i="11"/>
  <c r="J22" i="11"/>
  <c r="K22" i="11"/>
  <c r="F22" i="12"/>
  <c r="G22" i="12"/>
  <c r="H22" i="12"/>
  <c r="I22" i="12"/>
  <c r="J22" i="12"/>
  <c r="K22" i="12"/>
  <c r="F22" i="13"/>
  <c r="G22" i="13"/>
  <c r="H22" i="13"/>
  <c r="I22" i="13"/>
  <c r="J22" i="13"/>
  <c r="K22" i="13"/>
  <c r="F22" i="14"/>
  <c r="G22" i="14"/>
  <c r="H22" i="14"/>
  <c r="I22" i="14"/>
  <c r="J22" i="14"/>
  <c r="K22" i="14"/>
  <c r="J16" i="8"/>
  <c r="F16" i="9"/>
  <c r="G16" i="9"/>
  <c r="H16" i="9"/>
  <c r="I16" i="9"/>
  <c r="J16" i="9"/>
  <c r="K16" i="9"/>
  <c r="F16" i="10"/>
  <c r="G16" i="10"/>
  <c r="H16" i="10"/>
  <c r="I16" i="10"/>
  <c r="J16" i="10"/>
  <c r="K16" i="10"/>
  <c r="F16" i="11"/>
  <c r="G16" i="11"/>
  <c r="H16" i="11"/>
  <c r="I16" i="11"/>
  <c r="J16" i="11"/>
  <c r="K16" i="11"/>
  <c r="F16" i="12"/>
  <c r="G16" i="12"/>
  <c r="H16" i="12"/>
  <c r="I16" i="12"/>
  <c r="J16" i="12"/>
  <c r="K16" i="12"/>
  <c r="F16" i="13"/>
  <c r="G16" i="13"/>
  <c r="H16" i="13"/>
  <c r="I16" i="13"/>
  <c r="J16" i="13"/>
  <c r="K16" i="13"/>
  <c r="F16" i="14"/>
  <c r="G16" i="14"/>
  <c r="H16" i="14"/>
  <c r="I16" i="14"/>
  <c r="J16" i="14"/>
  <c r="K16" i="14"/>
  <c r="F6" i="9"/>
  <c r="G6" i="9"/>
  <c r="H6" i="9"/>
  <c r="I6" i="9"/>
  <c r="J6" i="9"/>
  <c r="F6" i="10"/>
  <c r="G6" i="10"/>
  <c r="H6" i="10"/>
  <c r="I6" i="10"/>
  <c r="J6" i="10"/>
  <c r="K6" i="10"/>
  <c r="F6" i="11"/>
  <c r="G6" i="11"/>
  <c r="H6" i="11"/>
  <c r="I6" i="11"/>
  <c r="J6" i="11"/>
  <c r="K6" i="11"/>
  <c r="F6" i="12"/>
  <c r="G6" i="12"/>
  <c r="H6" i="12"/>
  <c r="I6" i="12"/>
  <c r="J6" i="12"/>
  <c r="K6" i="12"/>
  <c r="F6" i="13"/>
  <c r="G6" i="13"/>
  <c r="H6" i="13"/>
  <c r="I6" i="13"/>
  <c r="J6" i="13"/>
  <c r="K6" i="13"/>
  <c r="F6" i="14"/>
  <c r="G6" i="14"/>
  <c r="H6" i="14"/>
  <c r="I6" i="14"/>
  <c r="J6" i="14"/>
  <c r="K6" i="14"/>
  <c r="E92" i="8"/>
  <c r="F92" i="8"/>
  <c r="G92" i="8"/>
  <c r="H92" i="8"/>
  <c r="I92" i="8"/>
  <c r="J92" i="8"/>
  <c r="D92" i="8"/>
  <c r="E90" i="8"/>
  <c r="F90" i="8"/>
  <c r="G90" i="8"/>
  <c r="H90" i="8"/>
  <c r="I90" i="8"/>
  <c r="J90" i="8"/>
  <c r="D90" i="8"/>
  <c r="E86" i="8"/>
  <c r="F86" i="8"/>
  <c r="G86" i="8"/>
  <c r="H86" i="8"/>
  <c r="I86" i="8"/>
  <c r="J86" i="8"/>
  <c r="D86" i="8"/>
  <c r="E84" i="8"/>
  <c r="F84" i="8"/>
  <c r="G84" i="8"/>
  <c r="H84" i="8"/>
  <c r="I84" i="8"/>
  <c r="J84" i="8"/>
  <c r="D84" i="8"/>
  <c r="E78" i="8"/>
  <c r="F78" i="8"/>
  <c r="G78" i="8"/>
  <c r="H78" i="8"/>
  <c r="I78" i="8"/>
  <c r="J78" i="8"/>
  <c r="D78" i="8"/>
  <c r="E73" i="8"/>
  <c r="F73" i="8"/>
  <c r="G73" i="8"/>
  <c r="H73" i="8"/>
  <c r="I73" i="8"/>
  <c r="J73" i="8"/>
  <c r="D73" i="8"/>
  <c r="E68" i="8"/>
  <c r="F68" i="8"/>
  <c r="G68" i="8"/>
  <c r="H68" i="8"/>
  <c r="I68" i="8"/>
  <c r="J68" i="8"/>
  <c r="D68" i="8"/>
  <c r="E62" i="8"/>
  <c r="F62" i="8"/>
  <c r="G62" i="8"/>
  <c r="H62" i="8"/>
  <c r="I62" i="8"/>
  <c r="J62" i="8"/>
  <c r="D62" i="8"/>
  <c r="E52" i="8"/>
  <c r="E95" i="8" s="1"/>
  <c r="F52" i="8"/>
  <c r="G52" i="8"/>
  <c r="H52" i="8"/>
  <c r="I52" i="8"/>
  <c r="J52" i="8"/>
  <c r="D52" i="8"/>
  <c r="D95" i="8" s="1"/>
  <c r="K215" i="2"/>
  <c r="J215" i="2"/>
  <c r="I215" i="2"/>
  <c r="H215" i="2"/>
  <c r="G215" i="2"/>
  <c r="F215" i="2"/>
  <c r="E215" i="2"/>
  <c r="D215" i="2"/>
  <c r="K169" i="2"/>
  <c r="J169" i="2"/>
  <c r="I169" i="2"/>
  <c r="H169" i="2"/>
  <c r="G169" i="2"/>
  <c r="F169" i="2"/>
  <c r="E169" i="2"/>
  <c r="D169" i="2"/>
  <c r="K123" i="2"/>
  <c r="J123" i="2"/>
  <c r="I123" i="2"/>
  <c r="H123" i="2"/>
  <c r="G123" i="2"/>
  <c r="F123" i="2"/>
  <c r="E123" i="2"/>
  <c r="D123" i="2"/>
  <c r="J77" i="2"/>
  <c r="I77" i="2"/>
  <c r="H77" i="2"/>
  <c r="G77" i="2"/>
  <c r="F77" i="2"/>
  <c r="E77" i="2"/>
  <c r="D77" i="2"/>
  <c r="H45" i="2"/>
  <c r="D45" i="2"/>
  <c r="D39" i="2"/>
  <c r="J26" i="2"/>
  <c r="I26" i="2"/>
  <c r="H26" i="2"/>
  <c r="F26" i="2"/>
  <c r="D26" i="2"/>
  <c r="E26" i="2"/>
  <c r="H21" i="2"/>
  <c r="E15" i="2"/>
  <c r="D15" i="2"/>
  <c r="I5" i="2"/>
  <c r="H5" i="2"/>
  <c r="H39" i="2"/>
  <c r="H37" i="2"/>
  <c r="G37" i="2"/>
  <c r="D37" i="2"/>
  <c r="H43" i="2"/>
  <c r="D43" i="2"/>
  <c r="K43" i="2" s="1"/>
  <c r="J21" i="2"/>
  <c r="I21" i="2"/>
  <c r="F21" i="2"/>
  <c r="E21" i="2"/>
  <c r="D21" i="2"/>
  <c r="G15" i="2"/>
  <c r="F5" i="2"/>
  <c r="J43" i="2"/>
  <c r="I43" i="2"/>
  <c r="G43" i="2"/>
  <c r="F43" i="2"/>
  <c r="E43" i="2"/>
  <c r="J45" i="2"/>
  <c r="I45" i="2"/>
  <c r="G45" i="2"/>
  <c r="F45" i="2"/>
  <c r="E45" i="2"/>
  <c r="J39" i="2"/>
  <c r="I39" i="2"/>
  <c r="G39" i="2"/>
  <c r="F39" i="2"/>
  <c r="E39" i="2"/>
  <c r="J37" i="2"/>
  <c r="I37" i="2"/>
  <c r="F37" i="2"/>
  <c r="E37" i="2"/>
  <c r="G26" i="2"/>
  <c r="G21" i="2"/>
  <c r="J15" i="2"/>
  <c r="I15" i="2"/>
  <c r="H15" i="2"/>
  <c r="F15" i="2"/>
  <c r="J5" i="2"/>
  <c r="G5" i="2"/>
  <c r="E5" i="2"/>
  <c r="D5" i="2"/>
  <c r="K229" i="2"/>
  <c r="J229" i="2"/>
  <c r="I229" i="2"/>
  <c r="H229" i="2"/>
  <c r="G229" i="2"/>
  <c r="F229" i="2"/>
  <c r="E229" i="2"/>
  <c r="D229" i="2"/>
  <c r="K183" i="2"/>
  <c r="J183" i="2"/>
  <c r="I183" i="2"/>
  <c r="H183" i="2"/>
  <c r="G183" i="2"/>
  <c r="F183" i="2"/>
  <c r="E183" i="2"/>
  <c r="D183" i="2"/>
  <c r="K137" i="2"/>
  <c r="J137" i="2"/>
  <c r="I137" i="2"/>
  <c r="H137" i="2"/>
  <c r="G137" i="2"/>
  <c r="F137" i="2"/>
  <c r="E137" i="2"/>
  <c r="D137" i="2"/>
  <c r="K227" i="2"/>
  <c r="J227" i="2"/>
  <c r="I227" i="2"/>
  <c r="H227" i="2"/>
  <c r="G227" i="2"/>
  <c r="F227" i="2"/>
  <c r="E227" i="2"/>
  <c r="D227" i="2"/>
  <c r="K181" i="2"/>
  <c r="J181" i="2"/>
  <c r="I181" i="2"/>
  <c r="H181" i="2"/>
  <c r="G181" i="2"/>
  <c r="F181" i="2"/>
  <c r="E181" i="2"/>
  <c r="D181" i="2"/>
  <c r="K135" i="2"/>
  <c r="J135" i="2"/>
  <c r="I135" i="2"/>
  <c r="H135" i="2"/>
  <c r="G135" i="2"/>
  <c r="F135" i="2"/>
  <c r="E135" i="2"/>
  <c r="D135" i="2"/>
  <c r="K223" i="2"/>
  <c r="J223" i="2"/>
  <c r="I223" i="2"/>
  <c r="H223" i="2"/>
  <c r="G223" i="2"/>
  <c r="F223" i="2"/>
  <c r="E223" i="2"/>
  <c r="D223" i="2"/>
  <c r="K177" i="2"/>
  <c r="J177" i="2"/>
  <c r="I177" i="2"/>
  <c r="H177" i="2"/>
  <c r="G177" i="2"/>
  <c r="F177" i="2"/>
  <c r="E177" i="2"/>
  <c r="D177" i="2"/>
  <c r="K131" i="2"/>
  <c r="J131" i="2"/>
  <c r="I131" i="2"/>
  <c r="H131" i="2"/>
  <c r="G131" i="2"/>
  <c r="F131" i="2"/>
  <c r="E131" i="2"/>
  <c r="D131" i="2"/>
  <c r="K221" i="2"/>
  <c r="J221" i="2"/>
  <c r="I221" i="2"/>
  <c r="H221" i="2"/>
  <c r="G221" i="2"/>
  <c r="F221" i="2"/>
  <c r="E221" i="2"/>
  <c r="D221" i="2"/>
  <c r="K175" i="2"/>
  <c r="J175" i="2"/>
  <c r="I175" i="2"/>
  <c r="H175" i="2"/>
  <c r="G175" i="2"/>
  <c r="F175" i="2"/>
  <c r="E175" i="2"/>
  <c r="D175" i="2"/>
  <c r="K129" i="2"/>
  <c r="J129" i="2"/>
  <c r="I129" i="2"/>
  <c r="H129" i="2"/>
  <c r="G129" i="2"/>
  <c r="F129" i="2"/>
  <c r="E129" i="2"/>
  <c r="D129" i="2"/>
  <c r="K210" i="2"/>
  <c r="J210" i="2"/>
  <c r="I210" i="2"/>
  <c r="H210" i="2"/>
  <c r="G210" i="2"/>
  <c r="F210" i="2"/>
  <c r="E210" i="2"/>
  <c r="D210" i="2"/>
  <c r="K164" i="2"/>
  <c r="J164" i="2"/>
  <c r="I164" i="2"/>
  <c r="H164" i="2"/>
  <c r="G164" i="2"/>
  <c r="F164" i="2"/>
  <c r="E164" i="2"/>
  <c r="D164" i="2"/>
  <c r="K118" i="2"/>
  <c r="J118" i="2"/>
  <c r="I118" i="2"/>
  <c r="H118" i="2"/>
  <c r="G118" i="2"/>
  <c r="F118" i="2"/>
  <c r="E118" i="2"/>
  <c r="D118" i="2"/>
  <c r="K205" i="2"/>
  <c r="J205" i="2"/>
  <c r="I205" i="2"/>
  <c r="H205" i="2"/>
  <c r="G205" i="2"/>
  <c r="F205" i="2"/>
  <c r="E205" i="2"/>
  <c r="D205" i="2"/>
  <c r="K159" i="2"/>
  <c r="J159" i="2"/>
  <c r="I159" i="2"/>
  <c r="H159" i="2"/>
  <c r="G159" i="2"/>
  <c r="F159" i="2"/>
  <c r="E159" i="2"/>
  <c r="D159" i="2"/>
  <c r="K113" i="2"/>
  <c r="J113" i="2"/>
  <c r="I113" i="2"/>
  <c r="H113" i="2"/>
  <c r="G113" i="2"/>
  <c r="F113" i="2"/>
  <c r="E113" i="2"/>
  <c r="D113" i="2"/>
  <c r="K199" i="2"/>
  <c r="J199" i="2"/>
  <c r="I199" i="2"/>
  <c r="H199" i="2"/>
  <c r="G199" i="2"/>
  <c r="F199" i="2"/>
  <c r="E199" i="2"/>
  <c r="D199" i="2"/>
  <c r="K153" i="2"/>
  <c r="J153" i="2"/>
  <c r="I153" i="2"/>
  <c r="H153" i="2"/>
  <c r="G153" i="2"/>
  <c r="F153" i="2"/>
  <c r="E153" i="2"/>
  <c r="D153" i="2"/>
  <c r="K107" i="2"/>
  <c r="J107" i="2"/>
  <c r="I107" i="2"/>
  <c r="H107" i="2"/>
  <c r="G107" i="2"/>
  <c r="F107" i="2"/>
  <c r="E107" i="2"/>
  <c r="D107" i="2"/>
  <c r="D189" i="2"/>
  <c r="K189" i="2"/>
  <c r="J189" i="2"/>
  <c r="I189" i="2"/>
  <c r="H189" i="2"/>
  <c r="G189" i="2"/>
  <c r="F189" i="2"/>
  <c r="E189" i="2"/>
  <c r="K143" i="2"/>
  <c r="J143" i="2"/>
  <c r="I143" i="2"/>
  <c r="H143" i="2"/>
  <c r="G143" i="2"/>
  <c r="F143" i="2"/>
  <c r="E143" i="2"/>
  <c r="D143" i="2"/>
  <c r="K97" i="2"/>
  <c r="J97" i="2"/>
  <c r="I97" i="2"/>
  <c r="H97" i="2"/>
  <c r="G97" i="2"/>
  <c r="F97" i="2"/>
  <c r="E97" i="2"/>
  <c r="D97" i="2"/>
  <c r="E91" i="2"/>
  <c r="F91" i="2"/>
  <c r="G91" i="2"/>
  <c r="H91" i="2"/>
  <c r="I91" i="2"/>
  <c r="J91" i="2"/>
  <c r="D91" i="2"/>
  <c r="E89" i="2"/>
  <c r="F89" i="2"/>
  <c r="G89" i="2"/>
  <c r="H89" i="2"/>
  <c r="I89" i="2"/>
  <c r="J89" i="2"/>
  <c r="D89" i="2"/>
  <c r="E85" i="2"/>
  <c r="F85" i="2"/>
  <c r="G85" i="2"/>
  <c r="H85" i="2"/>
  <c r="I85" i="2"/>
  <c r="J85" i="2"/>
  <c r="D85" i="2"/>
  <c r="E83" i="2"/>
  <c r="F83" i="2"/>
  <c r="G83" i="2"/>
  <c r="H83" i="2"/>
  <c r="I83" i="2"/>
  <c r="J83" i="2"/>
  <c r="D83" i="2"/>
  <c r="E72" i="2"/>
  <c r="F72" i="2"/>
  <c r="G72" i="2"/>
  <c r="H72" i="2"/>
  <c r="I72" i="2"/>
  <c r="J72" i="2"/>
  <c r="D72" i="2"/>
  <c r="E67" i="2"/>
  <c r="F67" i="2"/>
  <c r="G67" i="2"/>
  <c r="H67" i="2"/>
  <c r="I67" i="2"/>
  <c r="J67" i="2"/>
  <c r="D67" i="2"/>
  <c r="E61" i="2"/>
  <c r="F61" i="2"/>
  <c r="G61" i="2"/>
  <c r="H61" i="2"/>
  <c r="I61" i="2"/>
  <c r="J61" i="2"/>
  <c r="D61" i="2"/>
  <c r="E51" i="2"/>
  <c r="F51" i="2"/>
  <c r="G51" i="2"/>
  <c r="H51" i="2"/>
  <c r="I51" i="2"/>
  <c r="J51" i="2"/>
  <c r="D51" i="2"/>
  <c r="V234" i="9"/>
  <c r="U234" i="9"/>
  <c r="T234" i="9"/>
  <c r="S234" i="9"/>
  <c r="R234" i="9"/>
  <c r="Q234" i="9"/>
  <c r="V234" i="10"/>
  <c r="U234" i="10"/>
  <c r="T234" i="10"/>
  <c r="S234" i="10"/>
  <c r="R234" i="10"/>
  <c r="Q234" i="10"/>
  <c r="V234" i="11"/>
  <c r="U234" i="11"/>
  <c r="T234" i="11"/>
  <c r="S234" i="11"/>
  <c r="R234" i="11"/>
  <c r="Q234" i="11"/>
  <c r="V234" i="12"/>
  <c r="U234" i="12"/>
  <c r="T234" i="12"/>
  <c r="S234" i="12"/>
  <c r="R234" i="12"/>
  <c r="Q234" i="12"/>
  <c r="V234" i="13"/>
  <c r="U234" i="13"/>
  <c r="T234" i="13"/>
  <c r="S234" i="13"/>
  <c r="R234" i="13"/>
  <c r="Q234" i="13"/>
  <c r="V234" i="14"/>
  <c r="U234" i="14"/>
  <c r="T234" i="14"/>
  <c r="S234" i="14"/>
  <c r="R234" i="14"/>
  <c r="Q234" i="14"/>
  <c r="I233" i="11"/>
  <c r="I187" i="11"/>
  <c r="G187" i="14"/>
  <c r="I141" i="9"/>
  <c r="K141" i="10"/>
  <c r="F141" i="10"/>
  <c r="H141" i="11"/>
  <c r="E230" i="9"/>
  <c r="E230" i="10"/>
  <c r="E230" i="11"/>
  <c r="E230" i="12"/>
  <c r="E230" i="13"/>
  <c r="E230" i="14"/>
  <c r="D230" i="9"/>
  <c r="D230" i="10"/>
  <c r="D230" i="11"/>
  <c r="D230" i="12"/>
  <c r="D230" i="13"/>
  <c r="D230" i="14"/>
  <c r="E228" i="9"/>
  <c r="E228" i="10"/>
  <c r="E228" i="11"/>
  <c r="E228" i="12"/>
  <c r="E228" i="13"/>
  <c r="E228" i="14"/>
  <c r="D228" i="9"/>
  <c r="D228" i="10"/>
  <c r="D228" i="11"/>
  <c r="D228" i="12"/>
  <c r="D228" i="13"/>
  <c r="D228" i="14"/>
  <c r="E224" i="9"/>
  <c r="E224" i="10"/>
  <c r="E224" i="11"/>
  <c r="E224" i="12"/>
  <c r="E224" i="13"/>
  <c r="E224" i="14"/>
  <c r="D224" i="9"/>
  <c r="D224" i="10"/>
  <c r="D224" i="11"/>
  <c r="D224" i="12"/>
  <c r="D224" i="13"/>
  <c r="D224" i="14"/>
  <c r="E222" i="9"/>
  <c r="E222" i="10"/>
  <c r="E222" i="11"/>
  <c r="E222" i="12"/>
  <c r="E222" i="13"/>
  <c r="E222" i="14"/>
  <c r="D222" i="9"/>
  <c r="D222" i="10"/>
  <c r="D222" i="11"/>
  <c r="D222" i="12"/>
  <c r="D222" i="13"/>
  <c r="D222" i="14"/>
  <c r="E216" i="9"/>
  <c r="E216" i="10"/>
  <c r="E216" i="11"/>
  <c r="E216" i="12"/>
  <c r="E216" i="13"/>
  <c r="E216" i="14"/>
  <c r="D216" i="9"/>
  <c r="D216" i="10"/>
  <c r="D216" i="11"/>
  <c r="D216" i="12"/>
  <c r="D216" i="13"/>
  <c r="D216" i="14"/>
  <c r="E211" i="9"/>
  <c r="E211" i="10"/>
  <c r="E211" i="11"/>
  <c r="E211" i="12"/>
  <c r="E211" i="13"/>
  <c r="E211" i="14"/>
  <c r="D211" i="9"/>
  <c r="D211" i="10"/>
  <c r="D211" i="11"/>
  <c r="D211" i="12"/>
  <c r="D211" i="13"/>
  <c r="D211" i="14"/>
  <c r="E206" i="9"/>
  <c r="E206" i="10"/>
  <c r="E206" i="11"/>
  <c r="E206" i="12"/>
  <c r="E206" i="13"/>
  <c r="E206" i="14"/>
  <c r="D206" i="9"/>
  <c r="D206" i="10"/>
  <c r="D206" i="11"/>
  <c r="D206" i="12"/>
  <c r="D206" i="13"/>
  <c r="D206" i="14"/>
  <c r="E200" i="9"/>
  <c r="E200" i="10"/>
  <c r="E200" i="11"/>
  <c r="E200" i="12"/>
  <c r="E200" i="13"/>
  <c r="E200" i="14"/>
  <c r="D200" i="9"/>
  <c r="D200" i="10"/>
  <c r="D200" i="11"/>
  <c r="D200" i="12"/>
  <c r="D200" i="13"/>
  <c r="D200" i="14"/>
  <c r="E190" i="9"/>
  <c r="E233" i="9" s="1"/>
  <c r="E190" i="10"/>
  <c r="E233" i="10" s="1"/>
  <c r="G233" i="10"/>
  <c r="E190" i="11"/>
  <c r="E233" i="11" s="1"/>
  <c r="E190" i="12"/>
  <c r="E233" i="12" s="1"/>
  <c r="J233" i="12"/>
  <c r="K233" i="12"/>
  <c r="E190" i="13"/>
  <c r="E233" i="13" s="1"/>
  <c r="E190" i="14"/>
  <c r="E233" i="14" s="1"/>
  <c r="F233" i="14"/>
  <c r="G233" i="14"/>
  <c r="J233" i="14"/>
  <c r="D190" i="9"/>
  <c r="D233" i="9" s="1"/>
  <c r="D190" i="10"/>
  <c r="D233" i="10" s="1"/>
  <c r="D190" i="11"/>
  <c r="D233" i="11" s="1"/>
  <c r="D190" i="12"/>
  <c r="D233" i="12" s="1"/>
  <c r="D190" i="13"/>
  <c r="D233" i="13" s="1"/>
  <c r="D190" i="14"/>
  <c r="D233" i="14" s="1"/>
  <c r="E184" i="9"/>
  <c r="E184" i="10"/>
  <c r="E184" i="11"/>
  <c r="E184" i="12"/>
  <c r="E184" i="13"/>
  <c r="E184" i="14"/>
  <c r="D184" i="9"/>
  <c r="D184" i="10"/>
  <c r="D184" i="11"/>
  <c r="D184" i="12"/>
  <c r="D184" i="13"/>
  <c r="D184" i="14"/>
  <c r="E182" i="9"/>
  <c r="E182" i="10"/>
  <c r="E182" i="11"/>
  <c r="E182" i="12"/>
  <c r="E182" i="13"/>
  <c r="E182" i="14"/>
  <c r="D182" i="9"/>
  <c r="D182" i="10"/>
  <c r="D182" i="11"/>
  <c r="D182" i="12"/>
  <c r="D182" i="13"/>
  <c r="D182" i="14"/>
  <c r="E178" i="9"/>
  <c r="E178" i="10"/>
  <c r="E178" i="11"/>
  <c r="E178" i="12"/>
  <c r="E178" i="13"/>
  <c r="E178" i="14"/>
  <c r="D178" i="9"/>
  <c r="D178" i="10"/>
  <c r="D178" i="11"/>
  <c r="D178" i="12"/>
  <c r="D178" i="13"/>
  <c r="D178" i="14"/>
  <c r="E176" i="9"/>
  <c r="E176" i="10"/>
  <c r="E176" i="11"/>
  <c r="E176" i="12"/>
  <c r="E176" i="13"/>
  <c r="E176" i="14"/>
  <c r="D176" i="9"/>
  <c r="D176" i="10"/>
  <c r="D176" i="11"/>
  <c r="D176" i="12"/>
  <c r="D176" i="13"/>
  <c r="D176" i="14"/>
  <c r="E170" i="9"/>
  <c r="E170" i="10"/>
  <c r="E170" i="11"/>
  <c r="E170" i="12"/>
  <c r="E170" i="13"/>
  <c r="E170" i="14"/>
  <c r="D170" i="9"/>
  <c r="D170" i="10"/>
  <c r="D170" i="11"/>
  <c r="D170" i="12"/>
  <c r="D170" i="13"/>
  <c r="D170" i="14"/>
  <c r="E165" i="9"/>
  <c r="E165" i="10"/>
  <c r="E165" i="11"/>
  <c r="E165" i="12"/>
  <c r="E165" i="13"/>
  <c r="E165" i="14"/>
  <c r="D165" i="9"/>
  <c r="D165" i="10"/>
  <c r="D165" i="11"/>
  <c r="D165" i="12"/>
  <c r="D165" i="13"/>
  <c r="D165" i="14"/>
  <c r="E160" i="9"/>
  <c r="E160" i="10"/>
  <c r="E160" i="11"/>
  <c r="E160" i="12"/>
  <c r="E160" i="13"/>
  <c r="E160" i="14"/>
  <c r="D160" i="9"/>
  <c r="D160" i="10"/>
  <c r="D160" i="11"/>
  <c r="D160" i="12"/>
  <c r="D160" i="13"/>
  <c r="D160" i="14"/>
  <c r="E154" i="9"/>
  <c r="E154" i="10"/>
  <c r="E154" i="11"/>
  <c r="E154" i="12"/>
  <c r="E154" i="13"/>
  <c r="E154" i="14"/>
  <c r="D154" i="9"/>
  <c r="D154" i="10"/>
  <c r="D154" i="11"/>
  <c r="D154" i="12"/>
  <c r="D154" i="13"/>
  <c r="D154" i="14"/>
  <c r="E144" i="9"/>
  <c r="E187" i="9" s="1"/>
  <c r="I187" i="9"/>
  <c r="E144" i="10"/>
  <c r="E187" i="10" s="1"/>
  <c r="F187" i="10"/>
  <c r="G187" i="10"/>
  <c r="J187" i="10"/>
  <c r="K187" i="10"/>
  <c r="E144" i="11"/>
  <c r="E187" i="11" s="1"/>
  <c r="E144" i="12"/>
  <c r="E187" i="12" s="1"/>
  <c r="G187" i="12"/>
  <c r="K187" i="12"/>
  <c r="E144" i="13"/>
  <c r="E187" i="13" s="1"/>
  <c r="I187" i="13"/>
  <c r="E144" i="14"/>
  <c r="E187" i="14" s="1"/>
  <c r="F187" i="14"/>
  <c r="D144" i="9"/>
  <c r="D187" i="9" s="1"/>
  <c r="D144" i="10"/>
  <c r="D187" i="10" s="1"/>
  <c r="D144" i="11"/>
  <c r="D187" i="11" s="1"/>
  <c r="D144" i="12"/>
  <c r="D187" i="12" s="1"/>
  <c r="D144" i="13"/>
  <c r="D187" i="13" s="1"/>
  <c r="D144" i="14"/>
  <c r="D187" i="14" s="1"/>
  <c r="E138" i="9"/>
  <c r="E138" i="10"/>
  <c r="E138" i="11"/>
  <c r="E138" i="12"/>
  <c r="E138" i="13"/>
  <c r="E138" i="14"/>
  <c r="D138" i="9"/>
  <c r="D138" i="10"/>
  <c r="D138" i="11"/>
  <c r="D138" i="12"/>
  <c r="D138" i="13"/>
  <c r="D138" i="14"/>
  <c r="E136" i="9"/>
  <c r="E136" i="10"/>
  <c r="E136" i="11"/>
  <c r="E136" i="12"/>
  <c r="E136" i="13"/>
  <c r="E136" i="14"/>
  <c r="D136" i="9"/>
  <c r="D136" i="10"/>
  <c r="D136" i="11"/>
  <c r="D136" i="12"/>
  <c r="D136" i="13"/>
  <c r="D136" i="14"/>
  <c r="E132" i="9"/>
  <c r="E132" i="10"/>
  <c r="E132" i="11"/>
  <c r="E132" i="12"/>
  <c r="E132" i="13"/>
  <c r="E132" i="14"/>
  <c r="D132" i="9"/>
  <c r="D132" i="10"/>
  <c r="D132" i="11"/>
  <c r="D132" i="12"/>
  <c r="D132" i="13"/>
  <c r="D132" i="14"/>
  <c r="E130" i="9"/>
  <c r="E130" i="10"/>
  <c r="E130" i="11"/>
  <c r="E130" i="12"/>
  <c r="E130" i="13"/>
  <c r="E130" i="14"/>
  <c r="D130" i="9"/>
  <c r="D130" i="10"/>
  <c r="D130" i="11"/>
  <c r="D130" i="12"/>
  <c r="D130" i="13"/>
  <c r="D130" i="14"/>
  <c r="E124" i="9"/>
  <c r="E124" i="10"/>
  <c r="E124" i="11"/>
  <c r="E124" i="12"/>
  <c r="E124" i="13"/>
  <c r="E124" i="14"/>
  <c r="D124" i="9"/>
  <c r="D124" i="10"/>
  <c r="D124" i="11"/>
  <c r="D124" i="12"/>
  <c r="D124" i="13"/>
  <c r="D124" i="14"/>
  <c r="E119" i="9"/>
  <c r="E119" i="10"/>
  <c r="E119" i="11"/>
  <c r="E119" i="12"/>
  <c r="E119" i="13"/>
  <c r="E119" i="14"/>
  <c r="D119" i="9"/>
  <c r="D119" i="10"/>
  <c r="D119" i="11"/>
  <c r="D119" i="12"/>
  <c r="D119" i="13"/>
  <c r="D119" i="14"/>
  <c r="E114" i="9"/>
  <c r="E114" i="10"/>
  <c r="E114" i="11"/>
  <c r="E114" i="12"/>
  <c r="E114" i="13"/>
  <c r="E114" i="14"/>
  <c r="D114" i="9"/>
  <c r="D114" i="10"/>
  <c r="D114" i="11"/>
  <c r="D114" i="12"/>
  <c r="D114" i="13"/>
  <c r="D114" i="14"/>
  <c r="E108" i="9"/>
  <c r="E108" i="10"/>
  <c r="E108" i="11"/>
  <c r="E108" i="12"/>
  <c r="E108" i="13"/>
  <c r="E108" i="14"/>
  <c r="D108" i="9"/>
  <c r="D108" i="10"/>
  <c r="D108" i="11"/>
  <c r="D108" i="12"/>
  <c r="D108" i="13"/>
  <c r="D108" i="14"/>
  <c r="E98" i="9"/>
  <c r="E141" i="9" s="1"/>
  <c r="E98" i="10"/>
  <c r="E141" i="10" s="1"/>
  <c r="G141" i="10"/>
  <c r="J141" i="10"/>
  <c r="E98" i="11"/>
  <c r="E141" i="11" s="1"/>
  <c r="I141" i="11"/>
  <c r="E98" i="12"/>
  <c r="E141" i="12" s="1"/>
  <c r="G141" i="12"/>
  <c r="K141" i="12"/>
  <c r="E98" i="13"/>
  <c r="E141" i="13" s="1"/>
  <c r="E98" i="14"/>
  <c r="E141" i="14" s="1"/>
  <c r="D98" i="9"/>
  <c r="D141" i="9" s="1"/>
  <c r="D98" i="10"/>
  <c r="D141" i="10" s="1"/>
  <c r="D98" i="11"/>
  <c r="D141" i="11" s="1"/>
  <c r="D98" i="12"/>
  <c r="D141" i="12" s="1"/>
  <c r="D98" i="13"/>
  <c r="D141" i="13" s="1"/>
  <c r="D98" i="14"/>
  <c r="D141" i="14" s="1"/>
  <c r="E92" i="9"/>
  <c r="F92" i="9"/>
  <c r="Q92" i="9" s="1"/>
  <c r="G92" i="9"/>
  <c r="R92" i="9" s="1"/>
  <c r="H92" i="9"/>
  <c r="S92" i="9" s="1"/>
  <c r="I92" i="9"/>
  <c r="T92" i="9" s="1"/>
  <c r="J92" i="9"/>
  <c r="U92" i="9" s="1"/>
  <c r="E92" i="10"/>
  <c r="F92" i="10"/>
  <c r="Q92" i="10" s="1"/>
  <c r="G92" i="10"/>
  <c r="R92" i="10" s="1"/>
  <c r="H92" i="10"/>
  <c r="S92" i="10" s="1"/>
  <c r="I92" i="10"/>
  <c r="T92" i="10" s="1"/>
  <c r="J92" i="10"/>
  <c r="U92" i="10" s="1"/>
  <c r="E92" i="11"/>
  <c r="F92" i="11"/>
  <c r="Q92" i="11" s="1"/>
  <c r="G92" i="11"/>
  <c r="R92" i="11" s="1"/>
  <c r="H92" i="11"/>
  <c r="S92" i="11" s="1"/>
  <c r="I92" i="11"/>
  <c r="T92" i="11" s="1"/>
  <c r="J92" i="11"/>
  <c r="U92" i="11" s="1"/>
  <c r="E92" i="12"/>
  <c r="F92" i="12"/>
  <c r="Q92" i="12" s="1"/>
  <c r="G92" i="12"/>
  <c r="R92" i="12" s="1"/>
  <c r="H92" i="12"/>
  <c r="S92" i="12" s="1"/>
  <c r="I92" i="12"/>
  <c r="T92" i="12" s="1"/>
  <c r="J92" i="12"/>
  <c r="U92" i="12" s="1"/>
  <c r="E92" i="13"/>
  <c r="F92" i="13"/>
  <c r="Q92" i="13" s="1"/>
  <c r="G92" i="13"/>
  <c r="R92" i="13" s="1"/>
  <c r="H92" i="13"/>
  <c r="S92" i="13" s="1"/>
  <c r="I92" i="13"/>
  <c r="T92" i="13" s="1"/>
  <c r="J92" i="13"/>
  <c r="U92" i="13" s="1"/>
  <c r="E92" i="14"/>
  <c r="F92" i="14"/>
  <c r="Q92" i="14" s="1"/>
  <c r="G92" i="14"/>
  <c r="R92" i="14" s="1"/>
  <c r="H92" i="14"/>
  <c r="S92" i="14" s="1"/>
  <c r="I92" i="14"/>
  <c r="T92" i="14" s="1"/>
  <c r="J92" i="14"/>
  <c r="U92" i="14" s="1"/>
  <c r="D92" i="9"/>
  <c r="D92" i="10"/>
  <c r="D92" i="11"/>
  <c r="D92" i="12"/>
  <c r="D92" i="13"/>
  <c r="D92" i="14"/>
  <c r="E90" i="9"/>
  <c r="F90" i="9"/>
  <c r="Q90" i="9" s="1"/>
  <c r="G90" i="9"/>
  <c r="R90" i="9" s="1"/>
  <c r="H90" i="9"/>
  <c r="S90" i="9" s="1"/>
  <c r="I90" i="9"/>
  <c r="T90" i="9" s="1"/>
  <c r="J90" i="9"/>
  <c r="U90" i="9" s="1"/>
  <c r="E90" i="10"/>
  <c r="F90" i="10"/>
  <c r="Q90" i="10" s="1"/>
  <c r="G90" i="10"/>
  <c r="R90" i="10" s="1"/>
  <c r="H90" i="10"/>
  <c r="S90" i="10" s="1"/>
  <c r="I90" i="10"/>
  <c r="T90" i="10" s="1"/>
  <c r="J90" i="10"/>
  <c r="U90" i="10" s="1"/>
  <c r="E90" i="11"/>
  <c r="F90" i="11"/>
  <c r="Q90" i="11" s="1"/>
  <c r="G90" i="11"/>
  <c r="R90" i="11" s="1"/>
  <c r="H90" i="11"/>
  <c r="S90" i="11" s="1"/>
  <c r="I90" i="11"/>
  <c r="T90" i="11" s="1"/>
  <c r="J90" i="11"/>
  <c r="U90" i="11" s="1"/>
  <c r="E90" i="12"/>
  <c r="F90" i="12"/>
  <c r="Q90" i="12" s="1"/>
  <c r="G90" i="12"/>
  <c r="R90" i="12" s="1"/>
  <c r="H90" i="12"/>
  <c r="S90" i="12" s="1"/>
  <c r="I90" i="12"/>
  <c r="T90" i="12" s="1"/>
  <c r="J90" i="12"/>
  <c r="U90" i="12" s="1"/>
  <c r="E90" i="13"/>
  <c r="F90" i="13"/>
  <c r="Q90" i="13" s="1"/>
  <c r="G90" i="13"/>
  <c r="R90" i="13" s="1"/>
  <c r="H90" i="13"/>
  <c r="S90" i="13" s="1"/>
  <c r="I90" i="13"/>
  <c r="T90" i="13" s="1"/>
  <c r="J90" i="13"/>
  <c r="U90" i="13" s="1"/>
  <c r="E90" i="14"/>
  <c r="F90" i="14"/>
  <c r="Q90" i="14" s="1"/>
  <c r="G90" i="14"/>
  <c r="R90" i="14" s="1"/>
  <c r="H90" i="14"/>
  <c r="S90" i="14" s="1"/>
  <c r="I90" i="14"/>
  <c r="T90" i="14" s="1"/>
  <c r="J90" i="14"/>
  <c r="U90" i="14" s="1"/>
  <c r="D90" i="9"/>
  <c r="D90" i="10"/>
  <c r="D90" i="11"/>
  <c r="D90" i="12"/>
  <c r="D90" i="13"/>
  <c r="D90" i="14"/>
  <c r="E86" i="9"/>
  <c r="F86" i="9"/>
  <c r="Q86" i="9" s="1"/>
  <c r="G86" i="9"/>
  <c r="R86" i="9" s="1"/>
  <c r="H86" i="9"/>
  <c r="S86" i="9" s="1"/>
  <c r="I86" i="9"/>
  <c r="T86" i="9" s="1"/>
  <c r="J86" i="9"/>
  <c r="U86" i="9" s="1"/>
  <c r="E86" i="10"/>
  <c r="F86" i="10"/>
  <c r="Q86" i="10" s="1"/>
  <c r="G86" i="10"/>
  <c r="R86" i="10" s="1"/>
  <c r="H86" i="10"/>
  <c r="S86" i="10" s="1"/>
  <c r="I86" i="10"/>
  <c r="T86" i="10" s="1"/>
  <c r="J86" i="10"/>
  <c r="U86" i="10" s="1"/>
  <c r="E86" i="11"/>
  <c r="F86" i="11"/>
  <c r="Q86" i="11" s="1"/>
  <c r="G86" i="11"/>
  <c r="R86" i="11" s="1"/>
  <c r="H86" i="11"/>
  <c r="S86" i="11" s="1"/>
  <c r="I86" i="11"/>
  <c r="T86" i="11" s="1"/>
  <c r="J86" i="11"/>
  <c r="U86" i="11" s="1"/>
  <c r="E86" i="12"/>
  <c r="F86" i="12"/>
  <c r="Q86" i="12" s="1"/>
  <c r="G86" i="12"/>
  <c r="R86" i="12" s="1"/>
  <c r="H86" i="12"/>
  <c r="S86" i="12" s="1"/>
  <c r="I86" i="12"/>
  <c r="T86" i="12" s="1"/>
  <c r="J86" i="12"/>
  <c r="U86" i="12" s="1"/>
  <c r="E86" i="13"/>
  <c r="F86" i="13"/>
  <c r="Q86" i="13" s="1"/>
  <c r="G86" i="13"/>
  <c r="R86" i="13" s="1"/>
  <c r="H86" i="13"/>
  <c r="S86" i="13" s="1"/>
  <c r="I86" i="13"/>
  <c r="T86" i="13" s="1"/>
  <c r="J86" i="13"/>
  <c r="U86" i="13" s="1"/>
  <c r="E86" i="14"/>
  <c r="F86" i="14"/>
  <c r="Q86" i="14" s="1"/>
  <c r="G86" i="14"/>
  <c r="R86" i="14" s="1"/>
  <c r="H86" i="14"/>
  <c r="S86" i="14" s="1"/>
  <c r="I86" i="14"/>
  <c r="T86" i="14" s="1"/>
  <c r="J86" i="14"/>
  <c r="U86" i="14" s="1"/>
  <c r="D86" i="9"/>
  <c r="D86" i="10"/>
  <c r="D86" i="11"/>
  <c r="D86" i="12"/>
  <c r="D86" i="13"/>
  <c r="D86" i="14"/>
  <c r="E84" i="9"/>
  <c r="F84" i="9"/>
  <c r="Q84" i="9" s="1"/>
  <c r="G84" i="9"/>
  <c r="R84" i="9" s="1"/>
  <c r="H84" i="9"/>
  <c r="S84" i="9" s="1"/>
  <c r="I84" i="9"/>
  <c r="T84" i="9" s="1"/>
  <c r="J84" i="9"/>
  <c r="U84" i="9" s="1"/>
  <c r="E84" i="10"/>
  <c r="F84" i="10"/>
  <c r="Q84" i="10" s="1"/>
  <c r="G84" i="10"/>
  <c r="R84" i="10" s="1"/>
  <c r="H84" i="10"/>
  <c r="S84" i="10" s="1"/>
  <c r="I84" i="10"/>
  <c r="T84" i="10" s="1"/>
  <c r="J84" i="10"/>
  <c r="U84" i="10" s="1"/>
  <c r="E84" i="11"/>
  <c r="F84" i="11"/>
  <c r="Q84" i="11" s="1"/>
  <c r="G84" i="11"/>
  <c r="R84" i="11" s="1"/>
  <c r="H84" i="11"/>
  <c r="S84" i="11" s="1"/>
  <c r="I84" i="11"/>
  <c r="T84" i="11" s="1"/>
  <c r="J84" i="11"/>
  <c r="U84" i="11" s="1"/>
  <c r="E84" i="12"/>
  <c r="F84" i="12"/>
  <c r="Q84" i="12" s="1"/>
  <c r="G84" i="12"/>
  <c r="R84" i="12" s="1"/>
  <c r="H84" i="12"/>
  <c r="S84" i="12" s="1"/>
  <c r="I84" i="12"/>
  <c r="T84" i="12" s="1"/>
  <c r="J84" i="12"/>
  <c r="U84" i="12" s="1"/>
  <c r="E84" i="13"/>
  <c r="F84" i="13"/>
  <c r="Q84" i="13" s="1"/>
  <c r="G84" i="13"/>
  <c r="R84" i="13" s="1"/>
  <c r="H84" i="13"/>
  <c r="S84" i="13" s="1"/>
  <c r="I84" i="13"/>
  <c r="T84" i="13" s="1"/>
  <c r="J84" i="13"/>
  <c r="U84" i="13" s="1"/>
  <c r="E84" i="14"/>
  <c r="F84" i="14"/>
  <c r="Q84" i="14" s="1"/>
  <c r="G84" i="14"/>
  <c r="R84" i="14" s="1"/>
  <c r="H84" i="14"/>
  <c r="S84" i="14" s="1"/>
  <c r="I84" i="14"/>
  <c r="T84" i="14" s="1"/>
  <c r="J84" i="14"/>
  <c r="U84" i="14" s="1"/>
  <c r="D84" i="9"/>
  <c r="D84" i="10"/>
  <c r="D84" i="11"/>
  <c r="D84" i="12"/>
  <c r="D84" i="13"/>
  <c r="D84" i="14"/>
  <c r="E78" i="9"/>
  <c r="F78" i="9"/>
  <c r="Q78" i="9" s="1"/>
  <c r="G78" i="9"/>
  <c r="R78" i="9" s="1"/>
  <c r="H78" i="9"/>
  <c r="S78" i="9" s="1"/>
  <c r="I78" i="9"/>
  <c r="T78" i="9" s="1"/>
  <c r="J78" i="9"/>
  <c r="U78" i="9" s="1"/>
  <c r="E78" i="10"/>
  <c r="F78" i="10"/>
  <c r="Q78" i="10" s="1"/>
  <c r="G78" i="10"/>
  <c r="R78" i="10" s="1"/>
  <c r="H78" i="10"/>
  <c r="S78" i="10" s="1"/>
  <c r="I78" i="10"/>
  <c r="T78" i="10" s="1"/>
  <c r="J78" i="10"/>
  <c r="U78" i="10" s="1"/>
  <c r="E78" i="11"/>
  <c r="F78" i="11"/>
  <c r="Q78" i="11" s="1"/>
  <c r="G78" i="11"/>
  <c r="R78" i="11" s="1"/>
  <c r="H78" i="11"/>
  <c r="S78" i="11" s="1"/>
  <c r="I78" i="11"/>
  <c r="T78" i="11" s="1"/>
  <c r="J78" i="11"/>
  <c r="U78" i="11" s="1"/>
  <c r="E78" i="12"/>
  <c r="F78" i="12"/>
  <c r="Q78" i="12" s="1"/>
  <c r="G78" i="12"/>
  <c r="R78" i="12" s="1"/>
  <c r="H78" i="12"/>
  <c r="S78" i="12" s="1"/>
  <c r="I78" i="12"/>
  <c r="T78" i="12" s="1"/>
  <c r="J78" i="12"/>
  <c r="U78" i="12" s="1"/>
  <c r="E78" i="13"/>
  <c r="F78" i="13"/>
  <c r="Q78" i="13" s="1"/>
  <c r="G78" i="13"/>
  <c r="R78" i="13" s="1"/>
  <c r="H78" i="13"/>
  <c r="S78" i="13" s="1"/>
  <c r="I78" i="13"/>
  <c r="T78" i="13" s="1"/>
  <c r="J78" i="13"/>
  <c r="U78" i="13" s="1"/>
  <c r="E78" i="14"/>
  <c r="F78" i="14"/>
  <c r="Q78" i="14" s="1"/>
  <c r="G78" i="14"/>
  <c r="R78" i="14" s="1"/>
  <c r="H78" i="14"/>
  <c r="S78" i="14" s="1"/>
  <c r="I78" i="14"/>
  <c r="T78" i="14" s="1"/>
  <c r="J78" i="14"/>
  <c r="U78" i="14" s="1"/>
  <c r="D78" i="9"/>
  <c r="D78" i="10"/>
  <c r="D78" i="11"/>
  <c r="D78" i="12"/>
  <c r="D78" i="13"/>
  <c r="D78" i="14"/>
  <c r="E73" i="9"/>
  <c r="F73" i="9"/>
  <c r="Q73" i="9" s="1"/>
  <c r="G73" i="9"/>
  <c r="R73" i="9" s="1"/>
  <c r="H73" i="9"/>
  <c r="S73" i="9" s="1"/>
  <c r="I73" i="9"/>
  <c r="T73" i="9" s="1"/>
  <c r="J73" i="9"/>
  <c r="U73" i="9" s="1"/>
  <c r="E73" i="10"/>
  <c r="F73" i="10"/>
  <c r="Q73" i="10" s="1"/>
  <c r="G73" i="10"/>
  <c r="R73" i="10" s="1"/>
  <c r="H73" i="10"/>
  <c r="S73" i="10" s="1"/>
  <c r="I73" i="10"/>
  <c r="T73" i="10" s="1"/>
  <c r="J73" i="10"/>
  <c r="U73" i="10" s="1"/>
  <c r="E73" i="11"/>
  <c r="F73" i="11"/>
  <c r="Q73" i="11" s="1"/>
  <c r="G73" i="11"/>
  <c r="R73" i="11" s="1"/>
  <c r="H73" i="11"/>
  <c r="S73" i="11" s="1"/>
  <c r="I73" i="11"/>
  <c r="T73" i="11" s="1"/>
  <c r="J73" i="11"/>
  <c r="U73" i="11" s="1"/>
  <c r="E73" i="12"/>
  <c r="F73" i="12"/>
  <c r="Q73" i="12" s="1"/>
  <c r="G73" i="12"/>
  <c r="R73" i="12" s="1"/>
  <c r="H73" i="12"/>
  <c r="S73" i="12" s="1"/>
  <c r="I73" i="12"/>
  <c r="T73" i="12" s="1"/>
  <c r="J73" i="12"/>
  <c r="U73" i="12" s="1"/>
  <c r="E73" i="13"/>
  <c r="F73" i="13"/>
  <c r="Q73" i="13" s="1"/>
  <c r="G73" i="13"/>
  <c r="R73" i="13" s="1"/>
  <c r="H73" i="13"/>
  <c r="S73" i="13" s="1"/>
  <c r="I73" i="13"/>
  <c r="T73" i="13" s="1"/>
  <c r="J73" i="13"/>
  <c r="U73" i="13" s="1"/>
  <c r="E73" i="14"/>
  <c r="F73" i="14"/>
  <c r="Q73" i="14" s="1"/>
  <c r="G73" i="14"/>
  <c r="R73" i="14" s="1"/>
  <c r="H73" i="14"/>
  <c r="S73" i="14" s="1"/>
  <c r="I73" i="14"/>
  <c r="T73" i="14" s="1"/>
  <c r="J73" i="14"/>
  <c r="U73" i="14" s="1"/>
  <c r="D73" i="9"/>
  <c r="D73" i="10"/>
  <c r="D73" i="11"/>
  <c r="D73" i="12"/>
  <c r="D73" i="13"/>
  <c r="D73" i="14"/>
  <c r="E68" i="9"/>
  <c r="F68" i="9"/>
  <c r="Q68" i="9" s="1"/>
  <c r="G68" i="9"/>
  <c r="R68" i="9" s="1"/>
  <c r="H68" i="9"/>
  <c r="S68" i="9" s="1"/>
  <c r="I68" i="9"/>
  <c r="T68" i="9" s="1"/>
  <c r="J68" i="9"/>
  <c r="U68" i="9" s="1"/>
  <c r="E68" i="10"/>
  <c r="F68" i="10"/>
  <c r="Q68" i="10" s="1"/>
  <c r="G68" i="10"/>
  <c r="R68" i="10" s="1"/>
  <c r="H68" i="10"/>
  <c r="S68" i="10" s="1"/>
  <c r="I68" i="10"/>
  <c r="T68" i="10" s="1"/>
  <c r="J68" i="10"/>
  <c r="U68" i="10" s="1"/>
  <c r="E68" i="11"/>
  <c r="F68" i="11"/>
  <c r="Q68" i="11" s="1"/>
  <c r="G68" i="11"/>
  <c r="R68" i="11" s="1"/>
  <c r="H68" i="11"/>
  <c r="S68" i="11" s="1"/>
  <c r="I68" i="11"/>
  <c r="T68" i="11" s="1"/>
  <c r="J68" i="11"/>
  <c r="U68" i="11" s="1"/>
  <c r="E68" i="12"/>
  <c r="F68" i="12"/>
  <c r="Q68" i="12" s="1"/>
  <c r="G68" i="12"/>
  <c r="R68" i="12" s="1"/>
  <c r="H68" i="12"/>
  <c r="S68" i="12" s="1"/>
  <c r="I68" i="12"/>
  <c r="T68" i="12" s="1"/>
  <c r="J68" i="12"/>
  <c r="U68" i="12" s="1"/>
  <c r="E68" i="13"/>
  <c r="F68" i="13"/>
  <c r="Q68" i="13" s="1"/>
  <c r="G68" i="13"/>
  <c r="R68" i="13" s="1"/>
  <c r="H68" i="13"/>
  <c r="S68" i="13" s="1"/>
  <c r="I68" i="13"/>
  <c r="T68" i="13" s="1"/>
  <c r="J68" i="13"/>
  <c r="U68" i="13" s="1"/>
  <c r="E68" i="14"/>
  <c r="F68" i="14"/>
  <c r="Q68" i="14" s="1"/>
  <c r="G68" i="14"/>
  <c r="R68" i="14" s="1"/>
  <c r="H68" i="14"/>
  <c r="S68" i="14" s="1"/>
  <c r="I68" i="14"/>
  <c r="T68" i="14" s="1"/>
  <c r="J68" i="14"/>
  <c r="U68" i="14" s="1"/>
  <c r="D68" i="9"/>
  <c r="D68" i="10"/>
  <c r="D68" i="11"/>
  <c r="D68" i="12"/>
  <c r="D68" i="13"/>
  <c r="D68" i="14"/>
  <c r="E62" i="9"/>
  <c r="F62" i="9"/>
  <c r="Q62" i="9" s="1"/>
  <c r="G62" i="9"/>
  <c r="R62" i="9" s="1"/>
  <c r="H62" i="9"/>
  <c r="S62" i="9" s="1"/>
  <c r="I62" i="9"/>
  <c r="T62" i="9" s="1"/>
  <c r="J62" i="9"/>
  <c r="U62" i="9" s="1"/>
  <c r="E62" i="10"/>
  <c r="F62" i="10"/>
  <c r="Q62" i="10" s="1"/>
  <c r="G62" i="10"/>
  <c r="R62" i="10" s="1"/>
  <c r="H62" i="10"/>
  <c r="S62" i="10" s="1"/>
  <c r="I62" i="10"/>
  <c r="T62" i="10" s="1"/>
  <c r="J62" i="10"/>
  <c r="U62" i="10" s="1"/>
  <c r="E62" i="11"/>
  <c r="F62" i="11"/>
  <c r="Q62" i="11" s="1"/>
  <c r="G62" i="11"/>
  <c r="R62" i="11" s="1"/>
  <c r="H62" i="11"/>
  <c r="S62" i="11" s="1"/>
  <c r="I62" i="11"/>
  <c r="T62" i="11" s="1"/>
  <c r="J62" i="11"/>
  <c r="U62" i="11" s="1"/>
  <c r="E62" i="12"/>
  <c r="F62" i="12"/>
  <c r="Q62" i="12" s="1"/>
  <c r="G62" i="12"/>
  <c r="R62" i="12" s="1"/>
  <c r="H62" i="12"/>
  <c r="S62" i="12" s="1"/>
  <c r="I62" i="12"/>
  <c r="T62" i="12" s="1"/>
  <c r="J62" i="12"/>
  <c r="U62" i="12" s="1"/>
  <c r="E62" i="13"/>
  <c r="F62" i="13"/>
  <c r="Q62" i="13" s="1"/>
  <c r="G62" i="13"/>
  <c r="R62" i="13" s="1"/>
  <c r="H62" i="13"/>
  <c r="S62" i="13" s="1"/>
  <c r="I62" i="13"/>
  <c r="T62" i="13" s="1"/>
  <c r="J62" i="13"/>
  <c r="U62" i="13" s="1"/>
  <c r="E62" i="14"/>
  <c r="F62" i="14"/>
  <c r="Q62" i="14" s="1"/>
  <c r="G62" i="14"/>
  <c r="R62" i="14" s="1"/>
  <c r="H62" i="14"/>
  <c r="S62" i="14" s="1"/>
  <c r="I62" i="14"/>
  <c r="T62" i="14" s="1"/>
  <c r="J62" i="14"/>
  <c r="U62" i="14" s="1"/>
  <c r="D62" i="9"/>
  <c r="D62" i="10"/>
  <c r="D62" i="11"/>
  <c r="D62" i="12"/>
  <c r="D62" i="13"/>
  <c r="D62" i="14"/>
  <c r="E52" i="9"/>
  <c r="E95" i="9" s="1"/>
  <c r="F52" i="9"/>
  <c r="Q52" i="9" s="1"/>
  <c r="G52" i="9"/>
  <c r="H52" i="9"/>
  <c r="S52" i="9" s="1"/>
  <c r="I52" i="9"/>
  <c r="J52" i="9"/>
  <c r="E52" i="10"/>
  <c r="E95" i="10" s="1"/>
  <c r="F52" i="10"/>
  <c r="G52" i="10"/>
  <c r="H52" i="10"/>
  <c r="S52" i="10" s="1"/>
  <c r="I52" i="10"/>
  <c r="J52" i="10"/>
  <c r="E52" i="11"/>
  <c r="E95" i="11" s="1"/>
  <c r="F52" i="11"/>
  <c r="G52" i="11"/>
  <c r="R52" i="11" s="1"/>
  <c r="H52" i="11"/>
  <c r="S52" i="11" s="1"/>
  <c r="I52" i="11"/>
  <c r="J52" i="11"/>
  <c r="E52" i="12"/>
  <c r="E95" i="12" s="1"/>
  <c r="F52" i="12"/>
  <c r="G52" i="12"/>
  <c r="H52" i="12"/>
  <c r="S52" i="12" s="1"/>
  <c r="I52" i="12"/>
  <c r="T52" i="12" s="1"/>
  <c r="J52" i="12"/>
  <c r="E52" i="13"/>
  <c r="E95" i="13" s="1"/>
  <c r="F52" i="13"/>
  <c r="G52" i="13"/>
  <c r="H52" i="13"/>
  <c r="S52" i="13" s="1"/>
  <c r="I52" i="13"/>
  <c r="J52" i="13"/>
  <c r="E52" i="14"/>
  <c r="E95" i="14" s="1"/>
  <c r="F52" i="14"/>
  <c r="G52" i="14"/>
  <c r="R52" i="14" s="1"/>
  <c r="H52" i="14"/>
  <c r="S52" i="14" s="1"/>
  <c r="I52" i="14"/>
  <c r="T52" i="14" s="1"/>
  <c r="J52" i="14"/>
  <c r="D52" i="9"/>
  <c r="D95" i="9" s="1"/>
  <c r="D52" i="10"/>
  <c r="D95" i="10" s="1"/>
  <c r="D52" i="11"/>
  <c r="D95" i="11" s="1"/>
  <c r="D52" i="12"/>
  <c r="D95" i="12" s="1"/>
  <c r="D52" i="13"/>
  <c r="D95" i="13" s="1"/>
  <c r="D52" i="14"/>
  <c r="D95" i="14" s="1"/>
  <c r="K45" i="2" l="1"/>
  <c r="K39" i="2"/>
  <c r="K37" i="2"/>
  <c r="K26" i="2"/>
  <c r="E48" i="2"/>
  <c r="K21" i="2"/>
  <c r="K15" i="2"/>
  <c r="K5" i="2"/>
  <c r="V49" i="1" s="1"/>
  <c r="J48" i="2"/>
  <c r="U49" i="1" s="1"/>
  <c r="M88" i="3"/>
  <c r="E88" i="3"/>
  <c r="V49" i="9"/>
  <c r="G95" i="13"/>
  <c r="R52" i="13"/>
  <c r="I95" i="10"/>
  <c r="T52" i="10"/>
  <c r="G95" i="9"/>
  <c r="R52" i="9"/>
  <c r="R187" i="14"/>
  <c r="R98" i="8"/>
  <c r="R98" i="10"/>
  <c r="R98" i="12"/>
  <c r="R98" i="14"/>
  <c r="V98" i="8"/>
  <c r="V98" i="10"/>
  <c r="V98" i="12"/>
  <c r="V98" i="14"/>
  <c r="G186" i="2"/>
  <c r="R187" i="10" s="1"/>
  <c r="R144" i="8"/>
  <c r="R144" i="9"/>
  <c r="R144" i="10"/>
  <c r="R144" i="11"/>
  <c r="R144" i="12"/>
  <c r="R144" i="14"/>
  <c r="R144" i="1"/>
  <c r="V144" i="8"/>
  <c r="V144" i="9"/>
  <c r="V144" i="10"/>
  <c r="V144" i="11"/>
  <c r="V144" i="12"/>
  <c r="V144" i="14"/>
  <c r="V144" i="1"/>
  <c r="S190" i="9"/>
  <c r="S190" i="11"/>
  <c r="S190" i="12"/>
  <c r="S190" i="13"/>
  <c r="S190" i="1"/>
  <c r="R108" i="8"/>
  <c r="R108" i="10"/>
  <c r="R108" i="12"/>
  <c r="R108" i="14"/>
  <c r="V108" i="8"/>
  <c r="V108" i="10"/>
  <c r="V108" i="12"/>
  <c r="V108" i="14"/>
  <c r="R154" i="8"/>
  <c r="R154" i="9"/>
  <c r="R154" i="10"/>
  <c r="R154" i="11"/>
  <c r="R154" i="12"/>
  <c r="R154" i="14"/>
  <c r="V154" i="8"/>
  <c r="V154" i="9"/>
  <c r="V154" i="11"/>
  <c r="V154" i="10"/>
  <c r="V154" i="12"/>
  <c r="V154" i="14"/>
  <c r="R200" i="8"/>
  <c r="R200" i="9"/>
  <c r="R200" i="10"/>
  <c r="R200" i="12"/>
  <c r="R200" i="14"/>
  <c r="V200" i="8"/>
  <c r="V200" i="9"/>
  <c r="V200" i="10"/>
  <c r="V200" i="12"/>
  <c r="V200" i="14"/>
  <c r="R114" i="8"/>
  <c r="R114" i="10"/>
  <c r="R114" i="11"/>
  <c r="R114" i="12"/>
  <c r="R114" i="14"/>
  <c r="V114" i="8"/>
  <c r="V114" i="10"/>
  <c r="V114" i="11"/>
  <c r="V114" i="12"/>
  <c r="V114" i="14"/>
  <c r="R160" i="8"/>
  <c r="R160" i="9"/>
  <c r="R160" i="10"/>
  <c r="R160" i="13"/>
  <c r="R160" i="12"/>
  <c r="R160" i="1"/>
  <c r="R160" i="14"/>
  <c r="V160" i="8"/>
  <c r="V160" i="9"/>
  <c r="V160" i="10"/>
  <c r="V160" i="13"/>
  <c r="V160" i="12"/>
  <c r="V160" i="14"/>
  <c r="V160" i="1"/>
  <c r="R206" i="8"/>
  <c r="R206" i="10"/>
  <c r="R206" i="12"/>
  <c r="R206" i="14"/>
  <c r="V206" i="8"/>
  <c r="V206" i="10"/>
  <c r="V206" i="12"/>
  <c r="V206" i="14"/>
  <c r="R119" i="8"/>
  <c r="R119" i="10"/>
  <c r="R119" i="12"/>
  <c r="R119" i="14"/>
  <c r="V119" i="8"/>
  <c r="V119" i="10"/>
  <c r="V119" i="12"/>
  <c r="V119" i="14"/>
  <c r="R165" i="8"/>
  <c r="R165" i="10"/>
  <c r="R165" i="12"/>
  <c r="R165" i="11"/>
  <c r="R165" i="14"/>
  <c r="V165" i="8"/>
  <c r="V165" i="10"/>
  <c r="V165" i="11"/>
  <c r="V165" i="12"/>
  <c r="V165" i="14"/>
  <c r="R211" i="8"/>
  <c r="R211" i="9"/>
  <c r="R211" i="10"/>
  <c r="R211" i="13"/>
  <c r="R211" i="1"/>
  <c r="V211" i="8"/>
  <c r="V211" i="10"/>
  <c r="V211" i="9"/>
  <c r="V211" i="13"/>
  <c r="V211" i="1"/>
  <c r="R130" i="8"/>
  <c r="R130" i="10"/>
  <c r="R130" i="12"/>
  <c r="R130" i="13"/>
  <c r="R130" i="14"/>
  <c r="R130" i="1"/>
  <c r="V130" i="8"/>
  <c r="V130" i="10"/>
  <c r="V130" i="12"/>
  <c r="V130" i="13"/>
  <c r="V130" i="14"/>
  <c r="V130" i="1"/>
  <c r="R176" i="8"/>
  <c r="R176" i="9"/>
  <c r="R176" i="10"/>
  <c r="R176" i="12"/>
  <c r="R176" i="13"/>
  <c r="R176" i="14"/>
  <c r="R176" i="1"/>
  <c r="V176" i="9"/>
  <c r="V176" i="8"/>
  <c r="V176" i="10"/>
  <c r="V176" i="12"/>
  <c r="V176" i="13"/>
  <c r="V176" i="1"/>
  <c r="V176" i="14"/>
  <c r="R222" i="8"/>
  <c r="R222" i="10"/>
  <c r="R222" i="11"/>
  <c r="R222" i="12"/>
  <c r="R222" i="14"/>
  <c r="R222" i="1"/>
  <c r="V222" i="8"/>
  <c r="V222" i="10"/>
  <c r="V222" i="12"/>
  <c r="V222" i="11"/>
  <c r="V222" i="14"/>
  <c r="V222" i="1"/>
  <c r="R132" i="8"/>
  <c r="R132" i="11"/>
  <c r="R132" i="10"/>
  <c r="R132" i="12"/>
  <c r="R132" i="14"/>
  <c r="V132" i="8"/>
  <c r="V132" i="10"/>
  <c r="V132" i="11"/>
  <c r="V132" i="12"/>
  <c r="V132" i="14"/>
  <c r="R178" i="8"/>
  <c r="R178" i="9"/>
  <c r="R178" i="10"/>
  <c r="R178" i="12"/>
  <c r="R178" i="13"/>
  <c r="R178" i="11"/>
  <c r="R178" i="1"/>
  <c r="R178" i="14"/>
  <c r="V178" i="8"/>
  <c r="V178" i="9"/>
  <c r="V178" i="10"/>
  <c r="V178" i="11"/>
  <c r="V178" i="12"/>
  <c r="V178" i="13"/>
  <c r="V178" i="1"/>
  <c r="V178" i="14"/>
  <c r="R224" i="8"/>
  <c r="R224" i="9"/>
  <c r="R224" i="10"/>
  <c r="R224" i="12"/>
  <c r="R224" i="14"/>
  <c r="V224" i="8"/>
  <c r="V224" i="9"/>
  <c r="V224" i="10"/>
  <c r="V224" i="12"/>
  <c r="V224" i="14"/>
  <c r="R136" i="8"/>
  <c r="R136" i="10"/>
  <c r="R136" i="11"/>
  <c r="R136" i="12"/>
  <c r="R136" i="14"/>
  <c r="V136" i="8"/>
  <c r="V136" i="11"/>
  <c r="V136" i="10"/>
  <c r="V136" i="12"/>
  <c r="V136" i="14"/>
  <c r="R182" i="8"/>
  <c r="R182" i="10"/>
  <c r="R182" i="13"/>
  <c r="R182" i="12"/>
  <c r="R182" i="1"/>
  <c r="R182" i="14"/>
  <c r="V182" i="8"/>
  <c r="V182" i="10"/>
  <c r="V182" i="12"/>
  <c r="V182" i="13"/>
  <c r="V182" i="14"/>
  <c r="V182" i="1"/>
  <c r="R228" i="8"/>
  <c r="R228" i="9"/>
  <c r="R228" i="11"/>
  <c r="R228" i="10"/>
  <c r="R228" i="12"/>
  <c r="R228" i="13"/>
  <c r="R228" i="1"/>
  <c r="R228" i="14"/>
  <c r="V228" i="8"/>
  <c r="V228" i="9"/>
  <c r="V228" i="10"/>
  <c r="V228" i="11"/>
  <c r="V228" i="12"/>
  <c r="V228" i="13"/>
  <c r="V228" i="1"/>
  <c r="V228" i="14"/>
  <c r="R138" i="8"/>
  <c r="R138" i="9"/>
  <c r="R138" i="11"/>
  <c r="R138" i="10"/>
  <c r="R138" i="12"/>
  <c r="R138" i="14"/>
  <c r="V138" i="8"/>
  <c r="V138" i="9"/>
  <c r="V138" i="10"/>
  <c r="V138" i="11"/>
  <c r="V138" i="12"/>
  <c r="V138" i="14"/>
  <c r="R184" i="8"/>
  <c r="R184" i="11"/>
  <c r="R184" i="10"/>
  <c r="R184" i="12"/>
  <c r="R184" i="13"/>
  <c r="R184" i="14"/>
  <c r="R184" i="1"/>
  <c r="V184" i="8"/>
  <c r="V184" i="10"/>
  <c r="V184" i="11"/>
  <c r="V184" i="12"/>
  <c r="V184" i="13"/>
  <c r="V184" i="1"/>
  <c r="V184" i="14"/>
  <c r="R230" i="8"/>
  <c r="R230" i="9"/>
  <c r="R230" i="10"/>
  <c r="R230" i="12"/>
  <c r="R230" i="13"/>
  <c r="R230" i="11"/>
  <c r="R230" i="14"/>
  <c r="V230" i="8"/>
  <c r="V230" i="9"/>
  <c r="V230" i="10"/>
  <c r="V230" i="11"/>
  <c r="V230" i="12"/>
  <c r="V230" i="13"/>
  <c r="V230" i="14"/>
  <c r="S124" i="9"/>
  <c r="S124" i="11"/>
  <c r="S124" i="13"/>
  <c r="S124" i="12"/>
  <c r="S124" i="1"/>
  <c r="S170" i="9"/>
  <c r="S170" i="11"/>
  <c r="S170" i="13"/>
  <c r="S170" i="14"/>
  <c r="S170" i="1"/>
  <c r="S216" i="9"/>
  <c r="S216" i="13"/>
  <c r="S216" i="12"/>
  <c r="S216" i="11"/>
  <c r="S216" i="1"/>
  <c r="G95" i="8"/>
  <c r="R52" i="8"/>
  <c r="U62" i="8"/>
  <c r="Q62" i="8"/>
  <c r="T68" i="8"/>
  <c r="S73" i="8"/>
  <c r="R78" i="8"/>
  <c r="U84" i="8"/>
  <c r="Q84" i="8"/>
  <c r="T86" i="8"/>
  <c r="S90" i="8"/>
  <c r="R92" i="8"/>
  <c r="U6" i="1"/>
  <c r="Q6" i="1"/>
  <c r="S6" i="14"/>
  <c r="H49" i="14"/>
  <c r="U6" i="13"/>
  <c r="J49" i="13"/>
  <c r="Q6" i="13"/>
  <c r="F49" i="13"/>
  <c r="S6" i="12"/>
  <c r="H49" i="12"/>
  <c r="U6" i="11"/>
  <c r="J49" i="11"/>
  <c r="Q6" i="11"/>
  <c r="F49" i="11"/>
  <c r="S6" i="10"/>
  <c r="H49" i="10"/>
  <c r="U6" i="9"/>
  <c r="Q6" i="9"/>
  <c r="S6" i="8"/>
  <c r="U16" i="1"/>
  <c r="Q16" i="1"/>
  <c r="S16" i="14"/>
  <c r="U16" i="13"/>
  <c r="Q16" i="13"/>
  <c r="S16" i="12"/>
  <c r="U16" i="11"/>
  <c r="Q16" i="11"/>
  <c r="S16" i="10"/>
  <c r="U16" i="9"/>
  <c r="Q16" i="9"/>
  <c r="S16" i="8"/>
  <c r="U22" i="1"/>
  <c r="Q22" i="1"/>
  <c r="S22" i="14"/>
  <c r="U22" i="13"/>
  <c r="Q22" i="13"/>
  <c r="S22" i="12"/>
  <c r="U22" i="11"/>
  <c r="Q22" i="11"/>
  <c r="S22" i="10"/>
  <c r="U22" i="9"/>
  <c r="Q22" i="9"/>
  <c r="S22" i="8"/>
  <c r="U27" i="1"/>
  <c r="Q27" i="1"/>
  <c r="S27" i="14"/>
  <c r="U27" i="13"/>
  <c r="Q27" i="13"/>
  <c r="S27" i="12"/>
  <c r="U27" i="11"/>
  <c r="Q27" i="11"/>
  <c r="S27" i="10"/>
  <c r="U27" i="9"/>
  <c r="Q27" i="9"/>
  <c r="S27" i="8"/>
  <c r="U32" i="1"/>
  <c r="Q32" i="1"/>
  <c r="S32" i="14"/>
  <c r="U32" i="13"/>
  <c r="Q32" i="13"/>
  <c r="S32" i="12"/>
  <c r="U32" i="11"/>
  <c r="Q32" i="11"/>
  <c r="S32" i="10"/>
  <c r="U32" i="9"/>
  <c r="Q32" i="9"/>
  <c r="S32" i="8"/>
  <c r="U38" i="1"/>
  <c r="Q38" i="1"/>
  <c r="S38" i="14"/>
  <c r="U38" i="13"/>
  <c r="Q38" i="13"/>
  <c r="S38" i="12"/>
  <c r="U38" i="11"/>
  <c r="Q38" i="11"/>
  <c r="S38" i="10"/>
  <c r="U38" i="9"/>
  <c r="Q38" i="9"/>
  <c r="S38" i="8"/>
  <c r="U40" i="1"/>
  <c r="Q40" i="1"/>
  <c r="S40" i="14"/>
  <c r="U40" i="13"/>
  <c r="Q40" i="13"/>
  <c r="S40" i="12"/>
  <c r="U40" i="11"/>
  <c r="Q40" i="11"/>
  <c r="S40" i="10"/>
  <c r="U40" i="9"/>
  <c r="U44" i="1"/>
  <c r="Q44" i="1"/>
  <c r="S44" i="14"/>
  <c r="U46" i="1"/>
  <c r="Q46" i="1"/>
  <c r="S46" i="14"/>
  <c r="J95" i="13"/>
  <c r="U52" i="13"/>
  <c r="F95" i="13"/>
  <c r="Q52" i="13"/>
  <c r="J95" i="11"/>
  <c r="U52" i="11"/>
  <c r="F95" i="11"/>
  <c r="Q52" i="11"/>
  <c r="J95" i="9"/>
  <c r="U52" i="9"/>
  <c r="S98" i="9"/>
  <c r="S98" i="11"/>
  <c r="S98" i="13"/>
  <c r="S98" i="1"/>
  <c r="S144" i="9"/>
  <c r="S144" i="11"/>
  <c r="S144" i="13"/>
  <c r="S144" i="1"/>
  <c r="S144" i="14"/>
  <c r="T190" i="9"/>
  <c r="T190" i="10"/>
  <c r="T190" i="13"/>
  <c r="T190" i="11"/>
  <c r="T190" i="1"/>
  <c r="S108" i="9"/>
  <c r="S108" i="11"/>
  <c r="S108" i="13"/>
  <c r="S108" i="14"/>
  <c r="S108" i="1"/>
  <c r="S154" i="9"/>
  <c r="S154" i="11"/>
  <c r="S154" i="13"/>
  <c r="S154" i="1"/>
  <c r="S200" i="9"/>
  <c r="S200" i="11"/>
  <c r="S200" i="13"/>
  <c r="S200" i="12"/>
  <c r="S200" i="1"/>
  <c r="S114" i="9"/>
  <c r="S114" i="11"/>
  <c r="S114" i="13"/>
  <c r="S114" i="1"/>
  <c r="S114" i="14"/>
  <c r="S160" i="9"/>
  <c r="S160" i="11"/>
  <c r="S160" i="14"/>
  <c r="S206" i="9"/>
  <c r="S206" i="11"/>
  <c r="S206" i="13"/>
  <c r="S206" i="1"/>
  <c r="S206" i="14"/>
  <c r="S119" i="9"/>
  <c r="S119" i="11"/>
  <c r="S119" i="12"/>
  <c r="S119" i="13"/>
  <c r="S119" i="1"/>
  <c r="S119" i="14"/>
  <c r="S165" i="9"/>
  <c r="S165" i="10"/>
  <c r="S165" i="11"/>
  <c r="S165" i="13"/>
  <c r="S165" i="1"/>
  <c r="S165" i="14"/>
  <c r="S211" i="9"/>
  <c r="S211" i="8"/>
  <c r="S211" i="10"/>
  <c r="S211" i="11"/>
  <c r="S211" i="13"/>
  <c r="S211" i="14"/>
  <c r="S211" i="1"/>
  <c r="S130" i="9"/>
  <c r="S130" i="11"/>
  <c r="S130" i="13"/>
  <c r="S130" i="14"/>
  <c r="S130" i="1"/>
  <c r="S176" i="10"/>
  <c r="S176" i="11"/>
  <c r="S176" i="9"/>
  <c r="S176" i="13"/>
  <c r="S176" i="1"/>
  <c r="S222" i="9"/>
  <c r="S222" i="13"/>
  <c r="S222" i="11"/>
  <c r="S222" i="1"/>
  <c r="S132" i="11"/>
  <c r="S132" i="9"/>
  <c r="S132" i="13"/>
  <c r="S132" i="14"/>
  <c r="S132" i="1"/>
  <c r="S178" i="10"/>
  <c r="S178" i="12"/>
  <c r="S178" i="13"/>
  <c r="S224" i="9"/>
  <c r="S224" i="11"/>
  <c r="S224" i="12"/>
  <c r="S224" i="13"/>
  <c r="S224" i="1"/>
  <c r="S136" i="9"/>
  <c r="S136" i="10"/>
  <c r="S136" i="11"/>
  <c r="S136" i="13"/>
  <c r="S136" i="14"/>
  <c r="S136" i="1"/>
  <c r="S182" i="9"/>
  <c r="S182" i="10"/>
  <c r="S182" i="11"/>
  <c r="S228" i="10"/>
  <c r="S228" i="12"/>
  <c r="S228" i="14"/>
  <c r="S228" i="1"/>
  <c r="S138" i="9"/>
  <c r="S138" i="11"/>
  <c r="S138" i="13"/>
  <c r="S138" i="1"/>
  <c r="S184" i="9"/>
  <c r="S184" i="12"/>
  <c r="S184" i="11"/>
  <c r="S184" i="13"/>
  <c r="S184" i="1"/>
  <c r="S230" i="8"/>
  <c r="S230" i="9"/>
  <c r="S230" i="13"/>
  <c r="S230" i="11"/>
  <c r="S230" i="14"/>
  <c r="S230" i="1"/>
  <c r="K186" i="2"/>
  <c r="T124" i="9"/>
  <c r="T124" i="10"/>
  <c r="T124" i="11"/>
  <c r="T124" i="13"/>
  <c r="T124" i="1"/>
  <c r="T170" i="8"/>
  <c r="T170" i="9"/>
  <c r="T170" i="11"/>
  <c r="T170" i="13"/>
  <c r="T170" i="12"/>
  <c r="T170" i="1"/>
  <c r="T216" i="8"/>
  <c r="T216" i="9"/>
  <c r="T216" i="11"/>
  <c r="T216" i="10"/>
  <c r="T216" i="13"/>
  <c r="T216" i="1"/>
  <c r="J95" i="8"/>
  <c r="U52" i="8"/>
  <c r="F95" i="8"/>
  <c r="Q52" i="8"/>
  <c r="T62" i="8"/>
  <c r="S68" i="8"/>
  <c r="R73" i="8"/>
  <c r="U78" i="8"/>
  <c r="Q78" i="8"/>
  <c r="T84" i="8"/>
  <c r="S86" i="8"/>
  <c r="R90" i="8"/>
  <c r="U92" i="8"/>
  <c r="Q92" i="8"/>
  <c r="T6" i="1"/>
  <c r="V6" i="14"/>
  <c r="K49" i="14"/>
  <c r="V49" i="14" s="1"/>
  <c r="R6" i="14"/>
  <c r="G49" i="14"/>
  <c r="T6" i="13"/>
  <c r="I49" i="13"/>
  <c r="V6" i="12"/>
  <c r="K49" i="12"/>
  <c r="R6" i="12"/>
  <c r="G49" i="12"/>
  <c r="T6" i="11"/>
  <c r="I49" i="11"/>
  <c r="V6" i="10"/>
  <c r="K49" i="10"/>
  <c r="V49" i="10" s="1"/>
  <c r="R6" i="10"/>
  <c r="G49" i="10"/>
  <c r="T6" i="9"/>
  <c r="V6" i="8"/>
  <c r="R6" i="8"/>
  <c r="T16" i="1"/>
  <c r="V16" i="14"/>
  <c r="R16" i="14"/>
  <c r="T16" i="13"/>
  <c r="V16" i="12"/>
  <c r="R16" i="12"/>
  <c r="T16" i="11"/>
  <c r="V16" i="10"/>
  <c r="R16" i="10"/>
  <c r="T16" i="9"/>
  <c r="V16" i="8"/>
  <c r="R16" i="8"/>
  <c r="T22" i="1"/>
  <c r="V22" i="14"/>
  <c r="R22" i="14"/>
  <c r="T22" i="13"/>
  <c r="V22" i="12"/>
  <c r="R22" i="12"/>
  <c r="T22" i="11"/>
  <c r="V22" i="10"/>
  <c r="R22" i="10"/>
  <c r="T22" i="9"/>
  <c r="V22" i="8"/>
  <c r="R22" i="8"/>
  <c r="T27" i="1"/>
  <c r="V27" i="14"/>
  <c r="R27" i="14"/>
  <c r="T27" i="13"/>
  <c r="V27" i="12"/>
  <c r="R27" i="12"/>
  <c r="T27" i="11"/>
  <c r="V27" i="10"/>
  <c r="R27" i="10"/>
  <c r="T27" i="9"/>
  <c r="V27" i="8"/>
  <c r="R27" i="8"/>
  <c r="T32" i="1"/>
  <c r="V32" i="14"/>
  <c r="R32" i="14"/>
  <c r="T32" i="13"/>
  <c r="V32" i="12"/>
  <c r="R32" i="12"/>
  <c r="T32" i="11"/>
  <c r="V32" i="10"/>
  <c r="R32" i="10"/>
  <c r="T32" i="9"/>
  <c r="V32" i="8"/>
  <c r="R32" i="8"/>
  <c r="T38" i="1"/>
  <c r="V38" i="14"/>
  <c r="R38" i="14"/>
  <c r="T38" i="13"/>
  <c r="V38" i="12"/>
  <c r="R38" i="12"/>
  <c r="T38" i="11"/>
  <c r="V38" i="10"/>
  <c r="R38" i="10"/>
  <c r="T38" i="9"/>
  <c r="V38" i="8"/>
  <c r="R38" i="8"/>
  <c r="T40" i="1"/>
  <c r="V40" i="14"/>
  <c r="R40" i="14"/>
  <c r="T40" i="13"/>
  <c r="V40" i="12"/>
  <c r="R40" i="12"/>
  <c r="T40" i="11"/>
  <c r="V40" i="10"/>
  <c r="R40" i="10"/>
  <c r="T40" i="9"/>
  <c r="V40" i="8"/>
  <c r="R40" i="8"/>
  <c r="T44" i="1"/>
  <c r="V44" i="14"/>
  <c r="R44" i="14"/>
  <c r="T44" i="13"/>
  <c r="V44" i="12"/>
  <c r="T46" i="1"/>
  <c r="V46" i="14"/>
  <c r="R46" i="14"/>
  <c r="I95" i="13"/>
  <c r="T52" i="13"/>
  <c r="G95" i="12"/>
  <c r="R52" i="12"/>
  <c r="I95" i="11"/>
  <c r="T52" i="11"/>
  <c r="G95" i="10"/>
  <c r="R52" i="10"/>
  <c r="I95" i="9"/>
  <c r="T52" i="9"/>
  <c r="V187" i="12"/>
  <c r="V187" i="10"/>
  <c r="T98" i="9"/>
  <c r="T98" i="11"/>
  <c r="T98" i="13"/>
  <c r="T98" i="1"/>
  <c r="T144" i="9"/>
  <c r="T144" i="10"/>
  <c r="T144" i="11"/>
  <c r="T144" i="13"/>
  <c r="T144" i="12"/>
  <c r="T144" i="1"/>
  <c r="Q190" i="8"/>
  <c r="Q190" i="9"/>
  <c r="Q190" i="10"/>
  <c r="Q190" i="12"/>
  <c r="Q190" i="14"/>
  <c r="U190" i="8"/>
  <c r="U190" i="9"/>
  <c r="U190" i="10"/>
  <c r="U190" i="12"/>
  <c r="U190" i="14"/>
  <c r="T108" i="9"/>
  <c r="T108" i="11"/>
  <c r="T108" i="10"/>
  <c r="T108" i="13"/>
  <c r="T108" i="1"/>
  <c r="T154" i="9"/>
  <c r="T154" i="10"/>
  <c r="T154" i="11"/>
  <c r="T154" i="13"/>
  <c r="T154" i="1"/>
  <c r="T200" i="8"/>
  <c r="T200" i="9"/>
  <c r="T200" i="10"/>
  <c r="T200" i="11"/>
  <c r="T200" i="13"/>
  <c r="T200" i="14"/>
  <c r="T200" i="1"/>
  <c r="T114" i="9"/>
  <c r="T114" i="11"/>
  <c r="T114" i="13"/>
  <c r="T114" i="1"/>
  <c r="T160" i="9"/>
  <c r="T160" i="11"/>
  <c r="T160" i="10"/>
  <c r="T160" i="12"/>
  <c r="T160" i="13"/>
  <c r="T160" i="1"/>
  <c r="T206" i="9"/>
  <c r="T206" i="12"/>
  <c r="T206" i="13"/>
  <c r="T206" i="11"/>
  <c r="T206" i="1"/>
  <c r="T119" i="9"/>
  <c r="T119" i="11"/>
  <c r="T119" i="13"/>
  <c r="T119" i="1"/>
  <c r="T165" i="9"/>
  <c r="T165" i="11"/>
  <c r="T165" i="13"/>
  <c r="T165" i="1"/>
  <c r="T211" i="11"/>
  <c r="T211" i="9"/>
  <c r="T211" i="12"/>
  <c r="T211" i="14"/>
  <c r="T130" i="9"/>
  <c r="T130" i="11"/>
  <c r="T130" i="13"/>
  <c r="T130" i="12"/>
  <c r="T130" i="1"/>
  <c r="T176" i="9"/>
  <c r="T176" i="11"/>
  <c r="T176" i="12"/>
  <c r="T176" i="13"/>
  <c r="T176" i="1"/>
  <c r="T222" i="8"/>
  <c r="T222" i="9"/>
  <c r="T222" i="10"/>
  <c r="T222" i="11"/>
  <c r="T222" i="13"/>
  <c r="T222" i="1"/>
  <c r="T222" i="14"/>
  <c r="T132" i="9"/>
  <c r="T132" i="10"/>
  <c r="T132" i="11"/>
  <c r="T132" i="12"/>
  <c r="T132" i="13"/>
  <c r="T132" i="1"/>
  <c r="T178" i="9"/>
  <c r="T178" i="8"/>
  <c r="T178" i="10"/>
  <c r="T178" i="11"/>
  <c r="T178" i="12"/>
  <c r="T178" i="13"/>
  <c r="T178" i="1"/>
  <c r="T178" i="14"/>
  <c r="T224" i="8"/>
  <c r="T224" i="9"/>
  <c r="T224" i="11"/>
  <c r="T224" i="13"/>
  <c r="T224" i="14"/>
  <c r="T224" i="1"/>
  <c r="T136" i="9"/>
  <c r="T136" i="11"/>
  <c r="T136" i="13"/>
  <c r="T136" i="1"/>
  <c r="T182" i="9"/>
  <c r="T182" i="11"/>
  <c r="T182" i="13"/>
  <c r="T182" i="12"/>
  <c r="T182" i="1"/>
  <c r="T228" i="8"/>
  <c r="T228" i="10"/>
  <c r="T228" i="9"/>
  <c r="T228" i="13"/>
  <c r="T228" i="11"/>
  <c r="T228" i="12"/>
  <c r="T228" i="1"/>
  <c r="T228" i="14"/>
  <c r="T138" i="8"/>
  <c r="T138" i="9"/>
  <c r="T138" i="10"/>
  <c r="T138" i="12"/>
  <c r="T138" i="11"/>
  <c r="T138" i="13"/>
  <c r="T138" i="1"/>
  <c r="T184" i="9"/>
  <c r="T184" i="8"/>
  <c r="T184" i="10"/>
  <c r="T184" i="11"/>
  <c r="T184" i="13"/>
  <c r="T184" i="1"/>
  <c r="T230" i="9"/>
  <c r="T230" i="10"/>
  <c r="T230" i="12"/>
  <c r="T230" i="13"/>
  <c r="T230" i="11"/>
  <c r="T230" i="1"/>
  <c r="Q124" i="8"/>
  <c r="Q124" i="10"/>
  <c r="Q124" i="13"/>
  <c r="Q124" i="12"/>
  <c r="Q124" i="14"/>
  <c r="Q124" i="1"/>
  <c r="U124" i="8"/>
  <c r="U124" i="10"/>
  <c r="U124" i="12"/>
  <c r="U124" i="13"/>
  <c r="U124" i="14"/>
  <c r="U124" i="1"/>
  <c r="Q170" i="8"/>
  <c r="Q170" i="10"/>
  <c r="Q170" i="11"/>
  <c r="Q170" i="12"/>
  <c r="Q170" i="14"/>
  <c r="U170" i="8"/>
  <c r="U170" i="11"/>
  <c r="U170" i="10"/>
  <c r="U170" i="12"/>
  <c r="U170" i="14"/>
  <c r="Q216" i="8"/>
  <c r="Q216" i="9"/>
  <c r="Q216" i="10"/>
  <c r="Q216" i="12"/>
  <c r="Q216" i="14"/>
  <c r="U216" i="8"/>
  <c r="U216" i="10"/>
  <c r="U216" i="9"/>
  <c r="U216" i="12"/>
  <c r="U216" i="14"/>
  <c r="I95" i="8"/>
  <c r="T52" i="8"/>
  <c r="S62" i="8"/>
  <c r="R68" i="8"/>
  <c r="U73" i="8"/>
  <c r="Q73" i="8"/>
  <c r="T78" i="8"/>
  <c r="S84" i="8"/>
  <c r="R86" i="8"/>
  <c r="U90" i="8"/>
  <c r="Q90" i="8"/>
  <c r="T92" i="8"/>
  <c r="S6" i="1"/>
  <c r="U6" i="14"/>
  <c r="J49" i="14"/>
  <c r="Q6" i="14"/>
  <c r="F49" i="14"/>
  <c r="S6" i="13"/>
  <c r="H49" i="13"/>
  <c r="U6" i="12"/>
  <c r="J49" i="12"/>
  <c r="Q6" i="12"/>
  <c r="F49" i="12"/>
  <c r="S6" i="11"/>
  <c r="H49" i="11"/>
  <c r="U6" i="10"/>
  <c r="J49" i="10"/>
  <c r="Q6" i="10"/>
  <c r="F49" i="10"/>
  <c r="S6" i="9"/>
  <c r="U6" i="8"/>
  <c r="Q6" i="8"/>
  <c r="S16" i="1"/>
  <c r="U16" i="14"/>
  <c r="Q16" i="14"/>
  <c r="S16" i="13"/>
  <c r="U16" i="12"/>
  <c r="Q16" i="12"/>
  <c r="S16" i="11"/>
  <c r="U16" i="10"/>
  <c r="Q16" i="10"/>
  <c r="S16" i="9"/>
  <c r="U16" i="8"/>
  <c r="S22" i="1"/>
  <c r="U22" i="14"/>
  <c r="Q22" i="14"/>
  <c r="S22" i="13"/>
  <c r="U22" i="12"/>
  <c r="Q22" i="12"/>
  <c r="S22" i="11"/>
  <c r="U22" i="10"/>
  <c r="Q22" i="10"/>
  <c r="S22" i="9"/>
  <c r="U22" i="8"/>
  <c r="S27" i="1"/>
  <c r="U27" i="14"/>
  <c r="Q27" i="14"/>
  <c r="S27" i="13"/>
  <c r="U27" i="12"/>
  <c r="Q27" i="12"/>
  <c r="S27" i="11"/>
  <c r="U27" i="10"/>
  <c r="Q27" i="10"/>
  <c r="S27" i="9"/>
  <c r="U27" i="8"/>
  <c r="S32" i="1"/>
  <c r="U32" i="14"/>
  <c r="Q32" i="14"/>
  <c r="S32" i="13"/>
  <c r="U32" i="12"/>
  <c r="Q32" i="12"/>
  <c r="S32" i="11"/>
  <c r="U32" i="10"/>
  <c r="Q32" i="10"/>
  <c r="S32" i="9"/>
  <c r="U32" i="8"/>
  <c r="S38" i="1"/>
  <c r="U38" i="14"/>
  <c r="Q38" i="14"/>
  <c r="S38" i="13"/>
  <c r="U38" i="12"/>
  <c r="Q38" i="12"/>
  <c r="S38" i="11"/>
  <c r="U38" i="10"/>
  <c r="Q38" i="10"/>
  <c r="S38" i="9"/>
  <c r="U38" i="8"/>
  <c r="S40" i="1"/>
  <c r="U40" i="14"/>
  <c r="Q40" i="14"/>
  <c r="S40" i="13"/>
  <c r="U40" i="12"/>
  <c r="Q40" i="12"/>
  <c r="S40" i="11"/>
  <c r="U40" i="10"/>
  <c r="Q40" i="10"/>
  <c r="S40" i="9"/>
  <c r="U40" i="8"/>
  <c r="S44" i="1"/>
  <c r="U44" i="14"/>
  <c r="Q44" i="14"/>
  <c r="S46" i="1"/>
  <c r="U46" i="14"/>
  <c r="Q46" i="14"/>
  <c r="J95" i="14"/>
  <c r="U52" i="14"/>
  <c r="F95" i="14"/>
  <c r="Q52" i="14"/>
  <c r="J95" i="12"/>
  <c r="U52" i="12"/>
  <c r="F95" i="12"/>
  <c r="Q52" i="12"/>
  <c r="J95" i="10"/>
  <c r="U52" i="10"/>
  <c r="F95" i="10"/>
  <c r="Q52" i="10"/>
  <c r="R187" i="12"/>
  <c r="Q98" i="8"/>
  <c r="Q98" i="10"/>
  <c r="Q98" i="12"/>
  <c r="Q98" i="14"/>
  <c r="U98" i="8"/>
  <c r="U98" i="10"/>
  <c r="U98" i="12"/>
  <c r="U98" i="14"/>
  <c r="Q144" i="8"/>
  <c r="Q144" i="10"/>
  <c r="Q144" i="13"/>
  <c r="Q144" i="12"/>
  <c r="Q144" i="14"/>
  <c r="U144" i="8"/>
  <c r="U144" i="10"/>
  <c r="U144" i="12"/>
  <c r="U144" i="13"/>
  <c r="U144" i="14"/>
  <c r="R190" i="8"/>
  <c r="R190" i="10"/>
  <c r="R190" i="12"/>
  <c r="R190" i="13"/>
  <c r="R190" i="14"/>
  <c r="R190" i="1"/>
  <c r="V190" i="8"/>
  <c r="V190" i="10"/>
  <c r="V190" i="12"/>
  <c r="V190" i="13"/>
  <c r="V190" i="1"/>
  <c r="V190" i="14"/>
  <c r="Q108" i="12"/>
  <c r="Q108" i="13"/>
  <c r="Q108" i="14"/>
  <c r="U108" i="12"/>
  <c r="U108" i="13"/>
  <c r="U108" i="14"/>
  <c r="Q154" i="8"/>
  <c r="Q154" i="10"/>
  <c r="Q154" i="12"/>
  <c r="Q154" i="14"/>
  <c r="U154" i="8"/>
  <c r="U154" i="10"/>
  <c r="U154" i="12"/>
  <c r="U154" i="14"/>
  <c r="Q200" i="8"/>
  <c r="Q200" i="10"/>
  <c r="Q200" i="12"/>
  <c r="Q200" i="14"/>
  <c r="U200" i="8"/>
  <c r="U200" i="10"/>
  <c r="U200" i="12"/>
  <c r="U200" i="14"/>
  <c r="Q114" i="8"/>
  <c r="Q114" i="9"/>
  <c r="Q114" i="10"/>
  <c r="Q114" i="12"/>
  <c r="Q114" i="14"/>
  <c r="Q114" i="1"/>
  <c r="U114" i="8"/>
  <c r="U114" i="10"/>
  <c r="U114" i="12"/>
  <c r="U114" i="1"/>
  <c r="U114" i="14"/>
  <c r="Q160" i="8"/>
  <c r="Q160" i="12"/>
  <c r="Q160" i="14"/>
  <c r="U160" i="8"/>
  <c r="U160" i="12"/>
  <c r="U160" i="14"/>
  <c r="Q206" i="8"/>
  <c r="Q206" i="10"/>
  <c r="Q206" i="12"/>
  <c r="Q206" i="14"/>
  <c r="U206" i="8"/>
  <c r="U206" i="10"/>
  <c r="U206" i="12"/>
  <c r="U206" i="14"/>
  <c r="Q119" i="9"/>
  <c r="Q119" i="8"/>
  <c r="Q119" i="11"/>
  <c r="Q119" i="10"/>
  <c r="Q119" i="12"/>
  <c r="Q119" i="14"/>
  <c r="Q119" i="1"/>
  <c r="U119" i="8"/>
  <c r="U119" i="9"/>
  <c r="U119" i="10"/>
  <c r="U119" i="11"/>
  <c r="U119" i="12"/>
  <c r="U119" i="14"/>
  <c r="U119" i="1"/>
  <c r="Q165" i="8"/>
  <c r="Q165" i="9"/>
  <c r="Q165" i="10"/>
  <c r="Q165" i="12"/>
  <c r="Q165" i="14"/>
  <c r="U165" i="8"/>
  <c r="U165" i="9"/>
  <c r="U165" i="10"/>
  <c r="U165" i="12"/>
  <c r="U165" i="14"/>
  <c r="Q211" i="8"/>
  <c r="Q211" i="10"/>
  <c r="Q211" i="11"/>
  <c r="Q211" i="12"/>
  <c r="Q211" i="13"/>
  <c r="Q211" i="14"/>
  <c r="U211" i="8"/>
  <c r="U211" i="10"/>
  <c r="U211" i="11"/>
  <c r="U211" i="13"/>
  <c r="U211" i="12"/>
  <c r="U211" i="14"/>
  <c r="Q130" i="8"/>
  <c r="Q130" i="10"/>
  <c r="Q130" i="12"/>
  <c r="Q130" i="14"/>
  <c r="U130" i="8"/>
  <c r="U130" i="10"/>
  <c r="U130" i="12"/>
  <c r="U130" i="14"/>
  <c r="Q176" i="8"/>
  <c r="Q176" i="10"/>
  <c r="Q176" i="12"/>
  <c r="Q176" i="11"/>
  <c r="Q176" i="14"/>
  <c r="U176" i="8"/>
  <c r="U176" i="10"/>
  <c r="U176" i="11"/>
  <c r="U176" i="12"/>
  <c r="U176" i="14"/>
  <c r="Q222" i="8"/>
  <c r="Q222" i="9"/>
  <c r="Q222" i="10"/>
  <c r="Q222" i="12"/>
  <c r="Q222" i="14"/>
  <c r="U222" i="8"/>
  <c r="U222" i="9"/>
  <c r="U222" i="10"/>
  <c r="U222" i="12"/>
  <c r="U222" i="14"/>
  <c r="Q132" i="8"/>
  <c r="Q132" i="10"/>
  <c r="Q132" i="13"/>
  <c r="Q132" i="12"/>
  <c r="Q132" i="14"/>
  <c r="U132" i="8"/>
  <c r="U132" i="10"/>
  <c r="U132" i="12"/>
  <c r="U132" i="13"/>
  <c r="U132" i="14"/>
  <c r="Q178" i="10"/>
  <c r="Q178" i="12"/>
  <c r="Q178" i="13"/>
  <c r="U178" i="10"/>
  <c r="U178" i="12"/>
  <c r="U178" i="13"/>
  <c r="Q224" i="8"/>
  <c r="Q224" i="10"/>
  <c r="Q224" i="11"/>
  <c r="Q224" i="12"/>
  <c r="Q224" i="13"/>
  <c r="Q224" i="14"/>
  <c r="U224" i="8"/>
  <c r="U224" i="10"/>
  <c r="U224" i="13"/>
  <c r="U224" i="11"/>
  <c r="U224" i="12"/>
  <c r="U224" i="14"/>
  <c r="Q136" i="8"/>
  <c r="Q136" i="9"/>
  <c r="Q136" i="10"/>
  <c r="Q136" i="12"/>
  <c r="Q136" i="14"/>
  <c r="U136" i="8"/>
  <c r="U136" i="9"/>
  <c r="U136" i="10"/>
  <c r="U136" i="12"/>
  <c r="U136" i="14"/>
  <c r="Q182" i="8"/>
  <c r="Q182" i="10"/>
  <c r="Q182" i="11"/>
  <c r="Q182" i="12"/>
  <c r="Q182" i="14"/>
  <c r="U182" i="8"/>
  <c r="U182" i="10"/>
  <c r="U182" i="11"/>
  <c r="U182" i="12"/>
  <c r="U182" i="14"/>
  <c r="Q228" i="10"/>
  <c r="Q228" i="12"/>
  <c r="Q228" i="1"/>
  <c r="Q228" i="14"/>
  <c r="U228" i="10"/>
  <c r="U228" i="12"/>
  <c r="U228" i="1"/>
  <c r="U228" i="14"/>
  <c r="Q138" i="8"/>
  <c r="Q138" i="10"/>
  <c r="Q138" i="12"/>
  <c r="Q138" i="14"/>
  <c r="Q138" i="1"/>
  <c r="U138" i="8"/>
  <c r="U138" i="10"/>
  <c r="U138" i="12"/>
  <c r="U138" i="1"/>
  <c r="U138" i="14"/>
  <c r="Q184" i="8"/>
  <c r="Q184" i="10"/>
  <c r="Q184" i="12"/>
  <c r="Q184" i="14"/>
  <c r="U184" i="8"/>
  <c r="U184" i="10"/>
  <c r="U184" i="12"/>
  <c r="U184" i="14"/>
  <c r="Q230" i="8"/>
  <c r="Q230" i="10"/>
  <c r="Q230" i="12"/>
  <c r="Q230" i="1"/>
  <c r="Q230" i="14"/>
  <c r="U230" i="8"/>
  <c r="U230" i="10"/>
  <c r="U230" i="12"/>
  <c r="U230" i="1"/>
  <c r="U230" i="14"/>
  <c r="R124" i="8"/>
  <c r="R124" i="10"/>
  <c r="R124" i="9"/>
  <c r="R124" i="12"/>
  <c r="R124" i="14"/>
  <c r="V124" i="8"/>
  <c r="V124" i="9"/>
  <c r="V124" i="10"/>
  <c r="V124" i="12"/>
  <c r="V124" i="14"/>
  <c r="R170" i="8"/>
  <c r="R170" i="10"/>
  <c r="R170" i="12"/>
  <c r="R170" i="14"/>
  <c r="V170" i="8"/>
  <c r="V170" i="10"/>
  <c r="V170" i="12"/>
  <c r="V170" i="14"/>
  <c r="R216" i="8"/>
  <c r="R216" i="10"/>
  <c r="R216" i="11"/>
  <c r="R216" i="12"/>
  <c r="R216" i="13"/>
  <c r="R216" i="1"/>
  <c r="R216" i="14"/>
  <c r="V216" i="8"/>
  <c r="V216" i="10"/>
  <c r="V216" i="13"/>
  <c r="V216" i="11"/>
  <c r="V216" i="12"/>
  <c r="V216" i="1"/>
  <c r="V216" i="14"/>
  <c r="H95" i="8"/>
  <c r="S52" i="8"/>
  <c r="R62" i="8"/>
  <c r="U68" i="8"/>
  <c r="Q68" i="8"/>
  <c r="T73" i="8"/>
  <c r="S78" i="8"/>
  <c r="R84" i="8"/>
  <c r="U86" i="8"/>
  <c r="Q86" i="8"/>
  <c r="T90" i="8"/>
  <c r="S92" i="8"/>
  <c r="V6" i="1"/>
  <c r="R6" i="1"/>
  <c r="T6" i="14"/>
  <c r="I49" i="14"/>
  <c r="V6" i="13"/>
  <c r="K49" i="13"/>
  <c r="R6" i="13"/>
  <c r="G49" i="13"/>
  <c r="T6" i="12"/>
  <c r="I49" i="12"/>
  <c r="V6" i="11"/>
  <c r="K49" i="11"/>
  <c r="R6" i="11"/>
  <c r="G49" i="11"/>
  <c r="T6" i="10"/>
  <c r="I49" i="10"/>
  <c r="V6" i="9"/>
  <c r="R6" i="9"/>
  <c r="T6" i="8"/>
  <c r="V16" i="1"/>
  <c r="R16" i="1"/>
  <c r="T16" i="14"/>
  <c r="V16" i="13"/>
  <c r="R16" i="13"/>
  <c r="T16" i="12"/>
  <c r="V16" i="11"/>
  <c r="R16" i="11"/>
  <c r="T16" i="10"/>
  <c r="V16" i="9"/>
  <c r="R16" i="9"/>
  <c r="T16" i="8"/>
  <c r="V22" i="1"/>
  <c r="R22" i="1"/>
  <c r="T22" i="14"/>
  <c r="V22" i="13"/>
  <c r="R22" i="13"/>
  <c r="T22" i="12"/>
  <c r="V22" i="11"/>
  <c r="R22" i="11"/>
  <c r="T22" i="10"/>
  <c r="V22" i="9"/>
  <c r="R22" i="9"/>
  <c r="T22" i="8"/>
  <c r="V27" i="1"/>
  <c r="R27" i="1"/>
  <c r="T27" i="14"/>
  <c r="V27" i="13"/>
  <c r="R27" i="13"/>
  <c r="T27" i="12"/>
  <c r="V27" i="11"/>
  <c r="R27" i="11"/>
  <c r="T27" i="10"/>
  <c r="V27" i="9"/>
  <c r="R27" i="9"/>
  <c r="T27" i="8"/>
  <c r="V32" i="1"/>
  <c r="R32" i="1"/>
  <c r="T32" i="14"/>
  <c r="V32" i="13"/>
  <c r="R32" i="13"/>
  <c r="T32" i="12"/>
  <c r="V32" i="11"/>
  <c r="R32" i="11"/>
  <c r="T32" i="10"/>
  <c r="V32" i="9"/>
  <c r="R32" i="9"/>
  <c r="T32" i="8"/>
  <c r="V38" i="1"/>
  <c r="R38" i="1"/>
  <c r="T38" i="14"/>
  <c r="V38" i="13"/>
  <c r="R38" i="13"/>
  <c r="T38" i="12"/>
  <c r="V38" i="11"/>
  <c r="R38" i="11"/>
  <c r="T38" i="10"/>
  <c r="V38" i="9"/>
  <c r="R38" i="9"/>
  <c r="T38" i="8"/>
  <c r="V40" i="1"/>
  <c r="R40" i="1"/>
  <c r="T40" i="14"/>
  <c r="V40" i="13"/>
  <c r="R40" i="13"/>
  <c r="T40" i="12"/>
  <c r="V40" i="11"/>
  <c r="R40" i="11"/>
  <c r="T40" i="10"/>
  <c r="V40" i="9"/>
  <c r="R40" i="9"/>
  <c r="V44" i="1"/>
  <c r="R44" i="1"/>
  <c r="T44" i="14"/>
  <c r="V46" i="1"/>
  <c r="R46" i="1"/>
  <c r="T46" i="14"/>
  <c r="Q40" i="9"/>
  <c r="S40" i="8"/>
  <c r="U44" i="13"/>
  <c r="Q44" i="13"/>
  <c r="S44" i="12"/>
  <c r="U44" i="11"/>
  <c r="Q44" i="11"/>
  <c r="S44" i="10"/>
  <c r="U44" i="9"/>
  <c r="Q44" i="9"/>
  <c r="S44" i="8"/>
  <c r="U46" i="13"/>
  <c r="Q46" i="13"/>
  <c r="S46" i="12"/>
  <c r="U46" i="11"/>
  <c r="Q46" i="11"/>
  <c r="S46" i="10"/>
  <c r="U46" i="9"/>
  <c r="Q46" i="9"/>
  <c r="S46" i="8"/>
  <c r="R44" i="12"/>
  <c r="T44" i="11"/>
  <c r="V44" i="10"/>
  <c r="R44" i="10"/>
  <c r="T44" i="9"/>
  <c r="V44" i="8"/>
  <c r="R44" i="8"/>
  <c r="T46" i="13"/>
  <c r="V46" i="12"/>
  <c r="R46" i="12"/>
  <c r="T46" i="11"/>
  <c r="V46" i="10"/>
  <c r="R46" i="10"/>
  <c r="T46" i="9"/>
  <c r="V46" i="8"/>
  <c r="R46" i="8"/>
  <c r="S44" i="13"/>
  <c r="U44" i="12"/>
  <c r="Q44" i="12"/>
  <c r="S44" i="11"/>
  <c r="U44" i="10"/>
  <c r="Q44" i="10"/>
  <c r="S44" i="9"/>
  <c r="U44" i="8"/>
  <c r="S46" i="13"/>
  <c r="U46" i="12"/>
  <c r="Q46" i="12"/>
  <c r="S46" i="11"/>
  <c r="U46" i="10"/>
  <c r="Q46" i="10"/>
  <c r="S46" i="9"/>
  <c r="U46" i="8"/>
  <c r="T40" i="8"/>
  <c r="V44" i="13"/>
  <c r="R44" i="13"/>
  <c r="T44" i="12"/>
  <c r="V44" i="11"/>
  <c r="R44" i="11"/>
  <c r="T44" i="10"/>
  <c r="V44" i="9"/>
  <c r="R44" i="9"/>
  <c r="T44" i="8"/>
  <c r="V46" i="13"/>
  <c r="R46" i="13"/>
  <c r="T46" i="12"/>
  <c r="V46" i="11"/>
  <c r="R46" i="11"/>
  <c r="T46" i="10"/>
  <c r="V46" i="9"/>
  <c r="R46" i="9"/>
  <c r="T46" i="8"/>
  <c r="R98" i="1"/>
  <c r="V98" i="1"/>
  <c r="T98" i="14"/>
  <c r="V98" i="13"/>
  <c r="T98" i="12"/>
  <c r="R98" i="11"/>
  <c r="V98" i="11"/>
  <c r="T98" i="10"/>
  <c r="R98" i="9"/>
  <c r="T98" i="8"/>
  <c r="T144" i="14"/>
  <c r="R144" i="13"/>
  <c r="V144" i="13"/>
  <c r="T144" i="8"/>
  <c r="T190" i="14"/>
  <c r="T190" i="12"/>
  <c r="R190" i="11"/>
  <c r="V190" i="11"/>
  <c r="R190" i="9"/>
  <c r="V190" i="9"/>
  <c r="T190" i="8"/>
  <c r="R108" i="1"/>
  <c r="V108" i="1"/>
  <c r="T108" i="14"/>
  <c r="R108" i="13"/>
  <c r="V108" i="13"/>
  <c r="T108" i="12"/>
  <c r="R108" i="11"/>
  <c r="V108" i="11"/>
  <c r="R108" i="9"/>
  <c r="V108" i="9"/>
  <c r="T108" i="8"/>
  <c r="R154" i="1"/>
  <c r="V154" i="1"/>
  <c r="T154" i="14"/>
  <c r="R154" i="13"/>
  <c r="V154" i="13"/>
  <c r="T154" i="12"/>
  <c r="T154" i="8"/>
  <c r="R200" i="1"/>
  <c r="V200" i="1"/>
  <c r="R200" i="13"/>
  <c r="Q98" i="1"/>
  <c r="U98" i="1"/>
  <c r="S98" i="14"/>
  <c r="Q98" i="13"/>
  <c r="U98" i="13"/>
  <c r="S98" i="12"/>
  <c r="Q98" i="11"/>
  <c r="U98" i="11"/>
  <c r="S98" i="10"/>
  <c r="Q98" i="9"/>
  <c r="U98" i="9"/>
  <c r="S98" i="8"/>
  <c r="Q144" i="1"/>
  <c r="U144" i="1"/>
  <c r="S144" i="12"/>
  <c r="Q144" i="11"/>
  <c r="U144" i="11"/>
  <c r="S144" i="10"/>
  <c r="U144" i="9"/>
  <c r="S144" i="8"/>
  <c r="Q190" i="1"/>
  <c r="U190" i="1"/>
  <c r="S190" i="14"/>
  <c r="Q190" i="13"/>
  <c r="Q190" i="11"/>
  <c r="U190" i="11"/>
  <c r="S190" i="10"/>
  <c r="S190" i="8"/>
  <c r="Q108" i="1"/>
  <c r="U108" i="1"/>
  <c r="J141" i="13"/>
  <c r="S108" i="12"/>
  <c r="Q108" i="11"/>
  <c r="U108" i="11"/>
  <c r="S108" i="10"/>
  <c r="Q108" i="9"/>
  <c r="U108" i="9"/>
  <c r="S108" i="8"/>
  <c r="Q154" i="1"/>
  <c r="U154" i="1"/>
  <c r="S154" i="14"/>
  <c r="Q154" i="13"/>
  <c r="U154" i="13"/>
  <c r="S154" i="12"/>
  <c r="Q154" i="11"/>
  <c r="U154" i="11"/>
  <c r="S154" i="10"/>
  <c r="Q154" i="9"/>
  <c r="U154" i="9"/>
  <c r="S154" i="8"/>
  <c r="Q200" i="1"/>
  <c r="U200" i="1"/>
  <c r="S200" i="14"/>
  <c r="Q200" i="13"/>
  <c r="U200" i="13"/>
  <c r="Q200" i="11"/>
  <c r="U200" i="11"/>
  <c r="S200" i="10"/>
  <c r="Q200" i="9"/>
  <c r="U200" i="9"/>
  <c r="S200" i="8"/>
  <c r="Q114" i="13"/>
  <c r="U114" i="13"/>
  <c r="S114" i="12"/>
  <c r="Q114" i="11"/>
  <c r="U114" i="11"/>
  <c r="S206" i="8"/>
  <c r="V200" i="13"/>
  <c r="T200" i="12"/>
  <c r="R200" i="11"/>
  <c r="V200" i="11"/>
  <c r="R114" i="1"/>
  <c r="V114" i="1"/>
  <c r="T114" i="14"/>
  <c r="R114" i="13"/>
  <c r="V114" i="13"/>
  <c r="T114" i="12"/>
  <c r="T114" i="10"/>
  <c r="R114" i="9"/>
  <c r="V114" i="9"/>
  <c r="T114" i="8"/>
  <c r="T160" i="14"/>
  <c r="I187" i="12"/>
  <c r="R160" i="11"/>
  <c r="V160" i="11"/>
  <c r="G187" i="9"/>
  <c r="R187" i="9" s="1"/>
  <c r="T160" i="8"/>
  <c r="R206" i="1"/>
  <c r="V206" i="1"/>
  <c r="T206" i="14"/>
  <c r="R206" i="13"/>
  <c r="V206" i="13"/>
  <c r="R206" i="11"/>
  <c r="V206" i="11"/>
  <c r="T206" i="10"/>
  <c r="R206" i="9"/>
  <c r="V206" i="9"/>
  <c r="T206" i="8"/>
  <c r="R119" i="1"/>
  <c r="V119" i="1"/>
  <c r="T119" i="14"/>
  <c r="R119" i="13"/>
  <c r="V119" i="13"/>
  <c r="T119" i="12"/>
  <c r="R119" i="11"/>
  <c r="V119" i="11"/>
  <c r="T119" i="10"/>
  <c r="R119" i="9"/>
  <c r="V119" i="9"/>
  <c r="T119" i="8"/>
  <c r="R165" i="1"/>
  <c r="V165" i="1"/>
  <c r="T165" i="14"/>
  <c r="R165" i="13"/>
  <c r="V165" i="13"/>
  <c r="T165" i="12"/>
  <c r="T165" i="10"/>
  <c r="R165" i="9"/>
  <c r="V165" i="9"/>
  <c r="T165" i="8"/>
  <c r="R211" i="11"/>
  <c r="V211" i="11"/>
  <c r="T211" i="10"/>
  <c r="T211" i="8"/>
  <c r="R124" i="1"/>
  <c r="V124" i="1"/>
  <c r="T124" i="14"/>
  <c r="R124" i="13"/>
  <c r="V124" i="13"/>
  <c r="T124" i="12"/>
  <c r="R124" i="11"/>
  <c r="V124" i="11"/>
  <c r="T124" i="8"/>
  <c r="R170" i="1"/>
  <c r="V170" i="1"/>
  <c r="T170" i="14"/>
  <c r="R170" i="13"/>
  <c r="V170" i="13"/>
  <c r="R170" i="11"/>
  <c r="V170" i="11"/>
  <c r="T170" i="10"/>
  <c r="R170" i="9"/>
  <c r="V170" i="9"/>
  <c r="T216" i="14"/>
  <c r="T216" i="12"/>
  <c r="R216" i="9"/>
  <c r="V216" i="9"/>
  <c r="T130" i="14"/>
  <c r="R130" i="11"/>
  <c r="V130" i="11"/>
  <c r="T130" i="10"/>
  <c r="T130" i="8"/>
  <c r="S114" i="10"/>
  <c r="J141" i="9"/>
  <c r="S114" i="8"/>
  <c r="Q160" i="1"/>
  <c r="U160" i="1"/>
  <c r="Q160" i="13"/>
  <c r="U160" i="13"/>
  <c r="S160" i="12"/>
  <c r="Q160" i="11"/>
  <c r="U160" i="11"/>
  <c r="S160" i="10"/>
  <c r="Q160" i="9"/>
  <c r="U160" i="9"/>
  <c r="S160" i="8"/>
  <c r="Q206" i="1"/>
  <c r="U206" i="1"/>
  <c r="Q206" i="13"/>
  <c r="U206" i="13"/>
  <c r="S206" i="12"/>
  <c r="Q206" i="11"/>
  <c r="U206" i="11"/>
  <c r="S206" i="10"/>
  <c r="Q206" i="9"/>
  <c r="U206" i="9"/>
  <c r="Q119" i="13"/>
  <c r="U119" i="13"/>
  <c r="S119" i="10"/>
  <c r="S119" i="8"/>
  <c r="Q165" i="1"/>
  <c r="U165" i="1"/>
  <c r="Q165" i="13"/>
  <c r="U165" i="13"/>
  <c r="S165" i="12"/>
  <c r="Q165" i="11"/>
  <c r="U165" i="11"/>
  <c r="S165" i="8"/>
  <c r="Q211" i="1"/>
  <c r="U211" i="1"/>
  <c r="S211" i="12"/>
  <c r="Q211" i="9"/>
  <c r="U211" i="9"/>
  <c r="S124" i="14"/>
  <c r="Q124" i="11"/>
  <c r="U124" i="11"/>
  <c r="S124" i="10"/>
  <c r="Q124" i="9"/>
  <c r="U124" i="9"/>
  <c r="S124" i="8"/>
  <c r="Q170" i="1"/>
  <c r="U170" i="1"/>
  <c r="Q170" i="13"/>
  <c r="U170" i="13"/>
  <c r="S170" i="12"/>
  <c r="S170" i="10"/>
  <c r="Q170" i="9"/>
  <c r="U170" i="9"/>
  <c r="S170" i="8"/>
  <c r="Q216" i="1"/>
  <c r="U216" i="1"/>
  <c r="S216" i="14"/>
  <c r="Q216" i="13"/>
  <c r="U216" i="13"/>
  <c r="Q216" i="11"/>
  <c r="U216" i="11"/>
  <c r="S216" i="10"/>
  <c r="S216" i="8"/>
  <c r="Q130" i="1"/>
  <c r="U130" i="1"/>
  <c r="Q130" i="13"/>
  <c r="U130" i="13"/>
  <c r="S130" i="12"/>
  <c r="Q130" i="11"/>
  <c r="U130" i="11"/>
  <c r="S130" i="10"/>
  <c r="Q130" i="9"/>
  <c r="U130" i="9"/>
  <c r="S130" i="8"/>
  <c r="Q176" i="1"/>
  <c r="U176" i="1"/>
  <c r="S176" i="14"/>
  <c r="Q176" i="13"/>
  <c r="U176" i="13"/>
  <c r="S176" i="12"/>
  <c r="Q176" i="9"/>
  <c r="U176" i="9"/>
  <c r="S176" i="8"/>
  <c r="Q222" i="1"/>
  <c r="U222" i="1"/>
  <c r="R130" i="9"/>
  <c r="V130" i="9"/>
  <c r="T176" i="14"/>
  <c r="R176" i="11"/>
  <c r="V176" i="11"/>
  <c r="T176" i="10"/>
  <c r="T176" i="8"/>
  <c r="R222" i="13"/>
  <c r="V222" i="13"/>
  <c r="T222" i="12"/>
  <c r="R222" i="9"/>
  <c r="V222" i="9"/>
  <c r="R224" i="1"/>
  <c r="V224" i="1"/>
  <c r="R224" i="13"/>
  <c r="V224" i="13"/>
  <c r="T224" i="12"/>
  <c r="R224" i="11"/>
  <c r="V224" i="11"/>
  <c r="T224" i="10"/>
  <c r="R132" i="1"/>
  <c r="V132" i="1"/>
  <c r="T132" i="14"/>
  <c r="R132" i="13"/>
  <c r="V132" i="13"/>
  <c r="R132" i="9"/>
  <c r="V132" i="9"/>
  <c r="T132" i="8"/>
  <c r="R136" i="1"/>
  <c r="V136" i="1"/>
  <c r="T136" i="14"/>
  <c r="R136" i="13"/>
  <c r="V136" i="13"/>
  <c r="T136" i="12"/>
  <c r="T136" i="10"/>
  <c r="R136" i="9"/>
  <c r="V136" i="9"/>
  <c r="T136" i="8"/>
  <c r="T182" i="14"/>
  <c r="R182" i="11"/>
  <c r="V182" i="11"/>
  <c r="T182" i="10"/>
  <c r="R182" i="9"/>
  <c r="V182" i="9"/>
  <c r="T182" i="8"/>
  <c r="R138" i="1"/>
  <c r="V138" i="1"/>
  <c r="T138" i="14"/>
  <c r="R138" i="13"/>
  <c r="V138" i="13"/>
  <c r="T184" i="14"/>
  <c r="T184" i="12"/>
  <c r="R184" i="9"/>
  <c r="V184" i="9"/>
  <c r="R230" i="1"/>
  <c r="V230" i="1"/>
  <c r="T230" i="14"/>
  <c r="T230" i="8"/>
  <c r="S222" i="14"/>
  <c r="Q222" i="13"/>
  <c r="U222" i="13"/>
  <c r="S222" i="12"/>
  <c r="Q222" i="11"/>
  <c r="U222" i="11"/>
  <c r="S222" i="10"/>
  <c r="S222" i="8"/>
  <c r="Q178" i="1"/>
  <c r="U178" i="1"/>
  <c r="S178" i="14"/>
  <c r="Q178" i="11"/>
  <c r="U178" i="11"/>
  <c r="Q178" i="9"/>
  <c r="U178" i="9"/>
  <c r="S178" i="8"/>
  <c r="Q224" i="1"/>
  <c r="U224" i="1"/>
  <c r="S224" i="14"/>
  <c r="S224" i="10"/>
  <c r="Q224" i="9"/>
  <c r="U224" i="9"/>
  <c r="S224" i="8"/>
  <c r="Q132" i="1"/>
  <c r="U132" i="1"/>
  <c r="S132" i="12"/>
  <c r="Q132" i="11"/>
  <c r="U132" i="11"/>
  <c r="S132" i="10"/>
  <c r="Q132" i="9"/>
  <c r="U132" i="9"/>
  <c r="S132" i="8"/>
  <c r="Q136" i="1"/>
  <c r="U136" i="1"/>
  <c r="Q136" i="13"/>
  <c r="U136" i="13"/>
  <c r="S136" i="12"/>
  <c r="Q136" i="11"/>
  <c r="U136" i="11"/>
  <c r="S136" i="8"/>
  <c r="Q182" i="1"/>
  <c r="U182" i="1"/>
  <c r="S182" i="14"/>
  <c r="Q182" i="13"/>
  <c r="U182" i="13"/>
  <c r="S182" i="12"/>
  <c r="Q182" i="9"/>
  <c r="U182" i="9"/>
  <c r="S182" i="8"/>
  <c r="Q228" i="13"/>
  <c r="U228" i="13"/>
  <c r="Q228" i="11"/>
  <c r="U228" i="11"/>
  <c r="Q228" i="9"/>
  <c r="U228" i="9"/>
  <c r="S228" i="8"/>
  <c r="S138" i="14"/>
  <c r="Q138" i="13"/>
  <c r="U138" i="13"/>
  <c r="S138" i="12"/>
  <c r="Q138" i="11"/>
  <c r="U138" i="11"/>
  <c r="S138" i="10"/>
  <c r="Q138" i="9"/>
  <c r="U138" i="9"/>
  <c r="S138" i="8"/>
  <c r="Q184" i="1"/>
  <c r="U184" i="1"/>
  <c r="S184" i="14"/>
  <c r="Q184" i="13"/>
  <c r="U184" i="13"/>
  <c r="Q184" i="11"/>
  <c r="U184" i="11"/>
  <c r="S184" i="10"/>
  <c r="Q184" i="9"/>
  <c r="U184" i="9"/>
  <c r="S184" i="8"/>
  <c r="Q230" i="13"/>
  <c r="U230" i="13"/>
  <c r="S230" i="12"/>
  <c r="Q230" i="11"/>
  <c r="U230" i="11"/>
  <c r="S230" i="10"/>
  <c r="Q230" i="9"/>
  <c r="U230" i="9"/>
  <c r="Q108" i="10"/>
  <c r="U108" i="10"/>
  <c r="Q108" i="8"/>
  <c r="U108" i="8"/>
  <c r="S160" i="1"/>
  <c r="S160" i="13"/>
  <c r="H187" i="11"/>
  <c r="Q160" i="10"/>
  <c r="U160" i="10"/>
  <c r="S178" i="1"/>
  <c r="Q178" i="14"/>
  <c r="J187" i="14"/>
  <c r="J187" i="12"/>
  <c r="S178" i="11"/>
  <c r="S178" i="9"/>
  <c r="Q178" i="8"/>
  <c r="U178" i="8"/>
  <c r="S182" i="1"/>
  <c r="S182" i="13"/>
  <c r="S228" i="13"/>
  <c r="F233" i="12"/>
  <c r="S228" i="11"/>
  <c r="F233" i="10"/>
  <c r="J233" i="10"/>
  <c r="H233" i="9"/>
  <c r="Q228" i="8"/>
  <c r="U228" i="8"/>
  <c r="T211" i="1"/>
  <c r="R211" i="14"/>
  <c r="V211" i="14"/>
  <c r="T211" i="13"/>
  <c r="R211" i="12"/>
  <c r="V211" i="12"/>
  <c r="K233" i="10"/>
  <c r="G88" i="3"/>
  <c r="I88" i="3"/>
  <c r="O88" i="3"/>
  <c r="Q88" i="3"/>
  <c r="K88" i="3"/>
  <c r="S88" i="3"/>
  <c r="H233" i="11"/>
  <c r="S228" i="9"/>
  <c r="U178" i="14"/>
  <c r="K187" i="9"/>
  <c r="V187" i="9" s="1"/>
  <c r="K233" i="14"/>
  <c r="G233" i="12"/>
  <c r="K141" i="11"/>
  <c r="I141" i="10"/>
  <c r="J187" i="11"/>
  <c r="U114" i="9"/>
  <c r="K141" i="9"/>
  <c r="K233" i="13"/>
  <c r="G233" i="11"/>
  <c r="F233" i="9"/>
  <c r="Q233" i="9" s="1"/>
  <c r="G233" i="13"/>
  <c r="I187" i="14"/>
  <c r="T187" i="14" s="1"/>
  <c r="G141" i="11"/>
  <c r="F233" i="13"/>
  <c r="Q233" i="13" s="1"/>
  <c r="K233" i="11"/>
  <c r="F233" i="11"/>
  <c r="Q233" i="11" s="1"/>
  <c r="H233" i="10"/>
  <c r="U190" i="13"/>
  <c r="J233" i="11"/>
  <c r="U233" i="11" s="1"/>
  <c r="K233" i="9"/>
  <c r="Q144" i="9"/>
  <c r="F187" i="11"/>
  <c r="J187" i="9"/>
  <c r="K141" i="13"/>
  <c r="I141" i="12"/>
  <c r="J141" i="11"/>
  <c r="R98" i="13"/>
  <c r="V98" i="9"/>
  <c r="F141" i="11"/>
  <c r="F141" i="9"/>
  <c r="Q141" i="9" s="1"/>
  <c r="F141" i="13"/>
  <c r="Q141" i="13" s="1"/>
  <c r="H95" i="13"/>
  <c r="F187" i="12"/>
  <c r="H187" i="10"/>
  <c r="H233" i="14"/>
  <c r="S233" i="14" s="1"/>
  <c r="H95" i="14"/>
  <c r="H95" i="10"/>
  <c r="F141" i="14"/>
  <c r="Q141" i="14" s="1"/>
  <c r="J141" i="14"/>
  <c r="U141" i="14" s="1"/>
  <c r="H141" i="12"/>
  <c r="S141" i="12" s="1"/>
  <c r="H187" i="14"/>
  <c r="G187" i="13"/>
  <c r="R187" i="13" s="1"/>
  <c r="H187" i="12"/>
  <c r="S187" i="12" s="1"/>
  <c r="I233" i="14"/>
  <c r="T233" i="14" s="1"/>
  <c r="H233" i="13"/>
  <c r="I95" i="14"/>
  <c r="H95" i="9"/>
  <c r="I233" i="12"/>
  <c r="T233" i="12" s="1"/>
  <c r="G95" i="14"/>
  <c r="I95" i="12"/>
  <c r="H95" i="11"/>
  <c r="F95" i="9"/>
  <c r="Q95" i="9" s="1"/>
  <c r="G141" i="14"/>
  <c r="K141" i="14"/>
  <c r="H141" i="13"/>
  <c r="S141" i="13" s="1"/>
  <c r="H141" i="10"/>
  <c r="S141" i="10" s="1"/>
  <c r="G141" i="9"/>
  <c r="H187" i="13"/>
  <c r="H187" i="9"/>
  <c r="S187" i="9" s="1"/>
  <c r="I233" i="10"/>
  <c r="T233" i="10" s="1"/>
  <c r="I141" i="14"/>
  <c r="K187" i="11"/>
  <c r="V187" i="11" s="1"/>
  <c r="G187" i="11"/>
  <c r="R187" i="11" s="1"/>
  <c r="I233" i="13"/>
  <c r="T233" i="13" s="1"/>
  <c r="I233" i="9"/>
  <c r="H95" i="12"/>
  <c r="G95" i="11"/>
  <c r="R95" i="11" s="1"/>
  <c r="H141" i="14"/>
  <c r="S141" i="14" s="1"/>
  <c r="I141" i="13"/>
  <c r="F141" i="12"/>
  <c r="Q141" i="12" s="1"/>
  <c r="J141" i="12"/>
  <c r="U141" i="12" s="1"/>
  <c r="H141" i="9"/>
  <c r="S141" i="9" s="1"/>
  <c r="K187" i="14"/>
  <c r="V187" i="14" s="1"/>
  <c r="K187" i="13"/>
  <c r="V187" i="13" s="1"/>
  <c r="G233" i="9"/>
  <c r="D232" i="2"/>
  <c r="D186" i="2"/>
  <c r="H186" i="2"/>
  <c r="E186" i="2"/>
  <c r="D140" i="2"/>
  <c r="E140" i="2"/>
  <c r="H140" i="2"/>
  <c r="S141" i="11" s="1"/>
  <c r="I48" i="2"/>
  <c r="T49" i="1" s="1"/>
  <c r="F48" i="2"/>
  <c r="Q49" i="1" s="1"/>
  <c r="H48" i="2"/>
  <c r="S49" i="1" s="1"/>
  <c r="G48" i="2"/>
  <c r="R49" i="1" s="1"/>
  <c r="G94" i="2"/>
  <c r="F94" i="2"/>
  <c r="I140" i="2"/>
  <c r="T141" i="11" s="1"/>
  <c r="I186" i="2"/>
  <c r="T187" i="13" s="1"/>
  <c r="E94" i="2"/>
  <c r="G232" i="2"/>
  <c r="R233" i="10" s="1"/>
  <c r="H94" i="2"/>
  <c r="E232" i="2"/>
  <c r="I232" i="2"/>
  <c r="T233" i="11" s="1"/>
  <c r="J94" i="2"/>
  <c r="K232" i="2"/>
  <c r="V233" i="12" s="1"/>
  <c r="F140" i="2"/>
  <c r="Q141" i="10" s="1"/>
  <c r="I94" i="2"/>
  <c r="G140" i="2"/>
  <c r="R141" i="13" s="1"/>
  <c r="K140" i="2"/>
  <c r="V141" i="10" s="1"/>
  <c r="H232" i="2"/>
  <c r="S233" i="12" s="1"/>
  <c r="J140" i="2"/>
  <c r="U141" i="10" s="1"/>
  <c r="F186" i="2"/>
  <c r="Q187" i="9" s="1"/>
  <c r="J186" i="2"/>
  <c r="U187" i="13" s="1"/>
  <c r="F232" i="2"/>
  <c r="Q233" i="14" s="1"/>
  <c r="J232" i="2"/>
  <c r="U233" i="12" s="1"/>
  <c r="G92" i="1"/>
  <c r="R92" i="1" s="1"/>
  <c r="H92" i="1"/>
  <c r="S92" i="1" s="1"/>
  <c r="I92" i="1"/>
  <c r="T92" i="1" s="1"/>
  <c r="J92" i="1"/>
  <c r="U92" i="1" s="1"/>
  <c r="G90" i="1"/>
  <c r="R90" i="1" s="1"/>
  <c r="H90" i="1"/>
  <c r="S90" i="1" s="1"/>
  <c r="I90" i="1"/>
  <c r="T90" i="1" s="1"/>
  <c r="J90" i="1"/>
  <c r="U90" i="1" s="1"/>
  <c r="F92" i="1"/>
  <c r="Q92" i="1" s="1"/>
  <c r="F90" i="1"/>
  <c r="Q90" i="1" s="1"/>
  <c r="G86" i="1"/>
  <c r="R86" i="1" s="1"/>
  <c r="H86" i="1"/>
  <c r="S86" i="1" s="1"/>
  <c r="I86" i="1"/>
  <c r="T86" i="1" s="1"/>
  <c r="J86" i="1"/>
  <c r="U86" i="1" s="1"/>
  <c r="F86" i="1"/>
  <c r="Q86" i="1" s="1"/>
  <c r="G84" i="1"/>
  <c r="R84" i="1" s="1"/>
  <c r="H84" i="1"/>
  <c r="S84" i="1" s="1"/>
  <c r="I84" i="1"/>
  <c r="T84" i="1" s="1"/>
  <c r="J84" i="1"/>
  <c r="U84" i="1" s="1"/>
  <c r="F84" i="1"/>
  <c r="Q84" i="1" s="1"/>
  <c r="G78" i="1"/>
  <c r="R78" i="1" s="1"/>
  <c r="H78" i="1"/>
  <c r="S78" i="1" s="1"/>
  <c r="I78" i="1"/>
  <c r="T78" i="1" s="1"/>
  <c r="J78" i="1"/>
  <c r="U78" i="1" s="1"/>
  <c r="F78" i="1"/>
  <c r="Q78" i="1" s="1"/>
  <c r="G73" i="1"/>
  <c r="R73" i="1" s="1"/>
  <c r="H73" i="1"/>
  <c r="S73" i="1" s="1"/>
  <c r="I73" i="1"/>
  <c r="T73" i="1" s="1"/>
  <c r="J73" i="1"/>
  <c r="U73" i="1" s="1"/>
  <c r="F73" i="1"/>
  <c r="Q73" i="1" s="1"/>
  <c r="G68" i="1"/>
  <c r="R68" i="1" s="1"/>
  <c r="H68" i="1"/>
  <c r="S68" i="1" s="1"/>
  <c r="I68" i="1"/>
  <c r="T68" i="1" s="1"/>
  <c r="J68" i="1"/>
  <c r="U68" i="1" s="1"/>
  <c r="F68" i="1"/>
  <c r="Q68" i="1" s="1"/>
  <c r="G62" i="1"/>
  <c r="R62" i="1" s="1"/>
  <c r="H62" i="1"/>
  <c r="S62" i="1" s="1"/>
  <c r="I62" i="1"/>
  <c r="T62" i="1" s="1"/>
  <c r="J62" i="1"/>
  <c r="U62" i="1" s="1"/>
  <c r="F62" i="1"/>
  <c r="Q62" i="1" s="1"/>
  <c r="G52" i="1"/>
  <c r="R52" i="1" s="1"/>
  <c r="H52" i="1"/>
  <c r="S52" i="1" s="1"/>
  <c r="I52" i="1"/>
  <c r="T52" i="1" s="1"/>
  <c r="J52" i="1"/>
  <c r="U52" i="1" s="1"/>
  <c r="F52" i="1"/>
  <c r="Q52" i="1" s="1"/>
  <c r="E15" i="3"/>
  <c r="U49" i="10" l="1"/>
  <c r="U49" i="14"/>
  <c r="U49" i="8"/>
  <c r="U49" i="9"/>
  <c r="U49" i="13"/>
  <c r="V49" i="11"/>
  <c r="V49" i="12"/>
  <c r="V49" i="13"/>
  <c r="V49" i="8"/>
  <c r="U49" i="12"/>
  <c r="U49" i="11"/>
  <c r="T141" i="13"/>
  <c r="T233" i="9"/>
  <c r="T141" i="14"/>
  <c r="R141" i="9"/>
  <c r="R141" i="14"/>
  <c r="R95" i="14"/>
  <c r="S233" i="13"/>
  <c r="S187" i="14"/>
  <c r="S95" i="10"/>
  <c r="Q187" i="12"/>
  <c r="Q141" i="11"/>
  <c r="T141" i="12"/>
  <c r="S233" i="10"/>
  <c r="R141" i="11"/>
  <c r="R233" i="11"/>
  <c r="U187" i="11"/>
  <c r="V233" i="14"/>
  <c r="S233" i="11"/>
  <c r="V233" i="10"/>
  <c r="Q187" i="13"/>
  <c r="T187" i="10"/>
  <c r="T187" i="11"/>
  <c r="U187" i="10"/>
  <c r="Q95" i="10"/>
  <c r="Q95" i="12"/>
  <c r="Q95" i="14"/>
  <c r="Q187" i="14"/>
  <c r="R49" i="8"/>
  <c r="T49" i="9"/>
  <c r="R49" i="12"/>
  <c r="T49" i="13"/>
  <c r="U95" i="8"/>
  <c r="U95" i="9"/>
  <c r="U95" i="11"/>
  <c r="U95" i="13"/>
  <c r="S233" i="9"/>
  <c r="Q233" i="12"/>
  <c r="U187" i="12"/>
  <c r="T49" i="8"/>
  <c r="R49" i="11"/>
  <c r="T49" i="12"/>
  <c r="S49" i="9"/>
  <c r="Q49" i="12"/>
  <c r="S49" i="13"/>
  <c r="T141" i="9"/>
  <c r="R95" i="10"/>
  <c r="R95" i="12"/>
  <c r="Q187" i="10"/>
  <c r="S49" i="8"/>
  <c r="Q49" i="11"/>
  <c r="S49" i="12"/>
  <c r="R233" i="14"/>
  <c r="R141" i="12"/>
  <c r="T95" i="10"/>
  <c r="U233" i="10"/>
  <c r="U187" i="14"/>
  <c r="T187" i="12"/>
  <c r="U141" i="13"/>
  <c r="U233" i="9"/>
  <c r="S95" i="8"/>
  <c r="U233" i="14"/>
  <c r="V141" i="12"/>
  <c r="U95" i="10"/>
  <c r="U95" i="12"/>
  <c r="U95" i="14"/>
  <c r="R49" i="10"/>
  <c r="T49" i="11"/>
  <c r="R49" i="14"/>
  <c r="Q95" i="8"/>
  <c r="R141" i="10"/>
  <c r="Q95" i="11"/>
  <c r="Q95" i="13"/>
  <c r="R95" i="8"/>
  <c r="S95" i="14"/>
  <c r="S95" i="13"/>
  <c r="V141" i="13"/>
  <c r="V233" i="9"/>
  <c r="V233" i="13"/>
  <c r="T141" i="10"/>
  <c r="R233" i="9"/>
  <c r="S95" i="11"/>
  <c r="S95" i="9"/>
  <c r="U187" i="9"/>
  <c r="V233" i="11"/>
  <c r="R233" i="13"/>
  <c r="V141" i="9"/>
  <c r="V141" i="11"/>
  <c r="S95" i="12"/>
  <c r="S187" i="13"/>
  <c r="V141" i="14"/>
  <c r="T95" i="12"/>
  <c r="T95" i="14"/>
  <c r="S187" i="10"/>
  <c r="U141" i="11"/>
  <c r="Q187" i="11"/>
  <c r="R233" i="12"/>
  <c r="Q233" i="10"/>
  <c r="S187" i="11"/>
  <c r="U141" i="9"/>
  <c r="U233" i="13"/>
  <c r="R49" i="9"/>
  <c r="T49" i="10"/>
  <c r="R49" i="13"/>
  <c r="T49" i="14"/>
  <c r="T187" i="9"/>
  <c r="Q49" i="10"/>
  <c r="S49" i="11"/>
  <c r="Q49" i="14"/>
  <c r="T95" i="8"/>
  <c r="T95" i="9"/>
  <c r="T95" i="11"/>
  <c r="T95" i="13"/>
  <c r="Q49" i="9"/>
  <c r="S49" i="10"/>
  <c r="Q49" i="13"/>
  <c r="S49" i="14"/>
  <c r="R95" i="9"/>
  <c r="R95" i="13"/>
  <c r="K96" i="1"/>
  <c r="V96" i="1" s="1"/>
  <c r="K52" i="3"/>
  <c r="K50" i="3"/>
  <c r="K48" i="3"/>
  <c r="K54" i="3"/>
  <c r="K56" i="3"/>
  <c r="K96" i="14" l="1"/>
  <c r="V96" i="14" s="1"/>
  <c r="K53" i="14" l="1"/>
  <c r="K54" i="14"/>
  <c r="K55" i="14"/>
  <c r="K56" i="14"/>
  <c r="K57" i="14"/>
  <c r="K58" i="14"/>
  <c r="K59" i="14"/>
  <c r="K60" i="14"/>
  <c r="K61" i="14"/>
  <c r="K63" i="14"/>
  <c r="K64" i="14"/>
  <c r="K65" i="14"/>
  <c r="K66" i="14"/>
  <c r="K67" i="14"/>
  <c r="K69" i="14"/>
  <c r="K70" i="14"/>
  <c r="K71" i="14"/>
  <c r="K72" i="14"/>
  <c r="K74" i="14"/>
  <c r="K75" i="14"/>
  <c r="K76" i="14"/>
  <c r="K77" i="14"/>
  <c r="K79" i="14"/>
  <c r="K80" i="14"/>
  <c r="K81" i="14"/>
  <c r="K82" i="14"/>
  <c r="K83" i="14"/>
  <c r="K85" i="14"/>
  <c r="K87" i="14"/>
  <c r="K88" i="14"/>
  <c r="K89" i="14"/>
  <c r="K91" i="14"/>
  <c r="K93" i="14"/>
  <c r="K94" i="14"/>
  <c r="K51" i="14"/>
  <c r="K90" i="14" l="1"/>
  <c r="K84" i="14"/>
  <c r="K92" i="14"/>
  <c r="K78" i="14"/>
  <c r="K68" i="14"/>
  <c r="K62" i="14"/>
  <c r="K73" i="14"/>
  <c r="K86" i="14"/>
  <c r="K52" i="14"/>
  <c r="K53" i="13"/>
  <c r="K54" i="13"/>
  <c r="K55" i="13"/>
  <c r="K56" i="13"/>
  <c r="K57" i="13"/>
  <c r="K58" i="13"/>
  <c r="K59" i="13"/>
  <c r="K60" i="13"/>
  <c r="K61" i="13"/>
  <c r="K63" i="13"/>
  <c r="K64" i="13"/>
  <c r="K65" i="13"/>
  <c r="K66" i="13"/>
  <c r="K67" i="13"/>
  <c r="K69" i="13"/>
  <c r="K70" i="13"/>
  <c r="K71" i="13"/>
  <c r="K72" i="13"/>
  <c r="K74" i="13"/>
  <c r="K75" i="13"/>
  <c r="K76" i="13"/>
  <c r="K77" i="13"/>
  <c r="K79" i="13"/>
  <c r="K80" i="13"/>
  <c r="K81" i="13"/>
  <c r="K82" i="13"/>
  <c r="K83" i="13"/>
  <c r="K85" i="13"/>
  <c r="K87" i="13"/>
  <c r="K88" i="13"/>
  <c r="K89" i="13"/>
  <c r="K91" i="13"/>
  <c r="K93" i="13"/>
  <c r="K94" i="13"/>
  <c r="K51" i="13"/>
  <c r="K96" i="13"/>
  <c r="V96" i="13" s="1"/>
  <c r="K53" i="12"/>
  <c r="K54" i="12"/>
  <c r="K55" i="12"/>
  <c r="K56" i="12"/>
  <c r="K57" i="12"/>
  <c r="K58" i="12"/>
  <c r="K59" i="12"/>
  <c r="K60" i="12"/>
  <c r="K61" i="12"/>
  <c r="K63" i="12"/>
  <c r="K64" i="12"/>
  <c r="K65" i="12"/>
  <c r="K66" i="12"/>
  <c r="K67" i="12"/>
  <c r="K69" i="12"/>
  <c r="K70" i="12"/>
  <c r="K71" i="12"/>
  <c r="K72" i="12"/>
  <c r="K74" i="12"/>
  <c r="K75" i="12"/>
  <c r="K76" i="12"/>
  <c r="K77" i="12"/>
  <c r="K79" i="12"/>
  <c r="K80" i="12"/>
  <c r="K81" i="12"/>
  <c r="K82" i="12"/>
  <c r="K83" i="12"/>
  <c r="K85" i="12"/>
  <c r="K87" i="12"/>
  <c r="K88" i="12"/>
  <c r="K89" i="12"/>
  <c r="K91" i="12"/>
  <c r="K93" i="12"/>
  <c r="K94" i="12"/>
  <c r="K51" i="12"/>
  <c r="K96" i="12"/>
  <c r="V96" i="12" s="1"/>
  <c r="K53" i="11"/>
  <c r="K54" i="11"/>
  <c r="K55" i="11"/>
  <c r="K56" i="11"/>
  <c r="K57" i="11"/>
  <c r="K58" i="11"/>
  <c r="K59" i="11"/>
  <c r="K60" i="11"/>
  <c r="K61" i="11"/>
  <c r="K63" i="11"/>
  <c r="K64" i="11"/>
  <c r="K65" i="11"/>
  <c r="K66" i="11"/>
  <c r="K67" i="11"/>
  <c r="K69" i="11"/>
  <c r="K70" i="11"/>
  <c r="K71" i="11"/>
  <c r="K72" i="11"/>
  <c r="K74" i="11"/>
  <c r="K75" i="11"/>
  <c r="K76" i="11"/>
  <c r="K77" i="11"/>
  <c r="K79" i="11"/>
  <c r="K80" i="11"/>
  <c r="K81" i="11"/>
  <c r="K82" i="11"/>
  <c r="K83" i="11"/>
  <c r="K85" i="11"/>
  <c r="K87" i="11"/>
  <c r="K88" i="11"/>
  <c r="K89" i="11"/>
  <c r="K91" i="11"/>
  <c r="K93" i="11"/>
  <c r="K94" i="11"/>
  <c r="K51" i="11"/>
  <c r="K96" i="11"/>
  <c r="V96" i="11" s="1"/>
  <c r="K53" i="10"/>
  <c r="K54" i="10"/>
  <c r="K55" i="10"/>
  <c r="K56" i="10"/>
  <c r="K57" i="10"/>
  <c r="K58" i="10"/>
  <c r="K59" i="10"/>
  <c r="K60" i="10"/>
  <c r="K61" i="10"/>
  <c r="K63" i="10"/>
  <c r="K64" i="10"/>
  <c r="K65" i="10"/>
  <c r="K66" i="10"/>
  <c r="K67" i="10"/>
  <c r="K69" i="10"/>
  <c r="K70" i="10"/>
  <c r="K71" i="10"/>
  <c r="K72" i="10"/>
  <c r="K74" i="10"/>
  <c r="K75" i="10"/>
  <c r="K76" i="10"/>
  <c r="K77" i="10"/>
  <c r="K79" i="10"/>
  <c r="K80" i="10"/>
  <c r="K81" i="10"/>
  <c r="K82" i="10"/>
  <c r="K83" i="10"/>
  <c r="K85" i="10"/>
  <c r="K87" i="10"/>
  <c r="K88" i="10"/>
  <c r="K89" i="10"/>
  <c r="K91" i="10"/>
  <c r="K93" i="10"/>
  <c r="K94" i="10"/>
  <c r="K51" i="10"/>
  <c r="K96" i="10"/>
  <c r="V96" i="10" s="1"/>
  <c r="K53" i="9"/>
  <c r="K54" i="9"/>
  <c r="K55" i="9"/>
  <c r="K56" i="9"/>
  <c r="K57" i="9"/>
  <c r="K58" i="9"/>
  <c r="K59" i="9"/>
  <c r="K60" i="9"/>
  <c r="K61" i="9"/>
  <c r="K63" i="9"/>
  <c r="K64" i="9"/>
  <c r="K65" i="9"/>
  <c r="K66" i="9"/>
  <c r="K67" i="9"/>
  <c r="K69" i="9"/>
  <c r="K70" i="9"/>
  <c r="K71" i="9"/>
  <c r="K72" i="9"/>
  <c r="K74" i="9"/>
  <c r="K75" i="9"/>
  <c r="K76" i="9"/>
  <c r="K77" i="9"/>
  <c r="K79" i="9"/>
  <c r="K80" i="9"/>
  <c r="K81" i="9"/>
  <c r="K82" i="9"/>
  <c r="K83" i="9"/>
  <c r="K85" i="9"/>
  <c r="K87" i="9"/>
  <c r="K88" i="9"/>
  <c r="K89" i="9"/>
  <c r="K91" i="9"/>
  <c r="K93" i="9"/>
  <c r="K94" i="9"/>
  <c r="K51" i="9"/>
  <c r="K96" i="9"/>
  <c r="V96" i="9" s="1"/>
  <c r="K96" i="8"/>
  <c r="V96" i="8" s="1"/>
  <c r="K94" i="8"/>
  <c r="K53" i="8"/>
  <c r="K54" i="8"/>
  <c r="K55" i="8"/>
  <c r="K56" i="8"/>
  <c r="K57" i="8"/>
  <c r="K58" i="8"/>
  <c r="K59" i="8"/>
  <c r="K60" i="8"/>
  <c r="K61" i="8"/>
  <c r="K63" i="8"/>
  <c r="K64" i="8"/>
  <c r="K65" i="8"/>
  <c r="K66" i="8"/>
  <c r="K67" i="8"/>
  <c r="K69" i="8"/>
  <c r="K70" i="8"/>
  <c r="K71" i="8"/>
  <c r="K72" i="8"/>
  <c r="K74" i="8"/>
  <c r="K75" i="8"/>
  <c r="K76" i="8"/>
  <c r="K77" i="8"/>
  <c r="K79" i="8"/>
  <c r="K80" i="8"/>
  <c r="K81" i="8"/>
  <c r="K82" i="8"/>
  <c r="K83" i="8"/>
  <c r="K85" i="8"/>
  <c r="K87" i="8"/>
  <c r="K88" i="8"/>
  <c r="K89" i="8"/>
  <c r="K91" i="8"/>
  <c r="K93" i="8"/>
  <c r="K51" i="8"/>
  <c r="K84" i="9" l="1"/>
  <c r="K90" i="9"/>
  <c r="K84" i="10"/>
  <c r="K84" i="11"/>
  <c r="K90" i="13"/>
  <c r="K92" i="8"/>
  <c r="K90" i="8"/>
  <c r="K84" i="8"/>
  <c r="K90" i="10"/>
  <c r="K90" i="11"/>
  <c r="K90" i="12"/>
  <c r="K84" i="12"/>
  <c r="K84" i="13"/>
  <c r="K95" i="14"/>
  <c r="K78" i="8"/>
  <c r="K73" i="8"/>
  <c r="K68" i="8"/>
  <c r="K92" i="9"/>
  <c r="K86" i="9"/>
  <c r="K92" i="10"/>
  <c r="K86" i="10"/>
  <c r="K92" i="11"/>
  <c r="K86" i="11"/>
  <c r="K92" i="12"/>
  <c r="K86" i="12"/>
  <c r="K92" i="13"/>
  <c r="K86" i="13"/>
  <c r="K52" i="13"/>
  <c r="K52" i="10"/>
  <c r="K52" i="11"/>
  <c r="K52" i="12"/>
  <c r="K86" i="8"/>
  <c r="K52" i="8"/>
  <c r="K78" i="9"/>
  <c r="K73" i="9"/>
  <c r="K68" i="9"/>
  <c r="K78" i="10"/>
  <c r="K73" i="10"/>
  <c r="K68" i="10"/>
  <c r="K78" i="11"/>
  <c r="K73" i="11"/>
  <c r="K68" i="11"/>
  <c r="K78" i="12"/>
  <c r="K73" i="12"/>
  <c r="K68" i="12"/>
  <c r="K78" i="13"/>
  <c r="K73" i="13"/>
  <c r="K68" i="13"/>
  <c r="K52" i="9"/>
  <c r="K62" i="8"/>
  <c r="K62" i="9"/>
  <c r="K62" i="10"/>
  <c r="K62" i="11"/>
  <c r="K62" i="12"/>
  <c r="K62" i="13"/>
  <c r="K95" i="9" l="1"/>
  <c r="K95" i="13"/>
  <c r="K95" i="12"/>
  <c r="K95" i="10"/>
  <c r="K95" i="11"/>
  <c r="K95" i="8"/>
  <c r="Q95" i="1"/>
  <c r="R95" i="1"/>
  <c r="S95" i="1"/>
  <c r="T95" i="1"/>
  <c r="U95" i="1"/>
  <c r="K94" i="1"/>
  <c r="K53" i="1"/>
  <c r="K54" i="1"/>
  <c r="K55" i="1"/>
  <c r="K56" i="1"/>
  <c r="K57" i="1"/>
  <c r="K58" i="1"/>
  <c r="K59" i="1"/>
  <c r="K60" i="1"/>
  <c r="K61" i="1"/>
  <c r="K63" i="1"/>
  <c r="K64" i="1"/>
  <c r="K65" i="1"/>
  <c r="K66" i="1"/>
  <c r="K67" i="1"/>
  <c r="K69" i="1"/>
  <c r="K70" i="1"/>
  <c r="K71" i="1"/>
  <c r="K72" i="1"/>
  <c r="K74" i="1"/>
  <c r="K75" i="1"/>
  <c r="K76" i="1"/>
  <c r="K77" i="1"/>
  <c r="K79" i="1"/>
  <c r="K80" i="1"/>
  <c r="K81" i="1"/>
  <c r="K82" i="1"/>
  <c r="K83" i="1"/>
  <c r="K85" i="1"/>
  <c r="K87" i="1"/>
  <c r="K88" i="1"/>
  <c r="K89" i="1"/>
  <c r="K91" i="1"/>
  <c r="K93" i="1"/>
  <c r="K51" i="1"/>
  <c r="K58" i="3"/>
  <c r="K92" i="1" l="1"/>
  <c r="K90" i="1"/>
  <c r="K84" i="1"/>
  <c r="K78" i="1"/>
  <c r="K73" i="1"/>
  <c r="K68" i="1"/>
  <c r="K62" i="1"/>
  <c r="K86" i="1"/>
  <c r="K52" i="1"/>
  <c r="K52" i="2"/>
  <c r="K53" i="2"/>
  <c r="K54" i="2"/>
  <c r="V55" i="1" s="1"/>
  <c r="K55" i="2"/>
  <c r="V56" i="1" s="1"/>
  <c r="K56" i="2"/>
  <c r="V57" i="1" s="1"/>
  <c r="K57" i="2"/>
  <c r="K58" i="2"/>
  <c r="V59" i="1" s="1"/>
  <c r="K59" i="2"/>
  <c r="V60" i="1" s="1"/>
  <c r="K60" i="2"/>
  <c r="K62" i="2"/>
  <c r="K63" i="2"/>
  <c r="V64" i="1" s="1"/>
  <c r="K64" i="2"/>
  <c r="K65" i="2"/>
  <c r="K66" i="2"/>
  <c r="K68" i="2"/>
  <c r="K69" i="2"/>
  <c r="K70" i="2"/>
  <c r="K71" i="2"/>
  <c r="K73" i="2"/>
  <c r="V74" i="1" s="1"/>
  <c r="K74" i="2"/>
  <c r="V75" i="1" s="1"/>
  <c r="K75" i="2"/>
  <c r="V76" i="1" s="1"/>
  <c r="K76" i="2"/>
  <c r="K78" i="2"/>
  <c r="V79" i="1" s="1"/>
  <c r="K79" i="2"/>
  <c r="V80" i="1" s="1"/>
  <c r="K80" i="2"/>
  <c r="K81" i="2"/>
  <c r="V82" i="1" s="1"/>
  <c r="K82" i="2"/>
  <c r="V83" i="1" s="1"/>
  <c r="K84" i="2"/>
  <c r="K86" i="2"/>
  <c r="K87" i="2"/>
  <c r="K88" i="2"/>
  <c r="K90" i="2"/>
  <c r="V91" i="1" s="1"/>
  <c r="K92" i="2"/>
  <c r="K93" i="2"/>
  <c r="K50" i="2"/>
  <c r="V51" i="1" s="1"/>
  <c r="V88" i="14" l="1"/>
  <c r="V88" i="8"/>
  <c r="V88" i="9"/>
  <c r="V88" i="13"/>
  <c r="V88" i="12"/>
  <c r="V88" i="10"/>
  <c r="V88" i="11"/>
  <c r="V77" i="14"/>
  <c r="V77" i="8"/>
  <c r="V77" i="11"/>
  <c r="V77" i="12"/>
  <c r="V77" i="9"/>
  <c r="V77" i="13"/>
  <c r="V77" i="10"/>
  <c r="V72" i="14"/>
  <c r="V72" i="10"/>
  <c r="V72" i="8"/>
  <c r="V72" i="11"/>
  <c r="V72" i="13"/>
  <c r="V72" i="12"/>
  <c r="V72" i="9"/>
  <c r="V67" i="14"/>
  <c r="V67" i="9"/>
  <c r="V67" i="13"/>
  <c r="V67" i="10"/>
  <c r="V67" i="12"/>
  <c r="V67" i="11"/>
  <c r="V67" i="8"/>
  <c r="V63" i="14"/>
  <c r="V63" i="12"/>
  <c r="V63" i="8"/>
  <c r="V63" i="9"/>
  <c r="V63" i="13"/>
  <c r="V63" i="10"/>
  <c r="V63" i="11"/>
  <c r="V58" i="14"/>
  <c r="V58" i="11"/>
  <c r="V58" i="12"/>
  <c r="V58" i="8"/>
  <c r="V58" i="9"/>
  <c r="V58" i="13"/>
  <c r="V58" i="10"/>
  <c r="V54" i="14"/>
  <c r="V54" i="10"/>
  <c r="V54" i="11"/>
  <c r="V54" i="9"/>
  <c r="V54" i="12"/>
  <c r="V54" i="13"/>
  <c r="V54" i="8"/>
  <c r="V58" i="1"/>
  <c r="V77" i="1"/>
  <c r="V94" i="14"/>
  <c r="V94" i="10"/>
  <c r="V94" i="11"/>
  <c r="V94" i="9"/>
  <c r="V94" i="8"/>
  <c r="V94" i="12"/>
  <c r="V94" i="13"/>
  <c r="V87" i="14"/>
  <c r="V87" i="12"/>
  <c r="V87" i="8"/>
  <c r="V87" i="11"/>
  <c r="V87" i="10"/>
  <c r="V87" i="13"/>
  <c r="V87" i="9"/>
  <c r="V81" i="14"/>
  <c r="V81" i="8"/>
  <c r="V81" i="9"/>
  <c r="V81" i="13"/>
  <c r="V81" i="12"/>
  <c r="V81" i="11"/>
  <c r="V81" i="10"/>
  <c r="V76" i="14"/>
  <c r="V76" i="10"/>
  <c r="V76" i="9"/>
  <c r="V76" i="13"/>
  <c r="V76" i="11"/>
  <c r="V76" i="8"/>
  <c r="V76" i="12"/>
  <c r="V71" i="14"/>
  <c r="V71" i="11"/>
  <c r="V71" i="12"/>
  <c r="V71" i="8"/>
  <c r="V71" i="10"/>
  <c r="V71" i="9"/>
  <c r="V71" i="13"/>
  <c r="V66" i="14"/>
  <c r="V66" i="12"/>
  <c r="V66" i="11"/>
  <c r="V66" i="9"/>
  <c r="V66" i="10"/>
  <c r="V66" i="8"/>
  <c r="V66" i="13"/>
  <c r="V61" i="14"/>
  <c r="V61" i="9"/>
  <c r="V61" i="13"/>
  <c r="V61" i="12"/>
  <c r="V61" i="10"/>
  <c r="V61" i="8"/>
  <c r="V61" i="11"/>
  <c r="V57" i="14"/>
  <c r="V57" i="10"/>
  <c r="V57" i="9"/>
  <c r="V57" i="13"/>
  <c r="V57" i="8"/>
  <c r="V57" i="12"/>
  <c r="V57" i="11"/>
  <c r="V53" i="14"/>
  <c r="V53" i="8"/>
  <c r="V53" i="11"/>
  <c r="V53" i="10"/>
  <c r="V53" i="9"/>
  <c r="V53" i="13"/>
  <c r="V53" i="12"/>
  <c r="V61" i="1"/>
  <c r="V81" i="1"/>
  <c r="V63" i="1"/>
  <c r="V93" i="14"/>
  <c r="V93" i="10"/>
  <c r="V93" i="9"/>
  <c r="V93" i="13"/>
  <c r="V93" i="12"/>
  <c r="V93" i="8"/>
  <c r="V93" i="11"/>
  <c r="V85" i="14"/>
  <c r="V85" i="10"/>
  <c r="V85" i="12"/>
  <c r="V85" i="11"/>
  <c r="V85" i="13"/>
  <c r="V85" i="9"/>
  <c r="V85" i="8"/>
  <c r="V75" i="14"/>
  <c r="V75" i="9"/>
  <c r="V75" i="11"/>
  <c r="V75" i="8"/>
  <c r="V75" i="10"/>
  <c r="V75" i="12"/>
  <c r="V75" i="13"/>
  <c r="V70" i="14"/>
  <c r="V70" i="10"/>
  <c r="V70" i="12"/>
  <c r="V70" i="13"/>
  <c r="V70" i="9"/>
  <c r="V70" i="8"/>
  <c r="V70" i="11"/>
  <c r="V65" i="14"/>
  <c r="V65" i="9"/>
  <c r="V65" i="13"/>
  <c r="V65" i="10"/>
  <c r="V65" i="12"/>
  <c r="V65" i="11"/>
  <c r="V65" i="8"/>
  <c r="V60" i="14"/>
  <c r="V60" i="13"/>
  <c r="V60" i="8"/>
  <c r="V60" i="9"/>
  <c r="V60" i="10"/>
  <c r="V60" i="12"/>
  <c r="V60" i="11"/>
  <c r="V56" i="14"/>
  <c r="V56" i="10"/>
  <c r="V56" i="11"/>
  <c r="V56" i="12"/>
  <c r="V56" i="9"/>
  <c r="V56" i="8"/>
  <c r="V56" i="13"/>
  <c r="V65" i="1"/>
  <c r="V85" i="1"/>
  <c r="V66" i="1"/>
  <c r="V87" i="1"/>
  <c r="V67" i="1"/>
  <c r="V88" i="1"/>
  <c r="V82" i="14"/>
  <c r="V82" i="12"/>
  <c r="V82" i="9"/>
  <c r="V82" i="13"/>
  <c r="V82" i="8"/>
  <c r="V82" i="11"/>
  <c r="V82" i="10"/>
  <c r="V91" i="14"/>
  <c r="V91" i="9"/>
  <c r="V91" i="10"/>
  <c r="V91" i="11"/>
  <c r="V91" i="8"/>
  <c r="V91" i="12"/>
  <c r="V91" i="13"/>
  <c r="V80" i="14"/>
  <c r="V80" i="8"/>
  <c r="V80" i="9"/>
  <c r="V80" i="12"/>
  <c r="V80" i="11"/>
  <c r="V80" i="13"/>
  <c r="V80" i="10"/>
  <c r="V51" i="14"/>
  <c r="V51" i="9"/>
  <c r="V51" i="10"/>
  <c r="V51" i="13"/>
  <c r="V51" i="12"/>
  <c r="V51" i="11"/>
  <c r="V51" i="8"/>
  <c r="V89" i="14"/>
  <c r="V89" i="12"/>
  <c r="V89" i="11"/>
  <c r="V89" i="13"/>
  <c r="V89" i="9"/>
  <c r="V89" i="8"/>
  <c r="V89" i="10"/>
  <c r="V83" i="14"/>
  <c r="V83" i="11"/>
  <c r="V83" i="9"/>
  <c r="V83" i="10"/>
  <c r="V83" i="12"/>
  <c r="V83" i="13"/>
  <c r="V83" i="8"/>
  <c r="K77" i="2"/>
  <c r="V79" i="14"/>
  <c r="V79" i="8"/>
  <c r="V79" i="11"/>
  <c r="V79" i="13"/>
  <c r="V79" i="10"/>
  <c r="V79" i="12"/>
  <c r="V79" i="9"/>
  <c r="V74" i="14"/>
  <c r="V74" i="13"/>
  <c r="V74" i="9"/>
  <c r="V74" i="11"/>
  <c r="V74" i="8"/>
  <c r="V74" i="12"/>
  <c r="V74" i="10"/>
  <c r="V69" i="14"/>
  <c r="V69" i="12"/>
  <c r="V69" i="8"/>
  <c r="V69" i="13"/>
  <c r="V69" i="11"/>
  <c r="V69" i="9"/>
  <c r="V69" i="10"/>
  <c r="V64" i="14"/>
  <c r="V64" i="10"/>
  <c r="V64" i="11"/>
  <c r="V64" i="9"/>
  <c r="V64" i="12"/>
  <c r="V64" i="8"/>
  <c r="V64" i="13"/>
  <c r="V59" i="14"/>
  <c r="V59" i="10"/>
  <c r="V59" i="11"/>
  <c r="V59" i="12"/>
  <c r="V59" i="8"/>
  <c r="V59" i="9"/>
  <c r="V59" i="13"/>
  <c r="V55" i="14"/>
  <c r="V55" i="13"/>
  <c r="V55" i="9"/>
  <c r="V55" i="10"/>
  <c r="V55" i="11"/>
  <c r="V55" i="12"/>
  <c r="V55" i="8"/>
  <c r="V78" i="1"/>
  <c r="V94" i="1"/>
  <c r="V70" i="1"/>
  <c r="V53" i="1"/>
  <c r="V71" i="1"/>
  <c r="V93" i="1"/>
  <c r="V54" i="1"/>
  <c r="V72" i="1"/>
  <c r="V69" i="1"/>
  <c r="V89" i="1"/>
  <c r="K91" i="2"/>
  <c r="K51" i="2"/>
  <c r="V52" i="1" s="1"/>
  <c r="K83" i="2"/>
  <c r="K61" i="2"/>
  <c r="V62" i="1" s="1"/>
  <c r="K85" i="2"/>
  <c r="K89" i="2"/>
  <c r="V90" i="1" s="1"/>
  <c r="K72" i="2"/>
  <c r="V73" i="1" s="1"/>
  <c r="K67" i="2"/>
  <c r="K51" i="3"/>
  <c r="K57" i="3"/>
  <c r="K49" i="3"/>
  <c r="K59" i="3"/>
  <c r="K53" i="3"/>
  <c r="K55" i="3"/>
  <c r="V68" i="14" l="1"/>
  <c r="V68" i="9"/>
  <c r="V68" i="11"/>
  <c r="V68" i="13"/>
  <c r="V68" i="8"/>
  <c r="V68" i="10"/>
  <c r="V68" i="12"/>
  <c r="V84" i="14"/>
  <c r="V84" i="10"/>
  <c r="V84" i="13"/>
  <c r="V84" i="12"/>
  <c r="V84" i="9"/>
  <c r="V84" i="8"/>
  <c r="V84" i="11"/>
  <c r="V86" i="14"/>
  <c r="V86" i="8"/>
  <c r="V86" i="9"/>
  <c r="V86" i="12"/>
  <c r="V86" i="11"/>
  <c r="V86" i="13"/>
  <c r="V86" i="10"/>
  <c r="V92" i="14"/>
  <c r="V92" i="11"/>
  <c r="V92" i="8"/>
  <c r="V92" i="13"/>
  <c r="V92" i="10"/>
  <c r="V92" i="12"/>
  <c r="V92" i="9"/>
  <c r="V84" i="1"/>
  <c r="V86" i="1"/>
  <c r="V92" i="1"/>
  <c r="V62" i="14"/>
  <c r="V62" i="13"/>
  <c r="V62" i="9"/>
  <c r="V62" i="12"/>
  <c r="V62" i="10"/>
  <c r="V62" i="11"/>
  <c r="V62" i="8"/>
  <c r="V73" i="14"/>
  <c r="V73" i="11"/>
  <c r="V73" i="13"/>
  <c r="V73" i="8"/>
  <c r="V73" i="10"/>
  <c r="V73" i="12"/>
  <c r="V73" i="9"/>
  <c r="V90" i="14"/>
  <c r="V90" i="8"/>
  <c r="V90" i="9"/>
  <c r="V90" i="13"/>
  <c r="V90" i="11"/>
  <c r="V90" i="10"/>
  <c r="V90" i="12"/>
  <c r="V52" i="14"/>
  <c r="V52" i="10"/>
  <c r="V52" i="12"/>
  <c r="V52" i="13"/>
  <c r="V52" i="8"/>
  <c r="V52" i="9"/>
  <c r="V52" i="11"/>
  <c r="V78" i="14"/>
  <c r="V78" i="10"/>
  <c r="V78" i="12"/>
  <c r="V78" i="8"/>
  <c r="V78" i="9"/>
  <c r="V78" i="11"/>
  <c r="V78" i="13"/>
  <c r="V68" i="1"/>
  <c r="K94" i="2"/>
  <c r="V95" i="1" s="1"/>
  <c r="G52" i="3"/>
  <c r="G48" i="3"/>
  <c r="I54" i="3"/>
  <c r="E48" i="3"/>
  <c r="I56" i="3"/>
  <c r="I48" i="3"/>
  <c r="G56" i="3"/>
  <c r="E52" i="3"/>
  <c r="E58" i="3"/>
  <c r="G58" i="3"/>
  <c r="I50" i="3"/>
  <c r="E56" i="3"/>
  <c r="E50" i="3"/>
  <c r="I52" i="3"/>
  <c r="G54" i="3"/>
  <c r="I58" i="3"/>
  <c r="E54" i="3"/>
  <c r="G50" i="3"/>
  <c r="V95" i="14" l="1"/>
  <c r="V95" i="13"/>
  <c r="V95" i="8"/>
  <c r="V95" i="11"/>
  <c r="V95" i="9"/>
  <c r="V95" i="10"/>
  <c r="V95" i="12"/>
  <c r="B45" i="3"/>
  <c r="G15" i="3"/>
  <c r="Q141" i="1" l="1"/>
  <c r="R141" i="1"/>
  <c r="S141" i="1"/>
  <c r="T141" i="1"/>
  <c r="U141" i="1"/>
  <c r="V141" i="1"/>
  <c r="I49" i="3"/>
  <c r="I57" i="3"/>
  <c r="I53" i="3"/>
  <c r="I55" i="3"/>
  <c r="I51" i="3"/>
  <c r="I59" i="3"/>
  <c r="E20" i="3"/>
  <c r="V234" i="8" l="1"/>
  <c r="U234" i="8"/>
  <c r="T234" i="8"/>
  <c r="S234" i="8"/>
  <c r="R234" i="8"/>
  <c r="Q234" i="8"/>
  <c r="K233" i="8"/>
  <c r="V233" i="8" s="1"/>
  <c r="J233" i="8"/>
  <c r="U233" i="8" s="1"/>
  <c r="I233" i="8"/>
  <c r="T233" i="8" s="1"/>
  <c r="H233" i="8"/>
  <c r="S233" i="8" s="1"/>
  <c r="G233" i="8"/>
  <c r="R233" i="8" s="1"/>
  <c r="F233" i="8"/>
  <c r="Q233" i="8" s="1"/>
  <c r="E233" i="8"/>
  <c r="D233" i="8"/>
  <c r="K187" i="8"/>
  <c r="V187" i="8" s="1"/>
  <c r="J187" i="8"/>
  <c r="U187" i="8" s="1"/>
  <c r="I187" i="8"/>
  <c r="T187" i="8" s="1"/>
  <c r="H187" i="8"/>
  <c r="S187" i="8" s="1"/>
  <c r="G187" i="8"/>
  <c r="R187" i="8" s="1"/>
  <c r="F187" i="8"/>
  <c r="Q187" i="8" s="1"/>
  <c r="E187" i="8"/>
  <c r="D187" i="8"/>
  <c r="V234" i="1"/>
  <c r="U234" i="1"/>
  <c r="T234" i="1"/>
  <c r="S234" i="1"/>
  <c r="R234" i="1"/>
  <c r="Q234" i="1"/>
  <c r="V233" i="1"/>
  <c r="U233" i="1"/>
  <c r="T233" i="1"/>
  <c r="S233" i="1"/>
  <c r="R233" i="1"/>
  <c r="Q233" i="1"/>
  <c r="V187" i="1"/>
  <c r="U187" i="1"/>
  <c r="T187" i="1"/>
  <c r="S187" i="1"/>
  <c r="R187" i="1"/>
  <c r="Q187" i="1"/>
  <c r="B82" i="3"/>
  <c r="B24" i="3"/>
  <c r="B2" i="3"/>
  <c r="E57" i="3"/>
  <c r="I15" i="3"/>
  <c r="G57" i="3"/>
  <c r="K17" i="3"/>
  <c r="G51" i="3"/>
  <c r="E17" i="3"/>
  <c r="E51" i="3"/>
  <c r="E49" i="3"/>
  <c r="K15" i="3"/>
  <c r="E59" i="3"/>
  <c r="I17" i="3"/>
  <c r="G49" i="3"/>
  <c r="G55" i="3"/>
  <c r="E53" i="3"/>
  <c r="G53" i="3"/>
  <c r="M17" i="3"/>
  <c r="G59" i="3"/>
  <c r="E55" i="3"/>
  <c r="G17" i="3"/>
  <c r="M15" i="3"/>
  <c r="K141" i="8" l="1"/>
  <c r="V141" i="8" s="1"/>
  <c r="J141" i="8"/>
  <c r="U141" i="8" s="1"/>
  <c r="I141" i="8"/>
  <c r="T141" i="8" s="1"/>
  <c r="H141" i="8"/>
  <c r="S141" i="8" s="1"/>
  <c r="G141" i="8"/>
  <c r="R141" i="8" s="1"/>
  <c r="F141" i="8"/>
  <c r="Q141" i="8" s="1"/>
  <c r="E141" i="8"/>
  <c r="D141" i="8"/>
  <c r="C15" i="3" l="1"/>
  <c r="C87" i="3" s="1"/>
  <c r="C22" i="3"/>
  <c r="C21" i="3"/>
  <c r="C89" i="3"/>
  <c r="B6" i="3"/>
  <c r="K16" i="3"/>
  <c r="G22" i="3"/>
  <c r="M22" i="3"/>
  <c r="E16" i="3"/>
  <c r="G16" i="3"/>
  <c r="M20" i="3"/>
  <c r="I16" i="3"/>
  <c r="G20" i="3"/>
  <c r="K22" i="3"/>
  <c r="M16" i="3"/>
  <c r="I22" i="3"/>
  <c r="E22" i="3"/>
  <c r="K20" i="3"/>
  <c r="I20" i="3"/>
  <c r="E89" i="3" l="1"/>
  <c r="M89" i="3"/>
  <c r="I89" i="3"/>
  <c r="I92" i="3" s="1"/>
  <c r="G89" i="3"/>
  <c r="S89" i="3"/>
  <c r="K89" i="3"/>
  <c r="Q89" i="3"/>
  <c r="O89" i="3"/>
  <c r="M87" i="3"/>
  <c r="Q87" i="3"/>
  <c r="G87" i="3"/>
  <c r="S87" i="3"/>
  <c r="K87" i="3"/>
  <c r="E87" i="3"/>
  <c r="I87" i="3"/>
  <c r="O87" i="3"/>
  <c r="C92" i="3"/>
  <c r="B95" i="3" s="1"/>
  <c r="C91" i="3"/>
  <c r="C90" i="3"/>
  <c r="C20" i="3"/>
  <c r="E21" i="3"/>
  <c r="I21" i="3"/>
  <c r="G21" i="3"/>
  <c r="M21" i="3"/>
  <c r="K21" i="3"/>
  <c r="I90" i="3" l="1"/>
  <c r="I91" i="3"/>
  <c r="G91" i="3"/>
  <c r="Q92" i="3"/>
  <c r="Q90" i="3"/>
  <c r="E92" i="3"/>
  <c r="E90" i="3"/>
  <c r="Q91" i="3"/>
  <c r="S92" i="3"/>
  <c r="S90" i="3"/>
  <c r="O91" i="3"/>
  <c r="S91" i="3"/>
  <c r="K92" i="3"/>
  <c r="K90" i="3"/>
  <c r="M92" i="3"/>
  <c r="M90" i="3"/>
  <c r="M91" i="3"/>
  <c r="G92" i="3"/>
  <c r="G90" i="3"/>
  <c r="K91" i="3"/>
  <c r="O92" i="3"/>
  <c r="O90" i="3"/>
  <c r="E91" i="3"/>
</calcChain>
</file>

<file path=xl/comments1.xml><?xml version="1.0" encoding="utf-8"?>
<comments xmlns="http://schemas.openxmlformats.org/spreadsheetml/2006/main">
  <authors>
    <author>作成者</author>
  </authors>
  <commentList>
    <comment ref="S86" authorId="0" shapeId="0">
      <text>
        <r>
          <rPr>
            <sz val="11"/>
            <color indexed="81"/>
            <rFont val="ＭＳ Ｐゴシック"/>
            <family val="3"/>
            <charset val="128"/>
          </rPr>
          <t>介護老人保健施設＋介護療養型医療施設</t>
        </r>
      </text>
    </comment>
  </commentList>
</comments>
</file>

<file path=xl/sharedStrings.xml><?xml version="1.0" encoding="utf-8"?>
<sst xmlns="http://schemas.openxmlformats.org/spreadsheetml/2006/main" count="8185" uniqueCount="187">
  <si>
    <t>仙台市</t>
  </si>
  <si>
    <t>白石市</t>
  </si>
  <si>
    <t>蔵王町</t>
  </si>
  <si>
    <t>七ヶ宿町</t>
  </si>
  <si>
    <t>大河原町</t>
  </si>
  <si>
    <t>村田町</t>
  </si>
  <si>
    <t>柴田町</t>
  </si>
  <si>
    <t>川崎町</t>
  </si>
  <si>
    <t>角田市</t>
  </si>
  <si>
    <t>丸森町</t>
  </si>
  <si>
    <t>塩竈市</t>
  </si>
  <si>
    <t>多賀城市</t>
  </si>
  <si>
    <t>松島町</t>
  </si>
  <si>
    <t>七ヶ浜町</t>
  </si>
  <si>
    <t>利府町</t>
  </si>
  <si>
    <t>名取市</t>
  </si>
  <si>
    <t>岩沼市</t>
  </si>
  <si>
    <t>亘理町</t>
  </si>
  <si>
    <t>山元町</t>
  </si>
  <si>
    <t>大和町</t>
  </si>
  <si>
    <t>大郷町</t>
  </si>
  <si>
    <t>富谷町</t>
  </si>
  <si>
    <t>大衡村</t>
  </si>
  <si>
    <t>大崎市</t>
  </si>
  <si>
    <t>色麻町</t>
  </si>
  <si>
    <t>加美町</t>
  </si>
  <si>
    <t>涌谷町</t>
  </si>
  <si>
    <t>美里町</t>
  </si>
  <si>
    <t>栗原市</t>
  </si>
  <si>
    <t>石巻市</t>
  </si>
  <si>
    <t>東松島市</t>
  </si>
  <si>
    <t>女川町</t>
  </si>
  <si>
    <t>登米市</t>
  </si>
  <si>
    <t>気仙沼市</t>
  </si>
  <si>
    <t>南三陸町</t>
  </si>
  <si>
    <t>訪問介護（延べ利用回数）</t>
    <rPh sb="0" eb="2">
      <t>ホウモン</t>
    </rPh>
    <rPh sb="2" eb="4">
      <t>カイゴ</t>
    </rPh>
    <rPh sb="5" eb="6">
      <t>ノ</t>
    </rPh>
    <rPh sb="7" eb="9">
      <t>リヨウ</t>
    </rPh>
    <rPh sb="9" eb="11">
      <t>カイスウ</t>
    </rPh>
    <phoneticPr fontId="5"/>
  </si>
  <si>
    <t>要支援１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</si>
  <si>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</si>
  <si>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</si>
  <si>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</si>
  <si>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</si>
  <si>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</si>
  <si>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</si>
  <si>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合計</t>
    <rPh sb="0" eb="2">
      <t>ゴウケイ</t>
    </rPh>
    <phoneticPr fontId="5"/>
  </si>
  <si>
    <t>全国</t>
    <rPh sb="0" eb="2">
      <t>ゼンコク</t>
    </rPh>
    <phoneticPr fontId="3"/>
  </si>
  <si>
    <t>出典：平成26年度介護保険事業状況報告（年報）</t>
    <rPh sb="0" eb="2">
      <t>シュッテン</t>
    </rPh>
    <rPh sb="3" eb="5">
      <t>ヘイセイ</t>
    </rPh>
    <rPh sb="7" eb="9">
      <t>ネンド</t>
    </rPh>
    <rPh sb="9" eb="11">
      <t>カイゴ</t>
    </rPh>
    <rPh sb="11" eb="13">
      <t>ホケン</t>
    </rPh>
    <rPh sb="13" eb="15">
      <t>ジギョウ</t>
    </rPh>
    <rPh sb="15" eb="17">
      <t>ジョウキョウ</t>
    </rPh>
    <rPh sb="17" eb="19">
      <t>ホウコク</t>
    </rPh>
    <rPh sb="20" eb="22">
      <t>ネンポウ</t>
    </rPh>
    <phoneticPr fontId="3"/>
  </si>
  <si>
    <t>※全県の値は，上記報告の保険者別の数値を積算し算出</t>
    <rPh sb="1" eb="3">
      <t>ゼンケン</t>
    </rPh>
    <rPh sb="4" eb="5">
      <t>アタイ</t>
    </rPh>
    <rPh sb="7" eb="9">
      <t>ジョウキ</t>
    </rPh>
    <rPh sb="9" eb="11">
      <t>ホウコク</t>
    </rPh>
    <rPh sb="12" eb="15">
      <t>ホケンシャ</t>
    </rPh>
    <rPh sb="15" eb="16">
      <t>ベツ</t>
    </rPh>
    <rPh sb="17" eb="19">
      <t>スウチ</t>
    </rPh>
    <rPh sb="20" eb="22">
      <t>セキサン</t>
    </rPh>
    <rPh sb="23" eb="25">
      <t>サンシュツ</t>
    </rPh>
    <phoneticPr fontId="3"/>
  </si>
  <si>
    <t>仙台市</t>
    <rPh sb="0" eb="3">
      <t>センダイシ</t>
    </rPh>
    <phoneticPr fontId="1"/>
  </si>
  <si>
    <t>白石市</t>
    <rPh sb="0" eb="3">
      <t>シロイシシ</t>
    </rPh>
    <phoneticPr fontId="1"/>
  </si>
  <si>
    <t>蔵王町</t>
    <rPh sb="0" eb="3">
      <t>ザオウマチ</t>
    </rPh>
    <phoneticPr fontId="1"/>
  </si>
  <si>
    <t>七ヶ宿町</t>
    <rPh sb="0" eb="4">
      <t>シチカシュクマチ</t>
    </rPh>
    <phoneticPr fontId="1"/>
  </si>
  <si>
    <t>大河原町</t>
    <rPh sb="0" eb="3">
      <t>オオガワラ</t>
    </rPh>
    <rPh sb="3" eb="4">
      <t>マチ</t>
    </rPh>
    <phoneticPr fontId="1"/>
  </si>
  <si>
    <t>村田町</t>
    <rPh sb="0" eb="3">
      <t>ムラタマチ</t>
    </rPh>
    <phoneticPr fontId="1"/>
  </si>
  <si>
    <t>柴田町</t>
    <rPh sb="0" eb="3">
      <t>シバタマチ</t>
    </rPh>
    <phoneticPr fontId="1"/>
  </si>
  <si>
    <t>川崎町</t>
    <rPh sb="0" eb="3">
      <t>カワサキマチ</t>
    </rPh>
    <phoneticPr fontId="1"/>
  </si>
  <si>
    <t>角田市</t>
    <rPh sb="0" eb="3">
      <t>カクダシ</t>
    </rPh>
    <phoneticPr fontId="1"/>
  </si>
  <si>
    <t>丸森町</t>
    <rPh sb="0" eb="3">
      <t>マルモリマチ</t>
    </rPh>
    <phoneticPr fontId="1"/>
  </si>
  <si>
    <t>多賀城市</t>
    <rPh sb="0" eb="4">
      <t>タガジョウシ</t>
    </rPh>
    <phoneticPr fontId="1"/>
  </si>
  <si>
    <t>松島町</t>
    <rPh sb="0" eb="3">
      <t>マツシママチ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</si>
  <si>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</si>
  <si>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</si>
  <si>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名取市</t>
    <rPh sb="0" eb="3">
      <t>ナトリシ</t>
    </rPh>
    <phoneticPr fontId="1"/>
  </si>
  <si>
    <t>岩沼市</t>
    <rPh sb="0" eb="3">
      <t>イワヌマシ</t>
    </rPh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</si>
  <si>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</si>
  <si>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</si>
  <si>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大和町</t>
    <rPh sb="0" eb="3">
      <t>タイワチョウ</t>
    </rPh>
    <phoneticPr fontId="1"/>
  </si>
  <si>
    <t>大郷町</t>
    <rPh sb="0" eb="3">
      <t>オオサトチョウ</t>
    </rPh>
    <phoneticPr fontId="1"/>
  </si>
  <si>
    <t>富谷市</t>
    <rPh sb="0" eb="2">
      <t>トミヤ</t>
    </rPh>
    <rPh sb="2" eb="3">
      <t>シ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</si>
  <si>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</si>
  <si>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</si>
  <si>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シカマチョウ</t>
    </rPh>
    <phoneticPr fontId="1"/>
  </si>
  <si>
    <t>加美町</t>
    <rPh sb="0" eb="3">
      <t>カミマチ</t>
    </rPh>
    <phoneticPr fontId="1"/>
  </si>
  <si>
    <t>涌谷町</t>
    <rPh sb="0" eb="3">
      <t>ワクヤチョウ</t>
    </rPh>
    <phoneticPr fontId="1"/>
  </si>
  <si>
    <t>美里町</t>
    <rPh sb="0" eb="3">
      <t>ミサトマチ</t>
    </rPh>
    <phoneticPr fontId="1"/>
  </si>
  <si>
    <t>栗原市</t>
    <rPh sb="0" eb="3">
      <t>クリハラシ</t>
    </rPh>
    <phoneticPr fontId="1"/>
  </si>
  <si>
    <t>石巻市</t>
    <rPh sb="0" eb="3">
      <t>イシノマキシ</t>
    </rPh>
    <phoneticPr fontId="1"/>
  </si>
  <si>
    <t>東松島市</t>
    <rPh sb="0" eb="4">
      <t>ヒガシマツシマシ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</si>
  <si>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</si>
  <si>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</si>
  <si>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気仙沼市</t>
    <rPh sb="0" eb="4">
      <t>ケセンヌマシ</t>
    </rPh>
    <phoneticPr fontId="1"/>
  </si>
  <si>
    <t>南三陸町</t>
    <rPh sb="0" eb="4">
      <t>ミナミサンリクチョウ</t>
    </rPh>
    <phoneticPr fontId="1"/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</si>
  <si>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</si>
  <si>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</si>
  <si>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全国</t>
    <rPh sb="0" eb="2">
      <t>ゼンコク</t>
    </rPh>
    <phoneticPr fontId="1"/>
  </si>
  <si>
    <t>要支援1
（C）</t>
    <rPh sb="0" eb="3">
      <t>ヨウシエン</t>
    </rPh>
    <phoneticPr fontId="3"/>
  </si>
  <si>
    <t>要支援2
(D)</t>
    <rPh sb="0" eb="3">
      <t>ヨウシエン</t>
    </rPh>
    <phoneticPr fontId="3"/>
  </si>
  <si>
    <t>要介護1
（E）</t>
    <rPh sb="0" eb="3">
      <t>ヨウカイゴ</t>
    </rPh>
    <phoneticPr fontId="3"/>
  </si>
  <si>
    <t>要介護2
(F)</t>
    <rPh sb="0" eb="3">
      <t>ヨウカイゴ</t>
    </rPh>
    <phoneticPr fontId="3"/>
  </si>
  <si>
    <t>要介護3
(G)</t>
    <rPh sb="0" eb="3">
      <t>ヨウカイゴ</t>
    </rPh>
    <phoneticPr fontId="3"/>
  </si>
  <si>
    <t>要介護4
(H)</t>
    <rPh sb="0" eb="3">
      <t>ヨウカイゴ</t>
    </rPh>
    <phoneticPr fontId="3"/>
  </si>
  <si>
    <t>要介護5
(I)</t>
    <rPh sb="0" eb="3">
      <t>ヨウカイゴ</t>
    </rPh>
    <phoneticPr fontId="3"/>
  </si>
  <si>
    <t>合計
(J)</t>
    <rPh sb="0" eb="2">
      <t>ゴウケイ</t>
    </rPh>
    <phoneticPr fontId="3"/>
  </si>
  <si>
    <t>訪問系</t>
    <rPh sb="0" eb="2">
      <t>ホウモン</t>
    </rPh>
    <rPh sb="2" eb="3">
      <t>ケイ</t>
    </rPh>
    <phoneticPr fontId="3"/>
  </si>
  <si>
    <t>通所系</t>
    <rPh sb="0" eb="2">
      <t>ツウショ</t>
    </rPh>
    <rPh sb="2" eb="3">
      <t>ケイ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</si>
  <si>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</si>
  <si>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</si>
  <si>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</si>
  <si>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</t>
    <rPh sb="0" eb="2">
      <t>ホウモン</t>
    </rPh>
    <phoneticPr fontId="3"/>
  </si>
  <si>
    <t>通所介護</t>
    <rPh sb="0" eb="2">
      <t>ツウショ</t>
    </rPh>
    <rPh sb="2" eb="4">
      <t>カイゴ</t>
    </rPh>
    <phoneticPr fontId="3"/>
  </si>
  <si>
    <t>通所リハ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</si>
  <si>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</si>
  <si>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実数</t>
    <rPh sb="0" eb="2">
      <t>ジッスウ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</si>
  <si>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</si>
  <si>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</si>
  <si>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</si>
  <si>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</si>
  <si>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</si>
  <si>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訪問介護（要介護者1人当たり利用回数）</t>
    <rPh sb="0" eb="2">
      <t>ホウモン</t>
    </rPh>
    <rPh sb="2" eb="4">
      <t>カイゴ</t>
    </rPh>
    <rPh sb="5" eb="9">
      <t>ヨウカイゴシャ</t>
    </rPh>
    <rPh sb="10" eb="11">
      <t>リ</t>
    </rPh>
    <rPh sb="11" eb="12">
      <t>ア</t>
    </rPh>
    <rPh sb="14" eb="16">
      <t>リヨウ</t>
    </rPh>
    <rPh sb="16" eb="18">
      <t>カイスウ</t>
    </rPh>
    <phoneticPr fontId="5"/>
  </si>
  <si>
    <t>■サービスの種類</t>
    <rPh sb="6" eb="8">
      <t>シュルイ</t>
    </rPh>
    <phoneticPr fontId="3"/>
  </si>
  <si>
    <t>利用回数（年間延べ回数）</t>
    <rPh sb="0" eb="2">
      <t>リヨウ</t>
    </rPh>
    <rPh sb="2" eb="4">
      <t>カイスウ</t>
    </rPh>
    <rPh sb="5" eb="7">
      <t>ネンカン</t>
    </rPh>
    <rPh sb="7" eb="8">
      <t>ノ</t>
    </rPh>
    <rPh sb="9" eb="11">
      <t>カイスウ</t>
    </rPh>
    <phoneticPr fontId="3"/>
  </si>
  <si>
    <t>利用回数（要介護認定者（1号，2号）１人あたり年間回数）</t>
    <rPh sb="0" eb="2">
      <t>リヨウ</t>
    </rPh>
    <rPh sb="2" eb="4">
      <t>カイスウ</t>
    </rPh>
    <rPh sb="5" eb="8">
      <t>ヨウカイゴ</t>
    </rPh>
    <rPh sb="8" eb="11">
      <t>ニンテイシャ</t>
    </rPh>
    <rPh sb="13" eb="14">
      <t>ゴウ</t>
    </rPh>
    <rPh sb="16" eb="17">
      <t>ゴウ</t>
    </rPh>
    <rPh sb="19" eb="20">
      <t>ニン</t>
    </rPh>
    <rPh sb="23" eb="25">
      <t>ネンカン</t>
    </rPh>
    <rPh sb="25" eb="27">
      <t>カイスウ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</si>
  <si>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</si>
  <si>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認定者一人当たり年間利用回数※１</t>
    <rPh sb="0" eb="3">
      <t>ニンテイシャ</t>
    </rPh>
    <rPh sb="3" eb="5">
      <t>ヒトリ</t>
    </rPh>
    <rPh sb="5" eb="6">
      <t>ア</t>
    </rPh>
    <rPh sb="8" eb="10">
      <t>ネンカン</t>
    </rPh>
    <rPh sb="10" eb="12">
      <t>リヨウ</t>
    </rPh>
    <rPh sb="12" eb="14">
      <t>カイスウ</t>
    </rPh>
    <phoneticPr fontId="3"/>
  </si>
  <si>
    <r>
      <t>指数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Ph sb="0" eb="2">
      <t>シスウ</t>
    </rPh>
    <phoneticPr fontId="3"/>
  </si>
  <si>
    <t>富谷市</t>
    <rPh sb="0" eb="2">
      <t>トミヤ</t>
    </rPh>
    <rPh sb="2" eb="3">
      <t>シ</t>
    </rPh>
    <phoneticPr fontId="3"/>
  </si>
  <si>
    <t>訪問入浴介護（延べ利用回数）</t>
    <rPh sb="0" eb="2">
      <t>ホウモン</t>
    </rPh>
    <rPh sb="2" eb="4">
      <t>ニュウヨク</t>
    </rPh>
    <rPh sb="4" eb="6">
      <t>カイゴ</t>
    </rPh>
    <rPh sb="7" eb="8">
      <t>ノ</t>
    </rPh>
    <rPh sb="9" eb="11">
      <t>リヨウ</t>
    </rPh>
    <rPh sb="11" eb="13">
      <t>カイスウ</t>
    </rPh>
    <phoneticPr fontId="5"/>
  </si>
  <si>
    <t>訪問入浴介護（要介護者1人当たり利用回数）</t>
    <rPh sb="0" eb="2">
      <t>ホウモン</t>
    </rPh>
    <rPh sb="2" eb="4">
      <t>ニュウヨク</t>
    </rPh>
    <rPh sb="4" eb="6">
      <t>カイゴ</t>
    </rPh>
    <rPh sb="7" eb="11">
      <t>ヨウカイゴシャ</t>
    </rPh>
    <rPh sb="12" eb="13">
      <t>リ</t>
    </rPh>
    <rPh sb="13" eb="14">
      <t>ア</t>
    </rPh>
    <rPh sb="16" eb="18">
      <t>リヨウ</t>
    </rPh>
    <rPh sb="18" eb="20">
      <t>カイスウ</t>
    </rPh>
    <phoneticPr fontId="5"/>
  </si>
  <si>
    <t>訪問看護（延べ利用回数）</t>
    <rPh sb="0" eb="2">
      <t>ホウモン</t>
    </rPh>
    <rPh sb="2" eb="4">
      <t>カンゴ</t>
    </rPh>
    <rPh sb="5" eb="6">
      <t>ノ</t>
    </rPh>
    <rPh sb="7" eb="9">
      <t>リヨウ</t>
    </rPh>
    <rPh sb="9" eb="11">
      <t>カイスウ</t>
    </rPh>
    <phoneticPr fontId="5"/>
  </si>
  <si>
    <t>訪問看護（要介護者1人当たり利用回数）</t>
    <rPh sb="0" eb="2">
      <t>ホウモン</t>
    </rPh>
    <rPh sb="2" eb="4">
      <t>カンゴ</t>
    </rPh>
    <rPh sb="5" eb="9">
      <t>ヨウカイゴシャ</t>
    </rPh>
    <rPh sb="10" eb="11">
      <t>リ</t>
    </rPh>
    <rPh sb="11" eb="12">
      <t>ア</t>
    </rPh>
    <rPh sb="14" eb="16">
      <t>リヨウ</t>
    </rPh>
    <rPh sb="16" eb="18">
      <t>カイスウ</t>
    </rPh>
    <phoneticPr fontId="5"/>
  </si>
  <si>
    <t>訪問リハビリテーション（延べ利用回数）</t>
    <rPh sb="0" eb="2">
      <t>ホウモン</t>
    </rPh>
    <rPh sb="12" eb="13">
      <t>ノ</t>
    </rPh>
    <rPh sb="14" eb="16">
      <t>リヨウ</t>
    </rPh>
    <rPh sb="16" eb="18">
      <t>カイスウ</t>
    </rPh>
    <phoneticPr fontId="5"/>
  </si>
  <si>
    <t>訪問リハビリテーション（要介護者1人当たり利用回数）</t>
    <rPh sb="0" eb="2">
      <t>ホウモン</t>
    </rPh>
    <rPh sb="12" eb="16">
      <t>ヨウカイゴシャ</t>
    </rPh>
    <rPh sb="17" eb="18">
      <t>リ</t>
    </rPh>
    <rPh sb="18" eb="19">
      <t>ア</t>
    </rPh>
    <rPh sb="21" eb="23">
      <t>リヨウ</t>
    </rPh>
    <rPh sb="23" eb="25">
      <t>カイスウ</t>
    </rPh>
    <phoneticPr fontId="5"/>
  </si>
  <si>
    <t>通所介護（延べ利用回数）</t>
    <rPh sb="0" eb="2">
      <t>ツウショ</t>
    </rPh>
    <rPh sb="2" eb="4">
      <t>カイゴ</t>
    </rPh>
    <rPh sb="5" eb="6">
      <t>ノ</t>
    </rPh>
    <rPh sb="7" eb="9">
      <t>リヨウ</t>
    </rPh>
    <rPh sb="9" eb="11">
      <t>カイスウ</t>
    </rPh>
    <phoneticPr fontId="5"/>
  </si>
  <si>
    <t>通所介護（要介護者1人当たり利用回数）</t>
    <rPh sb="0" eb="2">
      <t>ツウショ</t>
    </rPh>
    <rPh sb="2" eb="4">
      <t>カイゴ</t>
    </rPh>
    <rPh sb="5" eb="9">
      <t>ヨウカイゴシャ</t>
    </rPh>
    <rPh sb="10" eb="11">
      <t>リ</t>
    </rPh>
    <rPh sb="11" eb="12">
      <t>ア</t>
    </rPh>
    <rPh sb="14" eb="16">
      <t>リヨウ</t>
    </rPh>
    <rPh sb="16" eb="18">
      <t>カイスウ</t>
    </rPh>
    <phoneticPr fontId="5"/>
  </si>
  <si>
    <t>通所リハビリテーション（延べ利用回数）</t>
    <rPh sb="0" eb="2">
      <t>ツウショ</t>
    </rPh>
    <rPh sb="12" eb="13">
      <t>ノ</t>
    </rPh>
    <rPh sb="14" eb="16">
      <t>リヨウ</t>
    </rPh>
    <rPh sb="16" eb="18">
      <t>カイスウ</t>
    </rPh>
    <phoneticPr fontId="5"/>
  </si>
  <si>
    <t>通所リハビリテーション（要介護者1人当たり利用回数）</t>
    <rPh sb="0" eb="2">
      <t>ツウショ</t>
    </rPh>
    <rPh sb="12" eb="16">
      <t>ヨウカイゴシャ</t>
    </rPh>
    <rPh sb="17" eb="18">
      <t>リ</t>
    </rPh>
    <rPh sb="18" eb="19">
      <t>ア</t>
    </rPh>
    <rPh sb="21" eb="23">
      <t>リヨウ</t>
    </rPh>
    <rPh sb="23" eb="25">
      <t>カイスウ</t>
    </rPh>
    <phoneticPr fontId="5"/>
  </si>
  <si>
    <t>短期入所生活介護（延べ利用回数）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ノ</t>
    </rPh>
    <rPh sb="11" eb="13">
      <t>リヨウ</t>
    </rPh>
    <rPh sb="13" eb="15">
      <t>カイスウ</t>
    </rPh>
    <phoneticPr fontId="5"/>
  </si>
  <si>
    <t>短期入所生活介護（要介護者1人当たり利用回数）</t>
    <rPh sb="0" eb="2">
      <t>タンキ</t>
    </rPh>
    <rPh sb="2" eb="4">
      <t>ニュウショ</t>
    </rPh>
    <rPh sb="4" eb="6">
      <t>セイカツ</t>
    </rPh>
    <rPh sb="6" eb="8">
      <t>カイゴ</t>
    </rPh>
    <rPh sb="9" eb="13">
      <t>ヨウカイゴシャ</t>
    </rPh>
    <rPh sb="14" eb="15">
      <t>リ</t>
    </rPh>
    <rPh sb="15" eb="16">
      <t>ア</t>
    </rPh>
    <rPh sb="18" eb="20">
      <t>リヨウ</t>
    </rPh>
    <rPh sb="20" eb="22">
      <t>カイスウ</t>
    </rPh>
    <phoneticPr fontId="5"/>
  </si>
  <si>
    <t>短期入所療養介護（延べ利用回数）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ノ</t>
    </rPh>
    <rPh sb="11" eb="13">
      <t>リヨウ</t>
    </rPh>
    <rPh sb="13" eb="15">
      <t>カイスウ</t>
    </rPh>
    <phoneticPr fontId="5"/>
  </si>
  <si>
    <t>短期入所療養介護（要介護者1人当たり利用回数）</t>
    <rPh sb="0" eb="2">
      <t>タンキ</t>
    </rPh>
    <rPh sb="2" eb="4">
      <t>ニュウショ</t>
    </rPh>
    <rPh sb="4" eb="6">
      <t>リョウヨウ</t>
    </rPh>
    <rPh sb="6" eb="8">
      <t>カイゴ</t>
    </rPh>
    <rPh sb="9" eb="13">
      <t>ヨウカイゴシャ</t>
    </rPh>
    <rPh sb="14" eb="15">
      <t>リ</t>
    </rPh>
    <rPh sb="15" eb="16">
      <t>ア</t>
    </rPh>
    <rPh sb="18" eb="20">
      <t>リヨウ</t>
    </rPh>
    <rPh sb="20" eb="22">
      <t>カイスウ</t>
    </rPh>
    <phoneticPr fontId="5"/>
  </si>
  <si>
    <t>H26年度</t>
    <rPh sb="3" eb="5">
      <t>ネンド</t>
    </rPh>
    <phoneticPr fontId="3"/>
  </si>
  <si>
    <t>年度</t>
    <rPh sb="0" eb="2">
      <t>ネンド</t>
    </rPh>
    <phoneticPr fontId="3"/>
  </si>
  <si>
    <t>■年度</t>
    <rPh sb="1" eb="3">
      <t>ネンド</t>
    </rPh>
    <phoneticPr fontId="3"/>
  </si>
  <si>
    <t>H27年度</t>
    <rPh sb="3" eb="5">
      <t>ネンド</t>
    </rPh>
    <phoneticPr fontId="3"/>
  </si>
  <si>
    <t>市町村</t>
    <rPh sb="0" eb="3">
      <t>シチョウソン</t>
    </rPh>
    <phoneticPr fontId="3"/>
  </si>
  <si>
    <t>H27年度</t>
    <rPh sb="3" eb="5">
      <t>ネンド</t>
    </rPh>
    <phoneticPr fontId="3"/>
  </si>
  <si>
    <t>要介護（要支援）認定者数（総数）</t>
    <rPh sb="0" eb="3">
      <t>ヨウカイゴ</t>
    </rPh>
    <rPh sb="4" eb="7">
      <t>ヨウシエン</t>
    </rPh>
    <rPh sb="8" eb="11">
      <t>ニンテイシャ</t>
    </rPh>
    <rPh sb="11" eb="12">
      <t>スウ</t>
    </rPh>
    <rPh sb="13" eb="15">
      <t>ソウスウ</t>
    </rPh>
    <phoneticPr fontId="3"/>
  </si>
  <si>
    <t>【出典】介護保険事業状況報告（平成27年度年報）</t>
    <rPh sb="1" eb="3">
      <t>シュッテン</t>
    </rPh>
    <rPh sb="4" eb="6">
      <t>カイゴ</t>
    </rPh>
    <rPh sb="6" eb="8">
      <t>ホケン</t>
    </rPh>
    <rPh sb="8" eb="10">
      <t>ジギョウ</t>
    </rPh>
    <rPh sb="10" eb="12">
      <t>ジョウキョウ</t>
    </rPh>
    <rPh sb="12" eb="14">
      <t>ホウコク</t>
    </rPh>
    <rPh sb="15" eb="17">
      <t>ヘイセイ</t>
    </rPh>
    <rPh sb="19" eb="21">
      <t>ネンド</t>
    </rPh>
    <rPh sb="21" eb="23">
      <t>ネンポウ</t>
    </rPh>
    <phoneticPr fontId="3"/>
  </si>
  <si>
    <t>【出典】介護保険事業状況報告（平成26年度年報）</t>
    <rPh sb="1" eb="3">
      <t>シュッテン</t>
    </rPh>
    <rPh sb="4" eb="6">
      <t>カイゴ</t>
    </rPh>
    <rPh sb="6" eb="8">
      <t>ホケン</t>
    </rPh>
    <rPh sb="8" eb="10">
      <t>ジギョウ</t>
    </rPh>
    <rPh sb="10" eb="12">
      <t>ジョウキョウ</t>
    </rPh>
    <rPh sb="12" eb="14">
      <t>ホウコク</t>
    </rPh>
    <rPh sb="15" eb="17">
      <t>ヘイセイ</t>
    </rPh>
    <rPh sb="19" eb="21">
      <t>ネンド</t>
    </rPh>
    <rPh sb="21" eb="23">
      <t>ネンポウ</t>
    </rPh>
    <phoneticPr fontId="3"/>
  </si>
  <si>
    <t>H27年度</t>
    <rPh sb="3" eb="5">
      <t>ネンド</t>
    </rPh>
    <phoneticPr fontId="3"/>
  </si>
  <si>
    <t>H27年度</t>
    <rPh sb="3" eb="5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</si>
  <si>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</si>
  <si>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</si>
  <si>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</si>
  <si>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年間延べ回数</t>
    <rPh sb="0" eb="2">
      <t>ネンカン</t>
    </rPh>
    <rPh sb="2" eb="3">
      <t>ノ</t>
    </rPh>
    <rPh sb="4" eb="6">
      <t>カイスウ</t>
    </rPh>
    <phoneticPr fontId="3"/>
  </si>
  <si>
    <t>要介護1</t>
    <rPh sb="0" eb="3">
      <t>ヨウカイゴ</t>
    </rPh>
    <phoneticPr fontId="3"/>
  </si>
  <si>
    <t>1人あたり回数</t>
    <rPh sb="1" eb="2">
      <t>リ</t>
    </rPh>
    <rPh sb="5" eb="7">
      <t>カイスウ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</si>
  <si>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</si>
  <si>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</si>
  <si>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</si>
  <si>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要介護5</t>
    <rPh sb="0" eb="3">
      <t>ヨウカイゴ</t>
    </rPh>
    <phoneticPr fontId="3"/>
  </si>
  <si>
    <t>合計</t>
    <rPh sb="0" eb="2">
      <t>ゴウケイ</t>
    </rPh>
    <phoneticPr fontId="3"/>
  </si>
  <si>
    <t>※「1人あたり回数」は，当該要介護度の方の年間延べ利用回数を，当該要介護度に認定された方の人数で除した値</t>
    <rPh sb="3" eb="4">
      <t>リ</t>
    </rPh>
    <rPh sb="7" eb="9">
      <t>カイスウ</t>
    </rPh>
    <rPh sb="12" eb="14">
      <t>トウガイ</t>
    </rPh>
    <rPh sb="14" eb="18">
      <t>ヨウカイゴド</t>
    </rPh>
    <rPh sb="19" eb="20">
      <t>カタ</t>
    </rPh>
    <rPh sb="21" eb="23">
      <t>ネンカン</t>
    </rPh>
    <rPh sb="23" eb="24">
      <t>ノ</t>
    </rPh>
    <rPh sb="25" eb="27">
      <t>リヨウ</t>
    </rPh>
    <rPh sb="27" eb="29">
      <t>カイスウ</t>
    </rPh>
    <rPh sb="31" eb="33">
      <t>トウガイ</t>
    </rPh>
    <rPh sb="33" eb="36">
      <t>ヨウカイゴ</t>
    </rPh>
    <rPh sb="36" eb="37">
      <t>ド</t>
    </rPh>
    <rPh sb="38" eb="40">
      <t>ニンテイ</t>
    </rPh>
    <rPh sb="43" eb="44">
      <t>カタ</t>
    </rPh>
    <rPh sb="45" eb="47">
      <t>ニンズウ</t>
    </rPh>
    <rPh sb="48" eb="49">
      <t>ジョ</t>
    </rPh>
    <rPh sb="51" eb="52">
      <t>アタイ</t>
    </rPh>
    <phoneticPr fontId="3"/>
  </si>
  <si>
    <t>H25年度</t>
  </si>
  <si>
    <t>H25年度</t>
    <rPh sb="3" eb="5">
      <t>ネンド</t>
    </rPh>
    <phoneticPr fontId="3"/>
  </si>
  <si>
    <t>H25年度</t>
    <phoneticPr fontId="3"/>
  </si>
  <si>
    <t>H25年度</t>
    <phoneticPr fontId="3"/>
  </si>
  <si>
    <t>【出典】介護保険事業状況報告（平成25年度年報）</t>
    <rPh sb="1" eb="3">
      <t>シュッテン</t>
    </rPh>
    <rPh sb="4" eb="6">
      <t>カイゴ</t>
    </rPh>
    <rPh sb="6" eb="8">
      <t>ホケン</t>
    </rPh>
    <rPh sb="8" eb="10">
      <t>ジギョウ</t>
    </rPh>
    <rPh sb="10" eb="12">
      <t>ジョウキョウ</t>
    </rPh>
    <rPh sb="12" eb="14">
      <t>ホウコク</t>
    </rPh>
    <rPh sb="15" eb="17">
      <t>ヘイセイ</t>
    </rPh>
    <rPh sb="19" eb="21">
      <t>ネンド</t>
    </rPh>
    <rPh sb="21" eb="23">
      <t>ネンポウ</t>
    </rPh>
    <phoneticPr fontId="3"/>
  </si>
  <si>
    <t>出典：平成27年度介護保険事業状況報告（年報）</t>
    <rPh sb="0" eb="2">
      <t>シュッテン</t>
    </rPh>
    <rPh sb="3" eb="5">
      <t>ヘイセイ</t>
    </rPh>
    <rPh sb="7" eb="9">
      <t>ネンド</t>
    </rPh>
    <rPh sb="9" eb="11">
      <t>カイゴ</t>
    </rPh>
    <rPh sb="11" eb="13">
      <t>ホケン</t>
    </rPh>
    <rPh sb="13" eb="15">
      <t>ジギョウ</t>
    </rPh>
    <rPh sb="15" eb="17">
      <t>ジョウキョウ</t>
    </rPh>
    <rPh sb="17" eb="19">
      <t>ホウコク</t>
    </rPh>
    <rPh sb="20" eb="22">
      <t>ネンポウ</t>
    </rPh>
    <phoneticPr fontId="3"/>
  </si>
  <si>
    <t>出典：平成25年度介護保険事業状況報告（年報）</t>
    <rPh sb="0" eb="2">
      <t>シュッテン</t>
    </rPh>
    <rPh sb="3" eb="5">
      <t>ヘイセイ</t>
    </rPh>
    <rPh sb="7" eb="9">
      <t>ネンド</t>
    </rPh>
    <rPh sb="9" eb="11">
      <t>カイゴ</t>
    </rPh>
    <rPh sb="11" eb="13">
      <t>ホケン</t>
    </rPh>
    <rPh sb="13" eb="15">
      <t>ジギョウ</t>
    </rPh>
    <rPh sb="15" eb="17">
      <t>ジョウキョウ</t>
    </rPh>
    <rPh sb="17" eb="19">
      <t>ホウコク</t>
    </rPh>
    <rPh sb="20" eb="22">
      <t>ネンポウ</t>
    </rPh>
    <phoneticPr fontId="3"/>
  </si>
  <si>
    <t>※１：各サービスの利用回数を，選択した年度の認定者数で除した値</t>
    <rPh sb="3" eb="4">
      <t>カク</t>
    </rPh>
    <rPh sb="9" eb="11">
      <t>リヨウ</t>
    </rPh>
    <rPh sb="11" eb="13">
      <t>カイスウ</t>
    </rPh>
    <rPh sb="15" eb="17">
      <t>センタク</t>
    </rPh>
    <rPh sb="19" eb="21">
      <t>ネンド</t>
    </rPh>
    <rPh sb="21" eb="23">
      <t>トウネンド</t>
    </rPh>
    <rPh sb="22" eb="25">
      <t>ニンテイシャ</t>
    </rPh>
    <rPh sb="25" eb="26">
      <t>カズ</t>
    </rPh>
    <rPh sb="27" eb="28">
      <t>ジョ</t>
    </rPh>
    <rPh sb="30" eb="31">
      <t>アタイ</t>
    </rPh>
    <phoneticPr fontId="3"/>
  </si>
  <si>
    <t>H28年度</t>
    <rPh sb="3" eb="5">
      <t>ネンド</t>
    </rPh>
    <phoneticPr fontId="3"/>
  </si>
  <si>
    <t>【出典】介護保険事業状況報告（平成28年度年報）</t>
    <rPh sb="1" eb="3">
      <t>シュッテン</t>
    </rPh>
    <rPh sb="4" eb="6">
      <t>カイゴ</t>
    </rPh>
    <rPh sb="6" eb="8">
      <t>ホケン</t>
    </rPh>
    <rPh sb="8" eb="10">
      <t>ジギョウ</t>
    </rPh>
    <rPh sb="10" eb="12">
      <t>ジョウキョウ</t>
    </rPh>
    <rPh sb="12" eb="14">
      <t>ホウコク</t>
    </rPh>
    <rPh sb="15" eb="17">
      <t>ヘイセイ</t>
    </rPh>
    <rPh sb="19" eb="21">
      <t>ネンド</t>
    </rPh>
    <rPh sb="21" eb="23">
      <t>ネンポウ</t>
    </rPh>
    <phoneticPr fontId="3"/>
  </si>
  <si>
    <t>H28年度</t>
    <rPh sb="3" eb="5">
      <t>ネンド</t>
    </rPh>
    <phoneticPr fontId="3"/>
  </si>
  <si>
    <t>H25年度</t>
    <rPh sb="3" eb="5">
      <t>ネンド</t>
    </rPh>
    <phoneticPr fontId="3"/>
  </si>
  <si>
    <t>平成28年度</t>
    <rPh sb="0" eb="2">
      <t>ヘイセイ</t>
    </rPh>
    <rPh sb="4" eb="6">
      <t>ネンド</t>
    </rPh>
    <phoneticPr fontId="3"/>
  </si>
  <si>
    <t>H28年度</t>
    <phoneticPr fontId="3"/>
  </si>
  <si>
    <t>仙南圏域</t>
    <rPh sb="0" eb="2">
      <t>センナン</t>
    </rPh>
    <rPh sb="2" eb="4">
      <t>ケンイキ</t>
    </rPh>
    <phoneticPr fontId="3"/>
  </si>
  <si>
    <t>仙台（塩釜）圏域</t>
    <rPh sb="0" eb="2">
      <t>センダイ</t>
    </rPh>
    <rPh sb="3" eb="5">
      <t>シオガマ</t>
    </rPh>
    <rPh sb="6" eb="8">
      <t>ケンイキ</t>
    </rPh>
    <phoneticPr fontId="3"/>
  </si>
  <si>
    <t>仙台（岩沼）圏域</t>
    <rPh sb="0" eb="2">
      <t>センダイ</t>
    </rPh>
    <rPh sb="3" eb="5">
      <t>イワヌマ</t>
    </rPh>
    <rPh sb="6" eb="8">
      <t>ケンイキ</t>
    </rPh>
    <phoneticPr fontId="3"/>
  </si>
  <si>
    <t>仙台（黒川）圏域</t>
    <rPh sb="0" eb="2">
      <t>センダイ</t>
    </rPh>
    <rPh sb="3" eb="5">
      <t>クロカワ</t>
    </rPh>
    <rPh sb="6" eb="8">
      <t>ケンイキ</t>
    </rPh>
    <phoneticPr fontId="3"/>
  </si>
  <si>
    <t>大崎圏域</t>
    <rPh sb="0" eb="2">
      <t>オオサキ</t>
    </rPh>
    <rPh sb="2" eb="4">
      <t>ケンイキ</t>
    </rPh>
    <phoneticPr fontId="3"/>
  </si>
  <si>
    <t>栗原圏域</t>
    <rPh sb="0" eb="2">
      <t>クリハラ</t>
    </rPh>
    <rPh sb="2" eb="4">
      <t>ケンイキ</t>
    </rPh>
    <phoneticPr fontId="3"/>
  </si>
  <si>
    <t>石巻圏域</t>
    <rPh sb="0" eb="2">
      <t>イシノマキ</t>
    </rPh>
    <rPh sb="2" eb="4">
      <t>ケンイキ</t>
    </rPh>
    <phoneticPr fontId="3"/>
  </si>
  <si>
    <t>登米圏域</t>
    <rPh sb="0" eb="2">
      <t>トメ</t>
    </rPh>
    <rPh sb="2" eb="4">
      <t>ケンイキ</t>
    </rPh>
    <phoneticPr fontId="3"/>
  </si>
  <si>
    <t>気仙沼圏域</t>
    <rPh sb="0" eb="3">
      <t>ケセンヌマ</t>
    </rPh>
    <rPh sb="3" eb="5">
      <t>ケンイキ</t>
    </rPh>
    <phoneticPr fontId="3"/>
  </si>
  <si>
    <t>市町村又は圏域</t>
    <rPh sb="0" eb="3">
      <t>シチョウソン</t>
    </rPh>
    <rPh sb="3" eb="4">
      <t>マタ</t>
    </rPh>
    <rPh sb="5" eb="7">
      <t>ケンイキ</t>
    </rPh>
    <phoneticPr fontId="3"/>
  </si>
  <si>
    <t>圏域・市町村名</t>
    <rPh sb="0" eb="2">
      <t>ケンイキ</t>
    </rPh>
    <rPh sb="3" eb="6">
      <t>シチョウソン</t>
    </rPh>
    <rPh sb="6" eb="7">
      <t>メイ</t>
    </rPh>
    <phoneticPr fontId="3"/>
  </si>
  <si>
    <t>富谷町</t>
    <phoneticPr fontId="3"/>
  </si>
  <si>
    <t>H29年度</t>
    <rPh sb="3" eb="5">
      <t>ネンド</t>
    </rPh>
    <phoneticPr fontId="3"/>
  </si>
  <si>
    <t>富谷市</t>
    <rPh sb="0" eb="2">
      <t>トミヤ</t>
    </rPh>
    <rPh sb="2" eb="3">
      <t>シ</t>
    </rPh>
    <phoneticPr fontId="3"/>
  </si>
  <si>
    <t>出典：平成28年度介護保険事業状況報告（年報）</t>
    <rPh sb="0" eb="2">
      <t>シュッテン</t>
    </rPh>
    <rPh sb="3" eb="5">
      <t>ヘイセイ</t>
    </rPh>
    <rPh sb="7" eb="9">
      <t>ネンド</t>
    </rPh>
    <rPh sb="9" eb="11">
      <t>カイゴ</t>
    </rPh>
    <rPh sb="11" eb="13">
      <t>ホケン</t>
    </rPh>
    <rPh sb="13" eb="15">
      <t>ジギョウ</t>
    </rPh>
    <rPh sb="15" eb="17">
      <t>ジョウキョウ</t>
    </rPh>
    <rPh sb="17" eb="19">
      <t>ホウコク</t>
    </rPh>
    <rPh sb="20" eb="22">
      <t>ネンポウ</t>
    </rPh>
    <phoneticPr fontId="3"/>
  </si>
  <si>
    <t xml:space="preserve">出典：H29介護保険事業状況報告（年報） </t>
    <rPh sb="0" eb="2">
      <t>シュッテン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7" eb="19">
      <t>ネンポウ</t>
    </rPh>
    <phoneticPr fontId="3"/>
  </si>
  <si>
    <t>第5-3-1表　保険者別居宅介護（介護予防）サービスのサービス別利用回（日）数【現物給付】（当年度累計）　－総数－</t>
    <rPh sb="0" eb="1">
      <t>ダイ</t>
    </rPh>
    <rPh sb="6" eb="7">
      <t>ヒョウ</t>
    </rPh>
    <rPh sb="8" eb="11">
      <t>ホケンシャ</t>
    </rPh>
    <rPh sb="11" eb="12">
      <t>ベツ</t>
    </rPh>
    <phoneticPr fontId="3"/>
  </si>
  <si>
    <t>短期入所療養介護（介護老人保健施設）＋短期入所療養介護（介護療養型医療施設）</t>
    <rPh sb="0" eb="8">
      <t>タンキニュウショリョウヨウカイゴ</t>
    </rPh>
    <rPh sb="9" eb="17">
      <t>カイゴロウジンホケンシセツ</t>
    </rPh>
    <rPh sb="19" eb="27">
      <t>タンキニュウショリョウヨウカイゴ</t>
    </rPh>
    <rPh sb="28" eb="30">
      <t>カイゴ</t>
    </rPh>
    <rPh sb="30" eb="33">
      <t>リョウヨウガタ</t>
    </rPh>
    <rPh sb="33" eb="35">
      <t>イリョウ</t>
    </rPh>
    <rPh sb="35" eb="37">
      <t>シセツ</t>
    </rPh>
    <phoneticPr fontId="3"/>
  </si>
  <si>
    <t>H29年度</t>
  </si>
  <si>
    <t>平成29年度</t>
    <rPh sb="0" eb="2">
      <t>ヘイセイ</t>
    </rPh>
    <rPh sb="4" eb="6">
      <t>ネンド</t>
    </rPh>
    <phoneticPr fontId="3"/>
  </si>
  <si>
    <t>【出典】介護保険事業状況報告（平成29年度年報）</t>
    <rPh sb="1" eb="3">
      <t>シュッテン</t>
    </rPh>
    <rPh sb="4" eb="6">
      <t>カイゴ</t>
    </rPh>
    <rPh sb="6" eb="8">
      <t>ホケン</t>
    </rPh>
    <rPh sb="8" eb="10">
      <t>ジギョウ</t>
    </rPh>
    <rPh sb="10" eb="12">
      <t>ジョウキョウ</t>
    </rPh>
    <rPh sb="12" eb="14">
      <t>ホウコク</t>
    </rPh>
    <rPh sb="15" eb="17">
      <t>ヘイセイ</t>
    </rPh>
    <rPh sb="19" eb="21">
      <t>ネンド</t>
    </rPh>
    <rPh sb="21" eb="23">
      <t>ネンポウ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</si>
</sst>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);[Red]\(#,##0\)"/>
    <numFmt numFmtId="177" formatCode="#,##0_ "/>
    <numFmt numFmtId="178" formatCode="#,##0.00_ "/>
    <numFmt numFmtId="179" formatCode="0.0%"/>
    <numFmt numFmtId="180" formatCode="0.00_);[Red]\(0.00\)"/>
    <numFmt numFmtId="181" formatCode="_ * #,##0;_ * &quot;△&quot;#,##0;_ * &quot;‐&quot;"/>
    <numFmt numFmtId="182" formatCode="#,##0_ ;[Red]\-#,##0\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HGP創英角ｺﾞｼｯｸUB"/>
      <family val="3"/>
      <charset val="128"/>
    </font>
    <font>
      <sz val="11"/>
      <name val="ＭＳ Ｐゴシック"/>
      <family val="2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sz val="9"/>
      <name val="ＭＳ 明朝"/>
      <family val="1"/>
      <charset val="128"/>
    </font>
    <font>
      <u/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double">
        <color theme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>
      <alignment vertical="center"/>
    </xf>
    <xf numFmtId="0" fontId="16" fillId="0" borderId="0"/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177" fontId="6" fillId="0" borderId="3" xfId="0" applyNumberFormat="1" applyFont="1" applyBorder="1" applyAlignment="1">
      <alignment horizontal="right" vertical="center" shrinkToFit="1"/>
    </xf>
    <xf numFmtId="177" fontId="6" fillId="0" borderId="8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8" fontId="7" fillId="0" borderId="1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left" vertical="center"/>
    </xf>
    <xf numFmtId="41" fontId="6" fillId="0" borderId="8" xfId="0" applyNumberFormat="1" applyFont="1" applyBorder="1" applyAlignment="1">
      <alignment horizontal="right" vertical="center" shrinkToFit="1"/>
    </xf>
    <xf numFmtId="0" fontId="1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76" fontId="6" fillId="0" borderId="21" xfId="0" applyNumberFormat="1" applyFont="1" applyBorder="1" applyAlignment="1">
      <alignment horizontal="right" vertical="center" shrinkToFit="1"/>
    </xf>
    <xf numFmtId="176" fontId="7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176" fontId="6" fillId="0" borderId="23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right" vertical="center" shrinkToFit="1"/>
    </xf>
    <xf numFmtId="177" fontId="6" fillId="0" borderId="26" xfId="0" applyNumberFormat="1" applyFont="1" applyBorder="1" applyAlignment="1">
      <alignment horizontal="right" vertical="center" shrinkToFit="1"/>
    </xf>
    <xf numFmtId="177" fontId="6" fillId="0" borderId="27" xfId="0" applyNumberFormat="1" applyFont="1" applyBorder="1" applyAlignment="1">
      <alignment horizontal="right" vertical="center" shrinkToFit="1"/>
    </xf>
    <xf numFmtId="177" fontId="6" fillId="0" borderId="29" xfId="0" applyNumberFormat="1" applyFont="1" applyBorder="1" applyAlignment="1">
      <alignment horizontal="right" vertical="center" shrinkToFit="1"/>
    </xf>
    <xf numFmtId="41" fontId="6" fillId="0" borderId="29" xfId="0" applyNumberFormat="1" applyFont="1" applyBorder="1" applyAlignment="1">
      <alignment horizontal="right" vertical="center" shrinkToFit="1"/>
    </xf>
    <xf numFmtId="0" fontId="2" fillId="0" borderId="31" xfId="0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81" fontId="6" fillId="0" borderId="11" xfId="0" applyNumberFormat="1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8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right" vertical="center" shrinkToFit="1"/>
    </xf>
    <xf numFmtId="177" fontId="6" fillId="0" borderId="54" xfId="0" applyNumberFormat="1" applyFont="1" applyBorder="1" applyAlignment="1">
      <alignment horizontal="right" vertical="center" shrinkToFit="1"/>
    </xf>
    <xf numFmtId="177" fontId="6" fillId="0" borderId="55" xfId="0" applyNumberFormat="1" applyFont="1" applyBorder="1" applyAlignment="1">
      <alignment horizontal="right" vertical="center" shrinkToFit="1"/>
    </xf>
    <xf numFmtId="0" fontId="0" fillId="0" borderId="56" xfId="0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shrinkToFit="1"/>
    </xf>
    <xf numFmtId="176" fontId="6" fillId="0" borderId="57" xfId="0" applyNumberFormat="1" applyFont="1" applyBorder="1" applyAlignment="1">
      <alignment horizontal="right" vertical="center" shrinkToFit="1"/>
    </xf>
    <xf numFmtId="0" fontId="0" fillId="0" borderId="9" xfId="0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178" fontId="7" fillId="0" borderId="57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177" fontId="7" fillId="0" borderId="59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0" fontId="0" fillId="0" borderId="62" xfId="0" applyBorder="1" applyAlignment="1">
      <alignment horizontal="center" vertical="center"/>
    </xf>
    <xf numFmtId="177" fontId="7" fillId="0" borderId="52" xfId="0" applyNumberFormat="1" applyFont="1" applyBorder="1" applyAlignment="1">
      <alignment vertical="center"/>
    </xf>
    <xf numFmtId="177" fontId="7" fillId="0" borderId="60" xfId="0" applyNumberFormat="1" applyFont="1" applyBorder="1" applyAlignment="1">
      <alignment vertical="center"/>
    </xf>
    <xf numFmtId="177" fontId="7" fillId="0" borderId="61" xfId="0" applyNumberFormat="1" applyFont="1" applyBorder="1" applyAlignment="1">
      <alignment vertical="center"/>
    </xf>
    <xf numFmtId="182" fontId="6" fillId="0" borderId="63" xfId="4" applyNumberFormat="1" applyFont="1" applyBorder="1" applyAlignment="1">
      <alignment vertical="center"/>
    </xf>
    <xf numFmtId="182" fontId="6" fillId="0" borderId="1" xfId="4" applyNumberFormat="1" applyFont="1" applyBorder="1" applyAlignment="1">
      <alignment vertical="center"/>
    </xf>
    <xf numFmtId="182" fontId="6" fillId="0" borderId="64" xfId="4" applyNumberFormat="1" applyFont="1" applyBorder="1" applyAlignment="1">
      <alignment vertical="center"/>
    </xf>
    <xf numFmtId="176" fontId="6" fillId="0" borderId="1" xfId="4" applyNumberFormat="1" applyFont="1" applyBorder="1" applyAlignment="1">
      <alignment vertical="center"/>
    </xf>
    <xf numFmtId="176" fontId="6" fillId="0" borderId="21" xfId="4" applyNumberFormat="1" applyFont="1" applyBorder="1" applyAlignment="1">
      <alignment vertical="center"/>
    </xf>
    <xf numFmtId="176" fontId="6" fillId="0" borderId="5" xfId="4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82" fontId="6" fillId="0" borderId="11" xfId="4" applyNumberFormat="1" applyFont="1" applyBorder="1" applyAlignment="1">
      <alignment vertical="center"/>
    </xf>
    <xf numFmtId="182" fontId="6" fillId="0" borderId="21" xfId="4" applyNumberFormat="1" applyFont="1" applyBorder="1" applyAlignment="1">
      <alignment vertical="center"/>
    </xf>
    <xf numFmtId="182" fontId="6" fillId="0" borderId="5" xfId="4" applyNumberFormat="1" applyFont="1" applyBorder="1" applyAlignment="1">
      <alignment vertical="center"/>
    </xf>
    <xf numFmtId="182" fontId="6" fillId="0" borderId="31" xfId="4" applyNumberFormat="1" applyFont="1" applyBorder="1" applyAlignment="1">
      <alignment vertical="center"/>
    </xf>
    <xf numFmtId="182" fontId="6" fillId="0" borderId="23" xfId="4" applyNumberFormat="1" applyFont="1" applyBorder="1" applyAlignment="1">
      <alignment vertical="center"/>
    </xf>
    <xf numFmtId="178" fontId="7" fillId="0" borderId="11" xfId="0" applyNumberFormat="1" applyFont="1" applyBorder="1" applyAlignment="1">
      <alignment vertical="center"/>
    </xf>
    <xf numFmtId="178" fontId="7" fillId="0" borderId="68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8" fontId="7" fillId="0" borderId="2" xfId="0" applyNumberFormat="1" applyFont="1" applyBorder="1" applyAlignment="1">
      <alignment vertical="center"/>
    </xf>
    <xf numFmtId="178" fontId="7" fillId="0" borderId="58" xfId="0" applyNumberFormat="1" applyFont="1" applyBorder="1" applyAlignment="1">
      <alignment vertical="center"/>
    </xf>
    <xf numFmtId="182" fontId="6" fillId="0" borderId="3" xfId="4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2" fontId="6" fillId="3" borderId="69" xfId="4" applyNumberFormat="1" applyFont="1" applyFill="1" applyBorder="1" applyAlignment="1">
      <alignment vertical="center"/>
    </xf>
    <xf numFmtId="182" fontId="6" fillId="3" borderId="9" xfId="4" applyNumberFormat="1" applyFont="1" applyFill="1" applyBorder="1" applyAlignment="1">
      <alignment vertical="center"/>
    </xf>
    <xf numFmtId="182" fontId="6" fillId="3" borderId="70" xfId="4" applyNumberFormat="1" applyFont="1" applyFill="1" applyBorder="1" applyAlignment="1">
      <alignment vertical="center"/>
    </xf>
    <xf numFmtId="182" fontId="6" fillId="3" borderId="63" xfId="4" applyNumberFormat="1" applyFont="1" applyFill="1" applyBorder="1" applyAlignment="1">
      <alignment vertical="center"/>
    </xf>
    <xf numFmtId="182" fontId="6" fillId="3" borderId="1" xfId="4" applyNumberFormat="1" applyFont="1" applyFill="1" applyBorder="1" applyAlignment="1">
      <alignment vertical="center"/>
    </xf>
    <xf numFmtId="182" fontId="6" fillId="3" borderId="64" xfId="4" applyNumberFormat="1" applyFont="1" applyFill="1" applyBorder="1" applyAlignment="1">
      <alignment vertical="center"/>
    </xf>
    <xf numFmtId="0" fontId="0" fillId="3" borderId="51" xfId="0" applyFill="1" applyBorder="1" applyAlignment="1">
      <alignment horizontal="center" vertical="center"/>
    </xf>
    <xf numFmtId="182" fontId="6" fillId="3" borderId="65" xfId="4" applyNumberFormat="1" applyFont="1" applyFill="1" applyBorder="1" applyAlignment="1">
      <alignment vertical="center"/>
    </xf>
    <xf numFmtId="182" fontId="6" fillId="3" borderId="66" xfId="4" applyNumberFormat="1" applyFont="1" applyFill="1" applyBorder="1" applyAlignment="1">
      <alignment vertical="center"/>
    </xf>
    <xf numFmtId="182" fontId="6" fillId="3" borderId="67" xfId="4" applyNumberFormat="1" applyFont="1" applyFill="1" applyBorder="1" applyAlignment="1">
      <alignment vertical="center"/>
    </xf>
    <xf numFmtId="178" fontId="6" fillId="3" borderId="1" xfId="0" applyNumberFormat="1" applyFont="1" applyFill="1" applyBorder="1" applyAlignment="1">
      <alignment vertical="center"/>
    </xf>
    <xf numFmtId="178" fontId="6" fillId="3" borderId="5" xfId="0" applyNumberFormat="1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177" fontId="7" fillId="0" borderId="37" xfId="0" applyNumberFormat="1" applyFont="1" applyBorder="1" applyAlignment="1">
      <alignment vertical="center"/>
    </xf>
    <xf numFmtId="177" fontId="7" fillId="0" borderId="72" xfId="0" applyNumberFormat="1" applyFont="1" applyBorder="1" applyAlignment="1">
      <alignment vertical="center"/>
    </xf>
    <xf numFmtId="177" fontId="7" fillId="0" borderId="73" xfId="0" applyNumberFormat="1" applyFont="1" applyBorder="1" applyAlignment="1">
      <alignment vertical="center"/>
    </xf>
    <xf numFmtId="176" fontId="6" fillId="3" borderId="1" xfId="4" applyNumberFormat="1" applyFont="1" applyFill="1" applyBorder="1" applyAlignment="1">
      <alignment vertical="center"/>
    </xf>
    <xf numFmtId="176" fontId="6" fillId="3" borderId="21" xfId="4" applyNumberFormat="1" applyFont="1" applyFill="1" applyBorder="1" applyAlignment="1">
      <alignment vertical="center"/>
    </xf>
    <xf numFmtId="182" fontId="6" fillId="3" borderId="21" xfId="4" applyNumberFormat="1" applyFont="1" applyFill="1" applyBorder="1" applyAlignment="1">
      <alignment vertical="center"/>
    </xf>
    <xf numFmtId="38" fontId="4" fillId="3" borderId="1" xfId="4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right" vertical="center" shrinkToFit="1"/>
    </xf>
    <xf numFmtId="176" fontId="6" fillId="3" borderId="1" xfId="0" applyNumberFormat="1" applyFont="1" applyFill="1" applyBorder="1" applyAlignment="1">
      <alignment horizontal="right" vertical="center" shrinkToFit="1"/>
    </xf>
    <xf numFmtId="0" fontId="0" fillId="0" borderId="74" xfId="0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7" fontId="6" fillId="0" borderId="74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 shrinkToFit="1"/>
    </xf>
    <xf numFmtId="41" fontId="6" fillId="0" borderId="0" xfId="0" applyNumberFormat="1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38" fontId="4" fillId="3" borderId="21" xfId="4" applyFont="1" applyFill="1" applyBorder="1" applyAlignment="1">
      <alignment horizontal="center" vertical="center"/>
    </xf>
    <xf numFmtId="38" fontId="4" fillId="0" borderId="21" xfId="4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6" fillId="0" borderId="21" xfId="0" applyNumberFormat="1" applyFont="1" applyBorder="1" applyAlignment="1">
      <alignment vertical="center"/>
    </xf>
    <xf numFmtId="182" fontId="6" fillId="0" borderId="69" xfId="4" applyNumberFormat="1" applyFont="1" applyBorder="1" applyAlignment="1">
      <alignment vertical="center"/>
    </xf>
    <xf numFmtId="182" fontId="6" fillId="0" borderId="9" xfId="4" applyNumberFormat="1" applyFont="1" applyBorder="1" applyAlignment="1">
      <alignment vertical="center"/>
    </xf>
    <xf numFmtId="182" fontId="6" fillId="0" borderId="70" xfId="4" applyNumberFormat="1" applyFont="1" applyBorder="1" applyAlignment="1">
      <alignment vertical="center"/>
    </xf>
    <xf numFmtId="182" fontId="6" fillId="0" borderId="34" xfId="4" applyNumberFormat="1" applyFont="1" applyBorder="1" applyAlignment="1">
      <alignment vertical="center"/>
    </xf>
    <xf numFmtId="182" fontId="6" fillId="0" borderId="57" xfId="4" applyNumberFormat="1" applyFont="1" applyBorder="1" applyAlignment="1">
      <alignment vertical="center"/>
    </xf>
    <xf numFmtId="38" fontId="4" fillId="0" borderId="9" xfId="4" applyFont="1" applyBorder="1" applyAlignment="1">
      <alignment horizontal="center" vertical="center"/>
    </xf>
    <xf numFmtId="176" fontId="6" fillId="0" borderId="9" xfId="4" applyNumberFormat="1" applyFont="1" applyBorder="1" applyAlignment="1">
      <alignment vertical="center"/>
    </xf>
    <xf numFmtId="176" fontId="6" fillId="0" borderId="57" xfId="4" applyNumberFormat="1" applyFon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7" fontId="6" fillId="0" borderId="5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8" fontId="6" fillId="0" borderId="57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178" fontId="6" fillId="0" borderId="58" xfId="0" applyNumberFormat="1" applyFont="1" applyBorder="1" applyAlignment="1">
      <alignment vertical="center"/>
    </xf>
    <xf numFmtId="178" fontId="7" fillId="0" borderId="31" xfId="0" applyNumberFormat="1" applyFont="1" applyBorder="1" applyAlignment="1">
      <alignment vertical="center"/>
    </xf>
    <xf numFmtId="178" fontId="7" fillId="0" borderId="76" xfId="0" applyNumberFormat="1" applyFont="1" applyBorder="1" applyAlignment="1">
      <alignment vertical="center"/>
    </xf>
    <xf numFmtId="181" fontId="4" fillId="0" borderId="77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Border="1" applyAlignment="1">
      <alignment vertical="center"/>
    </xf>
    <xf numFmtId="177" fontId="7" fillId="0" borderId="78" xfId="0" applyNumberFormat="1" applyFont="1" applyBorder="1" applyAlignment="1">
      <alignment vertical="center"/>
    </xf>
    <xf numFmtId="181" fontId="6" fillId="0" borderId="79" xfId="0" applyNumberFormat="1" applyFont="1" applyFill="1" applyBorder="1" applyAlignment="1">
      <alignment horizontal="right" vertical="center" shrinkToFit="1"/>
    </xf>
    <xf numFmtId="181" fontId="6" fillId="0" borderId="80" xfId="0" applyNumberFormat="1" applyFont="1" applyFill="1" applyBorder="1" applyAlignment="1">
      <alignment horizontal="right" vertical="center" shrinkToFit="1"/>
    </xf>
    <xf numFmtId="177" fontId="6" fillId="0" borderId="51" xfId="0" applyNumberFormat="1" applyFont="1" applyBorder="1" applyAlignment="1">
      <alignment vertical="center"/>
    </xf>
    <xf numFmtId="177" fontId="6" fillId="0" borderId="81" xfId="0" applyNumberFormat="1" applyFont="1" applyBorder="1" applyAlignment="1">
      <alignment vertical="center"/>
    </xf>
    <xf numFmtId="3" fontId="7" fillId="0" borderId="82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6" fillId="3" borderId="1" xfId="0" applyNumberFormat="1" applyFont="1" applyFill="1" applyBorder="1" applyAlignment="1">
      <alignment vertical="center"/>
    </xf>
    <xf numFmtId="177" fontId="7" fillId="3" borderId="78" xfId="0" applyNumberFormat="1" applyFont="1" applyFill="1" applyBorder="1" applyAlignment="1">
      <alignment vertical="center"/>
    </xf>
    <xf numFmtId="177" fontId="6" fillId="3" borderId="21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/>
    </xf>
    <xf numFmtId="177" fontId="7" fillId="0" borderId="40" xfId="0" applyNumberFormat="1" applyFont="1" applyBorder="1" applyAlignment="1">
      <alignment horizontal="right" vertical="center"/>
    </xf>
    <xf numFmtId="177" fontId="7" fillId="0" borderId="41" xfId="0" applyNumberFormat="1" applyFont="1" applyBorder="1" applyAlignment="1">
      <alignment horizontal="right" vertical="center"/>
    </xf>
    <xf numFmtId="178" fontId="7" fillId="0" borderId="42" xfId="0" applyNumberFormat="1" applyFont="1" applyBorder="1" applyAlignment="1">
      <alignment horizontal="right" vertical="center"/>
    </xf>
    <xf numFmtId="178" fontId="7" fillId="0" borderId="43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9" fontId="6" fillId="4" borderId="42" xfId="0" applyNumberFormat="1" applyFont="1" applyFill="1" applyBorder="1" applyAlignment="1">
      <alignment horizontal="right" vertical="center"/>
    </xf>
    <xf numFmtId="179" fontId="6" fillId="4" borderId="43" xfId="0" applyNumberFormat="1" applyFont="1" applyFill="1" applyBorder="1" applyAlignment="1">
      <alignment horizontal="right" vertical="center"/>
    </xf>
    <xf numFmtId="179" fontId="6" fillId="4" borderId="44" xfId="0" applyNumberFormat="1" applyFont="1" applyFill="1" applyBorder="1" applyAlignment="1">
      <alignment horizontal="right" vertical="center"/>
    </xf>
    <xf numFmtId="179" fontId="6" fillId="4" borderId="45" xfId="0" applyNumberFormat="1" applyFont="1" applyFill="1" applyBorder="1" applyAlignment="1">
      <alignment horizontal="right" vertical="center"/>
    </xf>
    <xf numFmtId="178" fontId="6" fillId="0" borderId="44" xfId="0" applyNumberFormat="1" applyFont="1" applyFill="1" applyBorder="1" applyAlignment="1">
      <alignment horizontal="right" vertical="center"/>
    </xf>
    <xf numFmtId="178" fontId="6" fillId="0" borderId="45" xfId="0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right" vertical="center"/>
    </xf>
    <xf numFmtId="178" fontId="6" fillId="0" borderId="43" xfId="0" applyNumberFormat="1" applyFont="1" applyFill="1" applyBorder="1" applyAlignment="1">
      <alignment horizontal="right" vertical="center"/>
    </xf>
    <xf numFmtId="179" fontId="6" fillId="4" borderId="40" xfId="0" applyNumberFormat="1" applyFont="1" applyFill="1" applyBorder="1" applyAlignment="1">
      <alignment horizontal="right" vertical="center"/>
    </xf>
    <xf numFmtId="179" fontId="6" fillId="4" borderId="4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78" fontId="7" fillId="0" borderId="40" xfId="0" applyNumberFormat="1" applyFont="1" applyFill="1" applyBorder="1" applyAlignment="1">
      <alignment horizontal="right" vertical="center"/>
    </xf>
    <xf numFmtId="178" fontId="7" fillId="0" borderId="41" xfId="0" applyNumberFormat="1" applyFont="1" applyFill="1" applyBorder="1" applyAlignment="1">
      <alignment horizontal="right" vertical="center"/>
    </xf>
    <xf numFmtId="178" fontId="7" fillId="0" borderId="39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right" vertical="center"/>
    </xf>
    <xf numFmtId="179" fontId="6" fillId="4" borderId="39" xfId="0" applyNumberFormat="1" applyFont="1" applyFill="1" applyBorder="1" applyAlignment="1">
      <alignment horizontal="right" vertical="center"/>
    </xf>
    <xf numFmtId="179" fontId="6" fillId="4" borderId="10" xfId="0" applyNumberFormat="1" applyFont="1" applyFill="1" applyBorder="1" applyAlignment="1">
      <alignment horizontal="right" vertical="center"/>
    </xf>
    <xf numFmtId="179" fontId="6" fillId="4" borderId="38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right" vertical="center"/>
    </xf>
    <xf numFmtId="180" fontId="7" fillId="0" borderId="4" xfId="0" applyNumberFormat="1" applyFont="1" applyFill="1" applyBorder="1" applyAlignment="1">
      <alignment horizontal="right" vertical="center"/>
    </xf>
    <xf numFmtId="180" fontId="7" fillId="0" borderId="3" xfId="0" applyNumberFormat="1" applyFont="1" applyBorder="1" applyAlignment="1">
      <alignment horizontal="right" vertical="center"/>
    </xf>
    <xf numFmtId="180" fontId="7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0" borderId="33" xfId="0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/>
    <cellStyle name="標準 2 2" xfId="3"/>
    <cellStyle name="標準 3" xfId="2"/>
  </cellStyles>
  <dxfs count="4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利用回数（要介護認定者（</a:t>
            </a:r>
            <a:r>
              <a:rPr lang="en-US" sz="1200"/>
              <a:t>1</a:t>
            </a:r>
            <a:r>
              <a:rPr lang="ja-JP" sz="1200"/>
              <a:t>号，</a:t>
            </a:r>
            <a:r>
              <a:rPr lang="en-US" sz="1200"/>
              <a:t>2</a:t>
            </a:r>
            <a:r>
              <a:rPr lang="ja-JP" sz="1200"/>
              <a:t>号）</a:t>
            </a:r>
            <a:r>
              <a:rPr lang="en-US" sz="1200"/>
              <a:t>1</a:t>
            </a:r>
            <a:r>
              <a:rPr lang="ja-JP" sz="1200"/>
              <a:t>人当たり年間回数）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訪問・通所サービス利用状況!$C$20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(訪問・通所サービス利用状況!$E$19,訪問・通所サービス利用状況!$G$19,訪問・通所サービス利用状況!$I$19,訪問・通所サービス利用状況!$K$19,訪問・通所サービス利用状況!$M$19)</c:f>
              <c:strCache>
                <c:ptCount val="5"/>
                <c:pt idx="0">
                  <c:v>要介護１</c:v>
                </c:pt>
                <c:pt idx="1">
                  <c:v>要介護２</c:v>
                </c:pt>
                <c:pt idx="2">
                  <c:v>要介護３</c:v>
                </c:pt>
                <c:pt idx="3">
                  <c:v>要介護４</c:v>
                </c:pt>
                <c:pt idx="4">
                  <c:v>要介護５</c:v>
                </c:pt>
              </c:strCache>
            </c:strRef>
          </c:cat>
          <c:val>
            <c:numRef>
              <c:f>(訪問・通所サービス利用状況!$E$20,訪問・通所サービス利用状況!$G$20,訪問・通所サービス利用状況!$I$20,訪問・通所サービス利用状況!$K$20,訪問・通所サービス利用状況!$M$20)</c:f>
              <c:numCache>
                <c:formatCode>0.00_);[Red]\(0.00\)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C-4EAB-A0CC-C12B15894535}"/>
            </c:ext>
          </c:extLst>
        </c:ser>
        <c:ser>
          <c:idx val="2"/>
          <c:order val="1"/>
          <c:tx>
            <c:strRef>
              <c:f>訪問・通所サービス利用状況!$C$21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(訪問・通所サービス利用状況!$E$19,訪問・通所サービス利用状況!$G$19,訪問・通所サービス利用状況!$I$19,訪問・通所サービス利用状況!$K$19,訪問・通所サービス利用状況!$M$19)</c:f>
              <c:strCache>
                <c:ptCount val="5"/>
                <c:pt idx="0">
                  <c:v>要介護１</c:v>
                </c:pt>
                <c:pt idx="1">
                  <c:v>要介護２</c:v>
                </c:pt>
                <c:pt idx="2">
                  <c:v>要介護３</c:v>
                </c:pt>
                <c:pt idx="3">
                  <c:v>要介護４</c:v>
                </c:pt>
                <c:pt idx="4">
                  <c:v>要介護５</c:v>
                </c:pt>
              </c:strCache>
            </c:strRef>
          </c:cat>
          <c:val>
            <c:numRef>
              <c:f>(訪問・通所サービス利用状況!$E$21,訪問・通所サービス利用状況!$G$21,訪問・通所サービス利用状況!$I$21,訪問・通所サービス利用状況!$K$21,訪問・通所サービス利用状況!$M$21)</c:f>
              <c:numCache>
                <c:formatCode>0.00_);[Red]\(0.00\)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C-4EAB-A0CC-C12B15894535}"/>
            </c:ext>
          </c:extLst>
        </c:ser>
        <c:ser>
          <c:idx val="4"/>
          <c:order val="2"/>
          <c:tx>
            <c:strRef>
              <c:f>訪問・通所サービス利用状況!$C$22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cat>
            <c:strRef>
              <c:f>(訪問・通所サービス利用状況!$E$19,訪問・通所サービス利用状況!$G$19,訪問・通所サービス利用状況!$I$19,訪問・通所サービス利用状況!$K$19,訪問・通所サービス利用状況!$M$19)</c:f>
              <c:strCache>
                <c:ptCount val="5"/>
                <c:pt idx="0">
                  <c:v>要介護１</c:v>
                </c:pt>
                <c:pt idx="1">
                  <c:v>要介護２</c:v>
                </c:pt>
                <c:pt idx="2">
                  <c:v>要介護３</c:v>
                </c:pt>
                <c:pt idx="3">
                  <c:v>要介護４</c:v>
                </c:pt>
                <c:pt idx="4">
                  <c:v>要介護５</c:v>
                </c:pt>
              </c:strCache>
            </c:strRef>
          </c:cat>
          <c:val>
            <c:numRef>
              <c:f>(訪問・通所サービス利用状況!$E$22,訪問・通所サービス利用状況!$G$22,訪問・通所サービス利用状況!$I$22,訪問・通所サービス利用状況!$K$22,訪問・通所サービス利用状況!$M$22)</c:f>
              <c:numCache>
                <c:formatCode>0.00_);[Red]\(0.00\)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C-4EAB-A0CC-C12B15894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47456"/>
        <c:axId val="53348992"/>
      </c:barChart>
      <c:catAx>
        <c:axId val="5334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348992"/>
        <c:crosses val="autoZero"/>
        <c:auto val="1"/>
        <c:lblAlgn val="ctr"/>
        <c:lblOffset val="100"/>
        <c:noMultiLvlLbl val="0"/>
      </c:catAx>
      <c:valAx>
        <c:axId val="5334899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/>
                  <a:t>1</a:t>
                </a:r>
                <a:r>
                  <a:rPr lang="ja-JP"/>
                  <a:t>人当たり年間回数</a:t>
                </a:r>
              </a:p>
            </c:rich>
          </c:tx>
          <c:layout>
            <c:manualLayout>
              <c:xMode val="edge"/>
              <c:yMode val="edge"/>
              <c:x val="1.6750799867180664E-2"/>
              <c:y val="0.272118701024891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crossAx val="5334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サービス利用状況（レーダーチャート）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訪問・通所サービス利用状況!$C$90</c:f>
              <c:strCache>
                <c:ptCount val="1"/>
                <c:pt idx="0">
                  <c:v>0</c:v>
                </c:pt>
              </c:strCache>
            </c:strRef>
          </c:tx>
          <c:marker>
            <c:symbol val="diamond"/>
            <c:size val="5"/>
          </c:marker>
          <c:cat>
            <c:strRef>
              <c:f>(訪問・通所サービス利用状況!$E$86,訪問・通所サービス利用状況!$G$86,訪問・通所サービス利用状況!$I$86,訪問・通所サービス利用状況!$K$86,訪問・通所サービス利用状況!$M$86,訪問・通所サービス利用状況!$O$86,訪問・通所サービス利用状況!$Q$86,訪問・通所サービス利用状況!$S$86)</c:f>
              <c:strCache>
                <c:ptCount val="8"/>
                <c:pt idx="0">
                  <c:v>訪問介護</c:v>
                </c:pt>
                <c:pt idx="1">
                  <c:v>訪問入浴介護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短期入所生活介護</c:v>
                </c:pt>
                <c:pt idx="7">
                  <c:v>短期入所療養介護</c:v>
                </c:pt>
              </c:strCache>
            </c:strRef>
          </c:cat>
          <c:val>
            <c:numRef>
              <c:f>(訪問・通所サービス利用状況!$E$90,訪問・通所サービス利用状況!$G$90,訪問・通所サービス利用状況!$I$90,訪問・通所サービス利用状況!$K$90,訪問・通所サービス利用状況!$M$90,訪問・通所サービス利用状況!$O$90,訪問・通所サービス利用状況!$Q$90,訪問・通所サービス利用状況!$S$90)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D-49FC-AA79-66B9D1499B46}"/>
            </c:ext>
          </c:extLst>
        </c:ser>
        <c:ser>
          <c:idx val="2"/>
          <c:order val="1"/>
          <c:tx>
            <c:strRef>
              <c:f>訪問・通所サービス利用状況!$C$91</c:f>
              <c:strCache>
                <c:ptCount val="1"/>
                <c:pt idx="0">
                  <c:v>0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(訪問・通所サービス利用状況!$E$86,訪問・通所サービス利用状況!$G$86,訪問・通所サービス利用状況!$I$86,訪問・通所サービス利用状況!$K$86,訪問・通所サービス利用状況!$M$86,訪問・通所サービス利用状況!$O$86,訪問・通所サービス利用状況!$Q$86,訪問・通所サービス利用状況!$S$86)</c:f>
              <c:strCache>
                <c:ptCount val="8"/>
                <c:pt idx="0">
                  <c:v>訪問介護</c:v>
                </c:pt>
                <c:pt idx="1">
                  <c:v>訪問入浴介護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短期入所生活介護</c:v>
                </c:pt>
                <c:pt idx="7">
                  <c:v>短期入所療養介護</c:v>
                </c:pt>
              </c:strCache>
            </c:strRef>
          </c:cat>
          <c:val>
            <c:numRef>
              <c:f>(訪問・通所サービス利用状況!$E$91,訪問・通所サービス利用状況!$G$91,訪問・通所サービス利用状況!$I$91,訪問・通所サービス利用状況!$K$91,訪問・通所サービス利用状況!$M$91,訪問・通所サービス利用状況!$O$91,訪問・通所サービス利用状況!$Q$91,訪問・通所サービス利用状況!$S$91)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D-49FC-AA79-66B9D1499B46}"/>
            </c:ext>
          </c:extLst>
        </c:ser>
        <c:ser>
          <c:idx val="4"/>
          <c:order val="2"/>
          <c:tx>
            <c:strRef>
              <c:f>訪問・通所サービス利用状況!$C$92</c:f>
              <c:strCache>
                <c:ptCount val="1"/>
                <c:pt idx="0">
                  <c:v>0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star"/>
            <c:size val="5"/>
            <c:spPr>
              <a:solidFill>
                <a:schemeClr val="accent3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(訪問・通所サービス利用状況!$E$86,訪問・通所サービス利用状況!$G$86,訪問・通所サービス利用状況!$I$86,訪問・通所サービス利用状況!$K$86,訪問・通所サービス利用状況!$M$86,訪問・通所サービス利用状況!$O$86,訪問・通所サービス利用状況!$Q$86,訪問・通所サービス利用状況!$S$86)</c:f>
              <c:strCache>
                <c:ptCount val="8"/>
                <c:pt idx="0">
                  <c:v>訪問介護</c:v>
                </c:pt>
                <c:pt idx="1">
                  <c:v>訪問入浴介護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短期入所生活介護</c:v>
                </c:pt>
                <c:pt idx="7">
                  <c:v>短期入所療養介護</c:v>
                </c:pt>
              </c:strCache>
            </c:strRef>
          </c:cat>
          <c:val>
            <c:numRef>
              <c:f>(訪問・通所サービス利用状況!$E$92,訪問・通所サービス利用状況!$G$92,訪問・通所サービス利用状況!$I$92,訪問・通所サービス利用状況!$K$92,訪問・通所サービス利用状況!$M$92,訪問・通所サービス利用状況!$O$92,訪問・通所サービス利用状況!$Q$92,訪問・通所サービス利用状況!$S$92)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D-49FC-AA79-66B9D149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2240"/>
        <c:axId val="53404416"/>
      </c:radarChart>
      <c:catAx>
        <c:axId val="53402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3404416"/>
        <c:crosses val="autoZero"/>
        <c:auto val="1"/>
        <c:lblAlgn val="ctr"/>
        <c:lblOffset val="100"/>
        <c:noMultiLvlLbl val="0"/>
      </c:catAx>
      <c:valAx>
        <c:axId val="5340441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5340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要介護度別のサービス利用状況（延べ回数）</a:t>
            </a:r>
            <a:endParaRPr lang="en-US" altLang="ja-JP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470564625122511"/>
          <c:y val="5.3216366917663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827256801407506"/>
          <c:y val="0.17685185185185184"/>
          <c:w val="0.60236862365101951"/>
          <c:h val="0.60984543598716823"/>
        </c:manualLayout>
      </c:layout>
      <c:lineChart>
        <c:grouping val="standard"/>
        <c:varyColors val="0"/>
        <c:ser>
          <c:idx val="0"/>
          <c:order val="0"/>
          <c:tx>
            <c:strRef>
              <c:f>訪問・通所サービス利用状況!$B$48</c:f>
              <c:strCache>
                <c:ptCount val="1"/>
                <c:pt idx="0">
                  <c:v>要介護1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訪問・通所サービス利用状況!$E$48:$N$48</c15:sqref>
                  </c15:fullRef>
                </c:ext>
              </c:extLst>
              <c:f>(訪問・通所サービス利用状況!$E$48,訪問・通所サービス利用状況!$G$48,訪問・通所サービス利用状況!$I$48,訪問・通所サービス利用状況!$K$48,訪問・通所サービス利用状況!$M$48)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D-4922-961D-228640BA1F1D}"/>
            </c:ext>
          </c:extLst>
        </c:ser>
        <c:ser>
          <c:idx val="1"/>
          <c:order val="1"/>
          <c:tx>
            <c:strRef>
              <c:f>訪問・通所サービス利用状況!$B$50</c:f>
              <c:strCache>
                <c:ptCount val="1"/>
                <c:pt idx="0">
                  <c:v>要介護2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訪問・通所サービス利用状況!$E$50:$N$50</c15:sqref>
                  </c15:fullRef>
                </c:ext>
              </c:extLst>
              <c:f>(訪問・通所サービス利用状況!$E$50,訪問・通所サービス利用状況!$G$50,訪問・通所サービス利用状況!$I$50,訪問・通所サービス利用状況!$K$50,訪問・通所サービス利用状況!$M$50)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D-4922-961D-228640BA1F1D}"/>
            </c:ext>
          </c:extLst>
        </c:ser>
        <c:ser>
          <c:idx val="2"/>
          <c:order val="2"/>
          <c:tx>
            <c:strRef>
              <c:f>訪問・通所サービス利用状況!$B$52</c:f>
              <c:strCache>
                <c:ptCount val="1"/>
                <c:pt idx="0">
                  <c:v>要介護3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訪問・通所サービス利用状況!$E$52:$N$52</c15:sqref>
                  </c15:fullRef>
                </c:ext>
              </c:extLst>
              <c:f>(訪問・通所サービス利用状況!$E$52,訪問・通所サービス利用状況!$G$52,訪問・通所サービス利用状況!$I$52,訪問・通所サービス利用状況!$K$52,訪問・通所サービス利用状況!$M$52)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D-4922-961D-228640BA1F1D}"/>
            </c:ext>
          </c:extLst>
        </c:ser>
        <c:ser>
          <c:idx val="3"/>
          <c:order val="3"/>
          <c:tx>
            <c:strRef>
              <c:f>訪問・通所サービス利用状況!$B$54</c:f>
              <c:strCache>
                <c:ptCount val="1"/>
                <c:pt idx="0">
                  <c:v>要介護4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訪問・通所サービス利用状況!$E$54:$N$54</c15:sqref>
                  </c15:fullRef>
                </c:ext>
              </c:extLst>
              <c:f>(訪問・通所サービス利用状況!$E$54,訪問・通所サービス利用状況!$G$54,訪問・通所サービス利用状況!$I$54,訪問・通所サービス利用状況!$K$54,訪問・通所サービス利用状況!$M$54)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3D-4922-961D-228640BA1F1D}"/>
            </c:ext>
          </c:extLst>
        </c:ser>
        <c:ser>
          <c:idx val="4"/>
          <c:order val="4"/>
          <c:tx>
            <c:strRef>
              <c:f>訪問・通所サービス利用状況!$B$56</c:f>
              <c:strCache>
                <c:ptCount val="1"/>
                <c:pt idx="0">
                  <c:v>要介護5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訪問・通所サービス利用状況!$E$56:$N$56</c15:sqref>
                  </c15:fullRef>
                </c:ext>
              </c:extLst>
              <c:f>(訪問・通所サービス利用状況!$E$56,訪問・通所サービス利用状況!$G$56,訪問・通所サービス利用状況!$I$56,訪問・通所サービス利用状況!$K$56,訪問・通所サービス利用状況!$M$56)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3D-4922-961D-228640BA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07376"/>
        <c:axId val="404899832"/>
      </c:lineChart>
      <c:catAx>
        <c:axId val="40490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899832"/>
        <c:crosses val="autoZero"/>
        <c:auto val="1"/>
        <c:lblAlgn val="ctr"/>
        <c:lblOffset val="100"/>
        <c:noMultiLvlLbl val="0"/>
      </c:catAx>
      <c:valAx>
        <c:axId val="40489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90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033333333333336"/>
          <c:y val="0.32002260134149896"/>
          <c:w val="0.17044444444444445"/>
          <c:h val="0.47164406532516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要介護度別サービス利用状況</a:t>
            </a:r>
            <a:endParaRPr lang="en-US" altLang="ja-JP" sz="1200" b="1">
              <a:solidFill>
                <a:sysClr val="windowText" lastClr="000000"/>
              </a:solidFill>
            </a:endParaRP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（１人あたり回数）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305453310991008"/>
          <c:y val="0.1657004909705814"/>
          <c:w val="0.6041675974807682"/>
          <c:h val="0.62016608657778394"/>
        </c:manualLayout>
      </c:layout>
      <c:lineChart>
        <c:grouping val="standard"/>
        <c:varyColors val="0"/>
        <c:ser>
          <c:idx val="0"/>
          <c:order val="0"/>
          <c:tx>
            <c:strRef>
              <c:f>訪問・通所サービス利用状況!$B$48</c:f>
              <c:strCache>
                <c:ptCount val="1"/>
                <c:pt idx="0">
                  <c:v>要介護1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訪問・通所サービス利用状況!$E$49:$N$49</c15:sqref>
                  </c15:fullRef>
                </c:ext>
              </c:extLst>
              <c:f>(訪問・通所サービス利用状況!$E$49,訪問・通所サービス利用状況!$G$49,訪問・通所サービス利用状況!$I$49,訪問・通所サービス利用状況!$K$49,訪問・通所サービス利用状況!$M$49)</c:f>
              <c:numCache>
                <c:formatCode>#,##0.00_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0-4E15-8B7A-3FE3F0EF6F94}"/>
            </c:ext>
          </c:extLst>
        </c:ser>
        <c:ser>
          <c:idx val="1"/>
          <c:order val="1"/>
          <c:tx>
            <c:strRef>
              <c:f>訪問・通所サービス利用状況!$B$50</c:f>
              <c:strCache>
                <c:ptCount val="1"/>
                <c:pt idx="0">
                  <c:v>要介護2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訪問・通所サービス利用状況!$E$51:$N$51</c15:sqref>
                  </c15:fullRef>
                </c:ext>
              </c:extLst>
              <c:f>(訪問・通所サービス利用状況!$E$51,訪問・通所サービス利用状況!$G$51,訪問・通所サービス利用状況!$I$51,訪問・通所サービス利用状況!$K$51,訪問・通所サービス利用状況!$M$51)</c:f>
              <c:numCache>
                <c:formatCode>#,##0.00_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0-4E15-8B7A-3FE3F0EF6F94}"/>
            </c:ext>
          </c:extLst>
        </c:ser>
        <c:ser>
          <c:idx val="2"/>
          <c:order val="2"/>
          <c:tx>
            <c:strRef>
              <c:f>訪問・通所サービス利用状況!$B$52</c:f>
              <c:strCache>
                <c:ptCount val="1"/>
                <c:pt idx="0">
                  <c:v>要介護3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訪問・通所サービス利用状況!$E$53:$N$53</c15:sqref>
                  </c15:fullRef>
                </c:ext>
              </c:extLst>
              <c:f>(訪問・通所サービス利用状況!$E$53,訪問・通所サービス利用状況!$G$53,訪問・通所サービス利用状況!$I$53,訪問・通所サービス利用状況!$K$53,訪問・通所サービス利用状況!$M$53)</c:f>
              <c:numCache>
                <c:formatCode>#,##0.00_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0-4E15-8B7A-3FE3F0EF6F94}"/>
            </c:ext>
          </c:extLst>
        </c:ser>
        <c:ser>
          <c:idx val="3"/>
          <c:order val="3"/>
          <c:tx>
            <c:strRef>
              <c:f>訪問・通所サービス利用状況!$B$54</c:f>
              <c:strCache>
                <c:ptCount val="1"/>
                <c:pt idx="0">
                  <c:v>要介護4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訪問・通所サービス利用状況!$E$55:$N$55</c15:sqref>
                  </c15:fullRef>
                </c:ext>
              </c:extLst>
              <c:f>(訪問・通所サービス利用状況!$E$55,訪問・通所サービス利用状況!$G$55,訪問・通所サービス利用状況!$I$55,訪問・通所サービス利用状況!$K$55,訪問・通所サービス利用状況!$M$55)</c:f>
              <c:numCache>
                <c:formatCode>#,##0.00_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0-4E15-8B7A-3FE3F0EF6F94}"/>
            </c:ext>
          </c:extLst>
        </c:ser>
        <c:ser>
          <c:idx val="4"/>
          <c:order val="4"/>
          <c:tx>
            <c:strRef>
              <c:f>訪問・通所サービス利用状況!$B$56</c:f>
              <c:strCache>
                <c:ptCount val="1"/>
                <c:pt idx="0">
                  <c:v>要介護5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訪問・通所サービス利用状況!$E$47:$N$47</c15:sqref>
                  </c15:fullRef>
                </c:ext>
              </c:extLst>
              <c:f>(訪問・通所サービス利用状況!$E$47,訪問・通所サービス利用状況!$G$47,訪問・通所サービス利用状況!$I$47,訪問・通所サービス利用状況!$K$47,訪問・通所サービス利用状況!$M$47)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訪問・通所サービス利用状況!$E$57:$N$57</c15:sqref>
                  </c15:fullRef>
                </c:ext>
              </c:extLst>
              <c:f>(訪問・通所サービス利用状況!$E$57,訪問・通所サービス利用状況!$G$57,訪問・通所サービス利用状況!$I$57,訪問・通所サービス利用状況!$K$57,訪問・通所サービス利用状況!$M$57)</c:f>
              <c:numCache>
                <c:formatCode>#,##0.00_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0-4E15-8B7A-3FE3F0EF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40352"/>
        <c:axId val="417533136"/>
      </c:lineChart>
      <c:catAx>
        <c:axId val="4175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533136"/>
        <c:crosses val="autoZero"/>
        <c:auto val="1"/>
        <c:lblAlgn val="ctr"/>
        <c:lblOffset val="100"/>
        <c:noMultiLvlLbl val="0"/>
      </c:catAx>
      <c:valAx>
        <c:axId val="41753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300511888601279"/>
          <c:y val="0.28192881442470297"/>
          <c:w val="0.18421726224154508"/>
          <c:h val="0.548989051931846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130971</xdr:colOff>
      <xdr:row>24</xdr:row>
      <xdr:rowOff>134540</xdr:rowOff>
    </xdr:from>
    <xdr:to>
      <xdr:col>13</xdr:col>
      <xdr:colOff>5103</xdr:colOff>
      <xdr:row>40</xdr:row>
      <xdr:rowOff>139303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6804</xdr:colOff>
      <xdr:row>95</xdr:row>
      <xdr:rowOff>35037</xdr:rowOff>
    </xdr:from>
    <xdr:to>
      <xdr:col>13</xdr:col>
      <xdr:colOff>95251</xdr:colOff>
      <xdr:row>117</xdr:row>
      <xdr:rowOff>149678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353786</xdr:colOff>
      <xdr:row>115</xdr:row>
      <xdr:rowOff>108857</xdr:rowOff>
    </xdr:from>
    <xdr:ext cx="3088822" cy="459100"/>
    <xdr:sp macro="" textlink="">
      <xdr:nvSpPr>
        <xdr:cNvPr id="8" name="テキスト ボックス 7"/>
        <xdr:cNvSpPr txBox="1"/>
      </xdr:nvSpPr>
      <xdr:spPr>
        <a:xfrm>
          <a:off x="6626679" y="22574250"/>
          <a:ext cx="3088822" cy="45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介護保険事業状況報告（平成</a:t>
          </a:r>
          <a:r>
            <a:rPr kumimoji="1" lang="en-US" altLang="ja-JP" sz="1100"/>
            <a:t>25</a:t>
          </a:r>
          <a:r>
            <a:rPr kumimoji="1" lang="ja-JP" altLang="en-US" sz="1100"/>
            <a:t>年度～平成</a:t>
          </a:r>
          <a:r>
            <a:rPr kumimoji="1" lang="en-US" altLang="ja-JP" sz="1100"/>
            <a:t>29</a:t>
          </a:r>
        </a:p>
        <a:p>
          <a:r>
            <a:rPr kumimoji="1" lang="ja-JP" altLang="en-US" sz="1100"/>
            <a:t>年度年報</a:t>
          </a:r>
          <a:r>
            <a:rPr kumimoji="1" lang="en-US" altLang="ja-JP" sz="1100"/>
            <a:t>』</a:t>
          </a:r>
          <a:r>
            <a:rPr kumimoji="1" lang="ja-JP" altLang="en-US" sz="1100"/>
            <a:t>を基に宮城県長寿社会政策課作成</a:t>
          </a:r>
        </a:p>
      </xdr:txBody>
    </xdr:sp>
    <xdr:clientData/>
  </xdr:oneCellAnchor>
  <xdr:twoCellAnchor>
    <xdr:from>
      <xdr:col>1</xdr:col>
      <xdr:colOff>0</xdr:colOff>
      <xdr:row>60</xdr:row>
      <xdr:rowOff>68034</xdr:rowOff>
    </xdr:from>
    <xdr:to>
      <xdr:col>10</xdr:col>
      <xdr:colOff>122465</xdr:colOff>
      <xdr:row>75</xdr:row>
      <xdr:rowOff>108856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95250</xdr:colOff>
      <xdr:row>63</xdr:row>
      <xdr:rowOff>108858</xdr:rowOff>
    </xdr:from>
    <xdr:to>
      <xdr:col>1</xdr:col>
      <xdr:colOff>367391</xdr:colOff>
      <xdr:row>71</xdr:row>
      <xdr:rowOff>81643</xdr:rowOff>
    </xdr:to>
    <xdr:sp macro="" textlink="">
      <xdr:nvSpPr>
        <xdr:cNvPr id="5" name="正方形/長方形 4"/>
        <xdr:cNvSpPr/>
      </xdr:nvSpPr>
      <xdr:spPr>
        <a:xfrm>
          <a:off x="244929" y="12518572"/>
          <a:ext cx="272141" cy="16056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年間延べ利用回数（</a:t>
          </a:r>
          <a:r>
            <a:rPr kumimoji="1" lang="ja-JP" alt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kumimoji="1" lang="ja-JP" alt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回 ）</a:t>
          </a:r>
        </a:p>
      </xdr:txBody>
    </xdr:sp>
    <xdr:clientData/>
  </xdr:twoCellAnchor>
  <xdr:twoCellAnchor>
    <xdr:from>
      <xdr:col>10</xdr:col>
      <xdr:colOff>163287</xdr:colOff>
      <xdr:row>60</xdr:row>
      <xdr:rowOff>70755</xdr:rowOff>
    </xdr:from>
    <xdr:to>
      <xdr:col>20</xdr:col>
      <xdr:colOff>54429</xdr:colOff>
      <xdr:row>75</xdr:row>
      <xdr:rowOff>122464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244930</xdr:colOff>
      <xdr:row>63</xdr:row>
      <xdr:rowOff>111579</xdr:rowOff>
    </xdr:from>
    <xdr:to>
      <xdr:col>11</xdr:col>
      <xdr:colOff>111578</xdr:colOff>
      <xdr:row>72</xdr:row>
      <xdr:rowOff>54427</xdr:rowOff>
    </xdr:to>
    <xdr:sp macro="" textlink="">
      <xdr:nvSpPr>
        <xdr:cNvPr id="18" name="正方形/長方形 17"/>
        <xdr:cNvSpPr/>
      </xdr:nvSpPr>
      <xdr:spPr>
        <a:xfrm>
          <a:off x="5048251" y="12521293"/>
          <a:ext cx="356506" cy="17798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１ 人あたり利用回数（</a:t>
          </a:r>
          <a:r>
            <a:rPr kumimoji="1" lang="ja-JP" alt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kumimoji="1" lang="ja-JP" alt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回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W119"/>
  <sheetViews>
    <sheetView showGridLines="0" tabSelected="1" view="pageBreakPreview" zoomScale="80" zoomScaleNormal="80" zoomScaleSheetLayoutView="80" workbookViewId="0">
      <selection activeCell="E4" sqref="E4:G4"/>
    </sheetView>
  </sheetViews>
  <sheetFormatPr defaultRowHeight="13.5" x14ac:dyDescent="0.15"/>
  <cols>
    <col min="1" max="1" width="1.875" style="1" customWidth="1"/>
    <col min="2" max="2" width="7.125" style="1" customWidth="1"/>
    <col min="3" max="3" width="7.75" style="11" customWidth="1"/>
    <col min="4" max="4" width="7.75" style="1" customWidth="1"/>
    <col min="5" max="5" width="6.375" style="11" customWidth="1"/>
    <col min="6" max="6" width="6.375" style="1" customWidth="1"/>
    <col min="7" max="7" width="6.375" style="11" customWidth="1"/>
    <col min="8" max="8" width="6.375" style="1" customWidth="1"/>
    <col min="9" max="9" width="6.375" style="11" customWidth="1"/>
    <col min="10" max="10" width="6.375" style="1" customWidth="1"/>
    <col min="11" max="11" width="6.375" style="11" customWidth="1"/>
    <col min="12" max="12" width="6.375" style="1" customWidth="1"/>
    <col min="13" max="13" width="6.375" style="11" customWidth="1"/>
    <col min="14" max="14" width="6.375" style="1" customWidth="1"/>
    <col min="15" max="15" width="6.375" style="11" customWidth="1"/>
    <col min="16" max="17" width="6.375" style="1" customWidth="1"/>
    <col min="18" max="19" width="6.375" style="11" customWidth="1"/>
    <col min="20" max="20" width="6.375" style="1" customWidth="1"/>
    <col min="21" max="21" width="1.75" style="1" customWidth="1"/>
    <col min="22" max="16384" width="9" style="1"/>
  </cols>
  <sheetData>
    <row r="1" spans="2:20" ht="7.5" customHeight="1" thickBot="1" x14ac:dyDescent="0.2"/>
    <row r="2" spans="2:20" ht="27" customHeight="1" thickTop="1" thickBot="1" x14ac:dyDescent="0.2">
      <c r="B2" s="269" t="str">
        <f>E4&amp;"の訪問・通所系サービスの利用状況（"&amp;B11&amp;"）"</f>
        <v>の訪問・通所系サービスの利用状況（）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1"/>
    </row>
    <row r="3" spans="2:20" ht="9" customHeight="1" thickTop="1" x14ac:dyDescent="0.15"/>
    <row r="4" spans="2:20" ht="19.5" customHeight="1" x14ac:dyDescent="0.15">
      <c r="B4" s="264" t="s">
        <v>175</v>
      </c>
      <c r="C4" s="264"/>
      <c r="D4" s="265"/>
      <c r="E4" s="272"/>
      <c r="F4" s="273"/>
      <c r="G4" s="274"/>
      <c r="H4" s="192" t="str">
        <f>IF(E4=(""),"←選択してください。","")</f>
        <v>←選択してください。</v>
      </c>
      <c r="I4" s="1"/>
      <c r="J4" s="11"/>
      <c r="K4" s="1"/>
      <c r="L4" s="11"/>
      <c r="M4" s="1"/>
      <c r="N4" s="11"/>
      <c r="O4" s="1"/>
      <c r="Q4" s="11"/>
      <c r="S4" s="1"/>
    </row>
    <row r="5" spans="2:20" ht="10.5" customHeight="1" x14ac:dyDescent="0.15"/>
    <row r="6" spans="2:20" ht="20.25" customHeight="1" x14ac:dyDescent="0.15">
      <c r="B6" s="266" t="str">
        <f>"■"&amp;E4&amp;"の訪問・通所系サービスの利用状況"</f>
        <v>■の訪問・通所系サービスの利用状況</v>
      </c>
      <c r="C6" s="266"/>
      <c r="D6" s="266"/>
      <c r="E6" s="266"/>
      <c r="F6" s="266"/>
      <c r="G6" s="266"/>
      <c r="H6" s="266"/>
      <c r="I6" s="266"/>
      <c r="J6" s="266"/>
      <c r="K6" s="52"/>
    </row>
    <row r="7" spans="2:20" ht="6.75" customHeight="1" x14ac:dyDescent="0.15"/>
    <row r="8" spans="2:20" s="11" customFormat="1" ht="19.5" customHeight="1" x14ac:dyDescent="0.15">
      <c r="B8" s="267" t="s">
        <v>108</v>
      </c>
      <c r="C8" s="267"/>
      <c r="D8" s="268"/>
      <c r="E8" s="50"/>
      <c r="F8" s="30"/>
      <c r="G8" s="30"/>
      <c r="H8" s="31"/>
      <c r="I8" s="31"/>
    </row>
    <row r="9" spans="2:20" s="11" customFormat="1" ht="19.5" customHeight="1" x14ac:dyDescent="0.15">
      <c r="B9" s="277"/>
      <c r="C9" s="278"/>
      <c r="D9" s="279"/>
      <c r="E9" s="192" t="str">
        <f>IF(B9=(""),"←選択してください。","")</f>
        <v>←選択してください。</v>
      </c>
    </row>
    <row r="10" spans="2:20" s="11" customFormat="1" ht="19.5" customHeight="1" x14ac:dyDescent="0.15">
      <c r="B10" s="267" t="s">
        <v>131</v>
      </c>
      <c r="C10" s="267"/>
      <c r="D10" s="268"/>
      <c r="E10" s="50"/>
    </row>
    <row r="11" spans="2:20" s="11" customFormat="1" ht="19.5" customHeight="1" x14ac:dyDescent="0.15">
      <c r="B11" s="277"/>
      <c r="C11" s="278"/>
      <c r="D11" s="279"/>
      <c r="E11" s="192" t="str">
        <f>IF(B11=(""),"←選択してください。","")</f>
        <v>←選択してください。</v>
      </c>
    </row>
    <row r="12" spans="2:20" s="11" customFormat="1" ht="7.5" customHeight="1" x14ac:dyDescent="0.15"/>
    <row r="13" spans="2:20" s="11" customFormat="1" ht="18.75" customHeight="1" x14ac:dyDescent="0.15">
      <c r="B13" s="280" t="s">
        <v>109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4"/>
      <c r="O13" s="57"/>
    </row>
    <row r="14" spans="2:20" s="11" customFormat="1" ht="16.5" customHeight="1" x14ac:dyDescent="0.15">
      <c r="B14" s="275"/>
      <c r="C14" s="262" t="s">
        <v>175</v>
      </c>
      <c r="D14" s="263"/>
      <c r="E14" s="200" t="s">
        <v>102</v>
      </c>
      <c r="F14" s="201"/>
      <c r="G14" s="200" t="s">
        <v>103</v>
      </c>
      <c r="H14" s="201"/>
      <c r="I14" s="200" t="s">
        <v>104</v>
      </c>
      <c r="J14" s="201"/>
      <c r="K14" s="200" t="s">
        <v>105</v>
      </c>
      <c r="L14" s="201"/>
      <c r="M14" s="200" t="s">
        <v>106</v>
      </c>
      <c r="N14" s="201"/>
      <c r="O14" s="53"/>
    </row>
    <row r="15" spans="2:20" s="11" customFormat="1" ht="16.5" customHeight="1" x14ac:dyDescent="0.15">
      <c r="B15" s="275"/>
      <c r="C15" s="262">
        <f>E4</f>
        <v>0</v>
      </c>
      <c r="D15" s="263"/>
      <c r="E15" s="260" t="str">
        <f ca="1">IFERROR(SUMIFS(INDIRECT($B$9&amp;"!$F$5:$F$299"),INDIRECT($B$9&amp;"!$C$5:$C$299"),$E$4,INDIRECT($B$9&amp;"!$B$5:$B$299"),$B$11),"")</f>
        <v/>
      </c>
      <c r="F15" s="261"/>
      <c r="G15" s="260" t="str">
        <f ca="1">IFERROR(SUMIFS(INDIRECT($B$9&amp;"!$G$5:$G$299"),INDIRECT($B$9&amp;"!$C$5:$C$299"),$E$4,INDIRECT($B$9&amp;"!$B$5:$B$299"),$B$11),"")</f>
        <v/>
      </c>
      <c r="H15" s="261"/>
      <c r="I15" s="260" t="str">
        <f ca="1">IFERROR(SUMIFS(INDIRECT($B$9&amp;"!$H$5:$H$299"),INDIRECT($B$9&amp;"!$C$5:$C$299"),$E$4,INDIRECT($B$9&amp;"!$B$5:$B$299"),$B$11),"")</f>
        <v/>
      </c>
      <c r="J15" s="261"/>
      <c r="K15" s="260" t="str">
        <f ca="1">IFERROR(SUMIFS(INDIRECT($B$9&amp;"!$I$5:$I$299"),INDIRECT($B$9&amp;"!$C$5:$C$299"),$E$4,INDIRECT($B$9&amp;"!$B$5:$B$299"),$B$11),"")</f>
        <v/>
      </c>
      <c r="L15" s="261"/>
      <c r="M15" s="260" t="str">
        <f ca="1">IFERROR(SUMIFS(INDIRECT($B$9&amp;"!$J$5:$J$299"),INDIRECT($B$9&amp;"!$C$5:$C$299"),$E$4,INDIRECT($B$9&amp;"!$B$5:$B$299"),$B$11),"")</f>
        <v/>
      </c>
      <c r="N15" s="261"/>
      <c r="O15" s="54"/>
    </row>
    <row r="16" spans="2:20" s="11" customFormat="1" ht="16.5" customHeight="1" x14ac:dyDescent="0.15">
      <c r="B16" s="275"/>
      <c r="C16" s="285"/>
      <c r="D16" s="286"/>
      <c r="E16" s="260" t="str">
        <f ca="1">IFERROR(SUMIFS(INDIRECT($B$9&amp;"!$F$5:$F$299"),INDIRECT($B$9&amp;"!$C$5:$C$299"),$C$16,INDIRECT($B$9&amp;"!$B$5:$B$299"),$B$11),"")</f>
        <v/>
      </c>
      <c r="F16" s="261"/>
      <c r="G16" s="260" t="str">
        <f ca="1">IFERROR(SUMIFS(INDIRECT($B$9&amp;"!$G$5:$G$299"),INDIRECT($B$9&amp;"!$C$5:$C$299"),$C$16,INDIRECT($B$9&amp;"!$B$5:$B$299"),$B$11),"")</f>
        <v/>
      </c>
      <c r="H16" s="261"/>
      <c r="I16" s="260" t="str">
        <f ca="1">IFERROR(SUMIFS(INDIRECT($B$9&amp;"!$H$5:$H$299"),INDIRECT($B$9&amp;"!$C$5:$C$299"),$C$16,INDIRECT($B$9&amp;"!$B$5:$B$299"),$B$11),"")</f>
        <v/>
      </c>
      <c r="J16" s="261"/>
      <c r="K16" s="260" t="str">
        <f ca="1">IFERROR(SUMIFS(INDIRECT($B$9&amp;"!$I$5:$I$299"),INDIRECT($B$9&amp;"!$C$5:$C$299"),$C$16,INDIRECT($B$9&amp;"!$B$5:$B$299"),$B$11),"")</f>
        <v/>
      </c>
      <c r="L16" s="261"/>
      <c r="M16" s="260" t="str">
        <f ca="1">IFERROR(SUMIFS(INDIRECT($B$9&amp;"!$J$5:$J$299"),INDIRECT($B$9&amp;"!$C$5:$C$299"),$C$16,INDIRECT($B$9&amp;"!$B$5:$B$299"),$B$11),"")</f>
        <v/>
      </c>
      <c r="N16" s="261"/>
      <c r="O16" s="54"/>
    </row>
    <row r="17" spans="2:23" s="11" customFormat="1" ht="16.5" customHeight="1" x14ac:dyDescent="0.15">
      <c r="B17" s="276"/>
      <c r="C17" s="285"/>
      <c r="D17" s="286"/>
      <c r="E17" s="260" t="str">
        <f ca="1">IFERROR(SUMIFS(INDIRECT($B$9&amp;"!$F$5:$F$299"),INDIRECT($B$9&amp;"!$C$5:$C$299"),$C$17,INDIRECT($B$9&amp;"!$B$5:$B$299"),$B$11),"")</f>
        <v/>
      </c>
      <c r="F17" s="261"/>
      <c r="G17" s="260" t="str">
        <f ca="1">IFERROR(SUMIFS(INDIRECT($B$9&amp;"!$G$5:$G$299"),INDIRECT($B$9&amp;"!$C$5:$C$299"),$C$17,INDIRECT($B$9&amp;"!$B$5:$B$299"),$B$11),"")</f>
        <v/>
      </c>
      <c r="H17" s="261"/>
      <c r="I17" s="260" t="str">
        <f ca="1">IFERROR(SUMIFS(INDIRECT($B$9&amp;"!$H$5:$H$299"),INDIRECT($B$9&amp;"!$C$5:$C$299"),$C$17,INDIRECT($B$9&amp;"!$B$5:$B$299"),$B$11),"")</f>
        <v/>
      </c>
      <c r="J17" s="261"/>
      <c r="K17" s="260" t="str">
        <f ca="1">IFERROR(SUMIFS(INDIRECT($B$9&amp;"!$I$5:$I$299"),INDIRECT($B$9&amp;"!$C$5:$C$299"),$C$17,INDIRECT($B$9&amp;"!$B$5:$B$299"),$B$11),"")</f>
        <v/>
      </c>
      <c r="L17" s="261"/>
      <c r="M17" s="260" t="str">
        <f ca="1">IFERROR(SUMIFS(INDIRECT($B$9&amp;"!$J$5:$J$299"),INDIRECT($B$9&amp;"!$C$5:$C$299"),$C$17,INDIRECT($B$9&amp;"!$B$5:$B$299"),$B$11),"")</f>
        <v/>
      </c>
      <c r="N17" s="261"/>
      <c r="O17" s="54"/>
    </row>
    <row r="18" spans="2:23" ht="18.75" customHeight="1" x14ac:dyDescent="0.15">
      <c r="B18" s="280" t="s">
        <v>110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2"/>
      <c r="O18" s="57"/>
      <c r="W18" s="11"/>
    </row>
    <row r="19" spans="2:23" ht="16.5" customHeight="1" x14ac:dyDescent="0.15">
      <c r="B19" s="275"/>
      <c r="C19" s="262" t="s">
        <v>175</v>
      </c>
      <c r="D19" s="263"/>
      <c r="E19" s="215" t="s">
        <v>102</v>
      </c>
      <c r="F19" s="217"/>
      <c r="G19" s="215" t="s">
        <v>103</v>
      </c>
      <c r="H19" s="217"/>
      <c r="I19" s="215" t="s">
        <v>104</v>
      </c>
      <c r="J19" s="217"/>
      <c r="K19" s="215" t="s">
        <v>105</v>
      </c>
      <c r="L19" s="217"/>
      <c r="M19" s="215" t="s">
        <v>106</v>
      </c>
      <c r="N19" s="217"/>
      <c r="O19" s="53"/>
    </row>
    <row r="20" spans="2:23" s="11" customFormat="1" ht="16.5" customHeight="1" x14ac:dyDescent="0.15">
      <c r="B20" s="275"/>
      <c r="C20" s="262">
        <f>C15</f>
        <v>0</v>
      </c>
      <c r="D20" s="263"/>
      <c r="E20" s="251" t="str">
        <f ca="1">IFERROR(SUMIFS(INDIRECT($B$9&amp;"!$Q$5:$Q$299"),INDIRECT($B$9&amp;"!$C$5:$C$299"),$E$4,INDIRECT($B$9&amp;"!$B$5:$B$299"),$B$11),"")</f>
        <v/>
      </c>
      <c r="F20" s="252"/>
      <c r="G20" s="251" t="str">
        <f ca="1">IFERROR(SUMIFS(INDIRECT($B$9&amp;"!$R$5:$R$299"),INDIRECT($B$9&amp;"!$C$5:$C$299"),$E$4,INDIRECT($B$9&amp;"!$B$5:$B$299"),$B$11),"")</f>
        <v/>
      </c>
      <c r="H20" s="252"/>
      <c r="I20" s="251" t="str">
        <f ca="1">IFERROR(SUMIFS(INDIRECT($B$9&amp;"!$S$5:$S$299"),INDIRECT($B$9&amp;"!$C$5:$C$299"),$E$4,INDIRECT($B$9&amp;"!$B$5:$B$299"),$B$11),"")</f>
        <v/>
      </c>
      <c r="J20" s="252"/>
      <c r="K20" s="251" t="str">
        <f ca="1">IFERROR(SUMIFS(INDIRECT($B$9&amp;"!$T$5:$T$299"),INDIRECT($B$9&amp;"!$C$5:$C$299"),$E$4,INDIRECT($B$9&amp;"!$B$5:$B$299"),$B$11),"")</f>
        <v/>
      </c>
      <c r="L20" s="252"/>
      <c r="M20" s="251" t="str">
        <f ca="1">IFERROR(SUMIFS(INDIRECT($B$9&amp;"!$U$5:$U$299"),INDIRECT($B$9&amp;"!$C$5:$C$299"),$E$4,INDIRECT($B$9&amp;"!$B$5:$B$299"),$B$11),"")</f>
        <v/>
      </c>
      <c r="N20" s="252"/>
      <c r="O20" s="55"/>
    </row>
    <row r="21" spans="2:23" s="11" customFormat="1" ht="16.5" customHeight="1" x14ac:dyDescent="0.15">
      <c r="B21" s="275"/>
      <c r="C21" s="262">
        <f>C16</f>
        <v>0</v>
      </c>
      <c r="D21" s="263"/>
      <c r="E21" s="253" t="str">
        <f ca="1">IFERROR(SUMIFS(INDIRECT($B$9&amp;"!$Q$5:$Q$299"),INDIRECT($B$9&amp;"!$C$5:$C$299"),$C$21,INDIRECT($B$9&amp;"!$B$5:$B$299"),$B$11),"")</f>
        <v/>
      </c>
      <c r="F21" s="254"/>
      <c r="G21" s="253" t="str">
        <f ca="1">IFERROR(SUMIFS(INDIRECT($B$9&amp;"!$R$5:$R$299"),INDIRECT($B$9&amp;"!$C$5:$C$299"),$C$21,INDIRECT($B$9&amp;"!$B$5:$B$299"),$B$11),"")</f>
        <v/>
      </c>
      <c r="H21" s="254"/>
      <c r="I21" s="253" t="str">
        <f ca="1">IFERROR(SUMIFS(INDIRECT($B$9&amp;"!$S$5:$S$299"),INDIRECT($B$9&amp;"!$C$5:$C$299"),$C$21,INDIRECT($B$9&amp;"!$B$5:$B$299"),$B$11),"")</f>
        <v/>
      </c>
      <c r="J21" s="254"/>
      <c r="K21" s="253" t="str">
        <f ca="1">IFERROR(SUMIFS(INDIRECT($B$9&amp;"!$T$5:$T$299"),INDIRECT($B$9&amp;"!$C$5:$C$299"),$C$21,INDIRECT($B$9&amp;"!$B$5:$B$299"),$B$11),"")</f>
        <v/>
      </c>
      <c r="L21" s="254"/>
      <c r="M21" s="253" t="str">
        <f ca="1">IFERROR(SUMIFS(INDIRECT($B$9&amp;"!$U$5:$U$299"),INDIRECT($B$9&amp;"!$C$5:$C$299"),$C$21,INDIRECT($B$9&amp;"!$B$5:$B$299"),$B$11),"")</f>
        <v/>
      </c>
      <c r="N21" s="254"/>
      <c r="O21" s="56"/>
    </row>
    <row r="22" spans="2:23" ht="16.5" customHeight="1" x14ac:dyDescent="0.15">
      <c r="B22" s="276"/>
      <c r="C22" s="262">
        <f>C17</f>
        <v>0</v>
      </c>
      <c r="D22" s="263"/>
      <c r="E22" s="253" t="str">
        <f ca="1">IFERROR(SUMIFS(INDIRECT($B$9&amp;"!$Q$5:$Q$299"),INDIRECT($B$9&amp;"!$C$5:$C$299"),$C$22,INDIRECT($B$9&amp;"!$B$5:$B$299"),$B$11),"")</f>
        <v/>
      </c>
      <c r="F22" s="254"/>
      <c r="G22" s="253" t="str">
        <f ca="1">IFERROR(SUMIFS(INDIRECT($B$9&amp;"!$R$5:$R$299"),INDIRECT($B$9&amp;"!$C$5:$C$299"),$C$22,INDIRECT($B$9&amp;"!$B$5:$B$299"),$B$11),"")</f>
        <v/>
      </c>
      <c r="H22" s="254"/>
      <c r="I22" s="253" t="str">
        <f ca="1">IFERROR(SUMIFS(INDIRECT($B$9&amp;"!$S$5:$S$299"),INDIRECT($B$9&amp;"!$C$5:$C$299"),$C$22,INDIRECT($B$9&amp;"!$B$5:$B$299"),$B$11),"")</f>
        <v/>
      </c>
      <c r="J22" s="254"/>
      <c r="K22" s="253" t="str">
        <f ca="1">IFERROR(SUMIFS(INDIRECT($B$9&amp;"!$T$5:$T$299"),INDIRECT($B$9&amp;"!$C$5:$C$299"),$C$22,INDIRECT($B$9&amp;"!$B$5:$B$299"),$B$11),"")</f>
        <v/>
      </c>
      <c r="L22" s="254"/>
      <c r="M22" s="253" t="str">
        <f ca="1">IFERROR(SUMIFS(INDIRECT($B$9&amp;"!$U$5:$U$299"),INDIRECT($B$9&amp;"!$C$5:$C$299"),$C$22,INDIRECT($B$9&amp;"!$B$5:$B$299"),$B$11),"")</f>
        <v/>
      </c>
      <c r="N22" s="254"/>
      <c r="O22" s="56"/>
    </row>
    <row r="24" spans="2:23" ht="20.25" customHeight="1" x14ac:dyDescent="0.15">
      <c r="B24" s="258" t="str">
        <f>"■"&amp;E4&amp;"及び"&amp;C16&amp;"，"&amp;C17&amp;"の訪問・通所系サービス利用状況グラフ（"&amp;B9&amp;"／"&amp;B11&amp;")"</f>
        <v>■及び，の訪問・通所系サービス利用状況グラフ（／)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</row>
    <row r="25" spans="2:23" x14ac:dyDescent="0.15">
      <c r="B25" s="11"/>
    </row>
    <row r="27" spans="2:23" ht="15.75" customHeight="1" x14ac:dyDescent="0.15"/>
    <row r="28" spans="2:23" ht="15.75" customHeight="1" x14ac:dyDescent="0.15"/>
    <row r="43" spans="2:15" s="11" customFormat="1" x14ac:dyDescent="0.15"/>
    <row r="44" spans="2:15" s="11" customFormat="1" x14ac:dyDescent="0.15"/>
    <row r="45" spans="2:15" s="11" customFormat="1" ht="21" customHeight="1" x14ac:dyDescent="0.15">
      <c r="B45" s="258" t="str">
        <f>"■"&amp;E4&amp;"の"&amp;B9&amp;"サービス利用状況"</f>
        <v>■のサービス利用状況</v>
      </c>
      <c r="C45" s="258"/>
      <c r="D45" s="258"/>
      <c r="E45" s="258"/>
      <c r="F45" s="258"/>
      <c r="G45" s="258"/>
      <c r="H45" s="258"/>
      <c r="I45" s="258"/>
      <c r="J45" s="258"/>
      <c r="K45" s="63"/>
      <c r="L45" s="52"/>
      <c r="M45" s="52"/>
      <c r="N45" s="52"/>
      <c r="O45" s="52"/>
    </row>
    <row r="46" spans="2:15" s="11" customFormat="1" x14ac:dyDescent="0.15"/>
    <row r="47" spans="2:15" s="11" customFormat="1" ht="16.5" customHeight="1" x14ac:dyDescent="0.15">
      <c r="E47" s="255" t="s">
        <v>140</v>
      </c>
      <c r="F47" s="255"/>
      <c r="G47" s="255" t="s">
        <v>141</v>
      </c>
      <c r="H47" s="255"/>
      <c r="I47" s="200" t="s">
        <v>142</v>
      </c>
      <c r="J47" s="259"/>
      <c r="K47" s="200" t="s">
        <v>164</v>
      </c>
      <c r="L47" s="201"/>
      <c r="M47" s="200" t="s">
        <v>185</v>
      </c>
      <c r="N47" s="201"/>
    </row>
    <row r="48" spans="2:15" s="11" customFormat="1" ht="16.5" customHeight="1" x14ac:dyDescent="0.15">
      <c r="B48" s="193" t="s">
        <v>144</v>
      </c>
      <c r="C48" s="256" t="s">
        <v>143</v>
      </c>
      <c r="D48" s="256"/>
      <c r="E48" s="195" t="str">
        <f ca="1">IFERROR((SUMIFS(INDIRECT($B$9&amp;"!$F$5:$F$299"),INDIRECT($B$9&amp;"!$C$5:$C$299"),$E$4,INDIRECT($B$9&amp;"!$B$5:$B$299"),"H25年度")),"")</f>
        <v/>
      </c>
      <c r="F48" s="196"/>
      <c r="G48" s="195" t="str">
        <f ca="1">IFERROR((SUMIFS(INDIRECT($B$9&amp;"!$F$5:$F$299"),INDIRECT($B$9&amp;"!$C$5:$C$299"),$E$4,INDIRECT($B$9&amp;"!$B$5:$B$299"),"H26年度")),"")</f>
        <v/>
      </c>
      <c r="H48" s="196"/>
      <c r="I48" s="195" t="str">
        <f ca="1">IFERROR((SUMIFS(INDIRECT($B$9&amp;"!$F$5:$F$299"),INDIRECT($B$9&amp;"!$C$5:$C$299"),$E$4,INDIRECT($B$9&amp;"!$B$5:$B$299"),"H27年度")),"")</f>
        <v/>
      </c>
      <c r="J48" s="196"/>
      <c r="K48" s="195" t="str">
        <f ca="1">IFERROR((SUMIFS(INDIRECT($B$9&amp;"!$F$5:$F$299"),INDIRECT($B$9&amp;"!$C$5:$C$299"),$E$4,INDIRECT($B$9&amp;"!$B$5:$B$299"),"H28年度")),"")</f>
        <v/>
      </c>
      <c r="L48" s="196"/>
      <c r="M48" s="195" t="str">
        <f ca="1">IFERROR((SUMIFS(INDIRECT($B$9&amp;"!$F$5:$F$299"),INDIRECT($B$9&amp;"!$C$5:$C$299"),$E$4,INDIRECT($B$9&amp;"!$B$5:$B$299"),"H29年度")),"")</f>
        <v/>
      </c>
      <c r="N48" s="196"/>
    </row>
    <row r="49" spans="2:20" s="11" customFormat="1" ht="16.5" customHeight="1" x14ac:dyDescent="0.15">
      <c r="B49" s="193"/>
      <c r="C49" s="257" t="s">
        <v>145</v>
      </c>
      <c r="D49" s="257"/>
      <c r="E49" s="197" t="str">
        <f ca="1">IFERROR((SUMIFS(INDIRECT($B$9&amp;"!$Q$5:$Q$299"),INDIRECT($B$9&amp;"!$C$5:$C$299"),$E$4,INDIRECT($B$9&amp;"!$B$5:$B$299"),"H25年度")),"")</f>
        <v/>
      </c>
      <c r="F49" s="198"/>
      <c r="G49" s="197" t="str">
        <f ca="1">IFERROR((SUMIFS(INDIRECT($B$9&amp;"!$Q$5:$Q$299"),INDIRECT($B$9&amp;"!$C$5:$C$299"),$E$4,INDIRECT($B$9&amp;"!$B$5:$B$299"),"H26年度")),"")</f>
        <v/>
      </c>
      <c r="H49" s="198"/>
      <c r="I49" s="197" t="str">
        <f ca="1">IFERROR((SUMIFS(INDIRECT($B$9&amp;"!$Q$5:$Q$299"),INDIRECT($B$9&amp;"!$C$5:$C$299"),$E$4,INDIRECT($B$9&amp;"!$B$5:$B$299"),"H27年度")),"")</f>
        <v/>
      </c>
      <c r="J49" s="198"/>
      <c r="K49" s="197" t="str">
        <f ca="1">IFERROR((SUMIFS(INDIRECT($B$9&amp;"!$Q$5:$Q$299"),INDIRECT($B$9&amp;"!$C$5:$C$299"),$E$4,INDIRECT($B$9&amp;"!$B$5:$B$299"),"H28年度")),"")</f>
        <v/>
      </c>
      <c r="L49" s="198"/>
      <c r="M49" s="197" t="str">
        <f ca="1">IFERROR((SUMIFS(INDIRECT($B$9&amp;"!$Q$5:$Q$299"),INDIRECT($B$9&amp;"!$C$5:$C$299"),$E$4,INDIRECT($B$9&amp;"!$B$5:$B$299"),"H29年度")),"")</f>
        <v/>
      </c>
      <c r="N49" s="198"/>
    </row>
    <row r="50" spans="2:20" s="11" customFormat="1" ht="16.5" customHeight="1" x14ac:dyDescent="0.15">
      <c r="B50" s="193" t="s">
        <v>146</v>
      </c>
      <c r="C50" s="194" t="s">
        <v>143</v>
      </c>
      <c r="D50" s="194"/>
      <c r="E50" s="195" t="str">
        <f ca="1">IFERROR((SUMIFS(INDIRECT($B$9&amp;"!$G$5:$G$299"),INDIRECT($B$9&amp;"!$C$5:$C$299"),$E$4,INDIRECT($B$9&amp;"!$B$5:$B$299"),"H25年度")),"")</f>
        <v/>
      </c>
      <c r="F50" s="196"/>
      <c r="G50" s="195" t="str">
        <f ca="1">IFERROR((SUMIFS(INDIRECT($B$9&amp;"!$G$5:$G$299"),INDIRECT($B$9&amp;"!$C$5:$C$299"),$E$4,INDIRECT($B$9&amp;"!$B$5:$B$299"),"H26年度")),"")</f>
        <v/>
      </c>
      <c r="H50" s="196"/>
      <c r="I50" s="195" t="str">
        <f ca="1">IFERROR((SUMIFS(INDIRECT($B$9&amp;"!$G$5:$G$299"),INDIRECT($B$9&amp;"!$C$5:$C$299"),$E$4,INDIRECT($B$9&amp;"!$B$5:$B$299"),"H27年度")),"")</f>
        <v/>
      </c>
      <c r="J50" s="196"/>
      <c r="K50" s="195" t="str">
        <f ca="1">IFERROR((SUMIFS(INDIRECT($B$9&amp;"!$G$5:$G$299"),INDIRECT($B$9&amp;"!$C$5:$C$299"),$E$4,INDIRECT($B$9&amp;"!$B$5:$B$299"),"H28年度")),"")</f>
        <v/>
      </c>
      <c r="L50" s="196"/>
      <c r="M50" s="195" t="str">
        <f ca="1">IFERROR((SUMIFS(INDIRECT($B$9&amp;"!$G$5:$G$299"),INDIRECT($B$9&amp;"!$C$5:$C$299"),$E$4,INDIRECT($B$9&amp;"!$B$5:$B$299"),"H29年度")),"")</f>
        <v/>
      </c>
      <c r="N50" s="196"/>
    </row>
    <row r="51" spans="2:20" s="11" customFormat="1" ht="16.5" customHeight="1" x14ac:dyDescent="0.15">
      <c r="B51" s="193"/>
      <c r="C51" s="199" t="s">
        <v>145</v>
      </c>
      <c r="D51" s="199"/>
      <c r="E51" s="197" t="str">
        <f ca="1">IFERROR((SUMIFS(INDIRECT($B$9&amp;"!$R$5:$R$299"),INDIRECT($B$9&amp;"!$C$5:$C$299"),$E$4,INDIRECT($B$9&amp;"!$B$5:$B$299"),"H25年度")),"")</f>
        <v/>
      </c>
      <c r="F51" s="198"/>
      <c r="G51" s="197" t="str">
        <f ca="1">IFERROR((SUMIFS(INDIRECT($B$9&amp;"!$R$5:$R$299"),INDIRECT($B$9&amp;"!$C$5:$C$299"),$E$4,INDIRECT($B$9&amp;"!$B$5:$B$299"),"H26年度")),"")</f>
        <v/>
      </c>
      <c r="H51" s="198"/>
      <c r="I51" s="197" t="str">
        <f ca="1">IFERROR((SUMIFS(INDIRECT($B$9&amp;"!$R$5:$R$299"),INDIRECT($B$9&amp;"!$C$5:$C$299"),$E$4,INDIRECT($B$9&amp;"!$B$5:$B$299"),"H27年度")),"")</f>
        <v/>
      </c>
      <c r="J51" s="198"/>
      <c r="K51" s="197" t="str">
        <f ca="1">IFERROR((SUMIFS(INDIRECT($B$9&amp;"!$R$5:$R$299"),INDIRECT($B$9&amp;"!$C$5:$C$299"),$E$4,INDIRECT($B$9&amp;"!$B$5:$B$299"),"H28年度")),"")</f>
        <v/>
      </c>
      <c r="L51" s="198"/>
      <c r="M51" s="197" t="str">
        <f ca="1">IFERROR((SUMIFS(INDIRECT($B$9&amp;"!$R$5:$R$299"),INDIRECT($B$9&amp;"!$C$5:$C$299"),$E$4,INDIRECT($B$9&amp;"!$B$5:$B$299"),"H29年度")),"")</f>
        <v/>
      </c>
      <c r="N51" s="198"/>
    </row>
    <row r="52" spans="2:20" s="11" customFormat="1" ht="16.5" customHeight="1" x14ac:dyDescent="0.15">
      <c r="B52" s="193" t="s">
        <v>147</v>
      </c>
      <c r="C52" s="256" t="s">
        <v>143</v>
      </c>
      <c r="D52" s="256"/>
      <c r="E52" s="195" t="str">
        <f ca="1">IFERROR((SUMIFS(INDIRECT($B$9&amp;"!$H$5:$H$299"),INDIRECT($B$9&amp;"!$C$5:$C$299"),$E$4,INDIRECT($B$9&amp;"!$B$5:$B$299"),"H25年度")),"")</f>
        <v/>
      </c>
      <c r="F52" s="196"/>
      <c r="G52" s="195" t="str">
        <f ca="1">IFERROR((SUMIFS(INDIRECT($B$9&amp;"!$H$5:$H$299"),INDIRECT($B$9&amp;"!$C$5:$C$299"),$E$4,INDIRECT($B$9&amp;"!$B$5:$B$299"),"H26年度")),"")</f>
        <v/>
      </c>
      <c r="H52" s="196"/>
      <c r="I52" s="195" t="str">
        <f ca="1">IFERROR((SUMIFS(INDIRECT($B$9&amp;"!$H$5:$H$299"),INDIRECT($B$9&amp;"!$C$5:$C$299"),$E$4,INDIRECT($B$9&amp;"!$B$5:$B$299"),"H27年度")),"")</f>
        <v/>
      </c>
      <c r="J52" s="196"/>
      <c r="K52" s="195" t="str">
        <f ca="1">IFERROR((SUMIFS(INDIRECT($B$9&amp;"!$H$5:$H$299"),INDIRECT($B$9&amp;"!$C$5:$C$299"),$E$4,INDIRECT($B$9&amp;"!$B$5:$B$299"),"H28年度")),"")</f>
        <v/>
      </c>
      <c r="L52" s="196"/>
      <c r="M52" s="195" t="str">
        <f ca="1">IFERROR((SUMIFS(INDIRECT($B$9&amp;"!$H$5:$H$299"),INDIRECT($B$9&amp;"!$C$5:$C$299"),$E$4,INDIRECT($B$9&amp;"!$B$5:$B$299"),"H29年度")),"")</f>
        <v/>
      </c>
      <c r="N52" s="196"/>
    </row>
    <row r="53" spans="2:20" s="11" customFormat="1" ht="16.5" customHeight="1" x14ac:dyDescent="0.15">
      <c r="B53" s="193"/>
      <c r="C53" s="257" t="s">
        <v>145</v>
      </c>
      <c r="D53" s="257"/>
      <c r="E53" s="197" t="str">
        <f ca="1">IFERROR((SUMIFS(INDIRECT($B$9&amp;"!$S$5:$S$299"),INDIRECT($B$9&amp;"!$C$5:$C$299"),$E$4,INDIRECT($B$9&amp;"!$B$5:$B$299"),"H25年度")),"")</f>
        <v/>
      </c>
      <c r="F53" s="198"/>
      <c r="G53" s="197" t="str">
        <f ca="1">IFERROR((SUMIFS(INDIRECT($B$9&amp;"!$S$5:$S$299"),INDIRECT($B$9&amp;"!$C$5:$C$299"),$E$4,INDIRECT($B$9&amp;"!$B$5:$B$299"),"H26年度")),"")</f>
        <v/>
      </c>
      <c r="H53" s="198"/>
      <c r="I53" s="197" t="str">
        <f ca="1">IFERROR((SUMIFS(INDIRECT($B$9&amp;"!$S$5:$S$299"),INDIRECT($B$9&amp;"!$C$5:$C$299"),$E$4,INDIRECT($B$9&amp;"!$B$5:$B$299"),"H27年度")),"")</f>
        <v/>
      </c>
      <c r="J53" s="198"/>
      <c r="K53" s="197" t="str">
        <f ca="1">IFERROR((SUMIFS(INDIRECT($B$9&amp;"!$S$5:$S$299"),INDIRECT($B$9&amp;"!$C$5:$C$299"),$E$4,INDIRECT($B$9&amp;"!$B$5:$B$299"),"H28年度")),"")</f>
        <v/>
      </c>
      <c r="L53" s="198"/>
      <c r="M53" s="197" t="str">
        <f ca="1">IFERROR((SUMIFS(INDIRECT($B$9&amp;"!$S$5:$S$299"),INDIRECT($B$9&amp;"!$C$5:$C$299"),$E$4,INDIRECT($B$9&amp;"!$B$5:$B$299"),"H29年度")),"")</f>
        <v/>
      </c>
      <c r="N53" s="198"/>
    </row>
    <row r="54" spans="2:20" s="11" customFormat="1" ht="16.5" customHeight="1" x14ac:dyDescent="0.15">
      <c r="B54" s="193" t="s">
        <v>148</v>
      </c>
      <c r="C54" s="194" t="s">
        <v>143</v>
      </c>
      <c r="D54" s="194"/>
      <c r="E54" s="195" t="str">
        <f ca="1">IFERROR((SUMIFS(INDIRECT($B$9&amp;"!$I$5:$I$299"),INDIRECT($B$9&amp;"!$C$5:$C$299"),$E$4,INDIRECT($B$9&amp;"!$B$5:$B$299"),"H25年度")),"")</f>
        <v/>
      </c>
      <c r="F54" s="196"/>
      <c r="G54" s="195" t="str">
        <f ca="1">IFERROR((SUMIFS(INDIRECT($B$9&amp;"!$I$5:$I$299"),INDIRECT($B$9&amp;"!$C$5:$C$299"),$E$4,INDIRECT($B$9&amp;"!$B$5:$B$299"),"H26年度")),"")</f>
        <v/>
      </c>
      <c r="H54" s="196"/>
      <c r="I54" s="195" t="str">
        <f ca="1">IFERROR((SUMIFS(INDIRECT($B$9&amp;"!$I$5:$I$299"),INDIRECT($B$9&amp;"!$C$5:$C$299"),$E$4,INDIRECT($B$9&amp;"!$B$5:$B$299"),"H27年度")),"")</f>
        <v/>
      </c>
      <c r="J54" s="196"/>
      <c r="K54" s="195" t="str">
        <f ca="1">IFERROR((SUMIFS(INDIRECT($B$9&amp;"!$I$5:$I$299"),INDIRECT($B$9&amp;"!$C$5:$C$299"),$E$4,INDIRECT($B$9&amp;"!$B$5:$B$299"),"H28年度")),"")</f>
        <v/>
      </c>
      <c r="L54" s="196"/>
      <c r="M54" s="195" t="str">
        <f ca="1">IFERROR((SUMIFS(INDIRECT($B$9&amp;"!$I$5:$I$299"),INDIRECT($B$9&amp;"!$C$5:$C$299"),$E$4,INDIRECT($B$9&amp;"!$B$5:$B$299"),"H29年度")),"")</f>
        <v/>
      </c>
      <c r="N54" s="196"/>
    </row>
    <row r="55" spans="2:20" s="11" customFormat="1" ht="16.5" customHeight="1" x14ac:dyDescent="0.15">
      <c r="B55" s="193"/>
      <c r="C55" s="199" t="s">
        <v>145</v>
      </c>
      <c r="D55" s="199"/>
      <c r="E55" s="197" t="str">
        <f ca="1">IFERROR((SUMIFS(INDIRECT($B$9&amp;"!$T$5:$T$299"),INDIRECT($B$9&amp;"!$C$5:$C$299"),$E$4,INDIRECT($B$9&amp;"!$B$5:$B$299"),"H25年度")),"")</f>
        <v/>
      </c>
      <c r="F55" s="198"/>
      <c r="G55" s="197" t="str">
        <f ca="1">IFERROR((SUMIFS(INDIRECT($B$9&amp;"!$T$5:$T$299"),INDIRECT($B$9&amp;"!$C$5:$C$299"),$E$4,INDIRECT($B$9&amp;"!$B$5:$B$299"),"H26年度")),"")</f>
        <v/>
      </c>
      <c r="H55" s="198"/>
      <c r="I55" s="197" t="str">
        <f ca="1">IFERROR((SUMIFS(INDIRECT($B$9&amp;"!$T$5:$T$299"),INDIRECT($B$9&amp;"!$C$5:$C$299"),$E$4,INDIRECT($B$9&amp;"!$B$5:$B$299"),"H27年度")),"")</f>
        <v/>
      </c>
      <c r="J55" s="198"/>
      <c r="K55" s="197" t="str">
        <f ca="1">IFERROR((SUMIFS(INDIRECT($B$9&amp;"!$T$5:$T$299"),INDIRECT($B$9&amp;"!$C$5:$C$299"),$E$4,INDIRECT($B$9&amp;"!$B$5:$B$299"),"H28年度")),"")</f>
        <v/>
      </c>
      <c r="L55" s="198"/>
      <c r="M55" s="197" t="str">
        <f ca="1">IFERROR((SUMIFS(INDIRECT($B$9&amp;"!$T$5:$T$299"),INDIRECT($B$9&amp;"!$C$5:$C$299"),$E$4,INDIRECT($B$9&amp;"!$B$5:$B$299"),"H29年度")),"")</f>
        <v/>
      </c>
      <c r="N55" s="198"/>
    </row>
    <row r="56" spans="2:20" s="11" customFormat="1" ht="16.5" customHeight="1" x14ac:dyDescent="0.15">
      <c r="B56" s="193" t="s">
        <v>149</v>
      </c>
      <c r="C56" s="194" t="s">
        <v>143</v>
      </c>
      <c r="D56" s="194"/>
      <c r="E56" s="195" t="str">
        <f ca="1">IFERROR((SUMIFS(INDIRECT($B$9&amp;"!$J$5:$J$299"),INDIRECT($B$9&amp;"!$C$5:$C$299"),$E$4,INDIRECT($B$9&amp;"!$B$5:$B$299"),"H25年度")),"")</f>
        <v/>
      </c>
      <c r="F56" s="196"/>
      <c r="G56" s="195" t="str">
        <f ca="1">IFERROR((SUMIFS(INDIRECT($B$9&amp;"!$J$5:$J$299"),INDIRECT($B$9&amp;"!$C$5:$C$299"),$E$4,INDIRECT($B$9&amp;"!$B$5:$B$299"),"H26年度")),"")</f>
        <v/>
      </c>
      <c r="H56" s="196"/>
      <c r="I56" s="195" t="str">
        <f ca="1">IFERROR((SUMIFS(INDIRECT($B$9&amp;"!$J$5:$J$299"),INDIRECT($B$9&amp;"!$C$5:$C$299"),$E$4,INDIRECT($B$9&amp;"!$B$5:$B$299"),"H27年度")),"")</f>
        <v/>
      </c>
      <c r="J56" s="196"/>
      <c r="K56" s="195" t="str">
        <f ca="1">IFERROR((SUMIFS(INDIRECT($B$9&amp;"!$J$5:$J$299"),INDIRECT($B$9&amp;"!$C$5:$C$299"),$E$4,INDIRECT($B$9&amp;"!$B$5:$B$299"),"H28年度")),"")</f>
        <v/>
      </c>
      <c r="L56" s="196"/>
      <c r="M56" s="195" t="str">
        <f ca="1">IFERROR((SUMIFS(INDIRECT($B$9&amp;"!$J$5:$J$299"),INDIRECT($B$9&amp;"!$C$5:$C$299"),$E$4,INDIRECT($B$9&amp;"!$B$5:$B$299"),"H29年度")),"")</f>
        <v/>
      </c>
      <c r="N56" s="196"/>
    </row>
    <row r="57" spans="2:20" s="11" customFormat="1" ht="16.5" customHeight="1" x14ac:dyDescent="0.15">
      <c r="B57" s="193"/>
      <c r="C57" s="199" t="s">
        <v>145</v>
      </c>
      <c r="D57" s="199"/>
      <c r="E57" s="197" t="str">
        <f ca="1">IFERROR((SUMIFS(INDIRECT($B$9&amp;"!$U$5:$U$299"),INDIRECT($B$9&amp;"!$C$5:$C$299"),$E$4,INDIRECT($B$9&amp;"!$B$5:$B$299"),"H25年度")),"")</f>
        <v/>
      </c>
      <c r="F57" s="198"/>
      <c r="G57" s="197" t="str">
        <f ca="1">IFERROR((SUMIFS(INDIRECT($B$9&amp;"!$U$5:$U$299"),INDIRECT($B$9&amp;"!$C$5:$C$299"),$E$4,INDIRECT($B$9&amp;"!$B$5:$B$299"),"H26年度")),"")</f>
        <v/>
      </c>
      <c r="H57" s="198"/>
      <c r="I57" s="197" t="str">
        <f ca="1">IFERROR((SUMIFS(INDIRECT($B$9&amp;"!$U$5:$U$299"),INDIRECT($B$9&amp;"!$C$5:$C$299"),$E$4,INDIRECT($B$9&amp;"!$B$5:$B$299"),"H27年度")),"")</f>
        <v/>
      </c>
      <c r="J57" s="198"/>
      <c r="K57" s="197" t="str">
        <f ca="1">IFERROR((SUMIFS(INDIRECT($B$9&amp;"!$U$5:$U$299"),INDIRECT($B$9&amp;"!$C$5:$C$299"),$E$4,INDIRECT($B$9&amp;"!$B$5:$B$299"),"H28年度")),"")</f>
        <v/>
      </c>
      <c r="L57" s="198"/>
      <c r="M57" s="197" t="str">
        <f ca="1">IFERROR((SUMIFS(INDIRECT($B$9&amp;"!$U$5:$U$299"),INDIRECT($B$9&amp;"!$C$5:$C$299"),$E$4,INDIRECT($B$9&amp;"!$B$5:$B$299"),"H29年度")),"")</f>
        <v/>
      </c>
      <c r="N57" s="198"/>
    </row>
    <row r="58" spans="2:20" s="11" customFormat="1" ht="16.5" customHeight="1" x14ac:dyDescent="0.15">
      <c r="B58" s="193" t="s">
        <v>150</v>
      </c>
      <c r="C58" s="194" t="s">
        <v>143</v>
      </c>
      <c r="D58" s="194"/>
      <c r="E58" s="195" t="str">
        <f ca="1">IFERROR((SUMIFS(INDIRECT($B$9&amp;"!$K$5:$K$299"),INDIRECT($B$9&amp;"!$C$5:$C$299"),$E$4,INDIRECT($B$9&amp;"!$B$5:$B$299"),"H25年度")),"")</f>
        <v/>
      </c>
      <c r="F58" s="196"/>
      <c r="G58" s="195" t="str">
        <f ca="1">IFERROR((SUMIFS(INDIRECT($B$9&amp;"!$K$5:$K$299"),INDIRECT($B$9&amp;"!$C$5:$C$299"),$E$4,INDIRECT($B$9&amp;"!$B$5:$B$299"),"H26年度")),"")</f>
        <v/>
      </c>
      <c r="H58" s="196"/>
      <c r="I58" s="195" t="str">
        <f ca="1">IFERROR((SUMIFS(INDIRECT($B$9&amp;"!$K$5:$K$299"),INDIRECT($B$9&amp;"!$C$5:$C$299"),$E$4,INDIRECT($B$9&amp;"!$B$5:$B$299"),"H27年度")),"")</f>
        <v/>
      </c>
      <c r="J58" s="196"/>
      <c r="K58" s="195" t="str">
        <f ca="1">IFERROR((SUMIFS(INDIRECT($B$9&amp;"!$K$5:$K$299"),INDIRECT($B$9&amp;"!$C$5:$C$299"),$E$4,INDIRECT($B$9&amp;"!$B$5:$B$299"),"H28年度")),"")</f>
        <v/>
      </c>
      <c r="L58" s="196"/>
      <c r="M58" s="195" t="str">
        <f ca="1">IFERROR((SUMIFS(INDIRECT($B$9&amp;"!$K$5:$K$299"),INDIRECT($B$9&amp;"!$C$5:$C$299"),$E$4,INDIRECT($B$9&amp;"!$B$5:$B$299"),"H29年度")),"")</f>
        <v/>
      </c>
      <c r="N58" s="196"/>
    </row>
    <row r="59" spans="2:20" s="11" customFormat="1" ht="16.5" customHeight="1" x14ac:dyDescent="0.15">
      <c r="B59" s="193"/>
      <c r="C59" s="199" t="s">
        <v>145</v>
      </c>
      <c r="D59" s="199"/>
      <c r="E59" s="197" t="str">
        <f ca="1">IFERROR((SUMIFS(INDIRECT($B$9&amp;"!$V$5:$V$299"),INDIRECT($B$9&amp;"!$C$5:$C$299"),$E$4,INDIRECT($B$9&amp;"!$B$5:$B$299"),"H25年度")),"")</f>
        <v/>
      </c>
      <c r="F59" s="198"/>
      <c r="G59" s="197" t="str">
        <f ca="1">IFERROR((SUMIFS(INDIRECT($B$9&amp;"!$V$5:$V$299"),INDIRECT($B$9&amp;"!$C$5:$C$299"),$E$4,INDIRECT($B$9&amp;"!$B$5:$B$299"),"H26年度")),"")</f>
        <v/>
      </c>
      <c r="H59" s="198"/>
      <c r="I59" s="197" t="str">
        <f ca="1">IFERROR((SUMIFS(INDIRECT($B$9&amp;"!$V$5:$V$299"),INDIRECT($B$9&amp;"!$C$5:$C$299"),$E$4,INDIRECT($B$9&amp;"!$B$5:$B$299"),"H27年度")),"")</f>
        <v/>
      </c>
      <c r="J59" s="198"/>
      <c r="K59" s="197" t="str">
        <f ca="1">IFERROR((SUMIFS(INDIRECT($B$9&amp;"!$V$5:$V$299"),INDIRECT($B$9&amp;"!$C$5:$C$299"),$E$4,INDIRECT($B$9&amp;"!$B$5:$B$299"),"H28年度")),"")</f>
        <v/>
      </c>
      <c r="L59" s="198"/>
      <c r="M59" s="197" t="str">
        <f ca="1">IFERROR((SUMIFS(INDIRECT($B$9&amp;"!$V$5:$V$299"),INDIRECT($B$9&amp;"!$C$5:$C$299"),$E$4,INDIRECT($B$9&amp;"!$B$5:$B$299"),"H29年度")),"")</f>
        <v/>
      </c>
      <c r="N59" s="198"/>
    </row>
    <row r="60" spans="2:20" s="11" customFormat="1" ht="16.5" customHeight="1" x14ac:dyDescent="0.15">
      <c r="B60" s="58" t="s">
        <v>151</v>
      </c>
      <c r="C60" s="58"/>
      <c r="D60" s="58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1"/>
      <c r="P60" s="61"/>
      <c r="Q60" s="61"/>
      <c r="R60" s="61"/>
      <c r="S60" s="59"/>
      <c r="T60" s="59"/>
    </row>
    <row r="61" spans="2:20" s="11" customFormat="1" ht="16.5" customHeight="1" x14ac:dyDescent="0.15">
      <c r="B61" s="60"/>
      <c r="C61" s="58"/>
      <c r="D61" s="58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59"/>
      <c r="T61" s="59"/>
    </row>
    <row r="62" spans="2:20" s="11" customFormat="1" ht="16.5" customHeight="1" x14ac:dyDescent="0.15">
      <c r="B62" s="60"/>
      <c r="C62" s="58"/>
      <c r="D62" s="58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59"/>
      <c r="T62" s="59"/>
    </row>
    <row r="63" spans="2:20" s="11" customFormat="1" ht="16.5" customHeight="1" x14ac:dyDescent="0.15">
      <c r="B63" s="60"/>
      <c r="C63" s="58"/>
      <c r="D63" s="58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59"/>
      <c r="T63" s="59"/>
    </row>
    <row r="64" spans="2:20" s="11" customFormat="1" ht="16.5" customHeight="1" x14ac:dyDescent="0.15">
      <c r="B64" s="60"/>
      <c r="C64" s="58"/>
      <c r="D64" s="58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59"/>
      <c r="T64" s="59"/>
    </row>
    <row r="65" spans="2:20" s="11" customFormat="1" ht="16.5" customHeight="1" x14ac:dyDescent="0.15">
      <c r="B65" s="60"/>
      <c r="C65" s="58"/>
      <c r="D65" s="58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59"/>
      <c r="T65" s="59"/>
    </row>
    <row r="66" spans="2:20" s="11" customFormat="1" ht="16.5" customHeight="1" x14ac:dyDescent="0.15">
      <c r="B66" s="60"/>
      <c r="C66" s="58"/>
      <c r="D66" s="58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59"/>
      <c r="T66" s="59"/>
    </row>
    <row r="67" spans="2:20" s="11" customFormat="1" ht="16.5" customHeight="1" x14ac:dyDescent="0.15">
      <c r="B67" s="60"/>
      <c r="C67" s="58"/>
      <c r="D67" s="58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59"/>
      <c r="T67" s="59"/>
    </row>
    <row r="68" spans="2:20" s="11" customFormat="1" ht="16.5" customHeight="1" x14ac:dyDescent="0.15">
      <c r="B68" s="60"/>
      <c r="C68" s="58"/>
      <c r="D68" s="58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59"/>
      <c r="T68" s="59"/>
    </row>
    <row r="69" spans="2:20" s="11" customFormat="1" ht="16.5" customHeight="1" x14ac:dyDescent="0.15">
      <c r="B69" s="60"/>
      <c r="C69" s="58"/>
      <c r="D69" s="58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59"/>
      <c r="T69" s="59"/>
    </row>
    <row r="70" spans="2:20" s="11" customFormat="1" ht="16.5" customHeight="1" x14ac:dyDescent="0.15">
      <c r="B70" s="60"/>
      <c r="C70" s="58"/>
      <c r="D70" s="58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59"/>
      <c r="T70" s="59"/>
    </row>
    <row r="71" spans="2:20" s="11" customFormat="1" ht="16.5" customHeight="1" x14ac:dyDescent="0.15">
      <c r="B71" s="60"/>
      <c r="C71" s="58"/>
      <c r="D71" s="58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59"/>
      <c r="T71" s="59"/>
    </row>
    <row r="72" spans="2:20" s="11" customFormat="1" ht="16.5" customHeight="1" x14ac:dyDescent="0.15">
      <c r="B72" s="60"/>
      <c r="C72" s="58"/>
      <c r="D72" s="58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59"/>
      <c r="T72" s="59"/>
    </row>
    <row r="73" spans="2:20" s="11" customFormat="1" ht="16.5" customHeight="1" x14ac:dyDescent="0.15">
      <c r="B73" s="60"/>
      <c r="C73" s="58"/>
      <c r="D73" s="58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59"/>
      <c r="T73" s="59"/>
    </row>
    <row r="74" spans="2:20" s="11" customFormat="1" ht="16.5" customHeight="1" x14ac:dyDescent="0.15">
      <c r="B74" s="60"/>
      <c r="C74" s="58"/>
      <c r="D74" s="58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59"/>
      <c r="T74" s="59"/>
    </row>
    <row r="75" spans="2:20" s="11" customFormat="1" ht="16.5" customHeight="1" x14ac:dyDescent="0.15">
      <c r="B75" s="60"/>
      <c r="C75" s="58"/>
      <c r="D75" s="58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59"/>
      <c r="T75" s="59"/>
    </row>
    <row r="76" spans="2:20" s="11" customFormat="1" ht="16.5" customHeight="1" x14ac:dyDescent="0.15">
      <c r="B76" s="60"/>
      <c r="C76" s="58"/>
      <c r="D76" s="58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59"/>
      <c r="T76" s="59"/>
    </row>
    <row r="77" spans="2:20" s="11" customFormat="1" ht="16.5" customHeight="1" x14ac:dyDescent="0.15">
      <c r="B77" s="60"/>
      <c r="C77" s="58"/>
      <c r="D77" s="58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59"/>
      <c r="T77" s="59"/>
    </row>
    <row r="78" spans="2:20" s="11" customFormat="1" ht="16.5" customHeight="1" x14ac:dyDescent="0.15">
      <c r="B78" s="60"/>
      <c r="C78" s="58"/>
      <c r="D78" s="58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59"/>
      <c r="T78" s="59"/>
    </row>
    <row r="79" spans="2:20" s="11" customFormat="1" ht="16.5" customHeight="1" x14ac:dyDescent="0.15">
      <c r="B79" s="60"/>
      <c r="C79" s="58"/>
      <c r="D79" s="58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59"/>
      <c r="T79" s="59"/>
    </row>
    <row r="80" spans="2:20" s="11" customFormat="1" ht="16.5" customHeight="1" x14ac:dyDescent="0.15">
      <c r="B80" s="60"/>
      <c r="C80" s="58"/>
      <c r="D80" s="58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59"/>
      <c r="T80" s="59"/>
    </row>
    <row r="81" spans="2:20" s="11" customFormat="1" x14ac:dyDescent="0.15"/>
    <row r="82" spans="2:20" s="11" customFormat="1" ht="21" customHeight="1" x14ac:dyDescent="0.15">
      <c r="B82" s="258" t="str">
        <f>"■"&amp;E4&amp;"及び"&amp;C16&amp;"，"&amp;C17&amp;"の訪問・通所系サービスの利用状況（一覧・レーダーチャート／"&amp;B9&amp;"／"&amp;B11&amp;"）"</f>
        <v>■及び，の訪問・通所系サービスの利用状況（一覧・レーダーチャート／／）</v>
      </c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</row>
    <row r="83" spans="2:20" s="11" customFormat="1" ht="7.5" customHeight="1" x14ac:dyDescent="0.15"/>
    <row r="84" spans="2:20" ht="16.5" customHeight="1" x14ac:dyDescent="0.15">
      <c r="B84" s="209"/>
      <c r="C84" s="210"/>
      <c r="D84" s="211"/>
      <c r="E84" s="206" t="s">
        <v>112</v>
      </c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8"/>
    </row>
    <row r="85" spans="2:20" ht="16.5" customHeight="1" x14ac:dyDescent="0.15">
      <c r="B85" s="212"/>
      <c r="C85" s="213"/>
      <c r="D85" s="214"/>
      <c r="E85" s="205" t="s">
        <v>92</v>
      </c>
      <c r="F85" s="205"/>
      <c r="G85" s="205"/>
      <c r="H85" s="205"/>
      <c r="I85" s="205"/>
      <c r="J85" s="205"/>
      <c r="K85" s="205"/>
      <c r="L85" s="205"/>
      <c r="M85" s="202" t="s">
        <v>93</v>
      </c>
      <c r="N85" s="203"/>
      <c r="O85" s="203"/>
      <c r="P85" s="203"/>
      <c r="Q85" s="203"/>
      <c r="R85" s="203"/>
      <c r="S85" s="203"/>
      <c r="T85" s="204"/>
    </row>
    <row r="86" spans="2:20" ht="48" customHeight="1" x14ac:dyDescent="0.15">
      <c r="B86" s="215"/>
      <c r="C86" s="216"/>
      <c r="D86" s="217"/>
      <c r="E86" s="238" t="s">
        <v>94</v>
      </c>
      <c r="F86" s="238"/>
      <c r="G86" s="238" t="s">
        <v>95</v>
      </c>
      <c r="H86" s="238"/>
      <c r="I86" s="238" t="s">
        <v>96</v>
      </c>
      <c r="J86" s="238"/>
      <c r="K86" s="238" t="s">
        <v>97</v>
      </c>
      <c r="L86" s="238"/>
      <c r="M86" s="228" t="s">
        <v>98</v>
      </c>
      <c r="N86" s="229"/>
      <c r="O86" s="228" t="s">
        <v>99</v>
      </c>
      <c r="P86" s="229"/>
      <c r="Q86" s="228" t="s">
        <v>100</v>
      </c>
      <c r="R86" s="229"/>
      <c r="S86" s="228" t="s">
        <v>111</v>
      </c>
      <c r="T86" s="229"/>
    </row>
    <row r="87" spans="2:20" ht="14.25" x14ac:dyDescent="0.15">
      <c r="B87" s="209" t="s">
        <v>101</v>
      </c>
      <c r="C87" s="239">
        <f>C15</f>
        <v>0</v>
      </c>
      <c r="D87" s="240"/>
      <c r="E87" s="232">
        <f>SUMIFS(訪問介護!$V$5:$V$381,訪問介護!$N$5:$N$381,$C$87,訪問介護!$M$5:$M$381,$B$11)</f>
        <v>0</v>
      </c>
      <c r="F87" s="232"/>
      <c r="G87" s="232">
        <f>SUMIFS(訪問入浴介護!$V$5:$V$381,訪問入浴介護!$N$5:$N$381,$C$87,訪問入浴介護!$M$5:$M$381,$B$11)</f>
        <v>0</v>
      </c>
      <c r="H87" s="232"/>
      <c r="I87" s="232">
        <f>SUMIFS(訪問看護!$V$5:$V$381,訪問看護!$N$5:$N$381,$C$87,訪問看護!$M$5:$M$381,$B$11)</f>
        <v>0</v>
      </c>
      <c r="J87" s="232"/>
      <c r="K87" s="232">
        <f>SUMIFS(訪問リハ!$V$5:$V$381,訪問リハ!$N$5:$N$381,$C$87,訪問リハ!$M$5:$M$381,$B$11)</f>
        <v>0</v>
      </c>
      <c r="L87" s="232"/>
      <c r="M87" s="230">
        <f>SUMIFS(通所介護!$V$5:$V$381,通所介護!$N$5:$N$381,$C$87,通所介護!$M$5:$M$381,$B$11)</f>
        <v>0</v>
      </c>
      <c r="N87" s="231"/>
      <c r="O87" s="230">
        <f>SUMIFS(通所リハ!$V$5:$V$381,通所リハ!$N$5:$N$381,$C$87,通所リハ!$M$5:$M$381,$B$11)</f>
        <v>0</v>
      </c>
      <c r="P87" s="231"/>
      <c r="Q87" s="230">
        <f>SUMIFS(短期入所生活介護!$V$5:$V$381,短期入所生活介護!$N$5:$N$381,$C$87,短期入所生活介護!$M$5:$M$381,$B$11)</f>
        <v>0</v>
      </c>
      <c r="R87" s="231"/>
      <c r="S87" s="230">
        <f>SUMIFS(短期入所療養介護!$V$5:$V$381,短期入所療養介護!$N$5:$N$381,$C$87,短期入所療養介護!$M$5:$M$381,$B$11)</f>
        <v>0</v>
      </c>
      <c r="T87" s="231"/>
    </row>
    <row r="88" spans="2:20" ht="14.25" x14ac:dyDescent="0.15">
      <c r="B88" s="212"/>
      <c r="C88" s="241">
        <f>C16</f>
        <v>0</v>
      </c>
      <c r="D88" s="242"/>
      <c r="E88" s="233">
        <f>SUMIFS(訪問介護!$V$5:$V$381,訪問介護!$N$5:$N$381,$C$88,訪問介護!$M$5:$M$381,$B$11)</f>
        <v>0</v>
      </c>
      <c r="F88" s="233"/>
      <c r="G88" s="233">
        <f>SUMIFS(訪問入浴介護!$V$5:$V$381,訪問入浴介護!$N$5:$N$381,$C$88,訪問入浴介護!$M$5:$M$381,$B$11)</f>
        <v>0</v>
      </c>
      <c r="H88" s="233"/>
      <c r="I88" s="233">
        <f>SUMIFS(訪問看護!$V$5:$V$381,訪問看護!$N$5:$N$381,$C$88,訪問看護!$M$5:$M$381,$B$11)</f>
        <v>0</v>
      </c>
      <c r="J88" s="233"/>
      <c r="K88" s="233">
        <f>SUMIFS(訪問リハ!$V$5:$V$381,訪問リハ!$N$5:$N$381,$C$88,訪問リハ!$M$5:$M$381,$B$11)</f>
        <v>0</v>
      </c>
      <c r="L88" s="233"/>
      <c r="M88" s="222">
        <f>SUMIFS(通所介護!$V$5:$V$381,通所介護!$N$5:$N$381,$C$88,通所介護!$M$5:$M$381,$B$11)</f>
        <v>0</v>
      </c>
      <c r="N88" s="223"/>
      <c r="O88" s="222">
        <f>SUMIFS(通所リハ!$V$5:$V$381,通所リハ!$N$5:$N$381,$C$88,通所リハ!$M$5:$M$381,$B$11)</f>
        <v>0</v>
      </c>
      <c r="P88" s="223"/>
      <c r="Q88" s="222">
        <f>SUMIFS(短期入所生活介護!$V$5:$V$381,短期入所生活介護!$N$5:$N$381,$C$88,短期入所生活介護!$M$5:$M$381,$B$11)</f>
        <v>0</v>
      </c>
      <c r="R88" s="223"/>
      <c r="S88" s="222">
        <f>SUMIFS(短期入所療養介護!$V$5:$V$381,短期入所療養介護!$N$5:$N$381,$C$88,短期入所療養介護!$M$5:$M$381,$B$11)</f>
        <v>0</v>
      </c>
      <c r="T88" s="223"/>
    </row>
    <row r="89" spans="2:20" ht="14.25" x14ac:dyDescent="0.15">
      <c r="B89" s="215"/>
      <c r="C89" s="243">
        <f>C17</f>
        <v>0</v>
      </c>
      <c r="D89" s="244"/>
      <c r="E89" s="234">
        <f>SUMIFS(訪問介護!$V$5:$V$381,訪問介護!$N$5:$N$381,$C$89,訪問介護!$M$5:$M$381,$B$11)</f>
        <v>0</v>
      </c>
      <c r="F89" s="234"/>
      <c r="G89" s="234">
        <f>SUMIFS(訪問入浴介護!$V$5:$V$381,訪問入浴介護!$N$5:$N$381,$C$89,訪問入浴介護!$M$5:$M$381,$B$11)</f>
        <v>0</v>
      </c>
      <c r="H89" s="234"/>
      <c r="I89" s="234">
        <f>SUMIFS(訪問看護!$V$5:$V$381,訪問看護!$N$5:$N$381,$C$89,訪問看護!$M$5:$M$381,$B$11)</f>
        <v>0</v>
      </c>
      <c r="J89" s="234"/>
      <c r="K89" s="234">
        <f>SUMIFS(訪問リハ!$V$5:$V$381,訪問リハ!$N$5:$N$381,$C$89,訪問リハ!$M$5:$M$381,$B$11)</f>
        <v>0</v>
      </c>
      <c r="L89" s="234"/>
      <c r="M89" s="224">
        <f>SUMIFS(通所介護!$V$5:$V$381,通所介護!$N$5:$N$381,$C$89,通所介護!$M$5:$M$381,$B$11)</f>
        <v>0</v>
      </c>
      <c r="N89" s="225"/>
      <c r="O89" s="224">
        <f>SUMIFS(通所リハ!$V$5:$V$381,通所リハ!$N$5:$N$381,$C$89,通所リハ!$M$5:$M$381,$B$11)</f>
        <v>0</v>
      </c>
      <c r="P89" s="225"/>
      <c r="Q89" s="224">
        <f>SUMIFS(短期入所生活介護!$V$5:$V$381,短期入所生活介護!$N$5:$N$381,$C$89,短期入所生活介護!$M$5:$M$381,$B$11)</f>
        <v>0</v>
      </c>
      <c r="R89" s="225"/>
      <c r="S89" s="224">
        <f>SUMIFS(短期入所療養介護!$V$5:$V$381,短期入所療養介護!$N$5:$N$381,$C$89,短期入所療養介護!$M$5:$M$381,$B$11)</f>
        <v>0</v>
      </c>
      <c r="T89" s="225"/>
    </row>
    <row r="90" spans="2:20" ht="14.25" customHeight="1" x14ac:dyDescent="0.15">
      <c r="B90" s="209" t="s">
        <v>113</v>
      </c>
      <c r="C90" s="245">
        <f>C87</f>
        <v>0</v>
      </c>
      <c r="D90" s="246"/>
      <c r="E90" s="235" t="str">
        <f>IFERROR(E87/E89,"")</f>
        <v/>
      </c>
      <c r="F90" s="235"/>
      <c r="G90" s="235" t="str">
        <f>IFERROR(G87/G89,"")</f>
        <v/>
      </c>
      <c r="H90" s="235"/>
      <c r="I90" s="235" t="str">
        <f>IFERROR(I87/I89,"")</f>
        <v/>
      </c>
      <c r="J90" s="235"/>
      <c r="K90" s="235" t="str">
        <f>IFERROR(K87/K89,"")</f>
        <v/>
      </c>
      <c r="L90" s="235"/>
      <c r="M90" s="226" t="str">
        <f>IFERROR(M87/M89,"")</f>
        <v/>
      </c>
      <c r="N90" s="227"/>
      <c r="O90" s="226" t="str">
        <f>IFERROR(O87/O89,"")</f>
        <v/>
      </c>
      <c r="P90" s="227"/>
      <c r="Q90" s="226" t="str">
        <f>IFERROR(Q87/Q89,"")</f>
        <v/>
      </c>
      <c r="R90" s="227"/>
      <c r="S90" s="226" t="str">
        <f>IFERROR(S87/S89,"")</f>
        <v/>
      </c>
      <c r="T90" s="227"/>
    </row>
    <row r="91" spans="2:20" ht="14.25" x14ac:dyDescent="0.15">
      <c r="B91" s="212"/>
      <c r="C91" s="247">
        <f>C88</f>
        <v>0</v>
      </c>
      <c r="D91" s="248"/>
      <c r="E91" s="236" t="str">
        <f>IFERROR(E88/E89,"")</f>
        <v/>
      </c>
      <c r="F91" s="236"/>
      <c r="G91" s="236" t="str">
        <f>IFERROR(G88/G89,"")</f>
        <v/>
      </c>
      <c r="H91" s="236"/>
      <c r="I91" s="236" t="str">
        <f>IFERROR(I88/I89,"")</f>
        <v/>
      </c>
      <c r="J91" s="236"/>
      <c r="K91" s="236" t="str">
        <f>IFERROR(K88/K89,"")</f>
        <v/>
      </c>
      <c r="L91" s="236"/>
      <c r="M91" s="220" t="str">
        <f>IFERROR(M88/M89,"")</f>
        <v/>
      </c>
      <c r="N91" s="221"/>
      <c r="O91" s="220" t="str">
        <f>IFERROR(O88/O89,"")</f>
        <v/>
      </c>
      <c r="P91" s="221"/>
      <c r="Q91" s="220" t="str">
        <f>IFERROR(Q88/Q89,"")</f>
        <v/>
      </c>
      <c r="R91" s="221"/>
      <c r="S91" s="220" t="str">
        <f>IFERROR(S88/S89,"")</f>
        <v/>
      </c>
      <c r="T91" s="221"/>
    </row>
    <row r="92" spans="2:20" ht="14.25" x14ac:dyDescent="0.15">
      <c r="B92" s="215"/>
      <c r="C92" s="249">
        <f>C89</f>
        <v>0</v>
      </c>
      <c r="D92" s="250"/>
      <c r="E92" s="237" t="str">
        <f>IFERROR(E89/E89,"")</f>
        <v/>
      </c>
      <c r="F92" s="237"/>
      <c r="G92" s="237" t="str">
        <f>IFERROR(G89/G89,"")</f>
        <v/>
      </c>
      <c r="H92" s="237"/>
      <c r="I92" s="237" t="str">
        <f>IFERROR(I89/I89,"")</f>
        <v/>
      </c>
      <c r="J92" s="237"/>
      <c r="K92" s="237" t="str">
        <f>IFERROR(K89/K89,"")</f>
        <v/>
      </c>
      <c r="L92" s="237"/>
      <c r="M92" s="218" t="str">
        <f>IFERROR(M89/M89,"")</f>
        <v/>
      </c>
      <c r="N92" s="219"/>
      <c r="O92" s="218" t="str">
        <f>IFERROR(O89/O89,"")</f>
        <v/>
      </c>
      <c r="P92" s="219"/>
      <c r="Q92" s="218" t="str">
        <f>IFERROR(Q89/Q89,"")</f>
        <v/>
      </c>
      <c r="R92" s="219"/>
      <c r="S92" s="218" t="str">
        <f>IFERROR(S89/S89,"")</f>
        <v/>
      </c>
      <c r="T92" s="219"/>
    </row>
    <row r="93" spans="2:20" ht="5.25" customHeight="1" x14ac:dyDescent="0.15"/>
    <row r="94" spans="2:20" x14ac:dyDescent="0.15">
      <c r="B94" s="10" t="s">
        <v>159</v>
      </c>
      <c r="C94" s="10"/>
    </row>
    <row r="95" spans="2:20" s="11" customFormat="1" x14ac:dyDescent="0.15">
      <c r="B95" s="18" t="str">
        <f>"※２："&amp;C92&amp;"を100とした場合の値。以下のレーダーチャートも同じ"</f>
        <v>※２：0を100とした場合の値。以下のレーダーチャートも同じ</v>
      </c>
      <c r="C95" s="18"/>
    </row>
    <row r="116" spans="16:20" x14ac:dyDescent="0.15">
      <c r="P116" s="11"/>
      <c r="Q116" s="11"/>
      <c r="T116" s="11"/>
    </row>
    <row r="117" spans="16:20" ht="13.5" customHeight="1" x14ac:dyDescent="0.15">
      <c r="P117" s="11"/>
      <c r="Q117" s="11"/>
      <c r="T117" s="11"/>
    </row>
    <row r="118" spans="16:20" x14ac:dyDescent="0.15">
      <c r="P118" s="11"/>
      <c r="Q118" s="11"/>
      <c r="T118" s="11"/>
    </row>
    <row r="119" spans="16:20" x14ac:dyDescent="0.15">
      <c r="P119" s="11"/>
      <c r="Q119" s="11"/>
      <c r="T119" s="11"/>
    </row>
  </sheetData>
  <sheetProtection algorithmName="SHA-512" hashValue="iEbvyQDwpAELpcGH4MGV6x2uCpFuJ43qHQASEdC6lQ8IgTQp1A2R42DOA6b4OjWA9hCuGb17W8D/xyOdrb7KpA==" saltValue="QD2dDonjwJNWwUlUsHNbfw==" spinCount="100000" sheet="1" selectLockedCells="1"/>
  <mergeCells count="214">
    <mergeCell ref="M57:N57"/>
    <mergeCell ref="M58:N58"/>
    <mergeCell ref="M59:N59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B4:D4"/>
    <mergeCell ref="B6:J6"/>
    <mergeCell ref="B8:D8"/>
    <mergeCell ref="B2:T2"/>
    <mergeCell ref="E4:G4"/>
    <mergeCell ref="B14:B17"/>
    <mergeCell ref="B19:B22"/>
    <mergeCell ref="B9:D9"/>
    <mergeCell ref="B18:N18"/>
    <mergeCell ref="B13:N13"/>
    <mergeCell ref="B10:D10"/>
    <mergeCell ref="B11:D11"/>
    <mergeCell ref="C14:D14"/>
    <mergeCell ref="I14:J14"/>
    <mergeCell ref="I15:J15"/>
    <mergeCell ref="I16:J16"/>
    <mergeCell ref="I17:J17"/>
    <mergeCell ref="K15:L15"/>
    <mergeCell ref="K16:L16"/>
    <mergeCell ref="E14:F14"/>
    <mergeCell ref="G14:H14"/>
    <mergeCell ref="C15:D15"/>
    <mergeCell ref="C16:D16"/>
    <mergeCell ref="C17:D17"/>
    <mergeCell ref="E15:F15"/>
    <mergeCell ref="E16:F16"/>
    <mergeCell ref="E17:F17"/>
    <mergeCell ref="B90:B92"/>
    <mergeCell ref="B87:B89"/>
    <mergeCell ref="B82:T82"/>
    <mergeCell ref="B45:J45"/>
    <mergeCell ref="C19:D19"/>
    <mergeCell ref="E19:F19"/>
    <mergeCell ref="M20:N20"/>
    <mergeCell ref="M21:N21"/>
    <mergeCell ref="M22:N22"/>
    <mergeCell ref="C20:D20"/>
    <mergeCell ref="C21:D21"/>
    <mergeCell ref="C22:D22"/>
    <mergeCell ref="I20:J20"/>
    <mergeCell ref="I21:J21"/>
    <mergeCell ref="I22:J22"/>
    <mergeCell ref="K20:L20"/>
    <mergeCell ref="K21:L21"/>
    <mergeCell ref="K22:L22"/>
    <mergeCell ref="E20:F20"/>
    <mergeCell ref="E21:F21"/>
    <mergeCell ref="E22:F22"/>
    <mergeCell ref="M14:N14"/>
    <mergeCell ref="M15:N15"/>
    <mergeCell ref="M17:N17"/>
    <mergeCell ref="M16:N16"/>
    <mergeCell ref="M19:N19"/>
    <mergeCell ref="K17:L17"/>
    <mergeCell ref="K14:L14"/>
    <mergeCell ref="G15:H15"/>
    <mergeCell ref="G16:H16"/>
    <mergeCell ref="G17:H17"/>
    <mergeCell ref="G19:H19"/>
    <mergeCell ref="I19:J19"/>
    <mergeCell ref="K19:L19"/>
    <mergeCell ref="G20:H20"/>
    <mergeCell ref="G21:H21"/>
    <mergeCell ref="G22:H22"/>
    <mergeCell ref="G47:H47"/>
    <mergeCell ref="E48:F48"/>
    <mergeCell ref="G48:H48"/>
    <mergeCell ref="E49:F49"/>
    <mergeCell ref="G49:H49"/>
    <mergeCell ref="B52:B53"/>
    <mergeCell ref="G50:H50"/>
    <mergeCell ref="E51:F51"/>
    <mergeCell ref="G51:H51"/>
    <mergeCell ref="E50:F50"/>
    <mergeCell ref="C48:D48"/>
    <mergeCell ref="C49:D49"/>
    <mergeCell ref="B48:B49"/>
    <mergeCell ref="E47:F47"/>
    <mergeCell ref="B24:Q24"/>
    <mergeCell ref="I47:J47"/>
    <mergeCell ref="C50:D50"/>
    <mergeCell ref="C51:D51"/>
    <mergeCell ref="C52:D52"/>
    <mergeCell ref="C53:D53"/>
    <mergeCell ref="M47:N47"/>
    <mergeCell ref="C54:D54"/>
    <mergeCell ref="C55:D55"/>
    <mergeCell ref="C56:D56"/>
    <mergeCell ref="C57:D57"/>
    <mergeCell ref="B50:B51"/>
    <mergeCell ref="G54:H54"/>
    <mergeCell ref="E55:F55"/>
    <mergeCell ref="G55:H55"/>
    <mergeCell ref="E54:F54"/>
    <mergeCell ref="G52:H52"/>
    <mergeCell ref="E53:F53"/>
    <mergeCell ref="G53:H53"/>
    <mergeCell ref="E52:F52"/>
    <mergeCell ref="B54:B55"/>
    <mergeCell ref="I86:J86"/>
    <mergeCell ref="E90:F90"/>
    <mergeCell ref="E91:F91"/>
    <mergeCell ref="G90:H90"/>
    <mergeCell ref="G91:H91"/>
    <mergeCell ref="I90:J90"/>
    <mergeCell ref="I91:J91"/>
    <mergeCell ref="E92:F92"/>
    <mergeCell ref="G92:H92"/>
    <mergeCell ref="E87:F87"/>
    <mergeCell ref="E88:F88"/>
    <mergeCell ref="E89:F89"/>
    <mergeCell ref="G87:H87"/>
    <mergeCell ref="I87:J87"/>
    <mergeCell ref="I88:J88"/>
    <mergeCell ref="I89:J89"/>
    <mergeCell ref="I92:J92"/>
    <mergeCell ref="C87:D87"/>
    <mergeCell ref="C88:D88"/>
    <mergeCell ref="C89:D89"/>
    <mergeCell ref="C90:D90"/>
    <mergeCell ref="C91:D91"/>
    <mergeCell ref="C92:D92"/>
    <mergeCell ref="E86:F86"/>
    <mergeCell ref="G86:H86"/>
    <mergeCell ref="G88:H88"/>
    <mergeCell ref="G89:H89"/>
    <mergeCell ref="K87:L87"/>
    <mergeCell ref="K88:L88"/>
    <mergeCell ref="K89:L89"/>
    <mergeCell ref="K90:L90"/>
    <mergeCell ref="K91:L91"/>
    <mergeCell ref="K92:L92"/>
    <mergeCell ref="M86:N86"/>
    <mergeCell ref="O86:P86"/>
    <mergeCell ref="O87:P87"/>
    <mergeCell ref="M87:N87"/>
    <mergeCell ref="M88:N88"/>
    <mergeCell ref="M89:N89"/>
    <mergeCell ref="K86:L86"/>
    <mergeCell ref="M91:N91"/>
    <mergeCell ref="Q91:R91"/>
    <mergeCell ref="Q92:R92"/>
    <mergeCell ref="S92:T92"/>
    <mergeCell ref="S91:T91"/>
    <mergeCell ref="S90:T90"/>
    <mergeCell ref="S86:T86"/>
    <mergeCell ref="Q86:R86"/>
    <mergeCell ref="Q87:R87"/>
    <mergeCell ref="Q88:R88"/>
    <mergeCell ref="Q89:R89"/>
    <mergeCell ref="S87:T87"/>
    <mergeCell ref="S88:T88"/>
    <mergeCell ref="S89:T89"/>
    <mergeCell ref="M85:T85"/>
    <mergeCell ref="E85:L85"/>
    <mergeCell ref="E84:T84"/>
    <mergeCell ref="B84:D86"/>
    <mergeCell ref="M92:N92"/>
    <mergeCell ref="O91:P91"/>
    <mergeCell ref="O92:P92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O88:P88"/>
    <mergeCell ref="O89:P89"/>
    <mergeCell ref="O90:P90"/>
    <mergeCell ref="M90:N90"/>
    <mergeCell ref="Q90:R90"/>
    <mergeCell ref="K56:L56"/>
    <mergeCell ref="K57:L57"/>
    <mergeCell ref="K58:L58"/>
    <mergeCell ref="K59:L59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B58:B59"/>
    <mergeCell ref="C58:D58"/>
    <mergeCell ref="G56:H56"/>
    <mergeCell ref="E57:F57"/>
    <mergeCell ref="G57:H57"/>
    <mergeCell ref="E56:F56"/>
    <mergeCell ref="E58:F58"/>
    <mergeCell ref="G58:H58"/>
    <mergeCell ref="C59:D59"/>
    <mergeCell ref="E59:F59"/>
    <mergeCell ref="G59:H59"/>
    <mergeCell ref="B56:B57"/>
  </mergeCells>
  <phoneticPr fontId="3"/>
  <pageMargins left="0.31496062992125984" right="0.11811023622047245" top="0.35433070866141736" bottom="0.15748031496062992" header="0.31496062992125984" footer="0.31496062992125984"/>
  <pageSetup paperSize="9" scale="9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LIST!$C$2:$C$9</xm:f>
          </x14:formula1>
          <xm:sqref>B9:D9</xm:sqref>
        </x14:dataValidation>
        <x14:dataValidation type="list" allowBlank="1" showInputMessage="1" showErrorMessage="1">
          <x14:formula1>
            <xm:f>要介護認定者数!$C$96:$C$141</xm:f>
          </x14:formula1>
          <xm:sqref>C16:C17</xm:sqref>
        </x14:dataValidation>
        <x14:dataValidation type="list" allowBlank="1" showInputMessage="1" showErrorMessage="1">
          <x14:formula1>
            <xm:f>LIST!$D$2:$D$6</xm:f>
          </x14:formula1>
          <xm:sqref>B11:D11</xm:sqref>
        </x14:dataValidation>
        <x14:dataValidation type="list" allowBlank="1" showInputMessage="1" showErrorMessage="1">
          <x14:formula1>
            <xm:f>LIST!$B$2:$B$47</xm:f>
          </x14:formula1>
          <xm:sqref>E4:G4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zoomScale="70" zoomScaleNormal="60" zoomScaleSheetLayoutView="70" workbookViewId="0">
      <selection activeCell="K51" sqref="K51"/>
    </sheetView>
  </sheetViews>
  <sheetFormatPr defaultRowHeight="13.5" x14ac:dyDescent="0.15"/>
  <cols>
    <col min="1" max="1" width="2.125" style="11" customWidth="1"/>
    <col min="2" max="2" width="9.5" style="11" bestFit="1" customWidth="1"/>
    <col min="3" max="3" width="15.5" style="11" bestFit="1" customWidth="1"/>
    <col min="4" max="5" width="9.875" style="11" bestFit="1" customWidth="1"/>
    <col min="6" max="7" width="11.625" style="11" bestFit="1" customWidth="1"/>
    <col min="8" max="9" width="12.875" style="11" bestFit="1" customWidth="1"/>
    <col min="10" max="10" width="11.625" style="11" bestFit="1" customWidth="1"/>
    <col min="11" max="11" width="12.87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125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126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>
        <v>3851</v>
      </c>
      <c r="E5" s="160">
        <v>5041</v>
      </c>
      <c r="F5" s="160">
        <v>64379</v>
      </c>
      <c r="G5" s="160">
        <v>89551</v>
      </c>
      <c r="H5" s="160">
        <v>105992</v>
      </c>
      <c r="I5" s="160">
        <v>106652</v>
      </c>
      <c r="J5" s="160">
        <v>51929</v>
      </c>
      <c r="K5" s="161">
        <f>SUM(D5:J5)</f>
        <v>427395</v>
      </c>
      <c r="M5" s="125" t="s">
        <v>178</v>
      </c>
      <c r="N5" s="121" t="s">
        <v>0</v>
      </c>
      <c r="O5" s="19"/>
      <c r="P5" s="19"/>
      <c r="Q5" s="118">
        <f>F5/要介護認定者数!F4</f>
        <v>6.4026852312282445</v>
      </c>
      <c r="R5" s="118">
        <f>G5/要介護認定者数!G4</f>
        <v>14.261984392419174</v>
      </c>
      <c r="S5" s="118">
        <f>H5/要介護認定者数!H4</f>
        <v>23.142358078602619</v>
      </c>
      <c r="T5" s="118">
        <f>I5/要介護認定者数!I4</f>
        <v>20.664987405541563</v>
      </c>
      <c r="U5" s="118">
        <f>J5/要介護認定者数!J4</f>
        <v>14.188251366120218</v>
      </c>
      <c r="V5" s="119">
        <f>K5/要介護認定者数!K4</f>
        <v>9.6017927749820267</v>
      </c>
    </row>
    <row r="6" spans="2:22" ht="19.5" customHeight="1" x14ac:dyDescent="0.15">
      <c r="B6" s="125" t="s">
        <v>178</v>
      </c>
      <c r="C6" s="123" t="s">
        <v>166</v>
      </c>
      <c r="D6" s="160">
        <f t="shared" ref="D6:K6" si="0">SUM(D7:D15)</f>
        <v>151</v>
      </c>
      <c r="E6" s="160">
        <f t="shared" si="0"/>
        <v>1729</v>
      </c>
      <c r="F6" s="160">
        <f t="shared" si="0"/>
        <v>5693</v>
      </c>
      <c r="G6" s="160">
        <f t="shared" si="0"/>
        <v>15096</v>
      </c>
      <c r="H6" s="160">
        <f t="shared" si="0"/>
        <v>17783</v>
      </c>
      <c r="I6" s="160">
        <f t="shared" si="0"/>
        <v>10921</v>
      </c>
      <c r="J6" s="160">
        <f t="shared" si="0"/>
        <v>6659</v>
      </c>
      <c r="K6" s="161">
        <f t="shared" si="0"/>
        <v>58032</v>
      </c>
      <c r="M6" s="125" t="s">
        <v>178</v>
      </c>
      <c r="N6" s="122" t="s">
        <v>166</v>
      </c>
      <c r="O6" s="19"/>
      <c r="P6" s="19"/>
      <c r="Q6" s="14">
        <f>F6/要介護認定者数!F5</f>
        <v>4.0839311334289814</v>
      </c>
      <c r="R6" s="14">
        <f>G6/要介護認定者数!G5</f>
        <v>7.7494866529774127</v>
      </c>
      <c r="S6" s="14">
        <f>H6/要介護認定者数!H5</f>
        <v>11.240834386852086</v>
      </c>
      <c r="T6" s="14">
        <f>I6/要介護認定者数!I5</f>
        <v>7.9483260553129549</v>
      </c>
      <c r="U6" s="14">
        <f>J6/要介護認定者数!J5</f>
        <v>7.3498896247240619</v>
      </c>
      <c r="V6" s="27">
        <f>K6/要介護認定者数!K5</f>
        <v>6.2825592724910688</v>
      </c>
    </row>
    <row r="7" spans="2:22" ht="19.5" customHeight="1" x14ac:dyDescent="0.15">
      <c r="B7" s="125" t="s">
        <v>178</v>
      </c>
      <c r="C7" s="116" t="s">
        <v>1</v>
      </c>
      <c r="D7" s="160">
        <v>62</v>
      </c>
      <c r="E7" s="160">
        <v>338</v>
      </c>
      <c r="F7" s="160">
        <v>1467</v>
      </c>
      <c r="G7" s="160">
        <v>3454</v>
      </c>
      <c r="H7" s="160">
        <v>2978</v>
      </c>
      <c r="I7" s="160">
        <v>2180</v>
      </c>
      <c r="J7" s="160">
        <v>1675</v>
      </c>
      <c r="K7" s="161">
        <f t="shared" ref="K7:K15" si="1">SUM(D7:J7)</f>
        <v>12154</v>
      </c>
      <c r="M7" s="125" t="s">
        <v>178</v>
      </c>
      <c r="N7" s="121" t="s">
        <v>1</v>
      </c>
      <c r="O7" s="19"/>
      <c r="P7" s="19"/>
      <c r="Q7" s="14">
        <f>F7/要介護認定者数!F6</f>
        <v>4.9728813559322038</v>
      </c>
      <c r="R7" s="14">
        <f>G7/要介護認定者数!G6</f>
        <v>7.5579868708971549</v>
      </c>
      <c r="S7" s="14">
        <f>H7/要介護認定者数!H6</f>
        <v>8.9698795180722897</v>
      </c>
      <c r="T7" s="14">
        <f>I7/要介護認定者数!I6</f>
        <v>8.2264150943396235</v>
      </c>
      <c r="U7" s="14">
        <f>J7/要介護認定者数!J6</f>
        <v>7.6136363636363633</v>
      </c>
      <c r="V7" s="27">
        <f>K7/要介護認定者数!K6</f>
        <v>6.3137662337662341</v>
      </c>
    </row>
    <row r="8" spans="2:22" ht="19.5" customHeight="1" x14ac:dyDescent="0.15">
      <c r="B8" s="125" t="s">
        <v>178</v>
      </c>
      <c r="C8" s="116" t="s">
        <v>2</v>
      </c>
      <c r="D8" s="160">
        <v>2</v>
      </c>
      <c r="E8" s="160">
        <v>151</v>
      </c>
      <c r="F8" s="160">
        <v>245</v>
      </c>
      <c r="G8" s="160">
        <v>1047</v>
      </c>
      <c r="H8" s="160">
        <v>1959</v>
      </c>
      <c r="I8" s="160">
        <v>1220</v>
      </c>
      <c r="J8" s="160">
        <v>859</v>
      </c>
      <c r="K8" s="161">
        <f t="shared" si="1"/>
        <v>5483</v>
      </c>
      <c r="M8" s="125" t="s">
        <v>178</v>
      </c>
      <c r="N8" s="121" t="s">
        <v>2</v>
      </c>
      <c r="O8" s="19"/>
      <c r="P8" s="19"/>
      <c r="Q8" s="14">
        <f>F8/要介護認定者数!F7</f>
        <v>3.6029411764705883</v>
      </c>
      <c r="R8" s="14">
        <f>G8/要介護認定者数!G7</f>
        <v>6.7548387096774194</v>
      </c>
      <c r="S8" s="14">
        <f>H8/要介護認定者数!H7</f>
        <v>14.840909090909092</v>
      </c>
      <c r="T8" s="14">
        <f>I8/要介護認定者数!I7</f>
        <v>14.022988505747126</v>
      </c>
      <c r="U8" s="14">
        <f>J8/要介護認定者数!J7</f>
        <v>13.015151515151516</v>
      </c>
      <c r="V8" s="27">
        <f>K8/要介護認定者数!K7</f>
        <v>8.5272161741835149</v>
      </c>
    </row>
    <row r="9" spans="2:22" ht="19.5" customHeight="1" x14ac:dyDescent="0.15">
      <c r="B9" s="125" t="s">
        <v>178</v>
      </c>
      <c r="C9" s="116" t="s">
        <v>3</v>
      </c>
      <c r="D9" s="160">
        <v>0</v>
      </c>
      <c r="E9" s="160">
        <v>364</v>
      </c>
      <c r="F9" s="160">
        <v>105</v>
      </c>
      <c r="G9" s="160">
        <v>1143</v>
      </c>
      <c r="H9" s="160">
        <v>510</v>
      </c>
      <c r="I9" s="160">
        <v>380</v>
      </c>
      <c r="J9" s="160">
        <v>0</v>
      </c>
      <c r="K9" s="161">
        <f t="shared" si="1"/>
        <v>2502</v>
      </c>
      <c r="M9" s="125" t="s">
        <v>178</v>
      </c>
      <c r="N9" s="121" t="s">
        <v>3</v>
      </c>
      <c r="O9" s="19"/>
      <c r="P9" s="19"/>
      <c r="Q9" s="14">
        <f>F9/要介護認定者数!F8</f>
        <v>7</v>
      </c>
      <c r="R9" s="14">
        <f>G9/要介護認定者数!G8</f>
        <v>33.617647058823529</v>
      </c>
      <c r="S9" s="14">
        <f>H9/要介護認定者数!H8</f>
        <v>17</v>
      </c>
      <c r="T9" s="14">
        <f>I9/要介護認定者数!I8</f>
        <v>14.615384615384615</v>
      </c>
      <c r="U9" s="14">
        <f>J9/要介護認定者数!J8</f>
        <v>0</v>
      </c>
      <c r="V9" s="27">
        <f>K9/要介護認定者数!K8</f>
        <v>13.597826086956522</v>
      </c>
    </row>
    <row r="10" spans="2:22" ht="19.5" customHeight="1" x14ac:dyDescent="0.15">
      <c r="B10" s="125" t="s">
        <v>178</v>
      </c>
      <c r="C10" s="116" t="s">
        <v>4</v>
      </c>
      <c r="D10" s="160">
        <v>23</v>
      </c>
      <c r="E10" s="160">
        <v>46</v>
      </c>
      <c r="F10" s="160">
        <v>1241</v>
      </c>
      <c r="G10" s="160">
        <v>521</v>
      </c>
      <c r="H10" s="160">
        <v>527</v>
      </c>
      <c r="I10" s="160">
        <v>449</v>
      </c>
      <c r="J10" s="160">
        <v>77</v>
      </c>
      <c r="K10" s="161">
        <f t="shared" si="1"/>
        <v>2884</v>
      </c>
      <c r="M10" s="125" t="s">
        <v>178</v>
      </c>
      <c r="N10" s="121" t="s">
        <v>4</v>
      </c>
      <c r="O10" s="19"/>
      <c r="P10" s="19"/>
      <c r="Q10" s="14">
        <f>F10/要介護認定者数!F9</f>
        <v>7.1734104046242777</v>
      </c>
      <c r="R10" s="14">
        <f>G10/要介護認定者数!G9</f>
        <v>4.4152542372881358</v>
      </c>
      <c r="S10" s="14">
        <f>H10/要介護認定者数!H9</f>
        <v>5.9213483146067416</v>
      </c>
      <c r="T10" s="14">
        <f>I10/要介護認定者数!I9</f>
        <v>4.7765957446808507</v>
      </c>
      <c r="U10" s="14">
        <f>J10/要介護認定者数!J9</f>
        <v>1.5098039215686274</v>
      </c>
      <c r="V10" s="27">
        <f>K10/要介護認定者数!K9</f>
        <v>4.027932960893855</v>
      </c>
    </row>
    <row r="11" spans="2:22" ht="19.5" customHeight="1" x14ac:dyDescent="0.15">
      <c r="B11" s="125" t="s">
        <v>178</v>
      </c>
      <c r="C11" s="116" t="s">
        <v>5</v>
      </c>
      <c r="D11" s="160">
        <v>0</v>
      </c>
      <c r="E11" s="160">
        <v>123</v>
      </c>
      <c r="F11" s="160">
        <v>117</v>
      </c>
      <c r="G11" s="160">
        <v>973</v>
      </c>
      <c r="H11" s="160">
        <v>1909</v>
      </c>
      <c r="I11" s="160">
        <v>1008</v>
      </c>
      <c r="J11" s="160">
        <v>501</v>
      </c>
      <c r="K11" s="161">
        <f t="shared" si="1"/>
        <v>4631</v>
      </c>
      <c r="M11" s="125" t="s">
        <v>178</v>
      </c>
      <c r="N11" s="121" t="s">
        <v>5</v>
      </c>
      <c r="O11" s="19"/>
      <c r="P11" s="19"/>
      <c r="Q11" s="14">
        <f>F11/要介護認定者数!F10</f>
        <v>1.625</v>
      </c>
      <c r="R11" s="14">
        <f>G11/要介護認定者数!G10</f>
        <v>6.1974522292993628</v>
      </c>
      <c r="S11" s="14">
        <f>H11/要介護認定者数!H10</f>
        <v>21.44943820224719</v>
      </c>
      <c r="T11" s="14">
        <f>I11/要介護認定者数!I10</f>
        <v>10.181818181818182</v>
      </c>
      <c r="U11" s="14">
        <f>J11/要介護認定者数!J10</f>
        <v>7.5909090909090908</v>
      </c>
      <c r="V11" s="27">
        <f>K11/要介護認定者数!K10</f>
        <v>7.6672185430463573</v>
      </c>
    </row>
    <row r="12" spans="2:22" ht="19.5" customHeight="1" x14ac:dyDescent="0.15">
      <c r="B12" s="125" t="s">
        <v>178</v>
      </c>
      <c r="C12" s="116" t="s">
        <v>6</v>
      </c>
      <c r="D12" s="160">
        <v>7</v>
      </c>
      <c r="E12" s="160">
        <v>346</v>
      </c>
      <c r="F12" s="160">
        <v>569</v>
      </c>
      <c r="G12" s="160">
        <v>3155</v>
      </c>
      <c r="H12" s="160">
        <v>4026</v>
      </c>
      <c r="I12" s="160">
        <v>2546</v>
      </c>
      <c r="J12" s="160">
        <v>1842</v>
      </c>
      <c r="K12" s="161">
        <f t="shared" si="1"/>
        <v>12491</v>
      </c>
      <c r="M12" s="125" t="s">
        <v>178</v>
      </c>
      <c r="N12" s="121" t="s">
        <v>6</v>
      </c>
      <c r="O12" s="19"/>
      <c r="P12" s="19"/>
      <c r="Q12" s="14">
        <f>F12/要介護認定者数!F11</f>
        <v>3.1436464088397789</v>
      </c>
      <c r="R12" s="14">
        <f>G12/要介護認定者数!G11</f>
        <v>8.9376770538243626</v>
      </c>
      <c r="S12" s="14">
        <f>H12/要介護認定者数!H11</f>
        <v>13.243421052631579</v>
      </c>
      <c r="T12" s="14">
        <f>I12/要介護認定者数!I11</f>
        <v>9.3260073260073266</v>
      </c>
      <c r="U12" s="14">
        <f>J12/要介護認定者数!J11</f>
        <v>11.883870967741936</v>
      </c>
      <c r="V12" s="27">
        <f>K12/要介護認定者数!K11</f>
        <v>7.6584917228694049</v>
      </c>
    </row>
    <row r="13" spans="2:22" ht="19.5" customHeight="1" x14ac:dyDescent="0.15">
      <c r="B13" s="125" t="s">
        <v>178</v>
      </c>
      <c r="C13" s="116" t="s">
        <v>7</v>
      </c>
      <c r="D13" s="160">
        <v>27</v>
      </c>
      <c r="E13" s="160">
        <v>20</v>
      </c>
      <c r="F13" s="160">
        <v>104</v>
      </c>
      <c r="G13" s="160">
        <v>853</v>
      </c>
      <c r="H13" s="160">
        <v>1584</v>
      </c>
      <c r="I13" s="160">
        <v>1451</v>
      </c>
      <c r="J13" s="160">
        <v>52</v>
      </c>
      <c r="K13" s="161">
        <f t="shared" si="1"/>
        <v>4091</v>
      </c>
      <c r="M13" s="125" t="s">
        <v>178</v>
      </c>
      <c r="N13" s="121" t="s">
        <v>7</v>
      </c>
      <c r="O13" s="19"/>
      <c r="P13" s="19"/>
      <c r="Q13" s="14">
        <f>F13/要介護認定者数!F12</f>
        <v>1.2839506172839505</v>
      </c>
      <c r="R13" s="14">
        <f>G13/要介護認定者数!G12</f>
        <v>7.2905982905982905</v>
      </c>
      <c r="S13" s="14">
        <f>H13/要介護認定者数!H12</f>
        <v>13.423728813559322</v>
      </c>
      <c r="T13" s="14">
        <f>I13/要介護認定者数!I12</f>
        <v>16.303370786516854</v>
      </c>
      <c r="U13" s="14">
        <f>J13/要介護認定者数!J12</f>
        <v>1.1063829787234043</v>
      </c>
      <c r="V13" s="27">
        <f>K13/要介護認定者数!K12</f>
        <v>7.5202205882352944</v>
      </c>
    </row>
    <row r="14" spans="2:22" ht="19.5" customHeight="1" x14ac:dyDescent="0.15">
      <c r="B14" s="125" t="s">
        <v>178</v>
      </c>
      <c r="C14" s="116" t="s">
        <v>8</v>
      </c>
      <c r="D14" s="160">
        <v>30</v>
      </c>
      <c r="E14" s="160">
        <v>169</v>
      </c>
      <c r="F14" s="160">
        <v>1124</v>
      </c>
      <c r="G14" s="160">
        <v>2412</v>
      </c>
      <c r="H14" s="160">
        <v>2470</v>
      </c>
      <c r="I14" s="160">
        <v>681</v>
      </c>
      <c r="J14" s="160">
        <v>657</v>
      </c>
      <c r="K14" s="161">
        <f t="shared" si="1"/>
        <v>7543</v>
      </c>
      <c r="M14" s="125" t="s">
        <v>178</v>
      </c>
      <c r="N14" s="121" t="s">
        <v>8</v>
      </c>
      <c r="O14" s="19"/>
      <c r="P14" s="19"/>
      <c r="Q14" s="14">
        <f>F14/要介護認定者数!F13</f>
        <v>3.3353115727002969</v>
      </c>
      <c r="R14" s="14">
        <f>G14/要介護認定者数!G13</f>
        <v>7.8311688311688314</v>
      </c>
      <c r="S14" s="14">
        <f>H14/要介護認定者数!H13</f>
        <v>9.1481481481481488</v>
      </c>
      <c r="T14" s="14">
        <f>I14/要介護認定者数!I13</f>
        <v>2.5505617977528088</v>
      </c>
      <c r="U14" s="14">
        <f>J14/要介護認定者数!J13</f>
        <v>4.3509933774834435</v>
      </c>
      <c r="V14" s="27">
        <f>K14/要介護認定者数!K13</f>
        <v>4.2281390134529149</v>
      </c>
    </row>
    <row r="15" spans="2:22" ht="19.5" customHeight="1" x14ac:dyDescent="0.15">
      <c r="B15" s="125" t="s">
        <v>178</v>
      </c>
      <c r="C15" s="116" t="s">
        <v>9</v>
      </c>
      <c r="D15" s="160">
        <v>0</v>
      </c>
      <c r="E15" s="160">
        <v>172</v>
      </c>
      <c r="F15" s="160">
        <v>721</v>
      </c>
      <c r="G15" s="160">
        <v>1538</v>
      </c>
      <c r="H15" s="160">
        <v>1820</v>
      </c>
      <c r="I15" s="160">
        <v>1006</v>
      </c>
      <c r="J15" s="160">
        <v>996</v>
      </c>
      <c r="K15" s="161">
        <f t="shared" si="1"/>
        <v>6253</v>
      </c>
      <c r="M15" s="125" t="s">
        <v>178</v>
      </c>
      <c r="N15" s="121" t="s">
        <v>9</v>
      </c>
      <c r="O15" s="19"/>
      <c r="P15" s="19"/>
      <c r="Q15" s="14">
        <f>F15/要介護認定者数!F14</f>
        <v>4.191860465116279</v>
      </c>
      <c r="R15" s="14">
        <f>G15/要介護認定者数!G14</f>
        <v>6.1767068273092374</v>
      </c>
      <c r="S15" s="14">
        <f>H15/要介護認定者数!H14</f>
        <v>8.3486238532110093</v>
      </c>
      <c r="T15" s="14">
        <f>I15/要介護認定者数!I14</f>
        <v>5.7816091954022992</v>
      </c>
      <c r="U15" s="14">
        <f>J15/要介護認定者数!J14</f>
        <v>7.7209302325581399</v>
      </c>
      <c r="V15" s="27">
        <f>K15/要介護認定者数!K14</f>
        <v>5.1849087893864017</v>
      </c>
    </row>
    <row r="16" spans="2:22" ht="19.5" customHeight="1" x14ac:dyDescent="0.15">
      <c r="B16" s="125" t="s">
        <v>178</v>
      </c>
      <c r="C16" s="123" t="s">
        <v>167</v>
      </c>
      <c r="D16" s="160">
        <f t="shared" ref="D16:K16" si="2">SUM(D17:D21)</f>
        <v>353</v>
      </c>
      <c r="E16" s="160">
        <f t="shared" si="2"/>
        <v>510</v>
      </c>
      <c r="F16" s="160">
        <f t="shared" si="2"/>
        <v>8548</v>
      </c>
      <c r="G16" s="160">
        <f t="shared" si="2"/>
        <v>13726</v>
      </c>
      <c r="H16" s="160">
        <f t="shared" si="2"/>
        <v>15185</v>
      </c>
      <c r="I16" s="160">
        <f t="shared" si="2"/>
        <v>12404</v>
      </c>
      <c r="J16" s="160">
        <f t="shared" si="2"/>
        <v>4889</v>
      </c>
      <c r="K16" s="161">
        <f t="shared" si="2"/>
        <v>55615</v>
      </c>
      <c r="M16" s="125" t="s">
        <v>178</v>
      </c>
      <c r="N16" s="122" t="s">
        <v>167</v>
      </c>
      <c r="O16" s="19"/>
      <c r="P16" s="19"/>
      <c r="Q16" s="14">
        <f>F16/要介護認定者数!F15</f>
        <v>4.8789954337899539</v>
      </c>
      <c r="R16" s="14">
        <f>G16/要介護認定者数!G15</f>
        <v>8.1751042287075641</v>
      </c>
      <c r="S16" s="14">
        <f>H16/要介護認定者数!H15</f>
        <v>13.296847635726795</v>
      </c>
      <c r="T16" s="14">
        <f>I16/要介護認定者数!I15</f>
        <v>12.031037827352085</v>
      </c>
      <c r="U16" s="14">
        <f>J16/要介護認定者数!J15</f>
        <v>5.6389850057670126</v>
      </c>
      <c r="V16" s="27">
        <f>K16/要介護認定者数!K15</f>
        <v>6.6652684563758386</v>
      </c>
    </row>
    <row r="17" spans="2:22" ht="19.5" customHeight="1" x14ac:dyDescent="0.15">
      <c r="B17" s="125" t="s">
        <v>178</v>
      </c>
      <c r="C17" s="116" t="s">
        <v>10</v>
      </c>
      <c r="D17" s="160">
        <v>276</v>
      </c>
      <c r="E17" s="160">
        <v>297</v>
      </c>
      <c r="F17" s="160">
        <v>4275</v>
      </c>
      <c r="G17" s="160">
        <v>6044</v>
      </c>
      <c r="H17" s="160">
        <v>6182</v>
      </c>
      <c r="I17" s="160">
        <v>4004</v>
      </c>
      <c r="J17" s="160">
        <v>1088</v>
      </c>
      <c r="K17" s="161">
        <f t="shared" ref="K17:K21" si="3">SUM(D17:J17)</f>
        <v>22166</v>
      </c>
      <c r="M17" s="125" t="s">
        <v>178</v>
      </c>
      <c r="N17" s="121" t="s">
        <v>10</v>
      </c>
      <c r="O17" s="19"/>
      <c r="P17" s="19"/>
      <c r="Q17" s="14">
        <f>F17/要介護認定者数!F16</f>
        <v>6.3805970149253728</v>
      </c>
      <c r="R17" s="14">
        <f>G17/要介護認定者数!G16</f>
        <v>11.192592592592593</v>
      </c>
      <c r="S17" s="14">
        <f>H17/要介護認定者数!H16</f>
        <v>15.770408163265307</v>
      </c>
      <c r="T17" s="14">
        <f>I17/要介護認定者数!I16</f>
        <v>11</v>
      </c>
      <c r="U17" s="14">
        <f>J17/要介護認定者数!J16</f>
        <v>3.5210355987055015</v>
      </c>
      <c r="V17" s="27">
        <f>K17/要介護認定者数!K16</f>
        <v>7.2532722513089007</v>
      </c>
    </row>
    <row r="18" spans="2:22" ht="19.5" customHeight="1" x14ac:dyDescent="0.15">
      <c r="B18" s="125" t="s">
        <v>178</v>
      </c>
      <c r="C18" s="116" t="s">
        <v>11</v>
      </c>
      <c r="D18" s="160">
        <v>27</v>
      </c>
      <c r="E18" s="160">
        <v>123</v>
      </c>
      <c r="F18" s="160">
        <v>2087</v>
      </c>
      <c r="G18" s="160">
        <v>3748</v>
      </c>
      <c r="H18" s="160">
        <v>3241</v>
      </c>
      <c r="I18" s="160">
        <v>2917</v>
      </c>
      <c r="J18" s="160">
        <v>1616</v>
      </c>
      <c r="K18" s="161">
        <f t="shared" si="3"/>
        <v>13759</v>
      </c>
      <c r="M18" s="125" t="s">
        <v>178</v>
      </c>
      <c r="N18" s="121" t="s">
        <v>11</v>
      </c>
      <c r="O18" s="19"/>
      <c r="P18" s="19"/>
      <c r="Q18" s="14">
        <f>F18/要介護認定者数!F17</f>
        <v>4.259183673469388</v>
      </c>
      <c r="R18" s="14">
        <f>G18/要介護認定者数!G17</f>
        <v>8.0429184549356219</v>
      </c>
      <c r="S18" s="14">
        <f>H18/要介護認定者数!H17</f>
        <v>11.175862068965516</v>
      </c>
      <c r="T18" s="14">
        <f>I18/要介護認定者数!I17</f>
        <v>11.857723577235772</v>
      </c>
      <c r="U18" s="14">
        <f>J18/要介護認定者数!J17</f>
        <v>6.6776859504132231</v>
      </c>
      <c r="V18" s="27">
        <f>K18/要介護認定者数!K17</f>
        <v>5.9588566478995233</v>
      </c>
    </row>
    <row r="19" spans="2:22" ht="19.5" customHeight="1" x14ac:dyDescent="0.15">
      <c r="B19" s="125" t="s">
        <v>178</v>
      </c>
      <c r="C19" s="116" t="s">
        <v>12</v>
      </c>
      <c r="D19" s="160">
        <v>28</v>
      </c>
      <c r="E19" s="160">
        <v>11</v>
      </c>
      <c r="F19" s="160">
        <v>978</v>
      </c>
      <c r="G19" s="160">
        <v>1428</v>
      </c>
      <c r="H19" s="160">
        <v>1947</v>
      </c>
      <c r="I19" s="160">
        <v>1328</v>
      </c>
      <c r="J19" s="160">
        <v>501</v>
      </c>
      <c r="K19" s="161">
        <f t="shared" si="3"/>
        <v>6221</v>
      </c>
      <c r="M19" s="125" t="s">
        <v>178</v>
      </c>
      <c r="N19" s="121" t="s">
        <v>12</v>
      </c>
      <c r="O19" s="19"/>
      <c r="P19" s="19"/>
      <c r="Q19" s="14">
        <f>F19/要介護認定者数!F18</f>
        <v>4.7475728155339807</v>
      </c>
      <c r="R19" s="14">
        <f>G19/要介護認定者数!G18</f>
        <v>7.4375</v>
      </c>
      <c r="S19" s="14">
        <f>H19/要介護認定者数!H18</f>
        <v>14.639097744360901</v>
      </c>
      <c r="T19" s="14">
        <f>I19/要介護認定者数!I18</f>
        <v>10.885245901639344</v>
      </c>
      <c r="U19" s="14">
        <f>J19/要介護認定者数!J18</f>
        <v>4.2457627118644066</v>
      </c>
      <c r="V19" s="27">
        <f>K19/要介護認定者数!K18</f>
        <v>6.5141361256544501</v>
      </c>
    </row>
    <row r="20" spans="2:22" ht="19.5" customHeight="1" x14ac:dyDescent="0.15">
      <c r="B20" s="125" t="s">
        <v>178</v>
      </c>
      <c r="C20" s="116" t="s">
        <v>13</v>
      </c>
      <c r="D20" s="160">
        <v>11</v>
      </c>
      <c r="E20" s="160">
        <v>2</v>
      </c>
      <c r="F20" s="160">
        <v>148</v>
      </c>
      <c r="G20" s="160">
        <v>1349</v>
      </c>
      <c r="H20" s="160">
        <v>1670</v>
      </c>
      <c r="I20" s="160">
        <v>1517</v>
      </c>
      <c r="J20" s="160">
        <v>1205</v>
      </c>
      <c r="K20" s="161">
        <f t="shared" si="3"/>
        <v>5902</v>
      </c>
      <c r="M20" s="125" t="s">
        <v>178</v>
      </c>
      <c r="N20" s="121" t="s">
        <v>13</v>
      </c>
      <c r="O20" s="19"/>
      <c r="P20" s="19"/>
      <c r="Q20" s="14">
        <f>F20/要介護認定者数!F19</f>
        <v>1.0571428571428572</v>
      </c>
      <c r="R20" s="14">
        <f>G20/要介護認定者数!G19</f>
        <v>4.9413919413919416</v>
      </c>
      <c r="S20" s="14">
        <f>H20/要介護認定者数!H19</f>
        <v>9.9404761904761898</v>
      </c>
      <c r="T20" s="14">
        <f>I20/要介護認定者数!I19</f>
        <v>12.233870967741936</v>
      </c>
      <c r="U20" s="14">
        <f>J20/要介護認定者数!J19</f>
        <v>11.476190476190476</v>
      </c>
      <c r="V20" s="27">
        <f>K20/要介護認定者数!K19</f>
        <v>6.4714912280701755</v>
      </c>
    </row>
    <row r="21" spans="2:22" ht="19.5" customHeight="1" x14ac:dyDescent="0.15">
      <c r="B21" s="125" t="s">
        <v>178</v>
      </c>
      <c r="C21" s="116" t="s">
        <v>14</v>
      </c>
      <c r="D21" s="160">
        <v>11</v>
      </c>
      <c r="E21" s="160">
        <v>77</v>
      </c>
      <c r="F21" s="160">
        <v>1060</v>
      </c>
      <c r="G21" s="160">
        <v>1157</v>
      </c>
      <c r="H21" s="160">
        <v>2145</v>
      </c>
      <c r="I21" s="160">
        <v>2638</v>
      </c>
      <c r="J21" s="160">
        <v>479</v>
      </c>
      <c r="K21" s="161">
        <f t="shared" si="3"/>
        <v>7567</v>
      </c>
      <c r="M21" s="125" t="s">
        <v>178</v>
      </c>
      <c r="N21" s="121" t="s">
        <v>14</v>
      </c>
      <c r="O21" s="19"/>
      <c r="P21" s="19"/>
      <c r="Q21" s="14">
        <f>F21/要介護認定者数!F20</f>
        <v>4.308943089430894</v>
      </c>
      <c r="R21" s="14">
        <f>G21/要介護認定者数!G20</f>
        <v>5.5625</v>
      </c>
      <c r="S21" s="14">
        <f>H21/要介護認定者数!H20</f>
        <v>13.490566037735849</v>
      </c>
      <c r="T21" s="14">
        <f>I21/要介護認定者数!I20</f>
        <v>15.074285714285715</v>
      </c>
      <c r="U21" s="14">
        <f>J21/要介護認定者数!J20</f>
        <v>5.150537634408602</v>
      </c>
      <c r="V21" s="27">
        <f>K21/要介護認定者数!K20</f>
        <v>6.8048561151079134</v>
      </c>
    </row>
    <row r="22" spans="2:22" ht="19.5" customHeight="1" x14ac:dyDescent="0.15">
      <c r="B22" s="125" t="s">
        <v>178</v>
      </c>
      <c r="C22" s="123" t="s">
        <v>168</v>
      </c>
      <c r="D22" s="160">
        <f t="shared" ref="D22:K22" si="4">SUM(D23:D26)</f>
        <v>204</v>
      </c>
      <c r="E22" s="160">
        <f t="shared" si="4"/>
        <v>592</v>
      </c>
      <c r="F22" s="160">
        <f t="shared" si="4"/>
        <v>6162</v>
      </c>
      <c r="G22" s="160">
        <f t="shared" si="4"/>
        <v>13808</v>
      </c>
      <c r="H22" s="160">
        <f t="shared" si="4"/>
        <v>22512</v>
      </c>
      <c r="I22" s="160">
        <f t="shared" si="4"/>
        <v>14096</v>
      </c>
      <c r="J22" s="160">
        <f t="shared" si="4"/>
        <v>8099</v>
      </c>
      <c r="K22" s="161">
        <f t="shared" si="4"/>
        <v>65473</v>
      </c>
      <c r="M22" s="125" t="s">
        <v>178</v>
      </c>
      <c r="N22" s="122" t="s">
        <v>168</v>
      </c>
      <c r="O22" s="19"/>
      <c r="P22" s="19"/>
      <c r="Q22" s="14">
        <f>F22/要介護認定者数!F21</f>
        <v>4.0248203788373615</v>
      </c>
      <c r="R22" s="14">
        <f>G22/要介護認定者数!G21</f>
        <v>9.3108563722184758</v>
      </c>
      <c r="S22" s="14">
        <f>H22/要介護認定者数!H21</f>
        <v>20.540145985401459</v>
      </c>
      <c r="T22" s="14">
        <f>I22/要介護認定者数!I21</f>
        <v>14.546955624355006</v>
      </c>
      <c r="U22" s="14">
        <f>J22/要介護認定者数!J21</f>
        <v>11.653237410071942</v>
      </c>
      <c r="V22" s="27">
        <f>K22/要介護認定者数!K21</f>
        <v>8.5652799581371006</v>
      </c>
    </row>
    <row r="23" spans="2:22" ht="19.5" customHeight="1" x14ac:dyDescent="0.15">
      <c r="B23" s="125" t="s">
        <v>178</v>
      </c>
      <c r="C23" s="116" t="s">
        <v>15</v>
      </c>
      <c r="D23" s="160">
        <v>33</v>
      </c>
      <c r="E23" s="160">
        <v>193</v>
      </c>
      <c r="F23" s="160">
        <v>2773</v>
      </c>
      <c r="G23" s="160">
        <v>3886</v>
      </c>
      <c r="H23" s="160">
        <v>8233</v>
      </c>
      <c r="I23" s="160">
        <v>6424</v>
      </c>
      <c r="J23" s="160">
        <v>3143</v>
      </c>
      <c r="K23" s="161">
        <f t="shared" ref="K23:K26" si="5">SUM(D23:J23)</f>
        <v>24685</v>
      </c>
      <c r="M23" s="125" t="s">
        <v>178</v>
      </c>
      <c r="N23" s="121" t="s">
        <v>15</v>
      </c>
      <c r="O23" s="19"/>
      <c r="P23" s="19"/>
      <c r="Q23" s="14">
        <f>F23/要介護認定者数!F22</f>
        <v>4.4297124600638975</v>
      </c>
      <c r="R23" s="14">
        <f>G23/要介護認定者数!G22</f>
        <v>7.6646942800788951</v>
      </c>
      <c r="S23" s="14">
        <f>H23/要介護認定者数!H22</f>
        <v>23.455840455840455</v>
      </c>
      <c r="T23" s="14">
        <f>I23/要介護認定者数!I22</f>
        <v>16.949868073878626</v>
      </c>
      <c r="U23" s="14">
        <f>J23/要介護認定者数!J22</f>
        <v>12.472222222222221</v>
      </c>
      <c r="V23" s="27">
        <f>K23/要介護認定者数!K22</f>
        <v>8.2365699032365693</v>
      </c>
    </row>
    <row r="24" spans="2:22" ht="19.5" customHeight="1" x14ac:dyDescent="0.15">
      <c r="B24" s="125" t="s">
        <v>178</v>
      </c>
      <c r="C24" s="116" t="s">
        <v>16</v>
      </c>
      <c r="D24" s="160">
        <v>104</v>
      </c>
      <c r="E24" s="160">
        <v>245</v>
      </c>
      <c r="F24" s="160">
        <v>1530</v>
      </c>
      <c r="G24" s="160">
        <v>4179</v>
      </c>
      <c r="H24" s="160">
        <v>6377</v>
      </c>
      <c r="I24" s="160">
        <v>2911</v>
      </c>
      <c r="J24" s="160">
        <v>1992</v>
      </c>
      <c r="K24" s="161">
        <f t="shared" si="5"/>
        <v>17338</v>
      </c>
      <c r="M24" s="125" t="s">
        <v>178</v>
      </c>
      <c r="N24" s="121" t="s">
        <v>16</v>
      </c>
      <c r="O24" s="19"/>
      <c r="P24" s="19"/>
      <c r="Q24" s="14">
        <f>F24/要介護認定者数!F23</f>
        <v>4.3098591549295771</v>
      </c>
      <c r="R24" s="14">
        <f>G24/要介護認定者数!G23</f>
        <v>10.74293059125964</v>
      </c>
      <c r="S24" s="14">
        <f>H24/要介護認定者数!H23</f>
        <v>21.327759197324415</v>
      </c>
      <c r="T24" s="14">
        <f>I24/要介護認定者数!I23</f>
        <v>11.690763052208835</v>
      </c>
      <c r="U24" s="14">
        <f>J24/要介護認定者数!J23</f>
        <v>13.737931034482759</v>
      </c>
      <c r="V24" s="27">
        <f>K24/要介護認定者数!K23</f>
        <v>9.1784012705134987</v>
      </c>
    </row>
    <row r="25" spans="2:22" ht="19.5" customHeight="1" x14ac:dyDescent="0.15">
      <c r="B25" s="125" t="s">
        <v>178</v>
      </c>
      <c r="C25" s="116" t="s">
        <v>17</v>
      </c>
      <c r="D25" s="160">
        <v>47</v>
      </c>
      <c r="E25" s="160">
        <v>95</v>
      </c>
      <c r="F25" s="160">
        <v>860</v>
      </c>
      <c r="G25" s="160">
        <v>3256</v>
      </c>
      <c r="H25" s="160">
        <v>5439</v>
      </c>
      <c r="I25" s="160">
        <v>3123</v>
      </c>
      <c r="J25" s="160">
        <v>2482</v>
      </c>
      <c r="K25" s="161">
        <f t="shared" si="5"/>
        <v>15302</v>
      </c>
      <c r="M25" s="125" t="s">
        <v>178</v>
      </c>
      <c r="N25" s="121" t="s">
        <v>17</v>
      </c>
      <c r="O25" s="19"/>
      <c r="P25" s="19"/>
      <c r="Q25" s="14">
        <f>F25/要介護認定者数!F24</f>
        <v>2.4927536231884058</v>
      </c>
      <c r="R25" s="14">
        <f>G25/要介護認定者数!G24</f>
        <v>8.4134366925064601</v>
      </c>
      <c r="S25" s="14">
        <f>H25/要介護認定者数!H24</f>
        <v>18.885416666666668</v>
      </c>
      <c r="T25" s="14">
        <f>I25/要介護認定者数!I24</f>
        <v>13.941964285714286</v>
      </c>
      <c r="U25" s="14">
        <f>J25/要介護認定者数!J24</f>
        <v>12.927083333333334</v>
      </c>
      <c r="V25" s="27">
        <f>K25/要介護認定者数!K24</f>
        <v>8.3892543859649127</v>
      </c>
    </row>
    <row r="26" spans="2:22" ht="19.5" customHeight="1" x14ac:dyDescent="0.15">
      <c r="B26" s="125" t="s">
        <v>178</v>
      </c>
      <c r="C26" s="116" t="s">
        <v>18</v>
      </c>
      <c r="D26" s="160">
        <v>20</v>
      </c>
      <c r="E26" s="160">
        <v>59</v>
      </c>
      <c r="F26" s="160">
        <v>999</v>
      </c>
      <c r="G26" s="160">
        <v>2487</v>
      </c>
      <c r="H26" s="160">
        <v>2463</v>
      </c>
      <c r="I26" s="160">
        <v>1638</v>
      </c>
      <c r="J26" s="160">
        <v>482</v>
      </c>
      <c r="K26" s="161">
        <f t="shared" si="5"/>
        <v>8148</v>
      </c>
      <c r="M26" s="125" t="s">
        <v>178</v>
      </c>
      <c r="N26" s="121" t="s">
        <v>18</v>
      </c>
      <c r="O26" s="19"/>
      <c r="P26" s="19"/>
      <c r="Q26" s="14">
        <f>F26/要介護認定者数!F25</f>
        <v>4.873170731707317</v>
      </c>
      <c r="R26" s="14">
        <f>G26/要介護認定者数!G25</f>
        <v>12.435</v>
      </c>
      <c r="S26" s="14">
        <f>H26/要介護認定者数!H25</f>
        <v>15.588607594936709</v>
      </c>
      <c r="T26" s="14">
        <f>I26/要介護認定者数!I25</f>
        <v>14</v>
      </c>
      <c r="U26" s="14">
        <f>J26/要介護認定者数!J25</f>
        <v>4.5471698113207548</v>
      </c>
      <c r="V26" s="27">
        <f>K26/要介護認定者数!K25</f>
        <v>8.7237687366167016</v>
      </c>
    </row>
    <row r="27" spans="2:22" ht="19.5" customHeight="1" x14ac:dyDescent="0.15">
      <c r="B27" s="125" t="s">
        <v>178</v>
      </c>
      <c r="C27" s="123" t="s">
        <v>169</v>
      </c>
      <c r="D27" s="160">
        <f t="shared" ref="D27:K27" si="6">SUM(D28:D31)</f>
        <v>273</v>
      </c>
      <c r="E27" s="160">
        <f t="shared" si="6"/>
        <v>722</v>
      </c>
      <c r="F27" s="160">
        <f t="shared" si="6"/>
        <v>3810</v>
      </c>
      <c r="G27" s="160">
        <f t="shared" si="6"/>
        <v>8239</v>
      </c>
      <c r="H27" s="160">
        <f t="shared" si="6"/>
        <v>13190</v>
      </c>
      <c r="I27" s="160">
        <f t="shared" si="6"/>
        <v>7888</v>
      </c>
      <c r="J27" s="160">
        <f t="shared" si="6"/>
        <v>4005</v>
      </c>
      <c r="K27" s="161">
        <f t="shared" si="6"/>
        <v>38127</v>
      </c>
      <c r="M27" s="125" t="s">
        <v>178</v>
      </c>
      <c r="N27" s="122" t="s">
        <v>169</v>
      </c>
      <c r="O27" s="19"/>
      <c r="P27" s="19"/>
      <c r="Q27" s="14">
        <f>F27/要介護認定者数!F26</f>
        <v>5.6194690265486722</v>
      </c>
      <c r="R27" s="14">
        <f>G27/要介護認定者数!G26</f>
        <v>11.395573997233749</v>
      </c>
      <c r="S27" s="14">
        <f>H27/要介護認定者数!H26</f>
        <v>24.425925925925927</v>
      </c>
      <c r="T27" s="14">
        <f>I27/要介護認定者数!I26</f>
        <v>17.68609865470852</v>
      </c>
      <c r="U27" s="14">
        <f>J27/要介護認定者数!J26</f>
        <v>11.884272997032641</v>
      </c>
      <c r="V27" s="27">
        <f>K27/要介護認定者数!K26</f>
        <v>11.203937702027623</v>
      </c>
    </row>
    <row r="28" spans="2:22" ht="19.5" customHeight="1" x14ac:dyDescent="0.15">
      <c r="B28" s="125" t="s">
        <v>178</v>
      </c>
      <c r="C28" s="116" t="s">
        <v>19</v>
      </c>
      <c r="D28" s="160">
        <v>56</v>
      </c>
      <c r="E28" s="160">
        <v>175</v>
      </c>
      <c r="F28" s="160">
        <v>726</v>
      </c>
      <c r="G28" s="160">
        <v>2607</v>
      </c>
      <c r="H28" s="160">
        <v>5767</v>
      </c>
      <c r="I28" s="160">
        <v>3002</v>
      </c>
      <c r="J28" s="160">
        <v>883</v>
      </c>
      <c r="K28" s="161">
        <f t="shared" ref="K28:K31" si="7">SUM(D28:J28)</f>
        <v>13216</v>
      </c>
      <c r="M28" s="125" t="s">
        <v>178</v>
      </c>
      <c r="N28" s="121" t="s">
        <v>19</v>
      </c>
      <c r="O28" s="19"/>
      <c r="P28" s="19"/>
      <c r="Q28" s="14">
        <f>F28/要介護認定者数!F27</f>
        <v>3.8010471204188483</v>
      </c>
      <c r="R28" s="14">
        <f>G28/要介護認定者数!G27</f>
        <v>11.285714285714286</v>
      </c>
      <c r="S28" s="14">
        <f>H28/要介護認定者数!H27</f>
        <v>31.00537634408602</v>
      </c>
      <c r="T28" s="14">
        <f>I28/要介護認定者数!I27</f>
        <v>18.417177914110429</v>
      </c>
      <c r="U28" s="14">
        <f>J28/要介護認定者数!J27</f>
        <v>7.420168067226891</v>
      </c>
      <c r="V28" s="27">
        <f>K28/要介護認定者数!K27</f>
        <v>11.895589558955896</v>
      </c>
    </row>
    <row r="29" spans="2:22" ht="19.5" customHeight="1" x14ac:dyDescent="0.15">
      <c r="B29" s="125" t="s">
        <v>178</v>
      </c>
      <c r="C29" s="116" t="s">
        <v>20</v>
      </c>
      <c r="D29" s="160">
        <v>157</v>
      </c>
      <c r="E29" s="160">
        <v>389</v>
      </c>
      <c r="F29" s="160">
        <v>504</v>
      </c>
      <c r="G29" s="160">
        <v>998</v>
      </c>
      <c r="H29" s="160">
        <v>1122</v>
      </c>
      <c r="I29" s="160">
        <v>1028</v>
      </c>
      <c r="J29" s="160">
        <v>780</v>
      </c>
      <c r="K29" s="161">
        <f t="shared" si="7"/>
        <v>4978</v>
      </c>
      <c r="M29" s="125" t="s">
        <v>178</v>
      </c>
      <c r="N29" s="121" t="s">
        <v>20</v>
      </c>
      <c r="O29" s="19"/>
      <c r="P29" s="19"/>
      <c r="Q29" s="14">
        <f>F29/要介護認定者数!F28</f>
        <v>4.032</v>
      </c>
      <c r="R29" s="14">
        <f>G29/要介護認定者数!G28</f>
        <v>7.984</v>
      </c>
      <c r="S29" s="14">
        <f>H29/要介護認定者数!H28</f>
        <v>12.32967032967033</v>
      </c>
      <c r="T29" s="14">
        <f>I29/要介護認定者数!I28</f>
        <v>12.238095238095237</v>
      </c>
      <c r="U29" s="14">
        <f>J29/要介護認定者数!J28</f>
        <v>21.081081081081081</v>
      </c>
      <c r="V29" s="27">
        <f>K29/要介護認定者数!K28</f>
        <v>8.7950530035335692</v>
      </c>
    </row>
    <row r="30" spans="2:22" ht="19.5" customHeight="1" x14ac:dyDescent="0.15">
      <c r="B30" s="125" t="s">
        <v>178</v>
      </c>
      <c r="C30" s="116" t="s">
        <v>114</v>
      </c>
      <c r="D30" s="160">
        <v>53</v>
      </c>
      <c r="E30" s="160">
        <v>118</v>
      </c>
      <c r="F30" s="160">
        <v>1520</v>
      </c>
      <c r="G30" s="160">
        <v>3612</v>
      </c>
      <c r="H30" s="160">
        <v>4597</v>
      </c>
      <c r="I30" s="160">
        <v>2935</v>
      </c>
      <c r="J30" s="160">
        <v>1871</v>
      </c>
      <c r="K30" s="161">
        <f t="shared" si="7"/>
        <v>14706</v>
      </c>
      <c r="M30" s="125" t="s">
        <v>178</v>
      </c>
      <c r="N30" s="121" t="s">
        <v>114</v>
      </c>
      <c r="O30" s="19"/>
      <c r="P30" s="19"/>
      <c r="Q30" s="14">
        <f>F30/要介護認定者数!F29</f>
        <v>5.1351351351351351</v>
      </c>
      <c r="R30" s="14">
        <f>G30/要介護認定者数!G29</f>
        <v>11.765472312703583</v>
      </c>
      <c r="S30" s="14">
        <f>H30/要介護認定者数!H29</f>
        <v>22.315533980582526</v>
      </c>
      <c r="T30" s="14">
        <f>I30/要介護認定者数!I29</f>
        <v>17.680722891566266</v>
      </c>
      <c r="U30" s="14">
        <f>J30/要介護認定者数!J29</f>
        <v>13.17605633802817</v>
      </c>
      <c r="V30" s="27">
        <f>K30/要介護認定者数!K29</f>
        <v>10.45945945945946</v>
      </c>
    </row>
    <row r="31" spans="2:22" ht="19.5" customHeight="1" x14ac:dyDescent="0.15">
      <c r="B31" s="125" t="s">
        <v>178</v>
      </c>
      <c r="C31" s="116" t="s">
        <v>22</v>
      </c>
      <c r="D31" s="160">
        <v>7</v>
      </c>
      <c r="E31" s="160">
        <v>40</v>
      </c>
      <c r="F31" s="160">
        <v>1060</v>
      </c>
      <c r="G31" s="160">
        <v>1022</v>
      </c>
      <c r="H31" s="160">
        <v>1704</v>
      </c>
      <c r="I31" s="160">
        <v>923</v>
      </c>
      <c r="J31" s="160">
        <v>471</v>
      </c>
      <c r="K31" s="161">
        <f t="shared" si="7"/>
        <v>5227</v>
      </c>
      <c r="M31" s="125" t="s">
        <v>178</v>
      </c>
      <c r="N31" s="121" t="s">
        <v>22</v>
      </c>
      <c r="O31" s="19"/>
      <c r="P31" s="19"/>
      <c r="Q31" s="14">
        <f>F31/要介護認定者数!F30</f>
        <v>16.060606060606062</v>
      </c>
      <c r="R31" s="14">
        <f>G31/要介護認定者数!G30</f>
        <v>17.033333333333335</v>
      </c>
      <c r="S31" s="14">
        <f>H31/要介護認定者数!H30</f>
        <v>29.894736842105264</v>
      </c>
      <c r="T31" s="14">
        <f>I31/要介護認定者数!I30</f>
        <v>27.969696969696969</v>
      </c>
      <c r="U31" s="14">
        <f>J31/要介護認定者数!J30</f>
        <v>12.076923076923077</v>
      </c>
      <c r="V31" s="27">
        <f>K31/要介護認定者数!K30</f>
        <v>16.334375000000001</v>
      </c>
    </row>
    <row r="32" spans="2:22" ht="19.5" customHeight="1" x14ac:dyDescent="0.15">
      <c r="B32" s="125" t="s">
        <v>178</v>
      </c>
      <c r="C32" s="123" t="s">
        <v>170</v>
      </c>
      <c r="D32" s="160">
        <f t="shared" ref="D32:K32" si="8">SUM(D33:D37)</f>
        <v>385</v>
      </c>
      <c r="E32" s="160">
        <f t="shared" si="8"/>
        <v>829</v>
      </c>
      <c r="F32" s="160">
        <f t="shared" si="8"/>
        <v>13555</v>
      </c>
      <c r="G32" s="160">
        <f t="shared" si="8"/>
        <v>20669</v>
      </c>
      <c r="H32" s="160">
        <f t="shared" si="8"/>
        <v>31058</v>
      </c>
      <c r="I32" s="160">
        <f t="shared" si="8"/>
        <v>31296</v>
      </c>
      <c r="J32" s="160">
        <f t="shared" si="8"/>
        <v>16443</v>
      </c>
      <c r="K32" s="161">
        <f t="shared" si="8"/>
        <v>114235</v>
      </c>
      <c r="M32" s="125" t="s">
        <v>178</v>
      </c>
      <c r="N32" s="122" t="s">
        <v>170</v>
      </c>
      <c r="O32" s="19"/>
      <c r="P32" s="19"/>
      <c r="Q32" s="14">
        <f>F32/要介護認定者数!F31</f>
        <v>4.5609017496635262</v>
      </c>
      <c r="R32" s="14">
        <f>G32/要介護認定者数!G31</f>
        <v>10.252480158730158</v>
      </c>
      <c r="S32" s="14">
        <f>H32/要介護認定者数!H31</f>
        <v>19.756997455470739</v>
      </c>
      <c r="T32" s="14">
        <f>I32/要介護認定者数!I31</f>
        <v>16.990228013029316</v>
      </c>
      <c r="U32" s="14">
        <f>J32/要介護認定者数!J31</f>
        <v>13.533333333333333</v>
      </c>
      <c r="V32" s="27">
        <f>K32/要介護認定者数!K31</f>
        <v>9.4346712917079625</v>
      </c>
    </row>
    <row r="33" spans="2:22" ht="19.5" customHeight="1" x14ac:dyDescent="0.15">
      <c r="B33" s="125" t="s">
        <v>178</v>
      </c>
      <c r="C33" s="116" t="s">
        <v>23</v>
      </c>
      <c r="D33" s="160">
        <v>176</v>
      </c>
      <c r="E33" s="160">
        <v>567</v>
      </c>
      <c r="F33" s="160">
        <v>10030</v>
      </c>
      <c r="G33" s="160">
        <v>14045</v>
      </c>
      <c r="H33" s="160">
        <v>18312</v>
      </c>
      <c r="I33" s="160">
        <v>19658</v>
      </c>
      <c r="J33" s="160">
        <v>10491</v>
      </c>
      <c r="K33" s="161">
        <f t="shared" ref="K33:K37" si="9">SUM(D33:J33)</f>
        <v>73279</v>
      </c>
      <c r="M33" s="125" t="s">
        <v>178</v>
      </c>
      <c r="N33" s="121" t="s">
        <v>23</v>
      </c>
      <c r="O33" s="19"/>
      <c r="P33" s="19"/>
      <c r="Q33" s="14">
        <f>F33/要介護認定者数!F32</f>
        <v>4.7990430622009566</v>
      </c>
      <c r="R33" s="14">
        <f>G33/要介護認定者数!G32</f>
        <v>12.255671902268761</v>
      </c>
      <c r="S33" s="14">
        <f>H33/要介護認定者数!H32</f>
        <v>21.31781140861467</v>
      </c>
      <c r="T33" s="14">
        <f>I33/要介護認定者数!I32</f>
        <v>17.381078691423518</v>
      </c>
      <c r="U33" s="14">
        <f>J33/要介護認定者数!J32</f>
        <v>14.530470914127424</v>
      </c>
      <c r="V33" s="27">
        <f>K33/要介護認定者数!K32</f>
        <v>9.5952599188162893</v>
      </c>
    </row>
    <row r="34" spans="2:22" ht="19.5" customHeight="1" x14ac:dyDescent="0.15">
      <c r="B34" s="125" t="s">
        <v>178</v>
      </c>
      <c r="C34" s="116" t="s">
        <v>24</v>
      </c>
      <c r="D34" s="160">
        <v>0</v>
      </c>
      <c r="E34" s="160">
        <v>0</v>
      </c>
      <c r="F34" s="160">
        <v>104</v>
      </c>
      <c r="G34" s="160">
        <v>143</v>
      </c>
      <c r="H34" s="160">
        <v>1221</v>
      </c>
      <c r="I34" s="160">
        <v>929</v>
      </c>
      <c r="J34" s="160">
        <v>570</v>
      </c>
      <c r="K34" s="161">
        <f t="shared" si="9"/>
        <v>2967</v>
      </c>
      <c r="M34" s="125" t="s">
        <v>178</v>
      </c>
      <c r="N34" s="121" t="s">
        <v>24</v>
      </c>
      <c r="O34" s="19"/>
      <c r="P34" s="19"/>
      <c r="Q34" s="14">
        <f>F34/要介護認定者数!F33</f>
        <v>1.2682926829268293</v>
      </c>
      <c r="R34" s="14">
        <f>G34/要介護認定者数!G33</f>
        <v>1.5376344086021505</v>
      </c>
      <c r="S34" s="14">
        <f>H34/要介護認定者数!H33</f>
        <v>14.890243902439025</v>
      </c>
      <c r="T34" s="14">
        <f>I34/要介護認定者数!I33</f>
        <v>18.215686274509803</v>
      </c>
      <c r="U34" s="14">
        <f>J34/要介護認定者数!J33</f>
        <v>10.754716981132075</v>
      </c>
      <c r="V34" s="27">
        <f>K34/要介護認定者数!K33</f>
        <v>7.2014563106796112</v>
      </c>
    </row>
    <row r="35" spans="2:22" ht="19.5" customHeight="1" x14ac:dyDescent="0.15">
      <c r="B35" s="125" t="s">
        <v>178</v>
      </c>
      <c r="C35" s="116" t="s">
        <v>25</v>
      </c>
      <c r="D35" s="160">
        <v>0</v>
      </c>
      <c r="E35" s="160">
        <v>15</v>
      </c>
      <c r="F35" s="160">
        <v>589</v>
      </c>
      <c r="G35" s="160">
        <v>3471</v>
      </c>
      <c r="H35" s="160">
        <v>8269</v>
      </c>
      <c r="I35" s="160">
        <v>5692</v>
      </c>
      <c r="J35" s="160">
        <v>2885</v>
      </c>
      <c r="K35" s="161">
        <f t="shared" si="9"/>
        <v>20921</v>
      </c>
      <c r="M35" s="125" t="s">
        <v>178</v>
      </c>
      <c r="N35" s="121" t="s">
        <v>25</v>
      </c>
      <c r="O35" s="19"/>
      <c r="P35" s="19"/>
      <c r="Q35" s="14">
        <f>F35/要介護認定者数!F34</f>
        <v>2.1187050359712232</v>
      </c>
      <c r="R35" s="14">
        <f>G35/要介護認定者数!G34</f>
        <v>8.0909090909090917</v>
      </c>
      <c r="S35" s="14">
        <f>H35/要介護認定者数!H34</f>
        <v>25.600619195046441</v>
      </c>
      <c r="T35" s="14">
        <f>I35/要介護認定者数!I34</f>
        <v>20.401433691756271</v>
      </c>
      <c r="U35" s="14">
        <f>J35/要介護認定者数!J34</f>
        <v>15.765027322404372</v>
      </c>
      <c r="V35" s="27">
        <f>K35/要介護認定者数!K34</f>
        <v>12.954179566563468</v>
      </c>
    </row>
    <row r="36" spans="2:22" ht="19.5" customHeight="1" x14ac:dyDescent="0.15">
      <c r="B36" s="125" t="s">
        <v>178</v>
      </c>
      <c r="C36" s="116" t="s">
        <v>26</v>
      </c>
      <c r="D36" s="160">
        <v>42</v>
      </c>
      <c r="E36" s="160">
        <v>45</v>
      </c>
      <c r="F36" s="160">
        <v>820</v>
      </c>
      <c r="G36" s="160">
        <v>929</v>
      </c>
      <c r="H36" s="160">
        <v>1136</v>
      </c>
      <c r="I36" s="160">
        <v>1279</v>
      </c>
      <c r="J36" s="160">
        <v>624</v>
      </c>
      <c r="K36" s="161">
        <f t="shared" si="9"/>
        <v>4875</v>
      </c>
      <c r="M36" s="125" t="s">
        <v>178</v>
      </c>
      <c r="N36" s="121" t="s">
        <v>26</v>
      </c>
      <c r="O36" s="19"/>
      <c r="P36" s="19"/>
      <c r="Q36" s="14">
        <f>F36/要介護認定者数!F35</f>
        <v>4.3157894736842106</v>
      </c>
      <c r="R36" s="14">
        <f>G36/要介護認定者数!G35</f>
        <v>5.104395604395604</v>
      </c>
      <c r="S36" s="14">
        <f>H36/要介護認定者数!H35</f>
        <v>7.5231788079470201</v>
      </c>
      <c r="T36" s="14">
        <f>I36/要介護認定者数!I35</f>
        <v>8.7006802721088441</v>
      </c>
      <c r="U36" s="14">
        <f>J36/要介護認定者数!J35</f>
        <v>5.5714285714285712</v>
      </c>
      <c r="V36" s="27">
        <f>K36/要介護認定者数!K35</f>
        <v>4.8994974874371859</v>
      </c>
    </row>
    <row r="37" spans="2:22" ht="19.5" customHeight="1" x14ac:dyDescent="0.15">
      <c r="B37" s="125" t="s">
        <v>178</v>
      </c>
      <c r="C37" s="116" t="s">
        <v>27</v>
      </c>
      <c r="D37" s="160">
        <v>167</v>
      </c>
      <c r="E37" s="160">
        <v>202</v>
      </c>
      <c r="F37" s="160">
        <v>2012</v>
      </c>
      <c r="G37" s="160">
        <v>2081</v>
      </c>
      <c r="H37" s="160">
        <v>2120</v>
      </c>
      <c r="I37" s="160">
        <v>3738</v>
      </c>
      <c r="J37" s="160">
        <v>1873</v>
      </c>
      <c r="K37" s="161">
        <f t="shared" si="9"/>
        <v>12193</v>
      </c>
      <c r="M37" s="125" t="s">
        <v>178</v>
      </c>
      <c r="N37" s="121" t="s">
        <v>27</v>
      </c>
      <c r="O37" s="19"/>
      <c r="P37" s="19"/>
      <c r="Q37" s="14">
        <f>F37/要介護認定者数!F36</f>
        <v>6.0602409638554215</v>
      </c>
      <c r="R37" s="14">
        <f>G37/要介護認定者数!G36</f>
        <v>12.536144578313253</v>
      </c>
      <c r="S37" s="14">
        <f>H37/要介護認定者数!H36</f>
        <v>13.503184713375797</v>
      </c>
      <c r="T37" s="14">
        <f>I37/要介護認定者数!I36</f>
        <v>15.974358974358974</v>
      </c>
      <c r="U37" s="14">
        <f>J37/要介護認定者数!J36</f>
        <v>12.917241379310346</v>
      </c>
      <c r="V37" s="27">
        <f>K37/要介護認定者数!K36</f>
        <v>8.4147688060731536</v>
      </c>
    </row>
    <row r="38" spans="2:22" ht="19.5" customHeight="1" x14ac:dyDescent="0.15">
      <c r="B38" s="125" t="s">
        <v>178</v>
      </c>
      <c r="C38" s="123" t="s">
        <v>171</v>
      </c>
      <c r="D38" s="160">
        <f t="shared" ref="D38:K38" si="10">SUM(D39)</f>
        <v>321</v>
      </c>
      <c r="E38" s="160">
        <f t="shared" si="10"/>
        <v>693</v>
      </c>
      <c r="F38" s="160">
        <f t="shared" si="10"/>
        <v>3737</v>
      </c>
      <c r="G38" s="160">
        <f t="shared" si="10"/>
        <v>8112</v>
      </c>
      <c r="H38" s="160">
        <f t="shared" si="10"/>
        <v>9410</v>
      </c>
      <c r="I38" s="160">
        <f t="shared" si="10"/>
        <v>9413</v>
      </c>
      <c r="J38" s="160">
        <f t="shared" si="10"/>
        <v>5532</v>
      </c>
      <c r="K38" s="161">
        <f t="shared" si="10"/>
        <v>37218</v>
      </c>
      <c r="M38" s="125" t="s">
        <v>178</v>
      </c>
      <c r="N38" s="122" t="s">
        <v>171</v>
      </c>
      <c r="O38" s="19"/>
      <c r="P38" s="19"/>
      <c r="Q38" s="14">
        <f>F38/要介護認定者数!F37</f>
        <v>3.0161420500403553</v>
      </c>
      <c r="R38" s="14">
        <f>G38/要介護認定者数!G37</f>
        <v>7.7775647171620328</v>
      </c>
      <c r="S38" s="14">
        <f>H38/要介護認定者数!H37</f>
        <v>13.617945007235891</v>
      </c>
      <c r="T38" s="14">
        <f>I38/要介護認定者数!I37</f>
        <v>10.660249150622876</v>
      </c>
      <c r="U38" s="14">
        <f>J38/要介護認定者数!J37</f>
        <v>9.1589403973509942</v>
      </c>
      <c r="V38" s="27">
        <f>K38/要介護認定者数!K37</f>
        <v>6.4224331320103536</v>
      </c>
    </row>
    <row r="39" spans="2:22" ht="19.5" customHeight="1" x14ac:dyDescent="0.15">
      <c r="B39" s="125" t="s">
        <v>178</v>
      </c>
      <c r="C39" s="116" t="s">
        <v>28</v>
      </c>
      <c r="D39" s="160">
        <v>321</v>
      </c>
      <c r="E39" s="160">
        <v>693</v>
      </c>
      <c r="F39" s="160">
        <v>3737</v>
      </c>
      <c r="G39" s="160">
        <v>8112</v>
      </c>
      <c r="H39" s="160">
        <v>9410</v>
      </c>
      <c r="I39" s="160">
        <v>9413</v>
      </c>
      <c r="J39" s="160">
        <v>5532</v>
      </c>
      <c r="K39" s="161">
        <f>SUM(D39:J39)</f>
        <v>37218</v>
      </c>
      <c r="M39" s="125" t="s">
        <v>178</v>
      </c>
      <c r="N39" s="121" t="s">
        <v>28</v>
      </c>
      <c r="O39" s="19"/>
      <c r="P39" s="19"/>
      <c r="Q39" s="14">
        <f>F39/要介護認定者数!F38</f>
        <v>3.0161420500403553</v>
      </c>
      <c r="R39" s="14">
        <f>G39/要介護認定者数!G38</f>
        <v>7.7775647171620328</v>
      </c>
      <c r="S39" s="14">
        <f>H39/要介護認定者数!H38</f>
        <v>13.617945007235891</v>
      </c>
      <c r="T39" s="14">
        <f>I39/要介護認定者数!I38</f>
        <v>10.660249150622876</v>
      </c>
      <c r="U39" s="14">
        <f>J39/要介護認定者数!J38</f>
        <v>9.1589403973509942</v>
      </c>
      <c r="V39" s="27">
        <f>K39/要介護認定者数!K38</f>
        <v>6.4224331320103536</v>
      </c>
    </row>
    <row r="40" spans="2:22" ht="19.5" customHeight="1" x14ac:dyDescent="0.15">
      <c r="B40" s="125" t="s">
        <v>178</v>
      </c>
      <c r="C40" s="123" t="s">
        <v>172</v>
      </c>
      <c r="D40" s="160">
        <f t="shared" ref="D40:K40" si="11">SUM(D41:D43)</f>
        <v>569</v>
      </c>
      <c r="E40" s="160">
        <f t="shared" si="11"/>
        <v>2489</v>
      </c>
      <c r="F40" s="160">
        <f t="shared" si="11"/>
        <v>13064</v>
      </c>
      <c r="G40" s="160">
        <f t="shared" si="11"/>
        <v>20385</v>
      </c>
      <c r="H40" s="160">
        <f t="shared" si="11"/>
        <v>21429</v>
      </c>
      <c r="I40" s="160">
        <f t="shared" si="11"/>
        <v>18789</v>
      </c>
      <c r="J40" s="160">
        <f t="shared" si="11"/>
        <v>9448</v>
      </c>
      <c r="K40" s="161">
        <f t="shared" si="11"/>
        <v>86173</v>
      </c>
      <c r="M40" s="125" t="s">
        <v>178</v>
      </c>
      <c r="N40" s="122" t="s">
        <v>172</v>
      </c>
      <c r="O40" s="19"/>
      <c r="P40" s="19"/>
      <c r="Q40" s="14">
        <f>F40/要介護認定者数!F39</f>
        <v>6.5222166749875186</v>
      </c>
      <c r="R40" s="14">
        <f>G40/要介護認定者数!G39</f>
        <v>11.200549450549451</v>
      </c>
      <c r="S40" s="14">
        <f>H40/要介護認定者数!H39</f>
        <v>15.944196428571429</v>
      </c>
      <c r="T40" s="14">
        <f>I40/要介護認定者数!I39</f>
        <v>12.61006711409396</v>
      </c>
      <c r="U40" s="14">
        <f>J40/要介護認定者数!J39</f>
        <v>10.65163472378805</v>
      </c>
      <c r="V40" s="27">
        <f>K40/要介護認定者数!K39</f>
        <v>7.3170586736859979</v>
      </c>
    </row>
    <row r="41" spans="2:22" ht="19.5" customHeight="1" x14ac:dyDescent="0.15">
      <c r="B41" s="125" t="s">
        <v>178</v>
      </c>
      <c r="C41" s="116" t="s">
        <v>29</v>
      </c>
      <c r="D41" s="160">
        <v>368</v>
      </c>
      <c r="E41" s="160">
        <v>2202</v>
      </c>
      <c r="F41" s="160">
        <v>10317</v>
      </c>
      <c r="G41" s="160">
        <v>16663</v>
      </c>
      <c r="H41" s="160">
        <v>16403</v>
      </c>
      <c r="I41" s="160">
        <v>12735</v>
      </c>
      <c r="J41" s="160">
        <v>6945</v>
      </c>
      <c r="K41" s="161">
        <f t="shared" ref="K41:K43" si="12">SUM(D41:J41)</f>
        <v>65633</v>
      </c>
      <c r="M41" s="125" t="s">
        <v>178</v>
      </c>
      <c r="N41" s="121" t="s">
        <v>29</v>
      </c>
      <c r="O41" s="19"/>
      <c r="P41" s="19"/>
      <c r="Q41" s="14">
        <f>F41/要介護認定者数!F40</f>
        <v>6.8734177215189876</v>
      </c>
      <c r="R41" s="14">
        <f>G41/要介護認定者数!G40</f>
        <v>11.523513139695712</v>
      </c>
      <c r="S41" s="14">
        <f>H41/要介護認定者数!H40</f>
        <v>15.202038924930491</v>
      </c>
      <c r="T41" s="14">
        <f>I41/要介護認定者数!I40</f>
        <v>10.99740932642487</v>
      </c>
      <c r="U41" s="14">
        <f>J41/要介護認定者数!J40</f>
        <v>10.138686131386862</v>
      </c>
      <c r="V41" s="27">
        <f>K41/要介護認定者数!K40</f>
        <v>7.1262757871878391</v>
      </c>
    </row>
    <row r="42" spans="2:22" ht="19.5" customHeight="1" x14ac:dyDescent="0.15">
      <c r="B42" s="125" t="s">
        <v>178</v>
      </c>
      <c r="C42" s="116" t="s">
        <v>30</v>
      </c>
      <c r="D42" s="160">
        <v>180</v>
      </c>
      <c r="E42" s="160">
        <v>241</v>
      </c>
      <c r="F42" s="160">
        <v>2244</v>
      </c>
      <c r="G42" s="160">
        <v>3204</v>
      </c>
      <c r="H42" s="160">
        <v>4869</v>
      </c>
      <c r="I42" s="160">
        <v>5758</v>
      </c>
      <c r="J42" s="160">
        <v>2336</v>
      </c>
      <c r="K42" s="161">
        <f t="shared" si="12"/>
        <v>18832</v>
      </c>
      <c r="M42" s="125" t="s">
        <v>178</v>
      </c>
      <c r="N42" s="121" t="s">
        <v>30</v>
      </c>
      <c r="O42" s="19"/>
      <c r="P42" s="19"/>
      <c r="Q42" s="14">
        <f>F42/要介護認定者数!F41</f>
        <v>5.7984496124031004</v>
      </c>
      <c r="R42" s="14">
        <f>G42/要介護認定者数!G41</f>
        <v>10.972602739726028</v>
      </c>
      <c r="S42" s="14">
        <f>H42/要介護認定者数!H41</f>
        <v>23.075829383886255</v>
      </c>
      <c r="T42" s="14">
        <f>I42/要介護認定者数!I41</f>
        <v>22.061302681992338</v>
      </c>
      <c r="U42" s="14">
        <f>J42/要介護認定者数!J41</f>
        <v>14.24390243902439</v>
      </c>
      <c r="V42" s="27">
        <f>K42/要介護認定者数!K41</f>
        <v>9.2586037364798432</v>
      </c>
    </row>
    <row r="43" spans="2:22" ht="19.5" customHeight="1" x14ac:dyDescent="0.15">
      <c r="B43" s="125" t="s">
        <v>178</v>
      </c>
      <c r="C43" s="116" t="s">
        <v>31</v>
      </c>
      <c r="D43" s="160">
        <v>21</v>
      </c>
      <c r="E43" s="160">
        <v>46</v>
      </c>
      <c r="F43" s="160">
        <v>503</v>
      </c>
      <c r="G43" s="160">
        <v>518</v>
      </c>
      <c r="H43" s="160">
        <v>157</v>
      </c>
      <c r="I43" s="160">
        <v>296</v>
      </c>
      <c r="J43" s="160">
        <v>167</v>
      </c>
      <c r="K43" s="161">
        <f t="shared" si="12"/>
        <v>1708</v>
      </c>
      <c r="M43" s="125" t="s">
        <v>178</v>
      </c>
      <c r="N43" s="121" t="s">
        <v>31</v>
      </c>
      <c r="O43" s="19"/>
      <c r="P43" s="19"/>
      <c r="Q43" s="14">
        <f>F43/要介護認定者数!F42</f>
        <v>4.3739130434782609</v>
      </c>
      <c r="R43" s="14">
        <f>G43/要介護認定者数!G42</f>
        <v>6.3170731707317076</v>
      </c>
      <c r="S43" s="14">
        <f>H43/要介護認定者数!H42</f>
        <v>2.9074074074074074</v>
      </c>
      <c r="T43" s="14">
        <f>I43/要介護認定者数!I42</f>
        <v>4.169014084507042</v>
      </c>
      <c r="U43" s="14">
        <f>J43/要介護認定者数!J42</f>
        <v>4.3947368421052628</v>
      </c>
      <c r="V43" s="27">
        <f>K43/要介護認定者数!K42</f>
        <v>3.204502814258912</v>
      </c>
    </row>
    <row r="44" spans="2:22" ht="19.5" customHeight="1" x14ac:dyDescent="0.15">
      <c r="B44" s="125" t="s">
        <v>178</v>
      </c>
      <c r="C44" s="123" t="s">
        <v>173</v>
      </c>
      <c r="D44" s="160">
        <f t="shared" ref="D44:K44" si="13">SUM(D45)</f>
        <v>30</v>
      </c>
      <c r="E44" s="160">
        <f t="shared" si="13"/>
        <v>246</v>
      </c>
      <c r="F44" s="160">
        <f t="shared" si="13"/>
        <v>3438</v>
      </c>
      <c r="G44" s="160">
        <f t="shared" si="13"/>
        <v>9307</v>
      </c>
      <c r="H44" s="160">
        <f t="shared" si="13"/>
        <v>12061</v>
      </c>
      <c r="I44" s="160">
        <f t="shared" si="13"/>
        <v>7082</v>
      </c>
      <c r="J44" s="160">
        <f t="shared" si="13"/>
        <v>6759</v>
      </c>
      <c r="K44" s="161">
        <f t="shared" si="13"/>
        <v>38923</v>
      </c>
      <c r="M44" s="125" t="s">
        <v>178</v>
      </c>
      <c r="N44" s="122" t="s">
        <v>173</v>
      </c>
      <c r="O44" s="19"/>
      <c r="P44" s="19"/>
      <c r="Q44" s="14">
        <f>F44/要介護認定者数!F43</f>
        <v>3.1922005571030643</v>
      </c>
      <c r="R44" s="14">
        <f>G44/要介護認定者数!G43</f>
        <v>7.9006791171477078</v>
      </c>
      <c r="S44" s="14">
        <f>H44/要介護認定者数!H43</f>
        <v>12.563541666666667</v>
      </c>
      <c r="T44" s="14">
        <f>I44/要介護認定者数!I43</f>
        <v>8.9645569620253163</v>
      </c>
      <c r="U44" s="14">
        <f>J44/要介護認定者数!J43</f>
        <v>11.816433566433567</v>
      </c>
      <c r="V44" s="27">
        <f>K44/要介護認定者数!K43</f>
        <v>6.9282662869348526</v>
      </c>
    </row>
    <row r="45" spans="2:22" ht="19.5" customHeight="1" x14ac:dyDescent="0.15">
      <c r="B45" s="125" t="s">
        <v>178</v>
      </c>
      <c r="C45" s="116" t="s">
        <v>32</v>
      </c>
      <c r="D45" s="160">
        <v>30</v>
      </c>
      <c r="E45" s="160">
        <v>246</v>
      </c>
      <c r="F45" s="160">
        <v>3438</v>
      </c>
      <c r="G45" s="160">
        <v>9307</v>
      </c>
      <c r="H45" s="160">
        <v>12061</v>
      </c>
      <c r="I45" s="160">
        <v>7082</v>
      </c>
      <c r="J45" s="160">
        <v>6759</v>
      </c>
      <c r="K45" s="161">
        <f>SUM(D45:J45)</f>
        <v>38923</v>
      </c>
      <c r="M45" s="125" t="s">
        <v>178</v>
      </c>
      <c r="N45" s="121" t="s">
        <v>32</v>
      </c>
      <c r="O45" s="19"/>
      <c r="P45" s="19"/>
      <c r="Q45" s="14">
        <f>F45/要介護認定者数!F44</f>
        <v>3.1922005571030643</v>
      </c>
      <c r="R45" s="14">
        <f>G45/要介護認定者数!G44</f>
        <v>7.9006791171477078</v>
      </c>
      <c r="S45" s="14">
        <f>H45/要介護認定者数!H44</f>
        <v>12.563541666666667</v>
      </c>
      <c r="T45" s="14">
        <f>I45/要介護認定者数!I44</f>
        <v>8.9645569620253163</v>
      </c>
      <c r="U45" s="14">
        <f>J45/要介護認定者数!J44</f>
        <v>11.816433566433567</v>
      </c>
      <c r="V45" s="27">
        <f>K45/要介護認定者数!K44</f>
        <v>6.9282662869348526</v>
      </c>
    </row>
    <row r="46" spans="2:22" ht="19.5" customHeight="1" x14ac:dyDescent="0.15">
      <c r="B46" s="125" t="s">
        <v>178</v>
      </c>
      <c r="C46" s="123" t="s">
        <v>174</v>
      </c>
      <c r="D46" s="160">
        <f t="shared" ref="D46:K46" si="14">SUM(D47:D48)</f>
        <v>125</v>
      </c>
      <c r="E46" s="160">
        <f t="shared" si="14"/>
        <v>1223</v>
      </c>
      <c r="F46" s="160">
        <f t="shared" si="14"/>
        <v>4577</v>
      </c>
      <c r="G46" s="160">
        <f t="shared" si="14"/>
        <v>8130</v>
      </c>
      <c r="H46" s="160">
        <f t="shared" si="14"/>
        <v>9387</v>
      </c>
      <c r="I46" s="160">
        <f t="shared" si="14"/>
        <v>8754</v>
      </c>
      <c r="J46" s="160">
        <f t="shared" si="14"/>
        <v>4843</v>
      </c>
      <c r="K46" s="161">
        <f t="shared" si="14"/>
        <v>37039</v>
      </c>
      <c r="M46" s="125" t="s">
        <v>178</v>
      </c>
      <c r="N46" s="122" t="s">
        <v>174</v>
      </c>
      <c r="O46" s="19"/>
      <c r="P46" s="19"/>
      <c r="Q46" s="14">
        <f>F46/要介護認定者数!F45</f>
        <v>4.4566699123661149</v>
      </c>
      <c r="R46" s="14">
        <f>G46/要介護認定者数!G45</f>
        <v>9.0939597315436238</v>
      </c>
      <c r="S46" s="14">
        <f>H46/要介護認定者数!H45</f>
        <v>14.419354838709678</v>
      </c>
      <c r="T46" s="14">
        <f>I46/要介護認定者数!I45</f>
        <v>12.59568345323741</v>
      </c>
      <c r="U46" s="14">
        <f>J46/要介護認定者数!J45</f>
        <v>10.195789473684211</v>
      </c>
      <c r="V46" s="27">
        <f>K46/要介護認定者数!K45</f>
        <v>7.2018277270075828</v>
      </c>
    </row>
    <row r="47" spans="2:22" ht="19.5" customHeight="1" x14ac:dyDescent="0.15">
      <c r="B47" s="125" t="s">
        <v>178</v>
      </c>
      <c r="C47" s="116" t="s">
        <v>33</v>
      </c>
      <c r="D47" s="160">
        <v>75</v>
      </c>
      <c r="E47" s="160">
        <v>1135</v>
      </c>
      <c r="F47" s="160">
        <v>3953</v>
      </c>
      <c r="G47" s="160">
        <v>7267</v>
      </c>
      <c r="H47" s="160">
        <v>8086</v>
      </c>
      <c r="I47" s="160">
        <v>7959</v>
      </c>
      <c r="J47" s="160">
        <v>4356</v>
      </c>
      <c r="K47" s="161">
        <f t="shared" ref="K47:K48" si="15">SUM(D47:J47)</f>
        <v>32831</v>
      </c>
      <c r="M47" s="125" t="s">
        <v>178</v>
      </c>
      <c r="N47" s="121" t="s">
        <v>33</v>
      </c>
      <c r="O47" s="19"/>
      <c r="P47" s="19"/>
      <c r="Q47" s="14">
        <f>F47/要介護認定者数!F46</f>
        <v>4.7626506024096384</v>
      </c>
      <c r="R47" s="14">
        <f>G47/要介護認定者数!G46</f>
        <v>10.065096952908588</v>
      </c>
      <c r="S47" s="14">
        <f>H47/要介護認定者数!H46</f>
        <v>15.401904761904762</v>
      </c>
      <c r="T47" s="14">
        <f>I47/要介護認定者数!I46</f>
        <v>13.698795180722891</v>
      </c>
      <c r="U47" s="14">
        <f>J47/要介護認定者数!J46</f>
        <v>11.463157894736842</v>
      </c>
      <c r="V47" s="27">
        <f>K47/要介護認定者数!K46</f>
        <v>7.6227072208033437</v>
      </c>
    </row>
    <row r="48" spans="2:22" ht="19.5" customHeight="1" x14ac:dyDescent="0.15">
      <c r="B48" s="125" t="s">
        <v>178</v>
      </c>
      <c r="C48" s="116" t="s">
        <v>34</v>
      </c>
      <c r="D48" s="160">
        <v>50</v>
      </c>
      <c r="E48" s="160">
        <v>88</v>
      </c>
      <c r="F48" s="160">
        <v>624</v>
      </c>
      <c r="G48" s="160">
        <v>863</v>
      </c>
      <c r="H48" s="160">
        <v>1301</v>
      </c>
      <c r="I48" s="160">
        <v>795</v>
      </c>
      <c r="J48" s="160">
        <v>487</v>
      </c>
      <c r="K48" s="161">
        <f t="shared" si="15"/>
        <v>4208</v>
      </c>
      <c r="M48" s="125" t="s">
        <v>178</v>
      </c>
      <c r="N48" s="121" t="s">
        <v>34</v>
      </c>
      <c r="O48" s="19"/>
      <c r="P48" s="19"/>
      <c r="Q48" s="14">
        <f>F48/要介護認定者数!F47</f>
        <v>3.1675126903553301</v>
      </c>
      <c r="R48" s="14">
        <f>G48/要介護認定者数!G47</f>
        <v>5.0174418604651159</v>
      </c>
      <c r="S48" s="14">
        <f>H48/要介護認定者数!H47</f>
        <v>10.325396825396826</v>
      </c>
      <c r="T48" s="14">
        <f>I48/要介護認定者数!I47</f>
        <v>6.9736842105263159</v>
      </c>
      <c r="U48" s="14">
        <f>J48/要介護認定者数!J47</f>
        <v>5.1263157894736846</v>
      </c>
      <c r="V48" s="27">
        <f>K48/要介護認定者数!K47</f>
        <v>5.0334928229665072</v>
      </c>
    </row>
    <row r="49" spans="2:22" ht="19.5" customHeight="1" x14ac:dyDescent="0.15">
      <c r="B49" s="125" t="s">
        <v>178</v>
      </c>
      <c r="C49" s="123" t="s">
        <v>82</v>
      </c>
      <c r="D49" s="160">
        <f t="shared" ref="D49:K49" si="16">SUM(D5,D6,D16,D22,D27,D32,D38,D40,D44,D46)</f>
        <v>6262</v>
      </c>
      <c r="E49" s="160">
        <f t="shared" si="16"/>
        <v>14074</v>
      </c>
      <c r="F49" s="160">
        <f t="shared" si="16"/>
        <v>126963</v>
      </c>
      <c r="G49" s="160">
        <f t="shared" si="16"/>
        <v>207023</v>
      </c>
      <c r="H49" s="160">
        <f t="shared" si="16"/>
        <v>258007</v>
      </c>
      <c r="I49" s="160">
        <f t="shared" si="16"/>
        <v>227295</v>
      </c>
      <c r="J49" s="160">
        <f t="shared" si="16"/>
        <v>118606</v>
      </c>
      <c r="K49" s="161">
        <f t="shared" si="16"/>
        <v>958230</v>
      </c>
      <c r="M49" s="125" t="s">
        <v>178</v>
      </c>
      <c r="N49" s="122" t="s">
        <v>82</v>
      </c>
      <c r="O49" s="19"/>
      <c r="P49" s="19"/>
      <c r="Q49" s="14">
        <f>F49/要介護認定者数!F48</f>
        <v>5.3507670262980449</v>
      </c>
      <c r="R49" s="14">
        <f>G49/要介護認定者数!G48</f>
        <v>10.859938099984262</v>
      </c>
      <c r="S49" s="14">
        <f>H49/要介護認定者数!H48</f>
        <v>18.223407260912559</v>
      </c>
      <c r="T49" s="14">
        <f>I49/要介護認定者数!I48</f>
        <v>15.482255977113276</v>
      </c>
      <c r="U49" s="14">
        <f>J49/要介護認定者数!J48</f>
        <v>11.607555294578196</v>
      </c>
      <c r="V49" s="27">
        <f>K49/要介護認定者数!K48</f>
        <v>8.4365342795009735</v>
      </c>
    </row>
    <row r="50" spans="2:22" ht="19.5" customHeight="1" thickBot="1" x14ac:dyDescent="0.2">
      <c r="B50" s="29" t="s">
        <v>178</v>
      </c>
      <c r="C50" s="170" t="s">
        <v>44</v>
      </c>
      <c r="D50" s="171">
        <v>156924</v>
      </c>
      <c r="E50" s="171">
        <v>520799</v>
      </c>
      <c r="F50" s="171">
        <v>5120149</v>
      </c>
      <c r="G50" s="171">
        <v>9144859</v>
      </c>
      <c r="H50" s="171">
        <v>14134170</v>
      </c>
      <c r="I50" s="171">
        <v>10709991</v>
      </c>
      <c r="J50" s="171">
        <v>5890739</v>
      </c>
      <c r="K50" s="172">
        <f>SUM(D50:J50)</f>
        <v>45677631</v>
      </c>
      <c r="M50" s="29" t="s">
        <v>178</v>
      </c>
      <c r="N50" s="132" t="s">
        <v>44</v>
      </c>
      <c r="O50" s="84"/>
      <c r="P50" s="84"/>
      <c r="Q50" s="79">
        <f>F50/要介護認定者数!F49</f>
        <v>3.9561903304868138</v>
      </c>
      <c r="R50" s="79">
        <f>G50/要介護認定者数!G49</f>
        <v>8.1335062934475566</v>
      </c>
      <c r="S50" s="79">
        <f>H50/要介護認定者数!H49</f>
        <v>16.596511416275753</v>
      </c>
      <c r="T50" s="79">
        <f>I50/要介護認定者数!I49</f>
        <v>13.643074700673747</v>
      </c>
      <c r="U50" s="79">
        <f>J50/要介護認定者数!J49</f>
        <v>9.8286115198900141</v>
      </c>
      <c r="V50" s="80">
        <f>K50/要介護認定者数!K49</f>
        <v>7.1229285050430704</v>
      </c>
    </row>
    <row r="51" spans="2:22" ht="19.5" customHeight="1" thickTop="1" x14ac:dyDescent="0.15">
      <c r="B51" s="75" t="s">
        <v>162</v>
      </c>
      <c r="C51" s="124" t="s">
        <v>0</v>
      </c>
      <c r="D51" s="163">
        <v>3309</v>
      </c>
      <c r="E51" s="163">
        <v>4569</v>
      </c>
      <c r="F51" s="163">
        <v>57612</v>
      </c>
      <c r="G51" s="163">
        <v>90645</v>
      </c>
      <c r="H51" s="163">
        <v>103740</v>
      </c>
      <c r="I51" s="163">
        <v>106251</v>
      </c>
      <c r="J51" s="163">
        <v>55883</v>
      </c>
      <c r="K51" s="166">
        <f>SUM(D51:J51)</f>
        <v>422009</v>
      </c>
      <c r="M51" s="75" t="s">
        <v>162</v>
      </c>
      <c r="N51" s="124" t="s">
        <v>0</v>
      </c>
      <c r="O51" s="159"/>
      <c r="P51" s="159"/>
      <c r="Q51" s="118">
        <f>F51/要介護認定者数!F50</f>
        <v>6.3275123558484347</v>
      </c>
      <c r="R51" s="118">
        <f>G51/要介護認定者数!G50</f>
        <v>13.66164280331575</v>
      </c>
      <c r="S51" s="118">
        <f>H51/要介護認定者数!H50</f>
        <v>22.745012058759045</v>
      </c>
      <c r="T51" s="118">
        <f>I51/要介護認定者数!I50</f>
        <v>21.898392415498762</v>
      </c>
      <c r="U51" s="118">
        <f>J51/要介護認定者数!J50</f>
        <v>15.826394789011612</v>
      </c>
      <c r="V51" s="119">
        <f>K51/要介護認定者数!K50</f>
        <v>9.73088452315071</v>
      </c>
    </row>
    <row r="52" spans="2:22" ht="19.5" customHeight="1" x14ac:dyDescent="0.15">
      <c r="B52" s="125" t="s">
        <v>160</v>
      </c>
      <c r="C52" s="122" t="s">
        <v>166</v>
      </c>
      <c r="D52" s="130">
        <f>SUM(D53:D61)</f>
        <v>368</v>
      </c>
      <c r="E52" s="130">
        <f t="shared" ref="E52:K52" si="17">SUM(E53:E61)</f>
        <v>1321</v>
      </c>
      <c r="F52" s="130">
        <f t="shared" si="17"/>
        <v>5007</v>
      </c>
      <c r="G52" s="130">
        <f t="shared" si="17"/>
        <v>14904</v>
      </c>
      <c r="H52" s="130">
        <f t="shared" si="17"/>
        <v>17203</v>
      </c>
      <c r="I52" s="130">
        <f t="shared" si="17"/>
        <v>11246</v>
      </c>
      <c r="J52" s="130">
        <f t="shared" si="17"/>
        <v>7015</v>
      </c>
      <c r="K52" s="144">
        <f t="shared" si="17"/>
        <v>57064</v>
      </c>
      <c r="M52" s="125" t="s">
        <v>160</v>
      </c>
      <c r="N52" s="114" t="s">
        <v>166</v>
      </c>
      <c r="O52" s="19"/>
      <c r="P52" s="19"/>
      <c r="Q52" s="14">
        <f>F52/要介護認定者数!F51</f>
        <v>3.5892473118279571</v>
      </c>
      <c r="R52" s="14">
        <f>G52/要介護認定者数!G51</f>
        <v>7.5501519756838906</v>
      </c>
      <c r="S52" s="14">
        <f>H52/要介護認定者数!H51</f>
        <v>10.985312899106003</v>
      </c>
      <c r="T52" s="14">
        <f>I52/要介護認定者数!I51</f>
        <v>8.724592707525213</v>
      </c>
      <c r="U52" s="14">
        <f>J52/要介護認定者数!J51</f>
        <v>7.7685492801771874</v>
      </c>
      <c r="V52" s="27">
        <f>K52/要介護認定者数!K51</f>
        <v>6.2894301774495753</v>
      </c>
    </row>
    <row r="53" spans="2:22" ht="19.5" customHeight="1" x14ac:dyDescent="0.15">
      <c r="B53" s="125" t="s">
        <v>162</v>
      </c>
      <c r="C53" s="121" t="s">
        <v>1</v>
      </c>
      <c r="D53" s="96">
        <v>54</v>
      </c>
      <c r="E53" s="96">
        <v>140</v>
      </c>
      <c r="F53" s="96">
        <v>1538</v>
      </c>
      <c r="G53" s="96">
        <v>4483</v>
      </c>
      <c r="H53" s="96">
        <v>3385</v>
      </c>
      <c r="I53" s="96">
        <v>3470</v>
      </c>
      <c r="J53" s="96">
        <v>1232</v>
      </c>
      <c r="K53" s="107">
        <f t="shared" ref="K53:K94" si="18">SUM(D53:J53)</f>
        <v>14302</v>
      </c>
      <c r="M53" s="83" t="s">
        <v>162</v>
      </c>
      <c r="N53" s="113" t="s">
        <v>1</v>
      </c>
      <c r="O53" s="19"/>
      <c r="P53" s="19"/>
      <c r="Q53" s="14">
        <f>F53/要介護認定者数!F52</f>
        <v>5.1784511784511782</v>
      </c>
      <c r="R53" s="14">
        <f>G53/要介護認定者数!G52</f>
        <v>9.5382978723404257</v>
      </c>
      <c r="S53" s="14">
        <f>H53/要介護認定者数!H52</f>
        <v>10.712025316455696</v>
      </c>
      <c r="T53" s="14">
        <f>I53/要介護認定者数!I52</f>
        <v>12.392857142857142</v>
      </c>
      <c r="U53" s="14">
        <f>J53/要介護認定者数!J52</f>
        <v>5.5746606334841626</v>
      </c>
      <c r="V53" s="27">
        <f>K53/要介護認定者数!K52</f>
        <v>7.4567257559958291</v>
      </c>
    </row>
    <row r="54" spans="2:22" ht="19.5" customHeight="1" x14ac:dyDescent="0.15">
      <c r="B54" s="125" t="s">
        <v>162</v>
      </c>
      <c r="C54" s="121" t="s">
        <v>2</v>
      </c>
      <c r="D54" s="96">
        <v>62</v>
      </c>
      <c r="E54" s="96">
        <v>149</v>
      </c>
      <c r="F54" s="96">
        <v>200</v>
      </c>
      <c r="G54" s="96">
        <v>1318</v>
      </c>
      <c r="H54" s="96">
        <v>1840</v>
      </c>
      <c r="I54" s="96">
        <v>1238</v>
      </c>
      <c r="J54" s="96">
        <v>1046</v>
      </c>
      <c r="K54" s="107">
        <f t="shared" si="18"/>
        <v>5853</v>
      </c>
      <c r="M54" s="83" t="s">
        <v>162</v>
      </c>
      <c r="N54" s="113" t="s">
        <v>2</v>
      </c>
      <c r="O54" s="19"/>
      <c r="P54" s="19"/>
      <c r="Q54" s="14">
        <f>F54/要介護認定者数!F53</f>
        <v>3.5714285714285716</v>
      </c>
      <c r="R54" s="14">
        <f>G54/要介護認定者数!G53</f>
        <v>8.5584415584415581</v>
      </c>
      <c r="S54" s="14">
        <f>H54/要介護認定者数!H53</f>
        <v>16.428571428571427</v>
      </c>
      <c r="T54" s="14">
        <f>I54/要介護認定者数!I53</f>
        <v>15.283950617283951</v>
      </c>
      <c r="U54" s="14">
        <f>J54/要介護認定者数!J53</f>
        <v>19.37037037037037</v>
      </c>
      <c r="V54" s="27">
        <f>K54/要介護認定者数!K53</f>
        <v>9.42512077294686</v>
      </c>
    </row>
    <row r="55" spans="2:22" ht="19.5" customHeight="1" x14ac:dyDescent="0.15">
      <c r="B55" s="125" t="s">
        <v>162</v>
      </c>
      <c r="C55" s="121" t="s">
        <v>3</v>
      </c>
      <c r="D55" s="96">
        <v>18</v>
      </c>
      <c r="E55" s="96">
        <v>279</v>
      </c>
      <c r="F55" s="96">
        <v>199</v>
      </c>
      <c r="G55" s="96">
        <v>798</v>
      </c>
      <c r="H55" s="96">
        <v>203</v>
      </c>
      <c r="I55" s="96">
        <v>227</v>
      </c>
      <c r="J55" s="96">
        <v>6</v>
      </c>
      <c r="K55" s="107">
        <f t="shared" si="18"/>
        <v>1730</v>
      </c>
      <c r="M55" s="83" t="s">
        <v>162</v>
      </c>
      <c r="N55" s="113" t="s">
        <v>3</v>
      </c>
      <c r="O55" s="19"/>
      <c r="P55" s="19"/>
      <c r="Q55" s="14">
        <f>F55/要介護認定者数!F54</f>
        <v>6.0303030303030303</v>
      </c>
      <c r="R55" s="14">
        <f>G55/要介護認定者数!G54</f>
        <v>27.517241379310345</v>
      </c>
      <c r="S55" s="14">
        <f>H55/要介護認定者数!H54</f>
        <v>9.2272727272727266</v>
      </c>
      <c r="T55" s="14">
        <f>I55/要介護認定者数!I54</f>
        <v>8.4074074074074066</v>
      </c>
      <c r="U55" s="14">
        <f>J55/要介護認定者数!J54</f>
        <v>0.54545454545454541</v>
      </c>
      <c r="V55" s="27">
        <f>K55/要介護認定者数!K54</f>
        <v>9.5054945054945055</v>
      </c>
    </row>
    <row r="56" spans="2:22" ht="19.5" customHeight="1" x14ac:dyDescent="0.15">
      <c r="B56" s="125" t="s">
        <v>162</v>
      </c>
      <c r="C56" s="121" t="s">
        <v>4</v>
      </c>
      <c r="D56" s="96">
        <v>85</v>
      </c>
      <c r="E56" s="96">
        <v>54</v>
      </c>
      <c r="F56" s="96">
        <v>824</v>
      </c>
      <c r="G56" s="96">
        <v>750</v>
      </c>
      <c r="H56" s="96">
        <v>598</v>
      </c>
      <c r="I56" s="96">
        <v>474</v>
      </c>
      <c r="J56" s="96">
        <v>314</v>
      </c>
      <c r="K56" s="107">
        <f t="shared" si="18"/>
        <v>3099</v>
      </c>
      <c r="M56" s="83" t="s">
        <v>162</v>
      </c>
      <c r="N56" s="113" t="s">
        <v>4</v>
      </c>
      <c r="O56" s="19"/>
      <c r="P56" s="19"/>
      <c r="Q56" s="14">
        <f>F56/要介護認定者数!F55</f>
        <v>4.735632183908046</v>
      </c>
      <c r="R56" s="14">
        <f>G56/要介護認定者数!G55</f>
        <v>5.8139534883720927</v>
      </c>
      <c r="S56" s="14">
        <f>H56/要介護認定者数!H55</f>
        <v>7.7662337662337659</v>
      </c>
      <c r="T56" s="14">
        <f>I56/要介護認定者数!I55</f>
        <v>5.042553191489362</v>
      </c>
      <c r="U56" s="14">
        <f>J56/要介護認定者数!J55</f>
        <v>5.5087719298245617</v>
      </c>
      <c r="V56" s="27">
        <f>K56/要介護認定者数!K55</f>
        <v>4.3771186440677967</v>
      </c>
    </row>
    <row r="57" spans="2:22" ht="19.5" customHeight="1" x14ac:dyDescent="0.15">
      <c r="B57" s="125" t="s">
        <v>162</v>
      </c>
      <c r="C57" s="121" t="s">
        <v>5</v>
      </c>
      <c r="D57" s="96">
        <v>33</v>
      </c>
      <c r="E57" s="96">
        <v>132</v>
      </c>
      <c r="F57" s="96">
        <v>219</v>
      </c>
      <c r="G57" s="96">
        <v>843</v>
      </c>
      <c r="H57" s="96">
        <v>1899</v>
      </c>
      <c r="I57" s="96">
        <v>1045</v>
      </c>
      <c r="J57" s="96">
        <v>616</v>
      </c>
      <c r="K57" s="107">
        <f t="shared" si="18"/>
        <v>4787</v>
      </c>
      <c r="M57" s="83" t="s">
        <v>162</v>
      </c>
      <c r="N57" s="113" t="s">
        <v>5</v>
      </c>
      <c r="O57" s="19"/>
      <c r="P57" s="19"/>
      <c r="Q57" s="14">
        <f>F57/要介護認定者数!F56</f>
        <v>3.084507042253521</v>
      </c>
      <c r="R57" s="14">
        <f>G57/要介護認定者数!G56</f>
        <v>5.4740259740259738</v>
      </c>
      <c r="S57" s="14">
        <f>H57/要介護認定者数!H56</f>
        <v>14.066666666666666</v>
      </c>
      <c r="T57" s="14">
        <f>I57/要介護認定者数!I56</f>
        <v>11.236559139784946</v>
      </c>
      <c r="U57" s="14">
        <f>J57/要介護認定者数!J56</f>
        <v>9.625</v>
      </c>
      <c r="V57" s="27">
        <f>K57/要介護認定者数!K56</f>
        <v>7.3987635239567231</v>
      </c>
    </row>
    <row r="58" spans="2:22" ht="19.5" customHeight="1" x14ac:dyDescent="0.15">
      <c r="B58" s="125" t="s">
        <v>162</v>
      </c>
      <c r="C58" s="121" t="s">
        <v>6</v>
      </c>
      <c r="D58" s="96">
        <v>29</v>
      </c>
      <c r="E58" s="96">
        <v>370</v>
      </c>
      <c r="F58" s="96">
        <v>550</v>
      </c>
      <c r="G58" s="96">
        <v>2143</v>
      </c>
      <c r="H58" s="96">
        <v>3618</v>
      </c>
      <c r="I58" s="96">
        <v>2274</v>
      </c>
      <c r="J58" s="96">
        <v>2153</v>
      </c>
      <c r="K58" s="107">
        <f t="shared" si="18"/>
        <v>11137</v>
      </c>
      <c r="M58" s="83" t="s">
        <v>162</v>
      </c>
      <c r="N58" s="113" t="s">
        <v>6</v>
      </c>
      <c r="O58" s="19"/>
      <c r="P58" s="19"/>
      <c r="Q58" s="14">
        <f>F58/要介護認定者数!F57</f>
        <v>2.8645833333333335</v>
      </c>
      <c r="R58" s="14">
        <f>G58/要介護認定者数!G57</f>
        <v>6.3779761904761907</v>
      </c>
      <c r="S58" s="14">
        <f>H58/要介護認定者数!H57</f>
        <v>11.413249211356467</v>
      </c>
      <c r="T58" s="14">
        <f>I58/要介護認定者数!I57</f>
        <v>9.676595744680851</v>
      </c>
      <c r="U58" s="14">
        <f>J58/要介護認定者数!J57</f>
        <v>13.980519480519481</v>
      </c>
      <c r="V58" s="27">
        <f>K58/要介護認定者数!K57</f>
        <v>7.0576679340937893</v>
      </c>
    </row>
    <row r="59" spans="2:22" ht="19.5" customHeight="1" x14ac:dyDescent="0.15">
      <c r="B59" s="125" t="s">
        <v>162</v>
      </c>
      <c r="C59" s="121" t="s">
        <v>7</v>
      </c>
      <c r="D59" s="96">
        <v>16</v>
      </c>
      <c r="E59" s="96">
        <v>0</v>
      </c>
      <c r="F59" s="96">
        <v>82</v>
      </c>
      <c r="G59" s="96">
        <v>588</v>
      </c>
      <c r="H59" s="96">
        <v>1354</v>
      </c>
      <c r="I59" s="96">
        <v>949</v>
      </c>
      <c r="J59" s="96">
        <v>445</v>
      </c>
      <c r="K59" s="107">
        <f t="shared" si="18"/>
        <v>3434</v>
      </c>
      <c r="M59" s="83" t="s">
        <v>162</v>
      </c>
      <c r="N59" s="113" t="s">
        <v>7</v>
      </c>
      <c r="O59" s="19"/>
      <c r="P59" s="19"/>
      <c r="Q59" s="14">
        <f>F59/要介護認定者数!F58</f>
        <v>1.0379746835443038</v>
      </c>
      <c r="R59" s="14">
        <f>G59/要介護認定者数!G58</f>
        <v>4.59375</v>
      </c>
      <c r="S59" s="14">
        <f>H59/要介護認定者数!H58</f>
        <v>12.895238095238096</v>
      </c>
      <c r="T59" s="14">
        <f>I59/要介護認定者数!I58</f>
        <v>11.297619047619047</v>
      </c>
      <c r="U59" s="14">
        <f>J59/要介護認定者数!J58</f>
        <v>9.8888888888888893</v>
      </c>
      <c r="V59" s="27">
        <f>K59/要介護認定者数!K58</f>
        <v>6.4670433145009421</v>
      </c>
    </row>
    <row r="60" spans="2:22" ht="19.5" customHeight="1" x14ac:dyDescent="0.15">
      <c r="B60" s="125" t="s">
        <v>162</v>
      </c>
      <c r="C60" s="121" t="s">
        <v>8</v>
      </c>
      <c r="D60" s="96">
        <v>10</v>
      </c>
      <c r="E60" s="96">
        <v>108</v>
      </c>
      <c r="F60" s="96">
        <v>952</v>
      </c>
      <c r="G60" s="96">
        <v>2530</v>
      </c>
      <c r="H60" s="96">
        <v>2133</v>
      </c>
      <c r="I60" s="96">
        <v>722</v>
      </c>
      <c r="J60" s="96">
        <v>660</v>
      </c>
      <c r="K60" s="107">
        <f t="shared" si="18"/>
        <v>7115</v>
      </c>
      <c r="M60" s="83" t="s">
        <v>162</v>
      </c>
      <c r="N60" s="113" t="s">
        <v>8</v>
      </c>
      <c r="O60" s="19"/>
      <c r="P60" s="19"/>
      <c r="Q60" s="14">
        <f>F60/要介護認定者数!F59</f>
        <v>2.8936170212765959</v>
      </c>
      <c r="R60" s="14">
        <f>G60/要介護認定者数!G59</f>
        <v>8.0573248407643305</v>
      </c>
      <c r="S60" s="14">
        <f>H60/要介護認定者数!H59</f>
        <v>8.018796992481203</v>
      </c>
      <c r="T60" s="14">
        <f>I60/要介護認定者数!I59</f>
        <v>3.1255411255411256</v>
      </c>
      <c r="U60" s="14">
        <f>J60/要介護認定者数!J59</f>
        <v>4.2307692307692308</v>
      </c>
      <c r="V60" s="27">
        <f>K60/要介護認定者数!K59</f>
        <v>4.1926929876252208</v>
      </c>
    </row>
    <row r="61" spans="2:22" ht="19.5" customHeight="1" x14ac:dyDescent="0.15">
      <c r="B61" s="125" t="s">
        <v>162</v>
      </c>
      <c r="C61" s="121" t="s">
        <v>9</v>
      </c>
      <c r="D61" s="96">
        <v>61</v>
      </c>
      <c r="E61" s="96">
        <v>89</v>
      </c>
      <c r="F61" s="96">
        <v>443</v>
      </c>
      <c r="G61" s="96">
        <v>1451</v>
      </c>
      <c r="H61" s="96">
        <v>2173</v>
      </c>
      <c r="I61" s="96">
        <v>847</v>
      </c>
      <c r="J61" s="96">
        <v>543</v>
      </c>
      <c r="K61" s="107">
        <f t="shared" si="18"/>
        <v>5607</v>
      </c>
      <c r="M61" s="83" t="s">
        <v>162</v>
      </c>
      <c r="N61" s="113" t="s">
        <v>9</v>
      </c>
      <c r="O61" s="19"/>
      <c r="P61" s="19"/>
      <c r="Q61" s="14">
        <f>F61/要介護認定者数!F60</f>
        <v>2.7012195121951219</v>
      </c>
      <c r="R61" s="14">
        <f>G61/要介護認定者数!G60</f>
        <v>5.5807692307692305</v>
      </c>
      <c r="S61" s="14">
        <f>H61/要介護認定者数!H60</f>
        <v>10.060185185185185</v>
      </c>
      <c r="T61" s="14">
        <f>I61/要介護認定者数!I60</f>
        <v>5.1646341463414638</v>
      </c>
      <c r="U61" s="14">
        <f>J61/要介護認定者数!J60</f>
        <v>3.8510638297872339</v>
      </c>
      <c r="V61" s="27">
        <f>K61/要介護認定者数!K60</f>
        <v>4.7078085642317378</v>
      </c>
    </row>
    <row r="62" spans="2:22" ht="19.5" customHeight="1" x14ac:dyDescent="0.15">
      <c r="B62" s="125" t="s">
        <v>160</v>
      </c>
      <c r="C62" s="122" t="s">
        <v>167</v>
      </c>
      <c r="D62" s="130">
        <f>SUM(D63:D67)</f>
        <v>425</v>
      </c>
      <c r="E62" s="130">
        <f t="shared" ref="E62:K62" si="19">SUM(E63:E67)</f>
        <v>445</v>
      </c>
      <c r="F62" s="130">
        <f t="shared" si="19"/>
        <v>7095</v>
      </c>
      <c r="G62" s="130">
        <f t="shared" si="19"/>
        <v>13581</v>
      </c>
      <c r="H62" s="130">
        <f t="shared" si="19"/>
        <v>16090</v>
      </c>
      <c r="I62" s="130">
        <f t="shared" si="19"/>
        <v>12273</v>
      </c>
      <c r="J62" s="130">
        <f t="shared" si="19"/>
        <v>6407</v>
      </c>
      <c r="K62" s="144">
        <f t="shared" si="19"/>
        <v>56316</v>
      </c>
      <c r="M62" s="125" t="s">
        <v>160</v>
      </c>
      <c r="N62" s="114" t="s">
        <v>167</v>
      </c>
      <c r="O62" s="19"/>
      <c r="P62" s="19"/>
      <c r="Q62" s="14">
        <f>F62/要介護認定者数!F61</f>
        <v>4.2535971223021587</v>
      </c>
      <c r="R62" s="14">
        <f>G62/要介護認定者数!G61</f>
        <v>8.2861500915192199</v>
      </c>
      <c r="S62" s="14">
        <f>H62/要介護認定者数!H61</f>
        <v>14.027898866608544</v>
      </c>
      <c r="T62" s="14">
        <f>I62/要介護認定者数!I61</f>
        <v>12.187686196623634</v>
      </c>
      <c r="U62" s="14">
        <f>J62/要介護認定者数!J61</f>
        <v>7.3898500576701265</v>
      </c>
      <c r="V62" s="27">
        <f>K62/要介護認定者数!K61</f>
        <v>6.9983844911147015</v>
      </c>
    </row>
    <row r="63" spans="2:22" ht="19.5" customHeight="1" x14ac:dyDescent="0.15">
      <c r="B63" s="125" t="s">
        <v>162</v>
      </c>
      <c r="C63" s="121" t="s">
        <v>10</v>
      </c>
      <c r="D63" s="96">
        <v>351</v>
      </c>
      <c r="E63" s="96">
        <v>305</v>
      </c>
      <c r="F63" s="96">
        <v>3795</v>
      </c>
      <c r="G63" s="96">
        <v>5043</v>
      </c>
      <c r="H63" s="96">
        <v>6423</v>
      </c>
      <c r="I63" s="96">
        <v>4067</v>
      </c>
      <c r="J63" s="96">
        <v>1936</v>
      </c>
      <c r="K63" s="107">
        <f t="shared" si="18"/>
        <v>21920</v>
      </c>
      <c r="M63" s="83" t="s">
        <v>162</v>
      </c>
      <c r="N63" s="113" t="s">
        <v>10</v>
      </c>
      <c r="O63" s="19"/>
      <c r="P63" s="19"/>
      <c r="Q63" s="14">
        <f>F63/要介護認定者数!F62</f>
        <v>5.7153614457831328</v>
      </c>
      <c r="R63" s="14">
        <f>G63/要介護認定者数!G62</f>
        <v>9.1857923497267766</v>
      </c>
      <c r="S63" s="14">
        <f>H63/要介護認定者数!H62</f>
        <v>17.082446808510639</v>
      </c>
      <c r="T63" s="14">
        <f>I63/要介護認定者数!I62</f>
        <v>11.822674418604651</v>
      </c>
      <c r="U63" s="14">
        <f>J63/要介護認定者数!J62</f>
        <v>5.5953757225433529</v>
      </c>
      <c r="V63" s="27">
        <f>K63/要介護認定者数!K62</f>
        <v>7.4004051316677923</v>
      </c>
    </row>
    <row r="64" spans="2:22" ht="19.5" customHeight="1" x14ac:dyDescent="0.15">
      <c r="B64" s="125" t="s">
        <v>162</v>
      </c>
      <c r="C64" s="121" t="s">
        <v>11</v>
      </c>
      <c r="D64" s="96">
        <v>54</v>
      </c>
      <c r="E64" s="96">
        <v>95</v>
      </c>
      <c r="F64" s="96">
        <v>1363</v>
      </c>
      <c r="G64" s="96">
        <v>3535</v>
      </c>
      <c r="H64" s="96">
        <v>4220</v>
      </c>
      <c r="I64" s="96">
        <v>2917</v>
      </c>
      <c r="J64" s="96">
        <v>1643</v>
      </c>
      <c r="K64" s="107">
        <f t="shared" si="18"/>
        <v>13827</v>
      </c>
      <c r="M64" s="83" t="s">
        <v>162</v>
      </c>
      <c r="N64" s="113" t="s">
        <v>11</v>
      </c>
      <c r="O64" s="19"/>
      <c r="P64" s="19"/>
      <c r="Q64" s="14">
        <f>F64/要介護認定者数!F63</f>
        <v>2.9824945295404812</v>
      </c>
      <c r="R64" s="14">
        <f>G64/要介護認定者数!G63</f>
        <v>7.9082774049217006</v>
      </c>
      <c r="S64" s="14">
        <f>H64/要介護認定者数!H63</f>
        <v>12.94478527607362</v>
      </c>
      <c r="T64" s="14">
        <f>I64/要介護認定者数!I63</f>
        <v>11.049242424242424</v>
      </c>
      <c r="U64" s="14">
        <f>J64/要介護認定者数!J63</f>
        <v>6.7061224489795919</v>
      </c>
      <c r="V64" s="27">
        <f>K64/要介護認定者数!K63</f>
        <v>6.085827464788732</v>
      </c>
    </row>
    <row r="65" spans="2:22" ht="19.5" customHeight="1" x14ac:dyDescent="0.15">
      <c r="B65" s="125" t="s">
        <v>162</v>
      </c>
      <c r="C65" s="121" t="s">
        <v>12</v>
      </c>
      <c r="D65" s="96">
        <v>20</v>
      </c>
      <c r="E65" s="96">
        <v>8</v>
      </c>
      <c r="F65" s="96">
        <v>597</v>
      </c>
      <c r="G65" s="96">
        <v>1710</v>
      </c>
      <c r="H65" s="96">
        <v>1993</v>
      </c>
      <c r="I65" s="96">
        <v>1721</v>
      </c>
      <c r="J65" s="96">
        <v>593</v>
      </c>
      <c r="K65" s="107">
        <f t="shared" si="18"/>
        <v>6642</v>
      </c>
      <c r="M65" s="83" t="s">
        <v>162</v>
      </c>
      <c r="N65" s="113" t="s">
        <v>12</v>
      </c>
      <c r="O65" s="19"/>
      <c r="P65" s="19"/>
      <c r="Q65" s="14">
        <f>F65/要介護認定者数!F64</f>
        <v>3.045918367346939</v>
      </c>
      <c r="R65" s="14">
        <f>G65/要介護認定者数!G64</f>
        <v>9.144385026737968</v>
      </c>
      <c r="S65" s="14">
        <f>H65/要介護認定者数!H64</f>
        <v>14.873134328358208</v>
      </c>
      <c r="T65" s="14">
        <f>I65/要介護認定者数!I64</f>
        <v>13.879032258064516</v>
      </c>
      <c r="U65" s="14">
        <f>J65/要介護認定者数!J64</f>
        <v>6.1134020618556697</v>
      </c>
      <c r="V65" s="27">
        <f>K65/要介護認定者数!K64</f>
        <v>7.1960996749729143</v>
      </c>
    </row>
    <row r="66" spans="2:22" ht="19.5" customHeight="1" x14ac:dyDescent="0.15">
      <c r="B66" s="125" t="s">
        <v>162</v>
      </c>
      <c r="C66" s="121" t="s">
        <v>13</v>
      </c>
      <c r="D66" s="96">
        <v>0</v>
      </c>
      <c r="E66" s="96">
        <v>3</v>
      </c>
      <c r="F66" s="96">
        <v>328</v>
      </c>
      <c r="G66" s="96">
        <v>1633</v>
      </c>
      <c r="H66" s="96">
        <v>1156</v>
      </c>
      <c r="I66" s="96">
        <v>1631</v>
      </c>
      <c r="J66" s="96">
        <v>1235</v>
      </c>
      <c r="K66" s="107">
        <f t="shared" si="18"/>
        <v>5986</v>
      </c>
      <c r="M66" s="83" t="s">
        <v>162</v>
      </c>
      <c r="N66" s="113" t="s">
        <v>13</v>
      </c>
      <c r="O66" s="19"/>
      <c r="P66" s="19"/>
      <c r="Q66" s="14">
        <f>F66/要介護認定者数!F65</f>
        <v>2.2620689655172415</v>
      </c>
      <c r="R66" s="14">
        <f>G66/要介護認定者数!G65</f>
        <v>7.0387931034482758</v>
      </c>
      <c r="S66" s="14">
        <f>H66/要介護認定者数!H65</f>
        <v>7.2704402515723272</v>
      </c>
      <c r="T66" s="14">
        <f>I66/要介護認定者数!I65</f>
        <v>13.153225806451612</v>
      </c>
      <c r="U66" s="14">
        <f>J66/要介護認定者数!J65</f>
        <v>13.279569892473118</v>
      </c>
      <c r="V66" s="27">
        <f>K66/要介護認定者数!K65</f>
        <v>6.8177676537585423</v>
      </c>
    </row>
    <row r="67" spans="2:22" ht="19.5" customHeight="1" x14ac:dyDescent="0.15">
      <c r="B67" s="125" t="s">
        <v>162</v>
      </c>
      <c r="C67" s="121" t="s">
        <v>14</v>
      </c>
      <c r="D67" s="96">
        <v>0</v>
      </c>
      <c r="E67" s="96">
        <v>34</v>
      </c>
      <c r="F67" s="96">
        <v>1012</v>
      </c>
      <c r="G67" s="96">
        <v>1660</v>
      </c>
      <c r="H67" s="96">
        <v>2298</v>
      </c>
      <c r="I67" s="96">
        <v>1937</v>
      </c>
      <c r="J67" s="96">
        <v>1000</v>
      </c>
      <c r="K67" s="107">
        <f t="shared" si="18"/>
        <v>7941</v>
      </c>
      <c r="M67" s="83" t="s">
        <v>162</v>
      </c>
      <c r="N67" s="113" t="s">
        <v>14</v>
      </c>
      <c r="O67" s="19"/>
      <c r="P67" s="19"/>
      <c r="Q67" s="14">
        <f>F67/要介護認定者数!F66</f>
        <v>4.9126213592233006</v>
      </c>
      <c r="R67" s="14">
        <f>G67/要介護認定者数!G66</f>
        <v>7.4107142857142856</v>
      </c>
      <c r="S67" s="14">
        <f>H67/要介護認定者数!H66</f>
        <v>15.118421052631579</v>
      </c>
      <c r="T67" s="14">
        <f>I67/要介護認定者数!I66</f>
        <v>12.827814569536423</v>
      </c>
      <c r="U67" s="14">
        <f>J67/要介護認定者数!J66</f>
        <v>11.627906976744185</v>
      </c>
      <c r="V67" s="27">
        <f>K67/要介護認定者数!K66</f>
        <v>7.8468379446640313</v>
      </c>
    </row>
    <row r="68" spans="2:22" ht="19.5" customHeight="1" x14ac:dyDescent="0.15">
      <c r="B68" s="125" t="s">
        <v>160</v>
      </c>
      <c r="C68" s="122" t="s">
        <v>168</v>
      </c>
      <c r="D68" s="130">
        <f>SUM(D69:D72)</f>
        <v>291</v>
      </c>
      <c r="E68" s="130">
        <f t="shared" ref="E68:K68" si="20">SUM(E69:E72)</f>
        <v>835</v>
      </c>
      <c r="F68" s="130">
        <f t="shared" si="20"/>
        <v>6132</v>
      </c>
      <c r="G68" s="130">
        <f t="shared" si="20"/>
        <v>12526</v>
      </c>
      <c r="H68" s="130">
        <f t="shared" si="20"/>
        <v>19299</v>
      </c>
      <c r="I68" s="130">
        <f t="shared" si="20"/>
        <v>14604</v>
      </c>
      <c r="J68" s="130">
        <f t="shared" si="20"/>
        <v>8238</v>
      </c>
      <c r="K68" s="144">
        <f t="shared" si="20"/>
        <v>61925</v>
      </c>
      <c r="M68" s="125" t="s">
        <v>160</v>
      </c>
      <c r="N68" s="114" t="s">
        <v>168</v>
      </c>
      <c r="O68" s="19"/>
      <c r="P68" s="19"/>
      <c r="Q68" s="14">
        <f>F68/要介護認定者数!F67</f>
        <v>4.2144329896907218</v>
      </c>
      <c r="R68" s="14">
        <f>G68/要介護認定者数!G67</f>
        <v>8.3618157543391192</v>
      </c>
      <c r="S68" s="14">
        <f>H68/要介護認定者数!H67</f>
        <v>17.355215827338128</v>
      </c>
      <c r="T68" s="14">
        <f>I68/要介護認定者数!I67</f>
        <v>15.228362877997915</v>
      </c>
      <c r="U68" s="14">
        <f>J68/要介護認定者数!J67</f>
        <v>12.008746355685131</v>
      </c>
      <c r="V68" s="27">
        <f>K68/要介護認定者数!K67</f>
        <v>8.0453423411718852</v>
      </c>
    </row>
    <row r="69" spans="2:22" ht="19.5" customHeight="1" x14ac:dyDescent="0.15">
      <c r="B69" s="125" t="s">
        <v>162</v>
      </c>
      <c r="C69" s="121" t="s">
        <v>15</v>
      </c>
      <c r="D69" s="96">
        <v>256</v>
      </c>
      <c r="E69" s="96">
        <v>191</v>
      </c>
      <c r="F69" s="96">
        <v>2709</v>
      </c>
      <c r="G69" s="96">
        <v>3251</v>
      </c>
      <c r="H69" s="96">
        <v>7355</v>
      </c>
      <c r="I69" s="96">
        <v>7634</v>
      </c>
      <c r="J69" s="96">
        <v>4193</v>
      </c>
      <c r="K69" s="107">
        <f t="shared" si="18"/>
        <v>25589</v>
      </c>
      <c r="M69" s="83" t="s">
        <v>162</v>
      </c>
      <c r="N69" s="113" t="s">
        <v>15</v>
      </c>
      <c r="O69" s="19"/>
      <c r="P69" s="19"/>
      <c r="Q69" s="14">
        <f>F69/要介護認定者数!F68</f>
        <v>4.5376884422110555</v>
      </c>
      <c r="R69" s="14">
        <f>G69/要介護認定者数!G68</f>
        <v>6.2882011605415862</v>
      </c>
      <c r="S69" s="14">
        <f>H69/要介護認定者数!H68</f>
        <v>20.095628415300546</v>
      </c>
      <c r="T69" s="14">
        <f>I69/要介護認定者数!I68</f>
        <v>21.564971751412429</v>
      </c>
      <c r="U69" s="14">
        <f>J69/要介護認定者数!J68</f>
        <v>17.398340248962654</v>
      </c>
      <c r="V69" s="27">
        <f>K69/要介護認定者数!K68</f>
        <v>8.5869127516778523</v>
      </c>
    </row>
    <row r="70" spans="2:22" ht="19.5" customHeight="1" x14ac:dyDescent="0.15">
      <c r="B70" s="125" t="s">
        <v>162</v>
      </c>
      <c r="C70" s="121" t="s">
        <v>16</v>
      </c>
      <c r="D70" s="96">
        <v>0</v>
      </c>
      <c r="E70" s="96">
        <v>416</v>
      </c>
      <c r="F70" s="96">
        <v>1591</v>
      </c>
      <c r="G70" s="96">
        <v>4119</v>
      </c>
      <c r="H70" s="96">
        <v>4809</v>
      </c>
      <c r="I70" s="96">
        <v>2690</v>
      </c>
      <c r="J70" s="96">
        <v>1680</v>
      </c>
      <c r="K70" s="107">
        <f t="shared" si="18"/>
        <v>15305</v>
      </c>
      <c r="M70" s="83" t="s">
        <v>162</v>
      </c>
      <c r="N70" s="113" t="s">
        <v>16</v>
      </c>
      <c r="O70" s="19"/>
      <c r="P70" s="19"/>
      <c r="Q70" s="14">
        <f>F70/要介護認定者数!F69</f>
        <v>4.5327635327635329</v>
      </c>
      <c r="R70" s="14">
        <f>G70/要介護認定者数!G69</f>
        <v>10.323308270676693</v>
      </c>
      <c r="S70" s="14">
        <f>H70/要介護認定者数!H69</f>
        <v>15.512903225806452</v>
      </c>
      <c r="T70" s="14">
        <f>I70/要介護認定者数!I69</f>
        <v>11.069958847736626</v>
      </c>
      <c r="U70" s="14">
        <f>J70/要介護認定者数!J69</f>
        <v>10.37037037037037</v>
      </c>
      <c r="V70" s="27">
        <f>K70/要介護認定者数!K69</f>
        <v>7.9423975090814736</v>
      </c>
    </row>
    <row r="71" spans="2:22" ht="19.5" customHeight="1" x14ac:dyDescent="0.15">
      <c r="B71" s="125" t="s">
        <v>162</v>
      </c>
      <c r="C71" s="121" t="s">
        <v>17</v>
      </c>
      <c r="D71" s="96">
        <v>19</v>
      </c>
      <c r="E71" s="96">
        <v>86</v>
      </c>
      <c r="F71" s="96">
        <v>837</v>
      </c>
      <c r="G71" s="96">
        <v>3013</v>
      </c>
      <c r="H71" s="96">
        <v>5605</v>
      </c>
      <c r="I71" s="96">
        <v>2840</v>
      </c>
      <c r="J71" s="96">
        <v>1709</v>
      </c>
      <c r="K71" s="107">
        <f t="shared" si="18"/>
        <v>14109</v>
      </c>
      <c r="M71" s="83" t="s">
        <v>162</v>
      </c>
      <c r="N71" s="113" t="s">
        <v>17</v>
      </c>
      <c r="O71" s="19"/>
      <c r="P71" s="19"/>
      <c r="Q71" s="14">
        <f>F71/要介護認定者数!F70</f>
        <v>2.4473684210526314</v>
      </c>
      <c r="R71" s="14">
        <f>G71/要介護認定者数!G70</f>
        <v>7.7058823529411766</v>
      </c>
      <c r="S71" s="14">
        <f>H71/要介護認定者数!H70</f>
        <v>19.261168384879724</v>
      </c>
      <c r="T71" s="14">
        <f>I71/要介護認定者数!I70</f>
        <v>12.294372294372295</v>
      </c>
      <c r="U71" s="14">
        <f>J71/要介護認定者数!J70</f>
        <v>10.233532934131736</v>
      </c>
      <c r="V71" s="27">
        <f>K71/要介護認定者数!K70</f>
        <v>7.4024134312696743</v>
      </c>
    </row>
    <row r="72" spans="2:22" ht="19.5" customHeight="1" x14ac:dyDescent="0.15">
      <c r="B72" s="125" t="s">
        <v>162</v>
      </c>
      <c r="C72" s="121" t="s">
        <v>18</v>
      </c>
      <c r="D72" s="96">
        <v>16</v>
      </c>
      <c r="E72" s="96">
        <v>142</v>
      </c>
      <c r="F72" s="96">
        <v>995</v>
      </c>
      <c r="G72" s="96">
        <v>2143</v>
      </c>
      <c r="H72" s="96">
        <v>1530</v>
      </c>
      <c r="I72" s="96">
        <v>1440</v>
      </c>
      <c r="J72" s="96">
        <v>656</v>
      </c>
      <c r="K72" s="107">
        <f t="shared" si="18"/>
        <v>6922</v>
      </c>
      <c r="M72" s="83" t="s">
        <v>162</v>
      </c>
      <c r="N72" s="113" t="s">
        <v>18</v>
      </c>
      <c r="O72" s="19"/>
      <c r="P72" s="19"/>
      <c r="Q72" s="14">
        <f>F72/要介護認定者数!F71</f>
        <v>6.0303030303030303</v>
      </c>
      <c r="R72" s="14">
        <f>G72/要介護認定者数!G71</f>
        <v>11.219895287958115</v>
      </c>
      <c r="S72" s="14">
        <f>H72/要介護認定者数!H71</f>
        <v>10.551724137931034</v>
      </c>
      <c r="T72" s="14">
        <f>I72/要介護認定者数!I71</f>
        <v>10.992366412213741</v>
      </c>
      <c r="U72" s="14">
        <f>J72/要介護認定者数!J71</f>
        <v>5.6551724137931032</v>
      </c>
      <c r="V72" s="27">
        <f>K72/要介護認定者数!K71</f>
        <v>7.8303167420814477</v>
      </c>
    </row>
    <row r="73" spans="2:22" ht="19.5" customHeight="1" x14ac:dyDescent="0.15">
      <c r="B73" s="125" t="s">
        <v>160</v>
      </c>
      <c r="C73" s="122" t="s">
        <v>169</v>
      </c>
      <c r="D73" s="130">
        <f>SUM(D74:D77)</f>
        <v>307</v>
      </c>
      <c r="E73" s="130">
        <f t="shared" ref="E73:K73" si="21">SUM(E74:E77)</f>
        <v>792</v>
      </c>
      <c r="F73" s="130">
        <f t="shared" si="21"/>
        <v>3557</v>
      </c>
      <c r="G73" s="130">
        <f t="shared" si="21"/>
        <v>7475</v>
      </c>
      <c r="H73" s="130">
        <f t="shared" si="21"/>
        <v>11283</v>
      </c>
      <c r="I73" s="130">
        <f t="shared" si="21"/>
        <v>6608</v>
      </c>
      <c r="J73" s="130">
        <f t="shared" si="21"/>
        <v>4495</v>
      </c>
      <c r="K73" s="144">
        <f t="shared" si="21"/>
        <v>34517</v>
      </c>
      <c r="M73" s="125" t="s">
        <v>160</v>
      </c>
      <c r="N73" s="114" t="s">
        <v>169</v>
      </c>
      <c r="O73" s="19"/>
      <c r="P73" s="19"/>
      <c r="Q73" s="14">
        <f>F73/要介護認定者数!F72</f>
        <v>5.3975720789074355</v>
      </c>
      <c r="R73" s="14">
        <f>G73/要介護認定者数!G72</f>
        <v>10.739942528735632</v>
      </c>
      <c r="S73" s="14">
        <f>H73/要介護認定者数!H72</f>
        <v>21.050373134328357</v>
      </c>
      <c r="T73" s="14">
        <f>I73/要介護認定者数!I72</f>
        <v>14.950226244343892</v>
      </c>
      <c r="U73" s="14">
        <f>J73/要介護認定者数!J72</f>
        <v>13.06686046511628</v>
      </c>
      <c r="V73" s="27">
        <f>K73/要介護認定者数!K72</f>
        <v>10.322069377990431</v>
      </c>
    </row>
    <row r="74" spans="2:22" ht="19.5" customHeight="1" x14ac:dyDescent="0.15">
      <c r="B74" s="125" t="s">
        <v>162</v>
      </c>
      <c r="C74" s="121" t="s">
        <v>19</v>
      </c>
      <c r="D74" s="96">
        <v>63</v>
      </c>
      <c r="E74" s="96">
        <v>43</v>
      </c>
      <c r="F74" s="96">
        <v>851</v>
      </c>
      <c r="G74" s="96">
        <v>1881</v>
      </c>
      <c r="H74" s="96">
        <v>4403</v>
      </c>
      <c r="I74" s="96">
        <v>2838</v>
      </c>
      <c r="J74" s="96">
        <v>1288</v>
      </c>
      <c r="K74" s="107">
        <f t="shared" si="18"/>
        <v>11367</v>
      </c>
      <c r="M74" s="83" t="s">
        <v>162</v>
      </c>
      <c r="N74" s="113" t="s">
        <v>19</v>
      </c>
      <c r="O74" s="19"/>
      <c r="P74" s="19"/>
      <c r="Q74" s="14">
        <f>F74/要介護認定者数!F73</f>
        <v>4.1715686274509807</v>
      </c>
      <c r="R74" s="14">
        <f>G74/要介護認定者数!G73</f>
        <v>8.36</v>
      </c>
      <c r="S74" s="14">
        <f>H74/要介護認定者数!H73</f>
        <v>21.689655172413794</v>
      </c>
      <c r="T74" s="14">
        <f>I74/要介護認定者数!I73</f>
        <v>16.892857142857142</v>
      </c>
      <c r="U74" s="14">
        <f>J74/要介護認定者数!J73</f>
        <v>11.603603603603604</v>
      </c>
      <c r="V74" s="27">
        <f>K74/要介護認定者数!K73</f>
        <v>10.041519434628976</v>
      </c>
    </row>
    <row r="75" spans="2:22" ht="19.5" customHeight="1" x14ac:dyDescent="0.15">
      <c r="B75" s="125" t="s">
        <v>162</v>
      </c>
      <c r="C75" s="121" t="s">
        <v>20</v>
      </c>
      <c r="D75" s="96">
        <v>177</v>
      </c>
      <c r="E75" s="96">
        <v>364</v>
      </c>
      <c r="F75" s="96">
        <v>720</v>
      </c>
      <c r="G75" s="96">
        <v>1125</v>
      </c>
      <c r="H75" s="96">
        <v>981</v>
      </c>
      <c r="I75" s="96">
        <v>771</v>
      </c>
      <c r="J75" s="96">
        <v>1022</v>
      </c>
      <c r="K75" s="107">
        <f t="shared" si="18"/>
        <v>5160</v>
      </c>
      <c r="M75" s="83" t="s">
        <v>162</v>
      </c>
      <c r="N75" s="113" t="s">
        <v>20</v>
      </c>
      <c r="O75" s="19"/>
      <c r="P75" s="19"/>
      <c r="Q75" s="14">
        <f>F75/要介護認定者数!F74</f>
        <v>6.7924528301886795</v>
      </c>
      <c r="R75" s="14">
        <f>G75/要介護認定者数!G74</f>
        <v>9.07258064516129</v>
      </c>
      <c r="S75" s="14">
        <f>H75/要介護認定者数!H74</f>
        <v>10.9</v>
      </c>
      <c r="T75" s="14">
        <f>I75/要介護認定者数!I74</f>
        <v>9.518518518518519</v>
      </c>
      <c r="U75" s="14">
        <f>J75/要介護認定者数!J74</f>
        <v>20.857142857142858</v>
      </c>
      <c r="V75" s="27">
        <f>K75/要介護認定者数!K74</f>
        <v>9.4678899082568808</v>
      </c>
    </row>
    <row r="76" spans="2:22" ht="19.5" customHeight="1" x14ac:dyDescent="0.15">
      <c r="B76" s="125" t="s">
        <v>162</v>
      </c>
      <c r="C76" s="121" t="s">
        <v>114</v>
      </c>
      <c r="D76" s="96">
        <v>49</v>
      </c>
      <c r="E76" s="96">
        <v>364</v>
      </c>
      <c r="F76" s="96">
        <v>1780</v>
      </c>
      <c r="G76" s="96">
        <v>3653</v>
      </c>
      <c r="H76" s="96">
        <v>3798</v>
      </c>
      <c r="I76" s="96">
        <v>2397</v>
      </c>
      <c r="J76" s="96">
        <v>1886</v>
      </c>
      <c r="K76" s="107">
        <f t="shared" si="18"/>
        <v>13927</v>
      </c>
      <c r="M76" s="83" t="s">
        <v>162</v>
      </c>
      <c r="N76" s="113" t="s">
        <v>114</v>
      </c>
      <c r="O76" s="19"/>
      <c r="P76" s="19"/>
      <c r="Q76" s="14">
        <f>F76/要介護認定者数!F75</f>
        <v>6.1591695501730106</v>
      </c>
      <c r="R76" s="14">
        <f>G76/要介護認定者数!G75</f>
        <v>12.467576791808874</v>
      </c>
      <c r="S76" s="14">
        <f>H76/要介護認定者数!H75</f>
        <v>20.310160427807485</v>
      </c>
      <c r="T76" s="14">
        <f>I76/要介護認定者数!I75</f>
        <v>15.267515923566879</v>
      </c>
      <c r="U76" s="14">
        <f>J76/要介護認定者数!J75</f>
        <v>12.829931972789115</v>
      </c>
      <c r="V76" s="27">
        <f>K76/要介護認定者数!K75</f>
        <v>10.278228782287822</v>
      </c>
    </row>
    <row r="77" spans="2:22" ht="19.5" customHeight="1" x14ac:dyDescent="0.15">
      <c r="B77" s="125" t="s">
        <v>162</v>
      </c>
      <c r="C77" s="121" t="s">
        <v>22</v>
      </c>
      <c r="D77" s="96">
        <v>18</v>
      </c>
      <c r="E77" s="96">
        <v>21</v>
      </c>
      <c r="F77" s="96">
        <v>206</v>
      </c>
      <c r="G77" s="96">
        <v>816</v>
      </c>
      <c r="H77" s="96">
        <v>2101</v>
      </c>
      <c r="I77" s="96">
        <v>602</v>
      </c>
      <c r="J77" s="96">
        <v>299</v>
      </c>
      <c r="K77" s="107">
        <f t="shared" si="18"/>
        <v>4063</v>
      </c>
      <c r="M77" s="83" t="s">
        <v>162</v>
      </c>
      <c r="N77" s="113" t="s">
        <v>22</v>
      </c>
      <c r="O77" s="19"/>
      <c r="P77" s="19"/>
      <c r="Q77" s="14">
        <f>F77/要介護認定者数!F76</f>
        <v>3.4333333333333331</v>
      </c>
      <c r="R77" s="14">
        <f>G77/要介護認定者数!G76</f>
        <v>15.111111111111111</v>
      </c>
      <c r="S77" s="14">
        <f>H77/要介護認定者数!H76</f>
        <v>37.517857142857146</v>
      </c>
      <c r="T77" s="14">
        <f>I77/要介護認定者数!I76</f>
        <v>16.722222222222221</v>
      </c>
      <c r="U77" s="14">
        <f>J77/要介護認定者数!J76</f>
        <v>8.0810810810810807</v>
      </c>
      <c r="V77" s="27">
        <f>K77/要介護認定者数!K76</f>
        <v>13.022435897435898</v>
      </c>
    </row>
    <row r="78" spans="2:22" ht="19.5" customHeight="1" x14ac:dyDescent="0.15">
      <c r="B78" s="125" t="s">
        <v>160</v>
      </c>
      <c r="C78" s="122" t="s">
        <v>170</v>
      </c>
      <c r="D78" s="130">
        <f>SUM(D79:D83)</f>
        <v>543</v>
      </c>
      <c r="E78" s="130">
        <f t="shared" ref="E78:K78" si="22">SUM(E79:E83)</f>
        <v>754</v>
      </c>
      <c r="F78" s="130">
        <f t="shared" si="22"/>
        <v>13823</v>
      </c>
      <c r="G78" s="130">
        <f t="shared" si="22"/>
        <v>22167</v>
      </c>
      <c r="H78" s="130">
        <f t="shared" si="22"/>
        <v>27378</v>
      </c>
      <c r="I78" s="130">
        <f t="shared" si="22"/>
        <v>26064</v>
      </c>
      <c r="J78" s="130">
        <f t="shared" si="22"/>
        <v>17742</v>
      </c>
      <c r="K78" s="144">
        <f t="shared" si="22"/>
        <v>108471</v>
      </c>
      <c r="M78" s="125" t="s">
        <v>160</v>
      </c>
      <c r="N78" s="114" t="s">
        <v>170</v>
      </c>
      <c r="O78" s="19"/>
      <c r="P78" s="19"/>
      <c r="Q78" s="14">
        <f>F78/要介護認定者数!F77</f>
        <v>4.9651580459770113</v>
      </c>
      <c r="R78" s="14">
        <f>G78/要介護認定者数!G77</f>
        <v>11.017395626242545</v>
      </c>
      <c r="S78" s="14">
        <f>H78/要介護認定者数!H77</f>
        <v>16.72449602932193</v>
      </c>
      <c r="T78" s="14">
        <f>I78/要介護認定者数!I77</f>
        <v>15.057192374350088</v>
      </c>
      <c r="U78" s="14">
        <f>J78/要介護認定者数!J77</f>
        <v>14.285024154589372</v>
      </c>
      <c r="V78" s="27">
        <f>K78/要介護認定者数!K77</f>
        <v>9.1320929449402257</v>
      </c>
    </row>
    <row r="79" spans="2:22" ht="19.5" customHeight="1" x14ac:dyDescent="0.15">
      <c r="B79" s="125" t="s">
        <v>162</v>
      </c>
      <c r="C79" s="121" t="s">
        <v>23</v>
      </c>
      <c r="D79" s="96">
        <v>223</v>
      </c>
      <c r="E79" s="96">
        <v>500</v>
      </c>
      <c r="F79" s="96">
        <v>10311</v>
      </c>
      <c r="G79" s="96">
        <v>15166</v>
      </c>
      <c r="H79" s="96">
        <v>15114</v>
      </c>
      <c r="I79" s="96">
        <v>16572</v>
      </c>
      <c r="J79" s="96">
        <v>11208</v>
      </c>
      <c r="K79" s="107">
        <f t="shared" si="18"/>
        <v>69094</v>
      </c>
      <c r="M79" s="83" t="s">
        <v>162</v>
      </c>
      <c r="N79" s="113" t="s">
        <v>23</v>
      </c>
      <c r="O79" s="19"/>
      <c r="P79" s="19"/>
      <c r="Q79" s="14">
        <f>F79/要介護認定者数!F78</f>
        <v>5.3094747682801238</v>
      </c>
      <c r="R79" s="14">
        <f>G79/要介護認定者数!G78</f>
        <v>13.210801393728223</v>
      </c>
      <c r="S79" s="14">
        <f>H79/要介護認定者数!H78</f>
        <v>16.19935691318328</v>
      </c>
      <c r="T79" s="14">
        <f>I79/要介護認定者数!I78</f>
        <v>15.782857142857143</v>
      </c>
      <c r="U79" s="14">
        <f>J79/要介護認定者数!J78</f>
        <v>15.044295302013422</v>
      </c>
      <c r="V79" s="27">
        <f>K79/要介護認定者数!K78</f>
        <v>9.2544870077685513</v>
      </c>
    </row>
    <row r="80" spans="2:22" ht="19.5" customHeight="1" x14ac:dyDescent="0.15">
      <c r="B80" s="125" t="s">
        <v>162</v>
      </c>
      <c r="C80" s="121" t="s">
        <v>24</v>
      </c>
      <c r="D80" s="96">
        <v>0</v>
      </c>
      <c r="E80" s="96">
        <v>0</v>
      </c>
      <c r="F80" s="96">
        <v>83</v>
      </c>
      <c r="G80" s="96">
        <v>721</v>
      </c>
      <c r="H80" s="96">
        <v>2096</v>
      </c>
      <c r="I80" s="96">
        <v>945</v>
      </c>
      <c r="J80" s="96">
        <v>729</v>
      </c>
      <c r="K80" s="107">
        <f t="shared" si="18"/>
        <v>4574</v>
      </c>
      <c r="M80" s="83" t="s">
        <v>162</v>
      </c>
      <c r="N80" s="113" t="s">
        <v>24</v>
      </c>
      <c r="O80" s="19"/>
      <c r="P80" s="19"/>
      <c r="Q80" s="14">
        <f>F80/要介護認定者数!F79</f>
        <v>0.92222222222222228</v>
      </c>
      <c r="R80" s="14">
        <f>G80/要介護認定者数!G79</f>
        <v>7.4329896907216497</v>
      </c>
      <c r="S80" s="14">
        <f>H80/要介護認定者数!H79</f>
        <v>27.220779220779221</v>
      </c>
      <c r="T80" s="14">
        <f>I80/要介護認定者数!I79</f>
        <v>15.491803278688524</v>
      </c>
      <c r="U80" s="14">
        <f>J80/要介護認定者数!J79</f>
        <v>14.01923076923077</v>
      </c>
      <c r="V80" s="27">
        <f>K80/要介護認定者数!K79</f>
        <v>10.737089201877934</v>
      </c>
    </row>
    <row r="81" spans="2:24" ht="19.5" customHeight="1" x14ac:dyDescent="0.15">
      <c r="B81" s="125" t="s">
        <v>162</v>
      </c>
      <c r="C81" s="121" t="s">
        <v>25</v>
      </c>
      <c r="D81" s="96">
        <v>0</v>
      </c>
      <c r="E81" s="96">
        <v>4</v>
      </c>
      <c r="F81" s="96">
        <v>428</v>
      </c>
      <c r="G81" s="96">
        <v>3419</v>
      </c>
      <c r="H81" s="96">
        <v>7212</v>
      </c>
      <c r="I81" s="96">
        <v>4479</v>
      </c>
      <c r="J81" s="96">
        <v>3038</v>
      </c>
      <c r="K81" s="107">
        <f t="shared" si="18"/>
        <v>18580</v>
      </c>
      <c r="M81" s="83" t="s">
        <v>162</v>
      </c>
      <c r="N81" s="113" t="s">
        <v>25</v>
      </c>
      <c r="O81" s="19"/>
      <c r="P81" s="19"/>
      <c r="Q81" s="14">
        <f>F81/要介護認定者数!F80</f>
        <v>1.5451263537906137</v>
      </c>
      <c r="R81" s="14">
        <f>G81/要介護認定者数!G80</f>
        <v>8.0447058823529414</v>
      </c>
      <c r="S81" s="14">
        <f>H81/要介護認定者数!H80</f>
        <v>21.987804878048781</v>
      </c>
      <c r="T81" s="14">
        <f>I81/要介護認定者数!I80</f>
        <v>17.916</v>
      </c>
      <c r="U81" s="14">
        <f>J81/要介護認定者数!J80</f>
        <v>15.822916666666666</v>
      </c>
      <c r="V81" s="27">
        <f>K81/要介護認定者数!K80</f>
        <v>11.497524752475247</v>
      </c>
    </row>
    <row r="82" spans="2:24" ht="19.5" customHeight="1" x14ac:dyDescent="0.15">
      <c r="B82" s="125" t="s">
        <v>162</v>
      </c>
      <c r="C82" s="121" t="s">
        <v>26</v>
      </c>
      <c r="D82" s="96">
        <v>22</v>
      </c>
      <c r="E82" s="96">
        <v>51</v>
      </c>
      <c r="F82" s="96">
        <v>672</v>
      </c>
      <c r="G82" s="96">
        <v>1242</v>
      </c>
      <c r="H82" s="96">
        <v>1020</v>
      </c>
      <c r="I82" s="96">
        <v>1030</v>
      </c>
      <c r="J82" s="96">
        <v>576</v>
      </c>
      <c r="K82" s="107">
        <f t="shared" si="18"/>
        <v>4613</v>
      </c>
      <c r="M82" s="83" t="s">
        <v>162</v>
      </c>
      <c r="N82" s="113" t="s">
        <v>26</v>
      </c>
      <c r="O82" s="19"/>
      <c r="P82" s="19"/>
      <c r="Q82" s="14">
        <f>F82/要介護認定者数!F81</f>
        <v>3.652173913043478</v>
      </c>
      <c r="R82" s="14">
        <f>G82/要介護認定者数!G81</f>
        <v>7.097142857142857</v>
      </c>
      <c r="S82" s="14">
        <f>H82/要介護認定者数!H81</f>
        <v>7.083333333333333</v>
      </c>
      <c r="T82" s="14">
        <f>I82/要介護認定者数!I81</f>
        <v>7.1034482758620694</v>
      </c>
      <c r="U82" s="14">
        <f>J82/要介護認定者数!J81</f>
        <v>5.2844036697247709</v>
      </c>
      <c r="V82" s="27">
        <f>K82/要介護認定者数!K81</f>
        <v>4.85068349106204</v>
      </c>
    </row>
    <row r="83" spans="2:24" ht="19.5" customHeight="1" x14ac:dyDescent="0.15">
      <c r="B83" s="125" t="s">
        <v>162</v>
      </c>
      <c r="C83" s="121" t="s">
        <v>27</v>
      </c>
      <c r="D83" s="96">
        <v>298</v>
      </c>
      <c r="E83" s="96">
        <v>199</v>
      </c>
      <c r="F83" s="96">
        <v>2329</v>
      </c>
      <c r="G83" s="96">
        <v>1619</v>
      </c>
      <c r="H83" s="96">
        <v>1936</v>
      </c>
      <c r="I83" s="96">
        <v>3038</v>
      </c>
      <c r="J83" s="96">
        <v>2191</v>
      </c>
      <c r="K83" s="107">
        <f t="shared" si="18"/>
        <v>11610</v>
      </c>
      <c r="M83" s="83" t="s">
        <v>162</v>
      </c>
      <c r="N83" s="113" t="s">
        <v>27</v>
      </c>
      <c r="O83" s="19"/>
      <c r="P83" s="19"/>
      <c r="Q83" s="14">
        <f>F83/要介護認定者数!F82</f>
        <v>8.0034364261168385</v>
      </c>
      <c r="R83" s="14">
        <f>G83/要介護認定者数!G82</f>
        <v>9.6946107784431135</v>
      </c>
      <c r="S83" s="14">
        <f>H83/要介護認定者数!H82</f>
        <v>12.490322580645161</v>
      </c>
      <c r="T83" s="14">
        <f>I83/要介護認定者数!I82</f>
        <v>13.502222222222223</v>
      </c>
      <c r="U83" s="14">
        <f>J83/要介護認定者数!J82</f>
        <v>15.215277777777779</v>
      </c>
      <c r="V83" s="27">
        <f>K83/要介護認定者数!K82</f>
        <v>8.1818181818181817</v>
      </c>
    </row>
    <row r="84" spans="2:24" ht="19.5" customHeight="1" x14ac:dyDescent="0.15">
      <c r="B84" s="125" t="s">
        <v>160</v>
      </c>
      <c r="C84" s="122" t="s">
        <v>171</v>
      </c>
      <c r="D84" s="130">
        <f>SUM(D85)</f>
        <v>275</v>
      </c>
      <c r="E84" s="130">
        <f t="shared" ref="E84:K84" si="23">SUM(E85)</f>
        <v>793</v>
      </c>
      <c r="F84" s="130">
        <f t="shared" si="23"/>
        <v>3460</v>
      </c>
      <c r="G84" s="130">
        <f t="shared" si="23"/>
        <v>7893</v>
      </c>
      <c r="H84" s="130">
        <f t="shared" si="23"/>
        <v>9675</v>
      </c>
      <c r="I84" s="130">
        <f t="shared" si="23"/>
        <v>10609</v>
      </c>
      <c r="J84" s="130">
        <f t="shared" si="23"/>
        <v>5215</v>
      </c>
      <c r="K84" s="144">
        <f t="shared" si="23"/>
        <v>37920</v>
      </c>
      <c r="M84" s="125" t="s">
        <v>160</v>
      </c>
      <c r="N84" s="114" t="s">
        <v>171</v>
      </c>
      <c r="O84" s="19"/>
      <c r="P84" s="19"/>
      <c r="Q84" s="14">
        <f>F84/要介護認定者数!F83</f>
        <v>2.8477366255144032</v>
      </c>
      <c r="R84" s="14">
        <f>G84/要介護認定者数!G83</f>
        <v>7.8537313432835818</v>
      </c>
      <c r="S84" s="14">
        <f>H84/要介護認定者数!H83</f>
        <v>13.253424657534246</v>
      </c>
      <c r="T84" s="14">
        <f>I84/要介護認定者数!I83</f>
        <v>12.828295042321644</v>
      </c>
      <c r="U84" s="14">
        <f>J84/要介護認定者数!J83</f>
        <v>8.7207357859531776</v>
      </c>
      <c r="V84" s="27">
        <f>K84/要介護認定者数!K83</f>
        <v>6.6386554621848743</v>
      </c>
    </row>
    <row r="85" spans="2:24" ht="19.5" customHeight="1" x14ac:dyDescent="0.15">
      <c r="B85" s="125" t="s">
        <v>162</v>
      </c>
      <c r="C85" s="121" t="s">
        <v>28</v>
      </c>
      <c r="D85" s="96">
        <v>275</v>
      </c>
      <c r="E85" s="96">
        <v>793</v>
      </c>
      <c r="F85" s="96">
        <v>3460</v>
      </c>
      <c r="G85" s="96">
        <v>7893</v>
      </c>
      <c r="H85" s="96">
        <v>9675</v>
      </c>
      <c r="I85" s="96">
        <v>10609</v>
      </c>
      <c r="J85" s="96">
        <v>5215</v>
      </c>
      <c r="K85" s="107">
        <f t="shared" si="18"/>
        <v>37920</v>
      </c>
      <c r="M85" s="83" t="s">
        <v>162</v>
      </c>
      <c r="N85" s="113" t="s">
        <v>28</v>
      </c>
      <c r="O85" s="19"/>
      <c r="P85" s="19"/>
      <c r="Q85" s="14">
        <f>F85/要介護認定者数!F84</f>
        <v>2.8477366255144032</v>
      </c>
      <c r="R85" s="14">
        <f>G85/要介護認定者数!G84</f>
        <v>7.8537313432835818</v>
      </c>
      <c r="S85" s="14">
        <f>H85/要介護認定者数!H84</f>
        <v>13.253424657534246</v>
      </c>
      <c r="T85" s="14">
        <f>I85/要介護認定者数!I84</f>
        <v>12.828295042321644</v>
      </c>
      <c r="U85" s="14">
        <f>J85/要介護認定者数!J84</f>
        <v>8.7207357859531776</v>
      </c>
      <c r="V85" s="27">
        <f>K85/要介護認定者数!K84</f>
        <v>6.6386554621848743</v>
      </c>
    </row>
    <row r="86" spans="2:24" ht="19.5" customHeight="1" x14ac:dyDescent="0.15">
      <c r="B86" s="125" t="s">
        <v>160</v>
      </c>
      <c r="C86" s="122" t="s">
        <v>172</v>
      </c>
      <c r="D86" s="130">
        <f>SUM(D87:D89)</f>
        <v>617</v>
      </c>
      <c r="E86" s="130">
        <f t="shared" ref="E86:K86" si="24">SUM(E87:E89)</f>
        <v>1839</v>
      </c>
      <c r="F86" s="130">
        <f t="shared" si="24"/>
        <v>13778</v>
      </c>
      <c r="G86" s="130">
        <f t="shared" si="24"/>
        <v>20600</v>
      </c>
      <c r="H86" s="130">
        <f t="shared" si="24"/>
        <v>19776</v>
      </c>
      <c r="I86" s="130">
        <f t="shared" si="24"/>
        <v>17099</v>
      </c>
      <c r="J86" s="130">
        <f t="shared" si="24"/>
        <v>10497</v>
      </c>
      <c r="K86" s="144">
        <f t="shared" si="24"/>
        <v>84206</v>
      </c>
      <c r="M86" s="125" t="s">
        <v>160</v>
      </c>
      <c r="N86" s="114" t="s">
        <v>172</v>
      </c>
      <c r="O86" s="19"/>
      <c r="P86" s="19"/>
      <c r="Q86" s="14">
        <f>F86/要介護認定者数!F85</f>
        <v>6.8073122529644268</v>
      </c>
      <c r="R86" s="14">
        <f>G86/要介護認定者数!G85</f>
        <v>11.907514450867051</v>
      </c>
      <c r="S86" s="14">
        <f>H86/要介護認定者数!H85</f>
        <v>14.530492285084497</v>
      </c>
      <c r="T86" s="14">
        <f>I86/要介護認定者数!I85</f>
        <v>11.498991257565569</v>
      </c>
      <c r="U86" s="14">
        <f>J86/要介護認定者数!J85</f>
        <v>11.887882219705549</v>
      </c>
      <c r="V86" s="27">
        <f>K86/要介護認定者数!K85</f>
        <v>7.2373012462397934</v>
      </c>
    </row>
    <row r="87" spans="2:24" ht="19.5" customHeight="1" x14ac:dyDescent="0.15">
      <c r="B87" s="125" t="s">
        <v>162</v>
      </c>
      <c r="C87" s="121" t="s">
        <v>29</v>
      </c>
      <c r="D87" s="96">
        <v>460</v>
      </c>
      <c r="E87" s="96">
        <v>1572</v>
      </c>
      <c r="F87" s="96">
        <v>10766</v>
      </c>
      <c r="G87" s="96">
        <v>16371</v>
      </c>
      <c r="H87" s="96">
        <v>14449</v>
      </c>
      <c r="I87" s="96">
        <v>10979</v>
      </c>
      <c r="J87" s="96">
        <v>8733</v>
      </c>
      <c r="K87" s="107">
        <f t="shared" si="18"/>
        <v>63330</v>
      </c>
      <c r="M87" s="83" t="s">
        <v>162</v>
      </c>
      <c r="N87" s="113" t="s">
        <v>29</v>
      </c>
      <c r="O87" s="19"/>
      <c r="P87" s="19"/>
      <c r="Q87" s="14">
        <f>F87/要介護認定者数!F86</f>
        <v>7.0366013071895424</v>
      </c>
      <c r="R87" s="14">
        <f>G87/要介護認定者数!G86</f>
        <v>11.967105263157896</v>
      </c>
      <c r="S87" s="14">
        <f>H87/要介護認定者数!H86</f>
        <v>13.378703703703703</v>
      </c>
      <c r="T87" s="14">
        <f>I87/要介護認定者数!I86</f>
        <v>9.4402407566638011</v>
      </c>
      <c r="U87" s="14">
        <f>J87/要介護認定者数!J86</f>
        <v>12.976225854383358</v>
      </c>
      <c r="V87" s="27">
        <f>K87/要介護認定者数!K86</f>
        <v>7.0101837502767319</v>
      </c>
    </row>
    <row r="88" spans="2:24" ht="19.5" customHeight="1" x14ac:dyDescent="0.15">
      <c r="B88" s="125" t="s">
        <v>162</v>
      </c>
      <c r="C88" s="121" t="s">
        <v>30</v>
      </c>
      <c r="D88" s="96">
        <v>152</v>
      </c>
      <c r="E88" s="96">
        <v>191</v>
      </c>
      <c r="F88" s="96">
        <v>2080</v>
      </c>
      <c r="G88" s="96">
        <v>3479</v>
      </c>
      <c r="H88" s="96">
        <v>4687</v>
      </c>
      <c r="I88" s="96">
        <v>5975</v>
      </c>
      <c r="J88" s="96">
        <v>1611</v>
      </c>
      <c r="K88" s="107">
        <f t="shared" si="18"/>
        <v>18175</v>
      </c>
      <c r="M88" s="83" t="s">
        <v>162</v>
      </c>
      <c r="N88" s="113" t="s">
        <v>30</v>
      </c>
      <c r="O88" s="19"/>
      <c r="P88" s="19"/>
      <c r="Q88" s="14">
        <f>F88/要介護認定者数!F87</f>
        <v>5.4025974025974026</v>
      </c>
      <c r="R88" s="14">
        <f>G88/要介護認定者数!G87</f>
        <v>12.65090909090909</v>
      </c>
      <c r="S88" s="14">
        <f>H88/要介護認定者数!H87</f>
        <v>21.20814479638009</v>
      </c>
      <c r="T88" s="14">
        <f>I88/要介護認定者数!I87</f>
        <v>22.805343511450381</v>
      </c>
      <c r="U88" s="14">
        <f>J88/要介護認定者数!J87</f>
        <v>9.5892857142857135</v>
      </c>
      <c r="V88" s="27">
        <f>K88/要介護認定者数!K87</f>
        <v>8.7674867342016398</v>
      </c>
    </row>
    <row r="89" spans="2:24" ht="19.5" customHeight="1" x14ac:dyDescent="0.15">
      <c r="B89" s="125" t="s">
        <v>162</v>
      </c>
      <c r="C89" s="121" t="s">
        <v>31</v>
      </c>
      <c r="D89" s="96">
        <v>5</v>
      </c>
      <c r="E89" s="96">
        <v>76</v>
      </c>
      <c r="F89" s="96">
        <v>932</v>
      </c>
      <c r="G89" s="96">
        <v>750</v>
      </c>
      <c r="H89" s="96">
        <v>640</v>
      </c>
      <c r="I89" s="96">
        <v>145</v>
      </c>
      <c r="J89" s="96">
        <v>153</v>
      </c>
      <c r="K89" s="107">
        <f t="shared" si="18"/>
        <v>2701</v>
      </c>
      <c r="M89" s="83" t="s">
        <v>162</v>
      </c>
      <c r="N89" s="113" t="s">
        <v>31</v>
      </c>
      <c r="O89" s="19"/>
      <c r="P89" s="19"/>
      <c r="Q89" s="14">
        <f>F89/要介護認定者数!F88</f>
        <v>8.5504587155963296</v>
      </c>
      <c r="R89" s="14">
        <f>G89/要介護認定者数!G88</f>
        <v>8.6206896551724146</v>
      </c>
      <c r="S89" s="14">
        <f>H89/要介護認定者数!H88</f>
        <v>10.666666666666666</v>
      </c>
      <c r="T89" s="14">
        <f>I89/要介護認定者数!I88</f>
        <v>2.338709677419355</v>
      </c>
      <c r="U89" s="14">
        <f>J89/要介護認定者数!J88</f>
        <v>3.6428571428571428</v>
      </c>
      <c r="V89" s="27">
        <f>K89/要介護認定者数!K88</f>
        <v>5.1155303030303028</v>
      </c>
    </row>
    <row r="90" spans="2:24" ht="19.5" customHeight="1" x14ac:dyDescent="0.15">
      <c r="B90" s="125" t="s">
        <v>160</v>
      </c>
      <c r="C90" s="122" t="s">
        <v>173</v>
      </c>
      <c r="D90" s="130">
        <f>SUM(D91)</f>
        <v>24</v>
      </c>
      <c r="E90" s="130">
        <f t="shared" ref="E90:K90" si="25">SUM(E91)</f>
        <v>363</v>
      </c>
      <c r="F90" s="130">
        <f t="shared" si="25"/>
        <v>3925</v>
      </c>
      <c r="G90" s="130">
        <f t="shared" si="25"/>
        <v>8716</v>
      </c>
      <c r="H90" s="130">
        <f t="shared" si="25"/>
        <v>10729</v>
      </c>
      <c r="I90" s="130">
        <f t="shared" si="25"/>
        <v>9477</v>
      </c>
      <c r="J90" s="130">
        <f t="shared" si="25"/>
        <v>7616</v>
      </c>
      <c r="K90" s="144">
        <f t="shared" si="25"/>
        <v>40850</v>
      </c>
      <c r="M90" s="125" t="s">
        <v>160</v>
      </c>
      <c r="N90" s="114" t="s">
        <v>173</v>
      </c>
      <c r="O90" s="19"/>
      <c r="P90" s="19"/>
      <c r="Q90" s="14">
        <f>F90/要介護認定者数!F89</f>
        <v>4.1056485355648533</v>
      </c>
      <c r="R90" s="14">
        <f>G90/要介護認定者数!G89</f>
        <v>7.3614864864864868</v>
      </c>
      <c r="S90" s="14">
        <f>H90/要介護認定者数!H89</f>
        <v>11.66195652173913</v>
      </c>
      <c r="T90" s="14">
        <f>I90/要介護認定者数!I89</f>
        <v>11.787313432835822</v>
      </c>
      <c r="U90" s="14">
        <f>J90/要介護認定者数!J89</f>
        <v>13.153713298791018</v>
      </c>
      <c r="V90" s="27">
        <f>K90/要介護認定者数!K89</f>
        <v>7.2803421849937626</v>
      </c>
    </row>
    <row r="91" spans="2:24" ht="19.5" customHeight="1" x14ac:dyDescent="0.15">
      <c r="B91" s="125" t="s">
        <v>162</v>
      </c>
      <c r="C91" s="121" t="s">
        <v>32</v>
      </c>
      <c r="D91" s="96">
        <v>24</v>
      </c>
      <c r="E91" s="96">
        <v>363</v>
      </c>
      <c r="F91" s="96">
        <v>3925</v>
      </c>
      <c r="G91" s="96">
        <v>8716</v>
      </c>
      <c r="H91" s="96">
        <v>10729</v>
      </c>
      <c r="I91" s="96">
        <v>9477</v>
      </c>
      <c r="J91" s="96">
        <v>7616</v>
      </c>
      <c r="K91" s="107">
        <f t="shared" si="18"/>
        <v>40850</v>
      </c>
      <c r="M91" s="83" t="s">
        <v>162</v>
      </c>
      <c r="N91" s="113" t="s">
        <v>32</v>
      </c>
      <c r="O91" s="19"/>
      <c r="P91" s="19"/>
      <c r="Q91" s="14">
        <f>F91/要介護認定者数!F90</f>
        <v>4.1056485355648533</v>
      </c>
      <c r="R91" s="14">
        <f>G91/要介護認定者数!G90</f>
        <v>7.3614864864864868</v>
      </c>
      <c r="S91" s="14">
        <f>H91/要介護認定者数!H90</f>
        <v>11.66195652173913</v>
      </c>
      <c r="T91" s="14">
        <f>I91/要介護認定者数!I90</f>
        <v>11.787313432835822</v>
      </c>
      <c r="U91" s="14">
        <f>J91/要介護認定者数!J90</f>
        <v>13.153713298791018</v>
      </c>
      <c r="V91" s="27">
        <f>K91/要介護認定者数!K90</f>
        <v>7.2803421849937626</v>
      </c>
    </row>
    <row r="92" spans="2:24" ht="19.5" customHeight="1" x14ac:dyDescent="0.15">
      <c r="B92" s="125" t="s">
        <v>160</v>
      </c>
      <c r="C92" s="122" t="s">
        <v>174</v>
      </c>
      <c r="D92" s="130">
        <f>SUM(D93:D94)</f>
        <v>226</v>
      </c>
      <c r="E92" s="130">
        <f t="shared" ref="E92:K92" si="26">SUM(E93:E94)</f>
        <v>1284</v>
      </c>
      <c r="F92" s="130">
        <f t="shared" si="26"/>
        <v>5544</v>
      </c>
      <c r="G92" s="130">
        <f t="shared" si="26"/>
        <v>7930</v>
      </c>
      <c r="H92" s="130">
        <f t="shared" si="26"/>
        <v>9103</v>
      </c>
      <c r="I92" s="130">
        <f t="shared" si="26"/>
        <v>9043</v>
      </c>
      <c r="J92" s="130">
        <f t="shared" si="26"/>
        <v>4714</v>
      </c>
      <c r="K92" s="144">
        <f t="shared" si="26"/>
        <v>37844</v>
      </c>
      <c r="M92" s="125" t="s">
        <v>160</v>
      </c>
      <c r="N92" s="114" t="s">
        <v>174</v>
      </c>
      <c r="O92" s="19"/>
      <c r="P92" s="19"/>
      <c r="Q92" s="14">
        <f>F92/要介護認定者数!F91</f>
        <v>5.8052356020942408</v>
      </c>
      <c r="R92" s="14">
        <f>G92/要介護認定者数!G91</f>
        <v>9.5657418576598303</v>
      </c>
      <c r="S92" s="14">
        <f>H92/要介護認定者数!H91</f>
        <v>12.368206521739131</v>
      </c>
      <c r="T92" s="14">
        <f>I92/要介護認定者数!I91</f>
        <v>13.557721139430285</v>
      </c>
      <c r="U92" s="14">
        <f>J92/要介護認定者数!J91</f>
        <v>9.5618661257606483</v>
      </c>
      <c r="V92" s="27">
        <f>K92/要介護認定者数!K91</f>
        <v>7.6283007458173753</v>
      </c>
    </row>
    <row r="93" spans="2:24" ht="19.5" customHeight="1" x14ac:dyDescent="0.15">
      <c r="B93" s="125" t="s">
        <v>162</v>
      </c>
      <c r="C93" s="121" t="s">
        <v>33</v>
      </c>
      <c r="D93" s="96">
        <v>203</v>
      </c>
      <c r="E93" s="96">
        <v>1205</v>
      </c>
      <c r="F93" s="96">
        <v>4824</v>
      </c>
      <c r="G93" s="96">
        <v>6830</v>
      </c>
      <c r="H93" s="96">
        <v>7990</v>
      </c>
      <c r="I93" s="96">
        <v>8575</v>
      </c>
      <c r="J93" s="96">
        <v>4239</v>
      </c>
      <c r="K93" s="107">
        <f t="shared" si="18"/>
        <v>33866</v>
      </c>
      <c r="M93" s="83" t="s">
        <v>162</v>
      </c>
      <c r="N93" s="113" t="s">
        <v>33</v>
      </c>
      <c r="O93" s="19"/>
      <c r="P93" s="19"/>
      <c r="Q93" s="14">
        <f>F93/要介護認定者数!F92</f>
        <v>6.4234354194407457</v>
      </c>
      <c r="R93" s="14">
        <f>G93/要介護認定者数!G92</f>
        <v>10.014662756598241</v>
      </c>
      <c r="S93" s="14">
        <f>H93/要介護認定者数!H92</f>
        <v>14.017543859649123</v>
      </c>
      <c r="T93" s="14">
        <f>I93/要介護認定者数!I92</f>
        <v>15.619307832422587</v>
      </c>
      <c r="U93" s="14">
        <f>J93/要介護認定者数!J92</f>
        <v>10.650753768844222</v>
      </c>
      <c r="V93" s="27">
        <f>K93/要介護認定者数!K92</f>
        <v>8.2479298587433032</v>
      </c>
    </row>
    <row r="94" spans="2:24" ht="19.5" customHeight="1" x14ac:dyDescent="0.15">
      <c r="B94" s="125" t="s">
        <v>162</v>
      </c>
      <c r="C94" s="121" t="s">
        <v>34</v>
      </c>
      <c r="D94" s="96">
        <v>23</v>
      </c>
      <c r="E94" s="96">
        <v>79</v>
      </c>
      <c r="F94" s="96">
        <v>720</v>
      </c>
      <c r="G94" s="96">
        <v>1100</v>
      </c>
      <c r="H94" s="96">
        <v>1113</v>
      </c>
      <c r="I94" s="96">
        <v>468</v>
      </c>
      <c r="J94" s="96">
        <v>475</v>
      </c>
      <c r="K94" s="107">
        <f t="shared" si="18"/>
        <v>3978</v>
      </c>
      <c r="M94" s="83" t="s">
        <v>162</v>
      </c>
      <c r="N94" s="113" t="s">
        <v>34</v>
      </c>
      <c r="O94" s="19"/>
      <c r="P94" s="19"/>
      <c r="Q94" s="14">
        <f>F94/要介護認定者数!F93</f>
        <v>3.5294117647058822</v>
      </c>
      <c r="R94" s="14">
        <f>G94/要介護認定者数!G93</f>
        <v>7.4829931972789119</v>
      </c>
      <c r="S94" s="14">
        <f>H94/要介護認定者数!H93</f>
        <v>6.7048192771084336</v>
      </c>
      <c r="T94" s="14">
        <f>I94/要介護認定者数!I93</f>
        <v>3.9661016949152543</v>
      </c>
      <c r="U94" s="14">
        <f>J94/要介護認定者数!J93</f>
        <v>5</v>
      </c>
      <c r="V94" s="27">
        <f>K94/要介護認定者数!K93</f>
        <v>4.6526315789473687</v>
      </c>
    </row>
    <row r="95" spans="2:24" ht="19.5" customHeight="1" x14ac:dyDescent="0.15">
      <c r="B95" s="125" t="s">
        <v>162</v>
      </c>
      <c r="C95" s="122" t="s">
        <v>82</v>
      </c>
      <c r="D95" s="96">
        <f>SUM(D51,D52,D62,D68,D73,D78,D84,D86,D90,D92)</f>
        <v>6385</v>
      </c>
      <c r="E95" s="96">
        <f t="shared" ref="E95:K95" si="27">SUM(E51,E52,E62,E68,E73,E78,E84,E86,E90,E92)</f>
        <v>12995</v>
      </c>
      <c r="F95" s="96">
        <f t="shared" si="27"/>
        <v>119933</v>
      </c>
      <c r="G95" s="96">
        <f t="shared" si="27"/>
        <v>206437</v>
      </c>
      <c r="H95" s="96">
        <f t="shared" si="27"/>
        <v>244276</v>
      </c>
      <c r="I95" s="96">
        <f t="shared" si="27"/>
        <v>223274</v>
      </c>
      <c r="J95" s="96">
        <f t="shared" si="27"/>
        <v>127822</v>
      </c>
      <c r="K95" s="107">
        <f t="shared" si="27"/>
        <v>941122</v>
      </c>
      <c r="M95" s="83" t="s">
        <v>162</v>
      </c>
      <c r="N95" s="114" t="s">
        <v>82</v>
      </c>
      <c r="O95" s="19"/>
      <c r="P95" s="19"/>
      <c r="Q95" s="14">
        <f>F95/要介護認定者数!F94</f>
        <v>5.3984965790421322</v>
      </c>
      <c r="R95" s="14">
        <f>G95/要介護認定者数!G94</f>
        <v>10.750807207582543</v>
      </c>
      <c r="S95" s="14">
        <f>H95/要介護認定者数!H94</f>
        <v>17.075073395777995</v>
      </c>
      <c r="T95" s="14">
        <f>I95/要介護認定者数!I94</f>
        <v>15.874440099537861</v>
      </c>
      <c r="U95" s="14">
        <f>J95/要介護認定者数!J94</f>
        <v>12.623148331029034</v>
      </c>
      <c r="V95" s="27">
        <f>K95/要介護認定者数!K94</f>
        <v>8.4537484504967395</v>
      </c>
    </row>
    <row r="96" spans="2:24" ht="19.5" customHeight="1" thickBot="1" x14ac:dyDescent="0.2">
      <c r="B96" s="29" t="s">
        <v>162</v>
      </c>
      <c r="C96" s="132" t="s">
        <v>44</v>
      </c>
      <c r="D96" s="108">
        <v>154498</v>
      </c>
      <c r="E96" s="108">
        <v>522392</v>
      </c>
      <c r="F96" s="108">
        <v>4839821</v>
      </c>
      <c r="G96" s="108">
        <v>8756235</v>
      </c>
      <c r="H96" s="108">
        <v>13503724</v>
      </c>
      <c r="I96" s="108">
        <v>10554514</v>
      </c>
      <c r="J96" s="108">
        <v>6075372</v>
      </c>
      <c r="K96" s="110">
        <f>SUM(D96:J96)</f>
        <v>44406556</v>
      </c>
      <c r="M96" s="29" t="s">
        <v>162</v>
      </c>
      <c r="N96" s="132" t="s">
        <v>44</v>
      </c>
      <c r="O96" s="84"/>
      <c r="P96" s="84"/>
      <c r="Q96" s="14">
        <f>F96/要介護認定者数!F95</f>
        <v>3.8416338977992339</v>
      </c>
      <c r="R96" s="14">
        <f>G96/要介護認定者数!G95</f>
        <v>7.9400675195934678</v>
      </c>
      <c r="S96" s="14">
        <f>H96/要介護認定者数!H95</f>
        <v>16.227472865534182</v>
      </c>
      <c r="T96" s="14">
        <f>I96/要介護認定者数!I95</f>
        <v>13.805936237313455</v>
      </c>
      <c r="U96" s="14">
        <f>J96/要介護認定者数!J95</f>
        <v>10.111564924754591</v>
      </c>
      <c r="V96" s="27">
        <f>K96/要介護認定者数!K95</f>
        <v>7.0266539868000688</v>
      </c>
      <c r="X96" s="11" t="s">
        <v>180</v>
      </c>
    </row>
    <row r="97" spans="2:22" ht="19.5" customHeight="1" thickTop="1" x14ac:dyDescent="0.15">
      <c r="B97" s="125" t="s">
        <v>139</v>
      </c>
      <c r="C97" s="124" t="s">
        <v>0</v>
      </c>
      <c r="D97" s="4">
        <v>3408</v>
      </c>
      <c r="E97" s="4">
        <v>4772</v>
      </c>
      <c r="F97" s="4">
        <v>53205</v>
      </c>
      <c r="G97" s="4">
        <v>87643</v>
      </c>
      <c r="H97" s="4">
        <v>101709</v>
      </c>
      <c r="I97" s="4">
        <v>104292</v>
      </c>
      <c r="J97" s="4">
        <v>59922</v>
      </c>
      <c r="K97" s="23">
        <v>414951</v>
      </c>
      <c r="M97" s="49" t="s">
        <v>139</v>
      </c>
      <c r="N97" s="124" t="s">
        <v>0</v>
      </c>
      <c r="O97" s="12"/>
      <c r="P97" s="12"/>
      <c r="Q97" s="14">
        <f>F97/要介護認定者数!F96</f>
        <v>6.0501478280645893</v>
      </c>
      <c r="R97" s="14">
        <f>G97/要介護認定者数!G96</f>
        <v>13.362250343040097</v>
      </c>
      <c r="S97" s="14">
        <f>H97/要介護認定者数!H96</f>
        <v>23.01108597285068</v>
      </c>
      <c r="T97" s="14">
        <f>I97/要介護認定者数!I96</f>
        <v>21.521254643004539</v>
      </c>
      <c r="U97" s="14">
        <f>J97/要介護認定者数!J96</f>
        <v>16.903244005641749</v>
      </c>
      <c r="V97" s="27">
        <f>K97/要介護認定者数!K96</f>
        <v>9.6971559440069175</v>
      </c>
    </row>
    <row r="98" spans="2:22" ht="19.5" customHeight="1" x14ac:dyDescent="0.15">
      <c r="B98" s="125" t="s">
        <v>132</v>
      </c>
      <c r="C98" s="122" t="s">
        <v>166</v>
      </c>
      <c r="D98" s="147">
        <f>SUM(D99:D107)</f>
        <v>479</v>
      </c>
      <c r="E98" s="147">
        <f t="shared" ref="E98" si="28">SUM(E99:E107)</f>
        <v>1371</v>
      </c>
      <c r="F98" s="130">
        <f t="shared" ref="F98" si="29">SUM(F99:F107)</f>
        <v>5040</v>
      </c>
      <c r="G98" s="130">
        <f t="shared" ref="G98" si="30">SUM(G99:G107)</f>
        <v>14757</v>
      </c>
      <c r="H98" s="130">
        <f t="shared" ref="H98" si="31">SUM(H99:H107)</f>
        <v>16620</v>
      </c>
      <c r="I98" s="130">
        <f t="shared" ref="I98" si="32">SUM(I99:I107)</f>
        <v>13106</v>
      </c>
      <c r="J98" s="130">
        <f t="shared" ref="J98" si="33">SUM(J99:J107)</f>
        <v>8959</v>
      </c>
      <c r="K98" s="144">
        <f t="shared" ref="K98" si="34">SUM(K99:K107)</f>
        <v>60332</v>
      </c>
      <c r="M98" s="125" t="s">
        <v>132</v>
      </c>
      <c r="N98" s="122" t="s">
        <v>166</v>
      </c>
      <c r="O98" s="12"/>
      <c r="P98" s="12"/>
      <c r="Q98" s="14">
        <f>F98/要介護認定者数!F97</f>
        <v>3.9252336448598131</v>
      </c>
      <c r="R98" s="14">
        <f>G98/要介護認定者数!G97</f>
        <v>7.4718987341772154</v>
      </c>
      <c r="S98" s="14">
        <f>H98/要介護認定者数!H97</f>
        <v>10.87696335078534</v>
      </c>
      <c r="T98" s="14">
        <f>I98/要介護認定者数!I97</f>
        <v>10.569354838709678</v>
      </c>
      <c r="U98" s="14">
        <f>J98/要介護認定者数!J97</f>
        <v>9.1511746680286006</v>
      </c>
      <c r="V98" s="27">
        <f>K98/要介護認定者数!K97</f>
        <v>6.7357374120799376</v>
      </c>
    </row>
    <row r="99" spans="2:22" ht="19.5" customHeight="1" x14ac:dyDescent="0.15">
      <c r="B99" s="125" t="s">
        <v>139</v>
      </c>
      <c r="C99" s="121" t="s">
        <v>1</v>
      </c>
      <c r="D99" s="4">
        <v>133</v>
      </c>
      <c r="E99" s="4">
        <v>139</v>
      </c>
      <c r="F99" s="4">
        <v>1540</v>
      </c>
      <c r="G99" s="4">
        <v>3829</v>
      </c>
      <c r="H99" s="4">
        <v>3262</v>
      </c>
      <c r="I99" s="4">
        <v>3461</v>
      </c>
      <c r="J99" s="4">
        <v>1829</v>
      </c>
      <c r="K99" s="23">
        <v>14193</v>
      </c>
      <c r="M99" s="49" t="s">
        <v>139</v>
      </c>
      <c r="N99" s="121" t="s">
        <v>1</v>
      </c>
      <c r="O99" s="12"/>
      <c r="P99" s="12"/>
      <c r="Q99" s="14">
        <f>F99/要介護認定者数!F98</f>
        <v>5.7462686567164178</v>
      </c>
      <c r="R99" s="14">
        <f>G99/要介護認定者数!G98</f>
        <v>8.8634259259259256</v>
      </c>
      <c r="S99" s="14">
        <f>H99/要介護認定者数!H98</f>
        <v>10.290220820189274</v>
      </c>
      <c r="T99" s="14">
        <f>I99/要介護認定者数!I98</f>
        <v>12.101398601398602</v>
      </c>
      <c r="U99" s="14">
        <f>J99/要介護認定者数!J98</f>
        <v>7.4653061224489798</v>
      </c>
      <c r="V99" s="27">
        <f>K99/要介護認定者数!K98</f>
        <v>7.6677471636952994</v>
      </c>
    </row>
    <row r="100" spans="2:22" ht="19.5" customHeight="1" x14ac:dyDescent="0.15">
      <c r="B100" s="125" t="s">
        <v>139</v>
      </c>
      <c r="C100" s="121" t="s">
        <v>2</v>
      </c>
      <c r="D100" s="4">
        <v>103</v>
      </c>
      <c r="E100" s="4">
        <v>133</v>
      </c>
      <c r="F100" s="4">
        <v>220</v>
      </c>
      <c r="G100" s="4">
        <v>1655</v>
      </c>
      <c r="H100" s="4">
        <v>807</v>
      </c>
      <c r="I100" s="4">
        <v>1428</v>
      </c>
      <c r="J100" s="4">
        <v>1060</v>
      </c>
      <c r="K100" s="23">
        <v>5406</v>
      </c>
      <c r="M100" s="49" t="s">
        <v>139</v>
      </c>
      <c r="N100" s="121" t="s">
        <v>2</v>
      </c>
      <c r="O100" s="12"/>
      <c r="P100" s="12"/>
      <c r="Q100" s="14">
        <f>F100/要介護認定者数!F99</f>
        <v>3.0985915492957745</v>
      </c>
      <c r="R100" s="14">
        <f>G100/要介護認定者数!G99</f>
        <v>10.408805031446541</v>
      </c>
      <c r="S100" s="14">
        <f>H100/要介護認定者数!H99</f>
        <v>7.4036697247706424</v>
      </c>
      <c r="T100" s="14">
        <f>I100/要介護認定者数!I99</f>
        <v>19.297297297297298</v>
      </c>
      <c r="U100" s="14">
        <f>J100/要介護認定者数!J99</f>
        <v>17.377049180327869</v>
      </c>
      <c r="V100" s="27">
        <f>K100/要介護認定者数!K99</f>
        <v>8.6913183279742761</v>
      </c>
    </row>
    <row r="101" spans="2:22" ht="19.5" customHeight="1" x14ac:dyDescent="0.15">
      <c r="B101" s="125" t="s">
        <v>139</v>
      </c>
      <c r="C101" s="121" t="s">
        <v>3</v>
      </c>
      <c r="D101" s="4">
        <v>55</v>
      </c>
      <c r="E101" s="4">
        <v>200</v>
      </c>
      <c r="F101" s="4">
        <v>157</v>
      </c>
      <c r="G101" s="4">
        <v>510</v>
      </c>
      <c r="H101" s="4">
        <v>153</v>
      </c>
      <c r="I101" s="4">
        <v>557</v>
      </c>
      <c r="J101" s="4">
        <v>380</v>
      </c>
      <c r="K101" s="23">
        <v>2012</v>
      </c>
      <c r="M101" s="49" t="s">
        <v>139</v>
      </c>
      <c r="N101" s="121" t="s">
        <v>3</v>
      </c>
      <c r="O101" s="12"/>
      <c r="P101" s="12"/>
      <c r="Q101" s="14">
        <f>F101/要介護認定者数!F100</f>
        <v>6.541666666666667</v>
      </c>
      <c r="R101" s="14">
        <f>G101/要介護認定者数!G100</f>
        <v>17</v>
      </c>
      <c r="S101" s="14">
        <f>H101/要介護認定者数!H100</f>
        <v>5.0999999999999996</v>
      </c>
      <c r="T101" s="14">
        <f>I101/要介護認定者数!I100</f>
        <v>39.785714285714285</v>
      </c>
      <c r="U101" s="14">
        <f>J101/要介護認定者数!J100</f>
        <v>20</v>
      </c>
      <c r="V101" s="27">
        <f>K101/要介護認定者数!K100</f>
        <v>11.697674418604651</v>
      </c>
    </row>
    <row r="102" spans="2:22" ht="19.5" customHeight="1" x14ac:dyDescent="0.15">
      <c r="B102" s="125" t="s">
        <v>139</v>
      </c>
      <c r="C102" s="121" t="s">
        <v>4</v>
      </c>
      <c r="D102" s="4">
        <v>117</v>
      </c>
      <c r="E102" s="4">
        <v>85</v>
      </c>
      <c r="F102" s="4">
        <v>947</v>
      </c>
      <c r="G102" s="4">
        <v>930</v>
      </c>
      <c r="H102" s="4">
        <v>473</v>
      </c>
      <c r="I102" s="4">
        <v>456</v>
      </c>
      <c r="J102" s="4">
        <v>528</v>
      </c>
      <c r="K102" s="23">
        <v>3536</v>
      </c>
      <c r="M102" s="49" t="s">
        <v>139</v>
      </c>
      <c r="N102" s="121" t="s">
        <v>4</v>
      </c>
      <c r="O102" s="12"/>
      <c r="P102" s="12"/>
      <c r="Q102" s="14">
        <f>F102/要介護認定者数!F101</f>
        <v>5.6369047619047619</v>
      </c>
      <c r="R102" s="14">
        <f>G102/要介護認定者数!G101</f>
        <v>7.3809523809523814</v>
      </c>
      <c r="S102" s="14">
        <f>H102/要介護認定者数!H101</f>
        <v>5.5</v>
      </c>
      <c r="T102" s="14">
        <f>I102/要介護認定者数!I101</f>
        <v>5.4285714285714288</v>
      </c>
      <c r="U102" s="14">
        <f>J102/要介護認定者数!J101</f>
        <v>9.2631578947368425</v>
      </c>
      <c r="V102" s="27">
        <f>K102/要介護認定者数!K101</f>
        <v>5.0227272727272725</v>
      </c>
    </row>
    <row r="103" spans="2:22" ht="19.5" customHeight="1" x14ac:dyDescent="0.15">
      <c r="B103" s="125" t="s">
        <v>139</v>
      </c>
      <c r="C103" s="121" t="s">
        <v>5</v>
      </c>
      <c r="D103" s="4">
        <v>0</v>
      </c>
      <c r="E103" s="4">
        <v>79</v>
      </c>
      <c r="F103" s="4">
        <v>163</v>
      </c>
      <c r="G103" s="4">
        <v>753</v>
      </c>
      <c r="H103" s="4">
        <v>2150</v>
      </c>
      <c r="I103" s="4">
        <v>819</v>
      </c>
      <c r="J103" s="4">
        <v>627</v>
      </c>
      <c r="K103" s="23">
        <v>4591</v>
      </c>
      <c r="M103" s="49" t="s">
        <v>139</v>
      </c>
      <c r="N103" s="121" t="s">
        <v>5</v>
      </c>
      <c r="O103" s="12"/>
      <c r="P103" s="12"/>
      <c r="Q103" s="14">
        <f>F103/要介護認定者数!F102</f>
        <v>2.3970588235294117</v>
      </c>
      <c r="R103" s="14">
        <f>G103/要介護認定者数!G102</f>
        <v>5.0199999999999996</v>
      </c>
      <c r="S103" s="14">
        <f>H103/要介護認定者数!H102</f>
        <v>16.796875</v>
      </c>
      <c r="T103" s="14">
        <f>I103/要介護認定者数!I102</f>
        <v>9.2022471910112351</v>
      </c>
      <c r="U103" s="14">
        <f>J103/要介護認定者数!J102</f>
        <v>10.810344827586206</v>
      </c>
      <c r="V103" s="27">
        <f>K103/要介護認定者数!K102</f>
        <v>7.2873015873015872</v>
      </c>
    </row>
    <row r="104" spans="2:22" ht="19.5" customHeight="1" x14ac:dyDescent="0.15">
      <c r="B104" s="125" t="s">
        <v>139</v>
      </c>
      <c r="C104" s="121" t="s">
        <v>6</v>
      </c>
      <c r="D104" s="4">
        <v>22</v>
      </c>
      <c r="E104" s="4">
        <v>508</v>
      </c>
      <c r="F104" s="4">
        <v>372</v>
      </c>
      <c r="G104" s="4">
        <v>1487</v>
      </c>
      <c r="H104" s="4">
        <v>3916</v>
      </c>
      <c r="I104" s="4">
        <v>2633</v>
      </c>
      <c r="J104" s="4">
        <v>2949</v>
      </c>
      <c r="K104" s="23">
        <v>11887</v>
      </c>
      <c r="M104" s="49" t="s">
        <v>139</v>
      </c>
      <c r="N104" s="121" t="s">
        <v>6</v>
      </c>
      <c r="O104" s="12"/>
      <c r="P104" s="12"/>
      <c r="Q104" s="14">
        <f>F104/要介護認定者数!F103</f>
        <v>2.4155844155844157</v>
      </c>
      <c r="R104" s="14">
        <f>G104/要介護認定者数!G103</f>
        <v>4.5060606060606059</v>
      </c>
      <c r="S104" s="14">
        <f>H104/要介護認定者数!H103</f>
        <v>12.839344262295082</v>
      </c>
      <c r="T104" s="14">
        <f>I104/要介護認定者数!I103</f>
        <v>11.063025210084033</v>
      </c>
      <c r="U104" s="14">
        <f>J104/要介護認定者数!J103</f>
        <v>16.948275862068964</v>
      </c>
      <c r="V104" s="27">
        <f>K104/要介護認定者数!K103</f>
        <v>7.8049901510177282</v>
      </c>
    </row>
    <row r="105" spans="2:22" ht="19.5" customHeight="1" x14ac:dyDescent="0.15">
      <c r="B105" s="125" t="s">
        <v>139</v>
      </c>
      <c r="C105" s="121" t="s">
        <v>7</v>
      </c>
      <c r="D105" s="4">
        <v>0</v>
      </c>
      <c r="E105" s="4">
        <v>15</v>
      </c>
      <c r="F105" s="4">
        <v>49</v>
      </c>
      <c r="G105" s="4">
        <v>605</v>
      </c>
      <c r="H105" s="4">
        <v>634</v>
      </c>
      <c r="I105" s="4">
        <v>1454</v>
      </c>
      <c r="J105" s="4">
        <v>63</v>
      </c>
      <c r="K105" s="23">
        <v>2820</v>
      </c>
      <c r="M105" s="49" t="s">
        <v>139</v>
      </c>
      <c r="N105" s="121" t="s">
        <v>7</v>
      </c>
      <c r="O105" s="12"/>
      <c r="P105" s="12"/>
      <c r="Q105" s="14">
        <f>F105/要介護認定者数!F104</f>
        <v>0.63636363636363635</v>
      </c>
      <c r="R105" s="14">
        <f>G105/要介護認定者数!G104</f>
        <v>4.6183206106870225</v>
      </c>
      <c r="S105" s="14">
        <f>H105/要介護認定者数!H104</f>
        <v>6.215686274509804</v>
      </c>
      <c r="T105" s="14">
        <f>I105/要介護認定者数!I104</f>
        <v>19.386666666666667</v>
      </c>
      <c r="U105" s="14">
        <f>J105/要介護認定者数!J104</f>
        <v>1.26</v>
      </c>
      <c r="V105" s="27">
        <f>K105/要介護認定者数!K104</f>
        <v>5.3207547169811322</v>
      </c>
    </row>
    <row r="106" spans="2:22" ht="19.5" customHeight="1" x14ac:dyDescent="0.15">
      <c r="B106" s="125" t="s">
        <v>139</v>
      </c>
      <c r="C106" s="121" t="s">
        <v>8</v>
      </c>
      <c r="D106" s="4">
        <v>44</v>
      </c>
      <c r="E106" s="4">
        <v>80</v>
      </c>
      <c r="F106" s="4">
        <v>822</v>
      </c>
      <c r="G106" s="4">
        <v>2878</v>
      </c>
      <c r="H106" s="4">
        <v>2803</v>
      </c>
      <c r="I106" s="4">
        <v>1097</v>
      </c>
      <c r="J106" s="4">
        <v>722</v>
      </c>
      <c r="K106" s="23">
        <v>8446</v>
      </c>
      <c r="M106" s="49" t="s">
        <v>139</v>
      </c>
      <c r="N106" s="121" t="s">
        <v>8</v>
      </c>
      <c r="O106" s="12"/>
      <c r="P106" s="12"/>
      <c r="Q106" s="14">
        <f>F106/要介護認定者数!F105</f>
        <v>2.8541666666666665</v>
      </c>
      <c r="R106" s="14">
        <f>G106/要介護認定者数!G105</f>
        <v>7.9722991689750691</v>
      </c>
      <c r="S106" s="14">
        <f>H106/要介護認定者数!H105</f>
        <v>10.906614785992218</v>
      </c>
      <c r="T106" s="14">
        <f>I106/要介護認定者数!I105</f>
        <v>4.5899581589958158</v>
      </c>
      <c r="U106" s="14">
        <f>J106/要介護認定者数!J105</f>
        <v>4.0111111111111111</v>
      </c>
      <c r="V106" s="27">
        <f>K106/要介護認定者数!K105</f>
        <v>4.7636773829667227</v>
      </c>
    </row>
    <row r="107" spans="2:22" ht="19.5" customHeight="1" x14ac:dyDescent="0.15">
      <c r="B107" s="125" t="s">
        <v>139</v>
      </c>
      <c r="C107" s="121" t="s">
        <v>9</v>
      </c>
      <c r="D107" s="4">
        <v>5</v>
      </c>
      <c r="E107" s="4">
        <v>132</v>
      </c>
      <c r="F107" s="4">
        <v>770</v>
      </c>
      <c r="G107" s="4">
        <v>2110</v>
      </c>
      <c r="H107" s="4">
        <v>2422</v>
      </c>
      <c r="I107" s="4">
        <v>1201</v>
      </c>
      <c r="J107" s="4">
        <v>801</v>
      </c>
      <c r="K107" s="23">
        <v>7441</v>
      </c>
      <c r="M107" s="49" t="s">
        <v>139</v>
      </c>
      <c r="N107" s="121" t="s">
        <v>9</v>
      </c>
      <c r="O107" s="12"/>
      <c r="P107" s="12"/>
      <c r="Q107" s="14">
        <f>F107/要介護認定者数!F106</f>
        <v>4.6385542168674698</v>
      </c>
      <c r="R107" s="14">
        <f>G107/要介護認定者数!G106</f>
        <v>8.2421875</v>
      </c>
      <c r="S107" s="14">
        <f>H107/要介護認定者数!H106</f>
        <v>12.484536082474227</v>
      </c>
      <c r="T107" s="14">
        <f>I107/要介護認定者数!I106</f>
        <v>8.5177304964539005</v>
      </c>
      <c r="U107" s="14">
        <f>J107/要介護認定者数!J106</f>
        <v>5.9333333333333336</v>
      </c>
      <c r="V107" s="27">
        <f>K107/要介護認定者数!K106</f>
        <v>6.4592013888888893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297</v>
      </c>
      <c r="E108" s="147">
        <f t="shared" ref="E108" si="35">SUM(E109:E113)</f>
        <v>673</v>
      </c>
      <c r="F108" s="130">
        <f t="shared" ref="F108" si="36">SUM(F109:F113)</f>
        <v>8169</v>
      </c>
      <c r="G108" s="130">
        <f t="shared" ref="G108" si="37">SUM(G109:G113)</f>
        <v>14081</v>
      </c>
      <c r="H108" s="130">
        <f t="shared" ref="H108" si="38">SUM(H109:H113)</f>
        <v>15763</v>
      </c>
      <c r="I108" s="130">
        <f t="shared" ref="I108" si="39">SUM(I109:I113)</f>
        <v>13664</v>
      </c>
      <c r="J108" s="130">
        <f t="shared" ref="J108" si="40">SUM(J109:J113)</f>
        <v>6414</v>
      </c>
      <c r="K108" s="144">
        <f t="shared" ref="K108" si="41">SUM(K109:K113)</f>
        <v>59061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4.7968291250734003</v>
      </c>
      <c r="R108" s="14">
        <f>G108/要介護認定者数!G107</f>
        <v>9.1316472114137479</v>
      </c>
      <c r="S108" s="14">
        <f>H108/要介護認定者数!H107</f>
        <v>14.124551971326165</v>
      </c>
      <c r="T108" s="14">
        <f>I108/要介護認定者数!I107</f>
        <v>13.528712871287128</v>
      </c>
      <c r="U108" s="14">
        <f>J108/要介護認定者数!J107</f>
        <v>7.9677018633540371</v>
      </c>
      <c r="V108" s="27">
        <f>K108/要介護認定者数!K107</f>
        <v>7.3422426653406268</v>
      </c>
    </row>
    <row r="109" spans="2:22" ht="19.5" customHeight="1" x14ac:dyDescent="0.15">
      <c r="B109" s="125" t="s">
        <v>139</v>
      </c>
      <c r="C109" s="121" t="s">
        <v>10</v>
      </c>
      <c r="D109" s="4">
        <v>241</v>
      </c>
      <c r="E109" s="4">
        <v>404</v>
      </c>
      <c r="F109" s="4">
        <v>4290</v>
      </c>
      <c r="G109" s="4">
        <v>6633</v>
      </c>
      <c r="H109" s="4">
        <v>5052</v>
      </c>
      <c r="I109" s="4">
        <v>4926</v>
      </c>
      <c r="J109" s="4">
        <v>2170</v>
      </c>
      <c r="K109" s="23">
        <v>23716</v>
      </c>
      <c r="M109" s="49" t="s">
        <v>139</v>
      </c>
      <c r="N109" s="121" t="s">
        <v>10</v>
      </c>
      <c r="O109" s="12"/>
      <c r="P109" s="12"/>
      <c r="Q109" s="14">
        <f>F109/要介護認定者数!F108</f>
        <v>6.5098634294385436</v>
      </c>
      <c r="R109" s="14">
        <f>G109/要介護認定者数!G108</f>
        <v>13.005882352941176</v>
      </c>
      <c r="S109" s="14">
        <f>H109/要介護認定者数!H108</f>
        <v>13.87912087912088</v>
      </c>
      <c r="T109" s="14">
        <f>I109/要介護認定者数!I108</f>
        <v>13.683333333333334</v>
      </c>
      <c r="U109" s="14">
        <f>J109/要介護認定者数!J108</f>
        <v>7.1381578947368425</v>
      </c>
      <c r="V109" s="27">
        <f>K109/要介護認定者数!K108</f>
        <v>7.863395225464191</v>
      </c>
    </row>
    <row r="110" spans="2:22" ht="19.5" customHeight="1" x14ac:dyDescent="0.15">
      <c r="B110" s="125" t="s">
        <v>139</v>
      </c>
      <c r="C110" s="121" t="s">
        <v>11</v>
      </c>
      <c r="D110" s="4">
        <v>45</v>
      </c>
      <c r="E110" s="4">
        <v>163</v>
      </c>
      <c r="F110" s="4">
        <v>1330</v>
      </c>
      <c r="G110" s="4">
        <v>3044</v>
      </c>
      <c r="H110" s="4">
        <v>4347</v>
      </c>
      <c r="I110" s="4">
        <v>3571</v>
      </c>
      <c r="J110" s="4">
        <v>2123</v>
      </c>
      <c r="K110" s="23">
        <v>14623</v>
      </c>
      <c r="M110" s="49" t="s">
        <v>139</v>
      </c>
      <c r="N110" s="121" t="s">
        <v>11</v>
      </c>
      <c r="O110" s="12"/>
      <c r="P110" s="12"/>
      <c r="Q110" s="14">
        <f>F110/要介護認定者数!F109</f>
        <v>2.654690618762475</v>
      </c>
      <c r="R110" s="14">
        <f>G110/要介護認定者数!G109</f>
        <v>6.9816513761467887</v>
      </c>
      <c r="S110" s="14">
        <f>H110/要介護認定者数!H109</f>
        <v>14.113636363636363</v>
      </c>
      <c r="T110" s="14">
        <f>I110/要介護認定者数!I109</f>
        <v>12.845323741007194</v>
      </c>
      <c r="U110" s="14">
        <f>J110/要介護認定者数!J109</f>
        <v>9.967136150234742</v>
      </c>
      <c r="V110" s="27">
        <f>K110/要介護認定者数!K109</f>
        <v>6.3139032815198615</v>
      </c>
    </row>
    <row r="111" spans="2:22" ht="19.5" customHeight="1" x14ac:dyDescent="0.15">
      <c r="B111" s="125" t="s">
        <v>139</v>
      </c>
      <c r="C111" s="121" t="s">
        <v>12</v>
      </c>
      <c r="D111" s="4">
        <v>0</v>
      </c>
      <c r="E111" s="4">
        <v>30</v>
      </c>
      <c r="F111" s="4">
        <v>1211</v>
      </c>
      <c r="G111" s="4">
        <v>1341</v>
      </c>
      <c r="H111" s="4">
        <v>1968</v>
      </c>
      <c r="I111" s="4">
        <v>1436</v>
      </c>
      <c r="J111" s="4">
        <v>523</v>
      </c>
      <c r="K111" s="23">
        <v>6509</v>
      </c>
      <c r="M111" s="49" t="s">
        <v>139</v>
      </c>
      <c r="N111" s="121" t="s">
        <v>12</v>
      </c>
      <c r="O111" s="12"/>
      <c r="P111" s="12"/>
      <c r="Q111" s="14">
        <f>F111/要介護認定者数!F110</f>
        <v>6.5815217391304346</v>
      </c>
      <c r="R111" s="14">
        <f>G111/要介護認定者数!G110</f>
        <v>7.7068965517241379</v>
      </c>
      <c r="S111" s="14">
        <f>H111/要介護認定者数!H110</f>
        <v>14.796992481203008</v>
      </c>
      <c r="T111" s="14">
        <f>I111/要介護認定者数!I110</f>
        <v>13.296296296296296</v>
      </c>
      <c r="U111" s="14">
        <f>J111/要介護認定者数!J110</f>
        <v>5.5638297872340425</v>
      </c>
      <c r="V111" s="27">
        <f>K111/要介護認定者数!K110</f>
        <v>7.4902186421173766</v>
      </c>
    </row>
    <row r="112" spans="2:22" ht="19.5" customHeight="1" x14ac:dyDescent="0.15">
      <c r="B112" s="125" t="s">
        <v>139</v>
      </c>
      <c r="C112" s="121" t="s">
        <v>13</v>
      </c>
      <c r="D112" s="4">
        <v>7</v>
      </c>
      <c r="E112" s="4">
        <v>6</v>
      </c>
      <c r="F112" s="4">
        <v>187</v>
      </c>
      <c r="G112" s="4">
        <v>1235</v>
      </c>
      <c r="H112" s="4">
        <v>1255</v>
      </c>
      <c r="I112" s="4">
        <v>1640</v>
      </c>
      <c r="J112" s="4">
        <v>783</v>
      </c>
      <c r="K112" s="23">
        <v>5113</v>
      </c>
      <c r="M112" s="49" t="s">
        <v>139</v>
      </c>
      <c r="N112" s="121" t="s">
        <v>13</v>
      </c>
      <c r="O112" s="12"/>
      <c r="P112" s="12"/>
      <c r="Q112" s="14">
        <f>F112/要介護認定者数!F111</f>
        <v>1.2808219178082192</v>
      </c>
      <c r="R112" s="14">
        <f>G112/要介護認定者数!G111</f>
        <v>5.2777777777777777</v>
      </c>
      <c r="S112" s="14">
        <f>H112/要介護認定者数!H111</f>
        <v>7.3391812865497075</v>
      </c>
      <c r="T112" s="14">
        <f>I112/要介護認定者数!I111</f>
        <v>14.260869565217391</v>
      </c>
      <c r="U112" s="14">
        <f>J112/要介護認定者数!J111</f>
        <v>8.15625</v>
      </c>
      <c r="V112" s="27">
        <f>K112/要介護認定者数!K111</f>
        <v>5.8234624145785876</v>
      </c>
    </row>
    <row r="113" spans="2:22" ht="19.5" customHeight="1" x14ac:dyDescent="0.15">
      <c r="B113" s="125" t="s">
        <v>139</v>
      </c>
      <c r="C113" s="121" t="s">
        <v>14</v>
      </c>
      <c r="D113" s="4">
        <v>4</v>
      </c>
      <c r="E113" s="4">
        <v>70</v>
      </c>
      <c r="F113" s="4">
        <v>1151</v>
      </c>
      <c r="G113" s="4">
        <v>1828</v>
      </c>
      <c r="H113" s="4">
        <v>3141</v>
      </c>
      <c r="I113" s="4">
        <v>2091</v>
      </c>
      <c r="J113" s="4">
        <v>815</v>
      </c>
      <c r="K113" s="23">
        <v>9100</v>
      </c>
      <c r="M113" s="49" t="s">
        <v>139</v>
      </c>
      <c r="N113" s="121" t="s">
        <v>14</v>
      </c>
      <c r="O113" s="12"/>
      <c r="P113" s="12"/>
      <c r="Q113" s="14">
        <f>F113/要介護認定者数!F112</f>
        <v>5.403755868544601</v>
      </c>
      <c r="R113" s="14">
        <f>G113/要介護認定者数!G112</f>
        <v>9.7234042553191493</v>
      </c>
      <c r="S113" s="14">
        <f>H113/要介護認定者数!H112</f>
        <v>22.435714285714287</v>
      </c>
      <c r="T113" s="14">
        <f>I113/要介護認定者数!I112</f>
        <v>14.033557046979865</v>
      </c>
      <c r="U113" s="14">
        <f>J113/要介護認定者数!J112</f>
        <v>8.316326530612244</v>
      </c>
      <c r="V113" s="27">
        <f>K113/要介護認定者数!K112</f>
        <v>9.4300518134715023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341</v>
      </c>
      <c r="E114" s="147">
        <f t="shared" ref="E114" si="42">SUM(E115:E118)</f>
        <v>699</v>
      </c>
      <c r="F114" s="130">
        <f t="shared" ref="F114" si="43">SUM(F115:F118)</f>
        <v>6501</v>
      </c>
      <c r="G114" s="130">
        <f t="shared" ref="G114" si="44">SUM(G115:G118)</f>
        <v>13033</v>
      </c>
      <c r="H114" s="130">
        <f t="shared" ref="H114" si="45">SUM(H115:H118)</f>
        <v>18742</v>
      </c>
      <c r="I114" s="130">
        <f t="shared" ref="I114" si="46">SUM(I115:I118)</f>
        <v>11888</v>
      </c>
      <c r="J114" s="130">
        <f t="shared" ref="J114" si="47">SUM(J115:J118)</f>
        <v>10204</v>
      </c>
      <c r="K114" s="144">
        <f t="shared" ref="K114" si="48">SUM(K115:K118)</f>
        <v>61408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4.5975954738330973</v>
      </c>
      <c r="R114" s="14">
        <f>G114/要介護認定者数!G113</f>
        <v>8.59129861568886</v>
      </c>
      <c r="S114" s="14">
        <f>H114/要介護認定者数!H113</f>
        <v>18.231517509727627</v>
      </c>
      <c r="T114" s="14">
        <f>I114/要介護認定者数!I113</f>
        <v>12.978165938864629</v>
      </c>
      <c r="U114" s="14">
        <f>J114/要介護認定者数!J113</f>
        <v>14.724386724386724</v>
      </c>
      <c r="V114" s="27">
        <f>K114/要介護認定者数!K113</f>
        <v>8.0587926509186349</v>
      </c>
    </row>
    <row r="115" spans="2:22" ht="19.5" customHeight="1" x14ac:dyDescent="0.15">
      <c r="B115" s="125" t="s">
        <v>139</v>
      </c>
      <c r="C115" s="121" t="s">
        <v>15</v>
      </c>
      <c r="D115" s="4">
        <v>164</v>
      </c>
      <c r="E115" s="4">
        <v>284</v>
      </c>
      <c r="F115" s="4">
        <v>2431</v>
      </c>
      <c r="G115" s="4">
        <v>4527</v>
      </c>
      <c r="H115" s="4">
        <v>6519</v>
      </c>
      <c r="I115" s="4">
        <v>4959</v>
      </c>
      <c r="J115" s="4">
        <v>5006</v>
      </c>
      <c r="K115" s="23">
        <v>23890</v>
      </c>
      <c r="M115" s="49" t="s">
        <v>139</v>
      </c>
      <c r="N115" s="121" t="s">
        <v>15</v>
      </c>
      <c r="O115" s="12"/>
      <c r="P115" s="12"/>
      <c r="Q115" s="14">
        <f>F115/要介護認定者数!F114</f>
        <v>4.2131715771230507</v>
      </c>
      <c r="R115" s="14">
        <f>G115/要介護認定者数!G114</f>
        <v>9.0359281437125745</v>
      </c>
      <c r="S115" s="14">
        <f>H115/要介護認定者数!H114</f>
        <v>19.005830903790088</v>
      </c>
      <c r="T115" s="14">
        <f>I115/要介護認定者数!I114</f>
        <v>15.352941176470589</v>
      </c>
      <c r="U115" s="14">
        <f>J115/要介護認定者数!J114</f>
        <v>20.104417670682732</v>
      </c>
      <c r="V115" s="27">
        <f>K115/要介護認定者数!K114</f>
        <v>8.3066759388038935</v>
      </c>
    </row>
    <row r="116" spans="2:22" ht="19.5" customHeight="1" x14ac:dyDescent="0.15">
      <c r="B116" s="125" t="s">
        <v>139</v>
      </c>
      <c r="C116" s="121" t="s">
        <v>16</v>
      </c>
      <c r="D116" s="4">
        <v>110</v>
      </c>
      <c r="E116" s="4">
        <v>232</v>
      </c>
      <c r="F116" s="4">
        <v>1508</v>
      </c>
      <c r="G116" s="4">
        <v>4051</v>
      </c>
      <c r="H116" s="4">
        <v>6028</v>
      </c>
      <c r="I116" s="4">
        <v>3061</v>
      </c>
      <c r="J116" s="4">
        <v>1328</v>
      </c>
      <c r="K116" s="23">
        <v>16318</v>
      </c>
      <c r="M116" s="49" t="s">
        <v>139</v>
      </c>
      <c r="N116" s="121" t="s">
        <v>16</v>
      </c>
      <c r="O116" s="12"/>
      <c r="P116" s="12"/>
      <c r="Q116" s="14">
        <f>F116/要介護認定者数!F115</f>
        <v>4.8178913738019169</v>
      </c>
      <c r="R116" s="14">
        <f>G116/要介護認定者数!G115</f>
        <v>9.4649532710280369</v>
      </c>
      <c r="S116" s="14">
        <f>H116/要介護認定者数!H115</f>
        <v>21.375886524822697</v>
      </c>
      <c r="T116" s="14">
        <f>I116/要介護認定者数!I115</f>
        <v>12.915611814345992</v>
      </c>
      <c r="U116" s="14">
        <f>J116/要介護認定者数!J115</f>
        <v>8.5128205128205128</v>
      </c>
      <c r="V116" s="27">
        <f>K116/要介護認定者数!K115</f>
        <v>8.6110817941952504</v>
      </c>
    </row>
    <row r="117" spans="2:22" ht="19.5" customHeight="1" x14ac:dyDescent="0.15">
      <c r="B117" s="125" t="s">
        <v>139</v>
      </c>
      <c r="C117" s="121" t="s">
        <v>17</v>
      </c>
      <c r="D117" s="4">
        <v>56</v>
      </c>
      <c r="E117" s="4">
        <v>49</v>
      </c>
      <c r="F117" s="4">
        <v>1653</v>
      </c>
      <c r="G117" s="4">
        <v>2560</v>
      </c>
      <c r="H117" s="4">
        <v>4225</v>
      </c>
      <c r="I117" s="4">
        <v>2839</v>
      </c>
      <c r="J117" s="4">
        <v>2030</v>
      </c>
      <c r="K117" s="23">
        <v>13412</v>
      </c>
      <c r="M117" s="49" t="s">
        <v>139</v>
      </c>
      <c r="N117" s="121" t="s">
        <v>17</v>
      </c>
      <c r="O117" s="12"/>
      <c r="P117" s="12"/>
      <c r="Q117" s="14">
        <f>F117/要介護認定者数!F116</f>
        <v>4.4197860962566846</v>
      </c>
      <c r="R117" s="14">
        <f>G117/要介護認定者数!G116</f>
        <v>6.666666666666667</v>
      </c>
      <c r="S117" s="14">
        <f>H117/要介護認定者数!H116</f>
        <v>16.125954198473284</v>
      </c>
      <c r="T117" s="14">
        <f>I117/要介護認定者数!I116</f>
        <v>12.184549356223176</v>
      </c>
      <c r="U117" s="14">
        <f>J117/要介護認定者数!J116</f>
        <v>11.6</v>
      </c>
      <c r="V117" s="27">
        <f>K117/要介護認定者数!K116</f>
        <v>6.8150406504065044</v>
      </c>
    </row>
    <row r="118" spans="2:22" ht="19.5" customHeight="1" x14ac:dyDescent="0.15">
      <c r="B118" s="125" t="s">
        <v>139</v>
      </c>
      <c r="C118" s="121" t="s">
        <v>18</v>
      </c>
      <c r="D118" s="4">
        <v>11</v>
      </c>
      <c r="E118" s="4">
        <v>134</v>
      </c>
      <c r="F118" s="4">
        <v>909</v>
      </c>
      <c r="G118" s="4">
        <v>1895</v>
      </c>
      <c r="H118" s="4">
        <v>1970</v>
      </c>
      <c r="I118" s="4">
        <v>1029</v>
      </c>
      <c r="J118" s="4">
        <v>1840</v>
      </c>
      <c r="K118" s="23">
        <v>7788</v>
      </c>
      <c r="M118" s="49" t="s">
        <v>139</v>
      </c>
      <c r="N118" s="121" t="s">
        <v>18</v>
      </c>
      <c r="O118" s="12"/>
      <c r="P118" s="12"/>
      <c r="Q118" s="14">
        <f>F118/要介護認定者数!F117</f>
        <v>6.06</v>
      </c>
      <c r="R118" s="14">
        <f>G118/要介護認定者数!G117</f>
        <v>9.2892156862745097</v>
      </c>
      <c r="S118" s="14">
        <f>H118/要介護認定者数!H117</f>
        <v>13.971631205673759</v>
      </c>
      <c r="T118" s="14">
        <f>I118/要介護認定者数!I117</f>
        <v>8.3658536585365848</v>
      </c>
      <c r="U118" s="14">
        <f>J118/要介護認定者数!J117</f>
        <v>16.283185840707965</v>
      </c>
      <c r="V118" s="27">
        <f>K118/要介護認定者数!K117</f>
        <v>8.8399545970488074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203</v>
      </c>
      <c r="E119" s="147">
        <f t="shared" ref="E119" si="49">SUM(E120:E123)</f>
        <v>646</v>
      </c>
      <c r="F119" s="130">
        <f t="shared" ref="F119" si="50">SUM(F120:F123)</f>
        <v>3335</v>
      </c>
      <c r="G119" s="130">
        <f t="shared" ref="G119" si="51">SUM(G120:G123)</f>
        <v>6853</v>
      </c>
      <c r="H119" s="130">
        <f t="shared" ref="H119" si="52">SUM(H120:H123)</f>
        <v>11600</v>
      </c>
      <c r="I119" s="130">
        <f t="shared" ref="I119" si="53">SUM(I120:I123)</f>
        <v>7551</v>
      </c>
      <c r="J119" s="130">
        <f t="shared" ref="J119" si="54">SUM(J120:J123)</f>
        <v>3876</v>
      </c>
      <c r="K119" s="144">
        <f t="shared" ref="K119" si="55">SUM(K120:K123)</f>
        <v>34064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5.0838414634146343</v>
      </c>
      <c r="R119" s="14">
        <f>G119/要介護認定者数!G118</f>
        <v>10.243647234678624</v>
      </c>
      <c r="S119" s="14">
        <f>H119/要介護認定者数!H118</f>
        <v>21.60148975791434</v>
      </c>
      <c r="T119" s="14">
        <f>I119/要介護認定者数!I118</f>
        <v>18.507352941176471</v>
      </c>
      <c r="U119" s="14">
        <f>J119/要介護認定者数!J118</f>
        <v>11.137931034482758</v>
      </c>
      <c r="V119" s="27">
        <f>K119/要介護認定者数!K118</f>
        <v>10.407577146348915</v>
      </c>
    </row>
    <row r="120" spans="2:22" ht="19.5" customHeight="1" x14ac:dyDescent="0.15">
      <c r="B120" s="125" t="s">
        <v>139</v>
      </c>
      <c r="C120" s="121" t="s">
        <v>19</v>
      </c>
      <c r="D120" s="4">
        <v>3</v>
      </c>
      <c r="E120" s="4">
        <v>42</v>
      </c>
      <c r="F120" s="4">
        <v>877</v>
      </c>
      <c r="G120" s="4">
        <v>1739</v>
      </c>
      <c r="H120" s="4">
        <v>4462</v>
      </c>
      <c r="I120" s="4">
        <v>2423</v>
      </c>
      <c r="J120" s="4">
        <v>1061</v>
      </c>
      <c r="K120" s="23">
        <v>10607</v>
      </c>
      <c r="M120" s="49" t="s">
        <v>139</v>
      </c>
      <c r="N120" s="121" t="s">
        <v>19</v>
      </c>
      <c r="O120" s="12"/>
      <c r="P120" s="12"/>
      <c r="Q120" s="14">
        <f>F120/要介護認定者数!F119</f>
        <v>4.3201970443349751</v>
      </c>
      <c r="R120" s="14">
        <f>G120/要介護認定者数!G119</f>
        <v>8.24170616113744</v>
      </c>
      <c r="S120" s="14">
        <f>H120/要介護認定者数!H119</f>
        <v>21.980295566502463</v>
      </c>
      <c r="T120" s="14">
        <f>I120/要介護認定者数!I119</f>
        <v>15.733766233766234</v>
      </c>
      <c r="U120" s="14">
        <f>J120/要介護認定者数!J119</f>
        <v>8.556451612903226</v>
      </c>
      <c r="V120" s="27">
        <f>K120/要介護認定者数!K119</f>
        <v>9.5130044843049326</v>
      </c>
    </row>
    <row r="121" spans="2:22" ht="19.5" customHeight="1" x14ac:dyDescent="0.15">
      <c r="B121" s="125" t="s">
        <v>139</v>
      </c>
      <c r="C121" s="121" t="s">
        <v>20</v>
      </c>
      <c r="D121" s="4">
        <v>151</v>
      </c>
      <c r="E121" s="4">
        <v>262</v>
      </c>
      <c r="F121" s="4">
        <v>671</v>
      </c>
      <c r="G121" s="4">
        <v>957</v>
      </c>
      <c r="H121" s="4">
        <v>1255</v>
      </c>
      <c r="I121" s="4">
        <v>362</v>
      </c>
      <c r="J121" s="4">
        <v>928</v>
      </c>
      <c r="K121" s="23">
        <v>4586</v>
      </c>
      <c r="M121" s="49" t="s">
        <v>139</v>
      </c>
      <c r="N121" s="121" t="s">
        <v>20</v>
      </c>
      <c r="O121" s="12"/>
      <c r="P121" s="12"/>
      <c r="Q121" s="14">
        <f>F121/要介護認定者数!F120</f>
        <v>6.5784313725490193</v>
      </c>
      <c r="R121" s="14">
        <f>G121/要介護認定者数!G120</f>
        <v>7.4765625</v>
      </c>
      <c r="S121" s="14">
        <f>H121/要介護認定者数!H120</f>
        <v>13.072916666666666</v>
      </c>
      <c r="T121" s="14">
        <f>I121/要介護認定者数!I120</f>
        <v>5.0277777777777777</v>
      </c>
      <c r="U121" s="14">
        <f>J121/要介護認定者数!J120</f>
        <v>18.196078431372548</v>
      </c>
      <c r="V121" s="27">
        <f>K121/要介護認定者数!K120</f>
        <v>8.2482014388489215</v>
      </c>
    </row>
    <row r="122" spans="2:22" ht="19.5" customHeight="1" x14ac:dyDescent="0.15">
      <c r="B122" s="125" t="s">
        <v>139</v>
      </c>
      <c r="C122" s="121" t="s">
        <v>114</v>
      </c>
      <c r="D122" s="4">
        <v>41</v>
      </c>
      <c r="E122" s="4">
        <v>319</v>
      </c>
      <c r="F122" s="4">
        <v>1620</v>
      </c>
      <c r="G122" s="4">
        <v>3214</v>
      </c>
      <c r="H122" s="4">
        <v>4185</v>
      </c>
      <c r="I122" s="4">
        <v>3925</v>
      </c>
      <c r="J122" s="4">
        <v>1416</v>
      </c>
      <c r="K122" s="23">
        <v>14720</v>
      </c>
      <c r="M122" s="49" t="s">
        <v>139</v>
      </c>
      <c r="N122" s="121" t="s">
        <v>114</v>
      </c>
      <c r="O122" s="12"/>
      <c r="P122" s="12"/>
      <c r="Q122" s="14">
        <f>F122/要介護認定者数!F121</f>
        <v>5.6055363321799305</v>
      </c>
      <c r="R122" s="14">
        <f>G122/要介護認定者数!G121</f>
        <v>11.729927007299271</v>
      </c>
      <c r="S122" s="14">
        <f>H122/要介護認定者数!H121</f>
        <v>22.26063829787234</v>
      </c>
      <c r="T122" s="14">
        <f>I122/要介護認定者数!I121</f>
        <v>26.883561643835616</v>
      </c>
      <c r="U122" s="14">
        <f>J122/要介護認定者数!J121</f>
        <v>10.335766423357665</v>
      </c>
      <c r="V122" s="27">
        <f>K122/要介護認定者数!K121</f>
        <v>11.384377416860016</v>
      </c>
    </row>
    <row r="123" spans="2:22" ht="19.5" customHeight="1" x14ac:dyDescent="0.15">
      <c r="B123" s="125" t="s">
        <v>139</v>
      </c>
      <c r="C123" s="121" t="s">
        <v>22</v>
      </c>
      <c r="D123" s="4">
        <v>8</v>
      </c>
      <c r="E123" s="4">
        <v>23</v>
      </c>
      <c r="F123" s="4">
        <v>167</v>
      </c>
      <c r="G123" s="4">
        <v>943</v>
      </c>
      <c r="H123" s="4">
        <v>1698</v>
      </c>
      <c r="I123" s="4">
        <v>841</v>
      </c>
      <c r="J123" s="4">
        <v>471</v>
      </c>
      <c r="K123" s="23">
        <v>4151</v>
      </c>
      <c r="M123" s="49" t="s">
        <v>139</v>
      </c>
      <c r="N123" s="121" t="s">
        <v>22</v>
      </c>
      <c r="O123" s="12"/>
      <c r="P123" s="12"/>
      <c r="Q123" s="14">
        <f>F123/要介護認定者数!F122</f>
        <v>2.693548387096774</v>
      </c>
      <c r="R123" s="14">
        <f>G123/要介護認定者数!G122</f>
        <v>16.839285714285715</v>
      </c>
      <c r="S123" s="14">
        <f>H123/要介護認定者数!H122</f>
        <v>33.96</v>
      </c>
      <c r="T123" s="14">
        <f>I123/要介護認定者数!I122</f>
        <v>23.361111111111111</v>
      </c>
      <c r="U123" s="14">
        <f>J123/要介護認定者数!J122</f>
        <v>13.083333333333334</v>
      </c>
      <c r="V123" s="27">
        <f>K123/要介護認定者数!K122</f>
        <v>13.433656957928802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794</v>
      </c>
      <c r="E124" s="147">
        <f t="shared" ref="E124" si="56">SUM(E125:E129)</f>
        <v>688</v>
      </c>
      <c r="F124" s="130">
        <f t="shared" ref="F124" si="57">SUM(F125:F129)</f>
        <v>12260</v>
      </c>
      <c r="G124" s="130">
        <f t="shared" ref="G124" si="58">SUM(G125:G129)</f>
        <v>20144</v>
      </c>
      <c r="H124" s="130">
        <f t="shared" ref="H124" si="59">SUM(H125:H129)</f>
        <v>24971</v>
      </c>
      <c r="I124" s="130">
        <f t="shared" ref="I124" si="60">SUM(I125:I129)</f>
        <v>27471</v>
      </c>
      <c r="J124" s="130">
        <f t="shared" ref="J124" si="61">SUM(J125:J129)</f>
        <v>16293</v>
      </c>
      <c r="K124" s="144">
        <f t="shared" ref="K124" si="62">SUM(K125:K129)</f>
        <v>102621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4.4227994227994225</v>
      </c>
      <c r="R124" s="14">
        <f>G124/要介護認定者数!G123</f>
        <v>10.1840242669363</v>
      </c>
      <c r="S124" s="14">
        <f>H124/要介護認定者数!H123</f>
        <v>15.685301507537689</v>
      </c>
      <c r="T124" s="14">
        <f>I124/要介護認定者数!I123</f>
        <v>16.332342449464921</v>
      </c>
      <c r="U124" s="14">
        <f>J124/要介護認定者数!J123</f>
        <v>13.013578274760384</v>
      </c>
      <c r="V124" s="27">
        <f>K124/要介護認定者数!K123</f>
        <v>8.7471019434026598</v>
      </c>
    </row>
    <row r="125" spans="2:22" ht="19.5" customHeight="1" x14ac:dyDescent="0.15">
      <c r="B125" s="125" t="s">
        <v>139</v>
      </c>
      <c r="C125" s="121" t="s">
        <v>23</v>
      </c>
      <c r="D125" s="4">
        <v>278</v>
      </c>
      <c r="E125" s="4">
        <v>502</v>
      </c>
      <c r="F125" s="4">
        <v>8894</v>
      </c>
      <c r="G125" s="4">
        <v>13486</v>
      </c>
      <c r="H125" s="4">
        <v>13367</v>
      </c>
      <c r="I125" s="4">
        <v>17457</v>
      </c>
      <c r="J125" s="4">
        <v>10711</v>
      </c>
      <c r="K125" s="23">
        <v>64695</v>
      </c>
      <c r="M125" s="49" t="s">
        <v>139</v>
      </c>
      <c r="N125" s="121" t="s">
        <v>23</v>
      </c>
      <c r="O125" s="12"/>
      <c r="P125" s="12"/>
      <c r="Q125" s="14">
        <f>F125/要介護認定者数!F124</f>
        <v>4.6835176408636121</v>
      </c>
      <c r="R125" s="14">
        <f>G125/要介護認定者数!G124</f>
        <v>11.923961096374889</v>
      </c>
      <c r="S125" s="14">
        <f>H125/要介護認定者数!H124</f>
        <v>14.819290465631928</v>
      </c>
      <c r="T125" s="14">
        <f>I125/要介護認定者数!I124</f>
        <v>17.232971372161895</v>
      </c>
      <c r="U125" s="14">
        <f>J125/要介護認定者数!J124</f>
        <v>13.856403622250971</v>
      </c>
      <c r="V125" s="27">
        <f>K125/要介護認定者数!K124</f>
        <v>8.8020408163265298</v>
      </c>
    </row>
    <row r="126" spans="2:22" ht="19.5" customHeight="1" x14ac:dyDescent="0.15">
      <c r="B126" s="125" t="s">
        <v>139</v>
      </c>
      <c r="C126" s="121" t="s">
        <v>24</v>
      </c>
      <c r="D126" s="4">
        <v>0</v>
      </c>
      <c r="E126" s="4">
        <v>0</v>
      </c>
      <c r="F126" s="4">
        <v>92</v>
      </c>
      <c r="G126" s="4">
        <v>1231</v>
      </c>
      <c r="H126" s="4">
        <v>2251</v>
      </c>
      <c r="I126" s="4">
        <v>1058</v>
      </c>
      <c r="J126" s="4">
        <v>156</v>
      </c>
      <c r="K126" s="23">
        <v>4788</v>
      </c>
      <c r="M126" s="49" t="s">
        <v>139</v>
      </c>
      <c r="N126" s="121" t="s">
        <v>24</v>
      </c>
      <c r="O126" s="12"/>
      <c r="P126" s="12"/>
      <c r="Q126" s="14">
        <f>F126/要介護認定者数!F125</f>
        <v>1.1219512195121952</v>
      </c>
      <c r="R126" s="14">
        <f>G126/要介護認定者数!G125</f>
        <v>10.893805309734514</v>
      </c>
      <c r="S126" s="14">
        <f>H126/要介護認定者数!H125</f>
        <v>32.157142857142858</v>
      </c>
      <c r="T126" s="14">
        <f>I126/要介護認定者数!I125</f>
        <v>15.333333333333334</v>
      </c>
      <c r="U126" s="14">
        <f>J126/要介護認定者数!J125</f>
        <v>3.6279069767441858</v>
      </c>
      <c r="V126" s="27">
        <f>K126/要介護認定者数!K125</f>
        <v>11.345971563981042</v>
      </c>
    </row>
    <row r="127" spans="2:22" ht="19.5" customHeight="1" x14ac:dyDescent="0.15">
      <c r="B127" s="125" t="s">
        <v>139</v>
      </c>
      <c r="C127" s="121" t="s">
        <v>25</v>
      </c>
      <c r="D127" s="4">
        <v>15</v>
      </c>
      <c r="E127" s="4">
        <v>8</v>
      </c>
      <c r="F127" s="4">
        <v>799</v>
      </c>
      <c r="G127" s="4">
        <v>2531</v>
      </c>
      <c r="H127" s="4">
        <v>5858</v>
      </c>
      <c r="I127" s="4">
        <v>4756</v>
      </c>
      <c r="J127" s="4">
        <v>2657</v>
      </c>
      <c r="K127" s="23">
        <v>16624</v>
      </c>
      <c r="M127" s="49" t="s">
        <v>139</v>
      </c>
      <c r="N127" s="121" t="s">
        <v>25</v>
      </c>
      <c r="O127" s="12"/>
      <c r="P127" s="12"/>
      <c r="Q127" s="14">
        <f>F127/要介護認定者数!F126</f>
        <v>2.8949275362318843</v>
      </c>
      <c r="R127" s="14">
        <f>G127/要介護認定者数!G126</f>
        <v>5.7653758542141231</v>
      </c>
      <c r="S127" s="14">
        <f>H127/要介護認定者数!H126</f>
        <v>19.333333333333332</v>
      </c>
      <c r="T127" s="14">
        <f>I127/要介護認定者数!I126</f>
        <v>18.505836575875488</v>
      </c>
      <c r="U127" s="14">
        <f>J127/要介護認定者数!J126</f>
        <v>14.362162162162162</v>
      </c>
      <c r="V127" s="27">
        <f>K127/要介護認定者数!K126</f>
        <v>10.338308457711443</v>
      </c>
    </row>
    <row r="128" spans="2:22" ht="19.5" customHeight="1" x14ac:dyDescent="0.15">
      <c r="B128" s="125" t="s">
        <v>139</v>
      </c>
      <c r="C128" s="121" t="s">
        <v>26</v>
      </c>
      <c r="D128" s="4">
        <v>26</v>
      </c>
      <c r="E128" s="4">
        <v>58</v>
      </c>
      <c r="F128" s="4">
        <v>517</v>
      </c>
      <c r="G128" s="4">
        <v>1156</v>
      </c>
      <c r="H128" s="4">
        <v>986</v>
      </c>
      <c r="I128" s="4">
        <v>678</v>
      </c>
      <c r="J128" s="4">
        <v>571</v>
      </c>
      <c r="K128" s="23">
        <v>3992</v>
      </c>
      <c r="M128" s="49" t="s">
        <v>139</v>
      </c>
      <c r="N128" s="121" t="s">
        <v>26</v>
      </c>
      <c r="O128" s="12"/>
      <c r="P128" s="12"/>
      <c r="Q128" s="14">
        <f>F128/要介護認定者数!F127</f>
        <v>2.5219512195121951</v>
      </c>
      <c r="R128" s="14">
        <f>G128/要介護認定者数!G127</f>
        <v>7.3630573248407645</v>
      </c>
      <c r="S128" s="14">
        <f>H128/要介護認定者数!H127</f>
        <v>6.8472222222222223</v>
      </c>
      <c r="T128" s="14">
        <f>I128/要介護認定者数!I127</f>
        <v>5.296875</v>
      </c>
      <c r="U128" s="14">
        <f>J128/要介護認定者数!J127</f>
        <v>5.0087719298245617</v>
      </c>
      <c r="V128" s="27">
        <f>K128/要介護認定者数!K127</f>
        <v>4.2109704641350207</v>
      </c>
    </row>
    <row r="129" spans="2:24" ht="19.5" customHeight="1" x14ac:dyDescent="0.15">
      <c r="B129" s="125" t="s">
        <v>139</v>
      </c>
      <c r="C129" s="121" t="s">
        <v>27</v>
      </c>
      <c r="D129" s="4">
        <v>475</v>
      </c>
      <c r="E129" s="4">
        <v>120</v>
      </c>
      <c r="F129" s="4">
        <v>1958</v>
      </c>
      <c r="G129" s="4">
        <v>1740</v>
      </c>
      <c r="H129" s="4">
        <v>2509</v>
      </c>
      <c r="I129" s="4">
        <v>3522</v>
      </c>
      <c r="J129" s="4">
        <v>2198</v>
      </c>
      <c r="K129" s="23">
        <v>12522</v>
      </c>
      <c r="M129" s="49" t="s">
        <v>139</v>
      </c>
      <c r="N129" s="121" t="s">
        <v>27</v>
      </c>
      <c r="O129" s="12"/>
      <c r="P129" s="12"/>
      <c r="Q129" s="14">
        <f>F129/要介護認定者数!F128</f>
        <v>6.3161290322580648</v>
      </c>
      <c r="R129" s="14">
        <f>G129/要介護認定者数!G128</f>
        <v>12.608695652173912</v>
      </c>
      <c r="S129" s="14">
        <f>H129/要介護認定者数!H128</f>
        <v>14.502890173410405</v>
      </c>
      <c r="T129" s="14">
        <f>I129/要介護認定者数!I128</f>
        <v>16.381395348837209</v>
      </c>
      <c r="U129" s="14">
        <f>J129/要介護認定者数!J128</f>
        <v>16.043795620437955</v>
      </c>
      <c r="V129" s="27">
        <f>K129/要介護認定者数!K128</f>
        <v>8.9188034188034191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270</v>
      </c>
      <c r="E130" s="147">
        <f t="shared" ref="E130" si="63">SUM(E131)</f>
        <v>472</v>
      </c>
      <c r="F130" s="130">
        <f t="shared" ref="F130" si="64">SUM(F131)</f>
        <v>4035</v>
      </c>
      <c r="G130" s="130">
        <f t="shared" ref="G130" si="65">SUM(G131)</f>
        <v>7131</v>
      </c>
      <c r="H130" s="130">
        <f t="shared" ref="H130" si="66">SUM(H131)</f>
        <v>8194</v>
      </c>
      <c r="I130" s="130">
        <f t="shared" ref="I130" si="67">SUM(I131)</f>
        <v>10591</v>
      </c>
      <c r="J130" s="130">
        <f t="shared" ref="J130" si="68">SUM(J131)</f>
        <v>6603</v>
      </c>
      <c r="K130" s="144">
        <f t="shared" ref="K130" si="69">SUM(K131)</f>
        <v>37296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3.5676392572944295</v>
      </c>
      <c r="R130" s="14">
        <f>G130/要介護認定者数!G129</f>
        <v>6.903194578896418</v>
      </c>
      <c r="S130" s="14">
        <f>H130/要介護認定者数!H129</f>
        <v>12.266467065868264</v>
      </c>
      <c r="T130" s="14">
        <f>I130/要介護認定者数!I129</f>
        <v>12.578384798099762</v>
      </c>
      <c r="U130" s="14">
        <f>J130/要介護認定者数!J129</f>
        <v>11.060301507537689</v>
      </c>
      <c r="V130" s="27">
        <f>K130/要介護認定者数!K129</f>
        <v>6.6162852581160188</v>
      </c>
    </row>
    <row r="131" spans="2:24" ht="19.5" customHeight="1" x14ac:dyDescent="0.15">
      <c r="B131" s="125" t="s">
        <v>139</v>
      </c>
      <c r="C131" s="121" t="s">
        <v>28</v>
      </c>
      <c r="D131" s="4">
        <v>270</v>
      </c>
      <c r="E131" s="4">
        <v>472</v>
      </c>
      <c r="F131" s="4">
        <v>4035</v>
      </c>
      <c r="G131" s="4">
        <v>7131</v>
      </c>
      <c r="H131" s="4">
        <v>8194</v>
      </c>
      <c r="I131" s="4">
        <v>10591</v>
      </c>
      <c r="J131" s="4">
        <v>6603</v>
      </c>
      <c r="K131" s="23">
        <v>37296</v>
      </c>
      <c r="M131" s="49" t="s">
        <v>139</v>
      </c>
      <c r="N131" s="121" t="s">
        <v>28</v>
      </c>
      <c r="O131" s="12"/>
      <c r="P131" s="12"/>
      <c r="Q131" s="14">
        <f>F131/要介護認定者数!F130</f>
        <v>3.5676392572944295</v>
      </c>
      <c r="R131" s="14">
        <f>G131/要介護認定者数!G130</f>
        <v>6.903194578896418</v>
      </c>
      <c r="S131" s="14">
        <f>H131/要介護認定者数!H130</f>
        <v>12.266467065868264</v>
      </c>
      <c r="T131" s="14">
        <f>I131/要介護認定者数!I130</f>
        <v>12.578384798099762</v>
      </c>
      <c r="U131" s="14">
        <f>J131/要介護認定者数!J130</f>
        <v>11.060301507537689</v>
      </c>
      <c r="V131" s="27">
        <f>K131/要介護認定者数!K130</f>
        <v>6.6162852581160188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676</v>
      </c>
      <c r="E132" s="147">
        <f t="shared" ref="E132" si="70">SUM(E133:E135)</f>
        <v>2730</v>
      </c>
      <c r="F132" s="130">
        <f t="shared" ref="F132" si="71">SUM(F133:F135)</f>
        <v>14279</v>
      </c>
      <c r="G132" s="130">
        <f t="shared" ref="G132" si="72">SUM(G133:G135)</f>
        <v>18926</v>
      </c>
      <c r="H132" s="130">
        <f t="shared" ref="H132" si="73">SUM(H133:H135)</f>
        <v>16343</v>
      </c>
      <c r="I132" s="130">
        <f t="shared" ref="I132" si="74">SUM(I133:I135)</f>
        <v>16364</v>
      </c>
      <c r="J132" s="130">
        <f t="shared" ref="J132" si="75">SUM(J133:J135)</f>
        <v>10953</v>
      </c>
      <c r="K132" s="144">
        <f t="shared" ref="K132" si="76">SUM(K133:K135)</f>
        <v>80271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6.9960803527682511</v>
      </c>
      <c r="R132" s="14">
        <f>G132/要介護認定者数!G131</f>
        <v>10.579094466182225</v>
      </c>
      <c r="S132" s="14">
        <f>H132/要介護認定者数!H131</f>
        <v>12.552227342549923</v>
      </c>
      <c r="T132" s="14">
        <f>I132/要介護認定者数!I131</f>
        <v>11.572842998585573</v>
      </c>
      <c r="U132" s="14">
        <f>J132/要介護認定者数!J131</f>
        <v>12.765734265734265</v>
      </c>
      <c r="V132" s="27">
        <f>K132/要介護認定者数!K131</f>
        <v>7.0791956962695126</v>
      </c>
    </row>
    <row r="133" spans="2:24" ht="19.5" customHeight="1" x14ac:dyDescent="0.15">
      <c r="B133" s="125" t="s">
        <v>139</v>
      </c>
      <c r="C133" s="121" t="s">
        <v>29</v>
      </c>
      <c r="D133" s="4">
        <v>592</v>
      </c>
      <c r="E133" s="4">
        <v>2327</v>
      </c>
      <c r="F133" s="4">
        <v>11367</v>
      </c>
      <c r="G133" s="4">
        <v>14684</v>
      </c>
      <c r="H133" s="4">
        <v>11284</v>
      </c>
      <c r="I133" s="4">
        <v>11490</v>
      </c>
      <c r="J133" s="4">
        <v>9166</v>
      </c>
      <c r="K133" s="23">
        <v>60910</v>
      </c>
      <c r="M133" s="49" t="s">
        <v>139</v>
      </c>
      <c r="N133" s="121" t="s">
        <v>29</v>
      </c>
      <c r="O133" s="12"/>
      <c r="P133" s="12"/>
      <c r="Q133" s="14">
        <f>F133/要介護認定者数!F132</f>
        <v>7.2125634517766501</v>
      </c>
      <c r="R133" s="14">
        <f>G133/要介護認定者数!G132</f>
        <v>10.297335203366059</v>
      </c>
      <c r="S133" s="14">
        <f>H133/要介護認定者数!H132</f>
        <v>11.106299212598426</v>
      </c>
      <c r="T133" s="14">
        <f>I133/要介護認定者数!I132</f>
        <v>10.658627087198516</v>
      </c>
      <c r="U133" s="14">
        <f>J133/要介護認定者数!J132</f>
        <v>13.908952959028831</v>
      </c>
      <c r="V133" s="27">
        <f>K133/要介護認定者数!K132</f>
        <v>6.9239513470501306</v>
      </c>
    </row>
    <row r="134" spans="2:24" ht="19.5" customHeight="1" x14ac:dyDescent="0.15">
      <c r="B134" s="125" t="s">
        <v>139</v>
      </c>
      <c r="C134" s="121" t="s">
        <v>30</v>
      </c>
      <c r="D134" s="4">
        <v>81</v>
      </c>
      <c r="E134" s="4">
        <v>228</v>
      </c>
      <c r="F134" s="4">
        <v>2202</v>
      </c>
      <c r="G134" s="4">
        <v>3463</v>
      </c>
      <c r="H134" s="4">
        <v>4480</v>
      </c>
      <c r="I134" s="4">
        <v>4755</v>
      </c>
      <c r="J134" s="4">
        <v>1689</v>
      </c>
      <c r="K134" s="23">
        <v>16898</v>
      </c>
      <c r="M134" s="49" t="s">
        <v>139</v>
      </c>
      <c r="N134" s="121" t="s">
        <v>30</v>
      </c>
      <c r="O134" s="12"/>
      <c r="P134" s="12"/>
      <c r="Q134" s="14">
        <f>F134/要介護認定者数!F133</f>
        <v>5.919354838709677</v>
      </c>
      <c r="R134" s="14">
        <f>G134/要介護認定者数!G133</f>
        <v>13.37065637065637</v>
      </c>
      <c r="S134" s="14">
        <f>H134/要介護認定者数!H133</f>
        <v>19.823008849557521</v>
      </c>
      <c r="T134" s="14">
        <f>I134/要介護認定者数!I133</f>
        <v>17.676579925650557</v>
      </c>
      <c r="U134" s="14">
        <f>J134/要介護認定者数!J133</f>
        <v>9.9940828402366861</v>
      </c>
      <c r="V134" s="27">
        <f>K134/要介護認定者数!K133</f>
        <v>8.3777887952404555</v>
      </c>
    </row>
    <row r="135" spans="2:24" ht="19.5" customHeight="1" x14ac:dyDescent="0.15">
      <c r="B135" s="125" t="s">
        <v>139</v>
      </c>
      <c r="C135" s="121" t="s">
        <v>31</v>
      </c>
      <c r="D135" s="4">
        <v>3</v>
      </c>
      <c r="E135" s="4">
        <v>175</v>
      </c>
      <c r="F135" s="4">
        <v>710</v>
      </c>
      <c r="G135" s="4">
        <v>779</v>
      </c>
      <c r="H135" s="4">
        <v>579</v>
      </c>
      <c r="I135" s="4">
        <v>119</v>
      </c>
      <c r="J135" s="4">
        <v>98</v>
      </c>
      <c r="K135" s="23">
        <v>2463</v>
      </c>
      <c r="M135" s="49" t="s">
        <v>139</v>
      </c>
      <c r="N135" s="121" t="s">
        <v>31</v>
      </c>
      <c r="O135" s="12"/>
      <c r="P135" s="12"/>
      <c r="Q135" s="14">
        <f>F135/要介護認定者数!F134</f>
        <v>7.634408602150538</v>
      </c>
      <c r="R135" s="14">
        <f>G135/要介護認定者数!G134</f>
        <v>7.490384615384615</v>
      </c>
      <c r="S135" s="14">
        <f>H135/要介護認定者数!H134</f>
        <v>9.65</v>
      </c>
      <c r="T135" s="14">
        <f>I135/要介護認定者数!I134</f>
        <v>1.7761194029850746</v>
      </c>
      <c r="U135" s="14">
        <f>J135/要介護認定者数!J134</f>
        <v>3.2666666666666666</v>
      </c>
      <c r="V135" s="27">
        <f>K135/要介護認定者数!K134</f>
        <v>4.6914285714285713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125</v>
      </c>
      <c r="E136" s="147">
        <f t="shared" ref="E136" si="77">SUM(E137)</f>
        <v>373</v>
      </c>
      <c r="F136" s="130">
        <f t="shared" ref="F136" si="78">SUM(F137)</f>
        <v>3502</v>
      </c>
      <c r="G136" s="130">
        <f t="shared" ref="G136" si="79">SUM(G137)</f>
        <v>7573</v>
      </c>
      <c r="H136" s="130">
        <f t="shared" ref="H136" si="80">SUM(H137)</f>
        <v>11331</v>
      </c>
      <c r="I136" s="130">
        <f t="shared" ref="I136" si="81">SUM(I137)</f>
        <v>10931</v>
      </c>
      <c r="J136" s="130">
        <f t="shared" ref="J136" si="82">SUM(J137)</f>
        <v>7623</v>
      </c>
      <c r="K136" s="144">
        <f t="shared" ref="K136" si="83">SUM(K137)</f>
        <v>41458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3.7019027484143763</v>
      </c>
      <c r="R136" s="14">
        <f>G136/要介護認定者数!G135</f>
        <v>6.9096715328467155</v>
      </c>
      <c r="S136" s="14">
        <f>H136/要介護認定者数!H135</f>
        <v>12.249729729729729</v>
      </c>
      <c r="T136" s="14">
        <f>I136/要介護認定者数!I135</f>
        <v>13.511742892459827</v>
      </c>
      <c r="U136" s="14">
        <f>J136/要介護認定者数!J135</f>
        <v>13.539964476021314</v>
      </c>
      <c r="V136" s="27">
        <f>K136/要介護認定者数!K135</f>
        <v>7.5364479185602615</v>
      </c>
    </row>
    <row r="137" spans="2:24" ht="19.5" customHeight="1" x14ac:dyDescent="0.15">
      <c r="B137" s="125" t="s">
        <v>139</v>
      </c>
      <c r="C137" s="121" t="s">
        <v>32</v>
      </c>
      <c r="D137" s="4">
        <v>125</v>
      </c>
      <c r="E137" s="4">
        <v>373</v>
      </c>
      <c r="F137" s="4">
        <v>3502</v>
      </c>
      <c r="G137" s="4">
        <v>7573</v>
      </c>
      <c r="H137" s="4">
        <v>11331</v>
      </c>
      <c r="I137" s="4">
        <v>10931</v>
      </c>
      <c r="J137" s="4">
        <v>7623</v>
      </c>
      <c r="K137" s="23">
        <v>41458</v>
      </c>
      <c r="M137" s="49" t="s">
        <v>139</v>
      </c>
      <c r="N137" s="121" t="s">
        <v>32</v>
      </c>
      <c r="O137" s="12"/>
      <c r="P137" s="12"/>
      <c r="Q137" s="14">
        <f>F137/要介護認定者数!F136</f>
        <v>3.7019027484143763</v>
      </c>
      <c r="R137" s="14">
        <f>G137/要介護認定者数!G136</f>
        <v>6.9096715328467155</v>
      </c>
      <c r="S137" s="14">
        <f>H137/要介護認定者数!H136</f>
        <v>12.249729729729729</v>
      </c>
      <c r="T137" s="14">
        <f>I137/要介護認定者数!I136</f>
        <v>13.511742892459827</v>
      </c>
      <c r="U137" s="14">
        <f>J137/要介護認定者数!J136</f>
        <v>13.539964476021314</v>
      </c>
      <c r="V137" s="27">
        <f>K137/要介護認定者数!K136</f>
        <v>7.5364479185602615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392</v>
      </c>
      <c r="E138" s="147">
        <f t="shared" ref="E138" si="84">SUM(E139:E140)</f>
        <v>682</v>
      </c>
      <c r="F138" s="130">
        <f t="shared" ref="F138" si="85">SUM(F139:F140)</f>
        <v>4982</v>
      </c>
      <c r="G138" s="130">
        <f t="shared" ref="G138" si="86">SUM(G139:G140)</f>
        <v>7095</v>
      </c>
      <c r="H138" s="130">
        <f t="shared" ref="H138" si="87">SUM(H139:H140)</f>
        <v>7581</v>
      </c>
      <c r="I138" s="130">
        <f t="shared" ref="I138" si="88">SUM(I139:I140)</f>
        <v>7814</v>
      </c>
      <c r="J138" s="130">
        <f t="shared" ref="J138" si="89">SUM(J139:J140)</f>
        <v>4096</v>
      </c>
      <c r="K138" s="144">
        <f t="shared" ref="K138" si="90">SUM(K139:K140)</f>
        <v>32642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5.0630081300813012</v>
      </c>
      <c r="R138" s="14">
        <f>G138/要介護認定者数!G137</f>
        <v>8.5071942446043174</v>
      </c>
      <c r="S138" s="14">
        <f>H138/要介護認定者数!H137</f>
        <v>11.826833073322932</v>
      </c>
      <c r="T138" s="14">
        <f>I138/要介護認定者数!I137</f>
        <v>11.593471810089021</v>
      </c>
      <c r="U138" s="14">
        <f>J138/要介護認定者数!J137</f>
        <v>7.9533980582524268</v>
      </c>
      <c r="V138" s="27">
        <f>K138/要介護認定者数!K137</f>
        <v>6.6345528455284555</v>
      </c>
    </row>
    <row r="139" spans="2:24" ht="19.5" customHeight="1" x14ac:dyDescent="0.15">
      <c r="B139" s="125" t="s">
        <v>139</v>
      </c>
      <c r="C139" s="121" t="s">
        <v>33</v>
      </c>
      <c r="D139" s="4">
        <v>361</v>
      </c>
      <c r="E139" s="4">
        <v>591</v>
      </c>
      <c r="F139" s="4">
        <v>4308</v>
      </c>
      <c r="G139" s="4">
        <v>6034</v>
      </c>
      <c r="H139" s="4">
        <v>6323</v>
      </c>
      <c r="I139" s="4">
        <v>7310</v>
      </c>
      <c r="J139" s="4">
        <v>3766</v>
      </c>
      <c r="K139" s="23">
        <v>28693</v>
      </c>
      <c r="M139" s="49" t="s">
        <v>139</v>
      </c>
      <c r="N139" s="121" t="s">
        <v>33</v>
      </c>
      <c r="O139" s="12"/>
      <c r="P139" s="12"/>
      <c r="Q139" s="14">
        <f>F139/要介護認定者数!F138</f>
        <v>5.530166880616175</v>
      </c>
      <c r="R139" s="14">
        <f>G139/要介護認定者数!G138</f>
        <v>9.1841704718417052</v>
      </c>
      <c r="S139" s="14">
        <f>H139/要介護認定者数!H138</f>
        <v>12.471400394477318</v>
      </c>
      <c r="T139" s="14">
        <f>I139/要介護認定者数!I138</f>
        <v>12.915194346289752</v>
      </c>
      <c r="U139" s="14">
        <f>J139/要介護認定者数!J138</f>
        <v>8.9666666666666668</v>
      </c>
      <c r="V139" s="27">
        <f>K139/要介護認定者数!K138</f>
        <v>7.0620231356140781</v>
      </c>
    </row>
    <row r="140" spans="2:24" ht="19.5" customHeight="1" x14ac:dyDescent="0.15">
      <c r="B140" s="125" t="s">
        <v>139</v>
      </c>
      <c r="C140" s="121" t="s">
        <v>34</v>
      </c>
      <c r="D140" s="4">
        <v>31</v>
      </c>
      <c r="E140" s="4">
        <v>91</v>
      </c>
      <c r="F140" s="4">
        <v>674</v>
      </c>
      <c r="G140" s="4">
        <v>1061</v>
      </c>
      <c r="H140" s="4">
        <v>1258</v>
      </c>
      <c r="I140" s="4">
        <v>504</v>
      </c>
      <c r="J140" s="4">
        <v>330</v>
      </c>
      <c r="K140" s="23">
        <v>3949</v>
      </c>
      <c r="M140" s="49" t="s">
        <v>139</v>
      </c>
      <c r="N140" s="121" t="s">
        <v>34</v>
      </c>
      <c r="O140" s="12"/>
      <c r="P140" s="12"/>
      <c r="Q140" s="14">
        <f>F140/要介護認定者数!F139</f>
        <v>3.2878048780487803</v>
      </c>
      <c r="R140" s="14">
        <f>G140/要介護認定者数!G139</f>
        <v>5.9943502824858754</v>
      </c>
      <c r="S140" s="14">
        <f>H140/要介護認定者数!H139</f>
        <v>9.3880597014925371</v>
      </c>
      <c r="T140" s="14">
        <f>I140/要介護認定者数!I139</f>
        <v>4.666666666666667</v>
      </c>
      <c r="U140" s="14">
        <f>J140/要介護認定者数!J139</f>
        <v>3.4736842105263159</v>
      </c>
      <c r="V140" s="27">
        <f>K140/要介護認定者数!K139</f>
        <v>4.6079346557759626</v>
      </c>
    </row>
    <row r="141" spans="2:24" ht="19.5" customHeight="1" x14ac:dyDescent="0.15">
      <c r="B141" s="125" t="s">
        <v>139</v>
      </c>
      <c r="C141" s="122" t="s">
        <v>82</v>
      </c>
      <c r="D141" s="96">
        <f>SUM(D97,D98,D108,D114,D119,D124,D130,D132,D136,D138)</f>
        <v>6985</v>
      </c>
      <c r="E141" s="96">
        <f t="shared" ref="E141:K141" si="91">SUM(E97,E98,E108,E114,E119,E124,E130,E132,E136,E138)</f>
        <v>13106</v>
      </c>
      <c r="F141" s="96">
        <f t="shared" si="91"/>
        <v>115308</v>
      </c>
      <c r="G141" s="96">
        <f t="shared" si="91"/>
        <v>197236</v>
      </c>
      <c r="H141" s="96">
        <f t="shared" si="91"/>
        <v>232854</v>
      </c>
      <c r="I141" s="96">
        <f t="shared" si="91"/>
        <v>223672</v>
      </c>
      <c r="J141" s="96">
        <f t="shared" si="91"/>
        <v>134943</v>
      </c>
      <c r="K141" s="107">
        <f t="shared" si="91"/>
        <v>924104</v>
      </c>
      <c r="M141" s="49" t="s">
        <v>139</v>
      </c>
      <c r="N141" s="122" t="s">
        <v>82</v>
      </c>
      <c r="O141" s="12"/>
      <c r="P141" s="12"/>
      <c r="Q141" s="14">
        <f>F141/要介護認定者数!F140</f>
        <v>5.3076179516685844</v>
      </c>
      <c r="R141" s="14">
        <f>G141/要介護認定者数!G140</f>
        <v>10.385214827295703</v>
      </c>
      <c r="S141" s="14">
        <f>H141/要介護認定者数!H140</f>
        <v>16.92621937922512</v>
      </c>
      <c r="T141" s="14">
        <f>I141/要介護認定者数!I140</f>
        <v>16.160104038725525</v>
      </c>
      <c r="U141" s="14">
        <f>J141/要介護認定者数!J140</f>
        <v>13.288330871491876</v>
      </c>
      <c r="V141" s="27">
        <f>K141/要介護認定者数!K140</f>
        <v>8.4151747500318717</v>
      </c>
      <c r="X141" s="11" t="s">
        <v>157</v>
      </c>
    </row>
    <row r="142" spans="2:24" ht="19.5" customHeight="1" thickBot="1" x14ac:dyDescent="0.2">
      <c r="B142" s="29" t="s">
        <v>139</v>
      </c>
      <c r="C142" s="132" t="s">
        <v>44</v>
      </c>
      <c r="D142" s="5">
        <v>148543</v>
      </c>
      <c r="E142" s="5">
        <v>500630</v>
      </c>
      <c r="F142" s="5">
        <v>4522759</v>
      </c>
      <c r="G142" s="5">
        <v>8191107</v>
      </c>
      <c r="H142" s="5">
        <v>13075492</v>
      </c>
      <c r="I142" s="5">
        <v>10526439</v>
      </c>
      <c r="J142" s="5">
        <v>6295812</v>
      </c>
      <c r="K142" s="26">
        <v>43260782</v>
      </c>
      <c r="M142" s="29" t="s">
        <v>139</v>
      </c>
      <c r="N142" s="132" t="s">
        <v>44</v>
      </c>
      <c r="O142" s="15"/>
      <c r="P142" s="15"/>
      <c r="Q142" s="79">
        <f>F142/要介護認定者数!F141</f>
        <v>3.7057306282707501</v>
      </c>
      <c r="R142" s="79">
        <f>G142/要介護認定者数!G141</f>
        <v>7.5809819885773093</v>
      </c>
      <c r="S142" s="79">
        <f>H142/要介護認定者数!H141</f>
        <v>16.150219177709953</v>
      </c>
      <c r="T142" s="79">
        <f>I142/要介護認定者数!I141</f>
        <v>14.150094164236947</v>
      </c>
      <c r="U142" s="79">
        <f>J142/要介護認定者数!J141</f>
        <v>10.469568167305237</v>
      </c>
      <c r="V142" s="80">
        <f>K142/要介護認定者数!K141</f>
        <v>6.9731332900166558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2846</v>
      </c>
      <c r="E143" s="4">
        <v>5291</v>
      </c>
      <c r="F143" s="4">
        <v>54731</v>
      </c>
      <c r="G143" s="4">
        <v>83500</v>
      </c>
      <c r="H143" s="4">
        <v>96322</v>
      </c>
      <c r="I143" s="4">
        <v>98072</v>
      </c>
      <c r="J143" s="4">
        <v>62432</v>
      </c>
      <c r="K143" s="23">
        <v>403194</v>
      </c>
      <c r="M143" s="28" t="s">
        <v>129</v>
      </c>
      <c r="N143" s="124" t="s">
        <v>0</v>
      </c>
      <c r="O143" s="12"/>
      <c r="P143" s="12"/>
      <c r="Q143" s="118">
        <f>F143/要介護認定者数!F142</f>
        <v>6.4245803498063152</v>
      </c>
      <c r="R143" s="118">
        <f>G143/要介護認定者数!G142</f>
        <v>12.949751861042184</v>
      </c>
      <c r="S143" s="118">
        <f>H143/要介護認定者数!H142</f>
        <v>22.240129300392518</v>
      </c>
      <c r="T143" s="118">
        <f>I143/要介護認定者数!I142</f>
        <v>20.960034195340885</v>
      </c>
      <c r="U143" s="118">
        <f>J143/要介護認定者数!J142</f>
        <v>17.802110065583118</v>
      </c>
      <c r="V143" s="119">
        <f>K143/要介護認定者数!K142</f>
        <v>9.7115398511453144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400</v>
      </c>
      <c r="E144" s="147">
        <f t="shared" ref="E144" si="92">SUM(E145:E153)</f>
        <v>1345</v>
      </c>
      <c r="F144" s="130">
        <f t="shared" ref="F144" si="93">SUM(F145:F153)</f>
        <v>5712</v>
      </c>
      <c r="G144" s="130">
        <f t="shared" ref="G144" si="94">SUM(G145:G153)</f>
        <v>13115</v>
      </c>
      <c r="H144" s="130">
        <f t="shared" ref="H144" si="95">SUM(H145:H153)</f>
        <v>19047</v>
      </c>
      <c r="I144" s="130">
        <f t="shared" ref="I144" si="96">SUM(I145:I153)</f>
        <v>13642</v>
      </c>
      <c r="J144" s="130">
        <f t="shared" ref="J144" si="97">SUM(J145:J153)</f>
        <v>8948</v>
      </c>
      <c r="K144" s="144">
        <f t="shared" ref="K144" si="98">SUM(K145:K153)</f>
        <v>62209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4.3770114942528737</v>
      </c>
      <c r="R144" s="14">
        <f>G144/要介護認定者数!G143</f>
        <v>6.8772941793392768</v>
      </c>
      <c r="S144" s="14">
        <f>H144/要介護認定者数!H143</f>
        <v>12.895734597156398</v>
      </c>
      <c r="T144" s="14">
        <f>I144/要介護認定者数!I143</f>
        <v>10.983896940418679</v>
      </c>
      <c r="U144" s="14">
        <f>J144/要介護認定者数!J143</f>
        <v>8.9034825870646763</v>
      </c>
      <c r="V144" s="27">
        <f>K144/要介護認定者数!K143</f>
        <v>6.7173091458805745</v>
      </c>
    </row>
    <row r="145" spans="2:22" ht="19.5" customHeight="1" x14ac:dyDescent="0.15">
      <c r="B145" s="125" t="s">
        <v>129</v>
      </c>
      <c r="C145" s="121" t="s">
        <v>1</v>
      </c>
      <c r="D145" s="4">
        <v>104</v>
      </c>
      <c r="E145" s="4">
        <v>141</v>
      </c>
      <c r="F145" s="4">
        <v>1886</v>
      </c>
      <c r="G145" s="4">
        <v>3021</v>
      </c>
      <c r="H145" s="4">
        <v>4086</v>
      </c>
      <c r="I145" s="4">
        <v>2598</v>
      </c>
      <c r="J145" s="4">
        <v>2049</v>
      </c>
      <c r="K145" s="23">
        <v>13885</v>
      </c>
      <c r="M145" s="28" t="s">
        <v>129</v>
      </c>
      <c r="N145" s="121" t="s">
        <v>1</v>
      </c>
      <c r="O145" s="12"/>
      <c r="P145" s="12"/>
      <c r="Q145" s="14">
        <f>F145/要介護認定者数!F144</f>
        <v>6.833333333333333</v>
      </c>
      <c r="R145" s="14">
        <f>G145/要介護認定者数!G144</f>
        <v>7.1418439716312054</v>
      </c>
      <c r="S145" s="14">
        <f>H145/要介護認定者数!H144</f>
        <v>13.945392491467576</v>
      </c>
      <c r="T145" s="14">
        <f>I145/要介護認定者数!I144</f>
        <v>9.3790613718411553</v>
      </c>
      <c r="U145" s="14">
        <f>J145/要介護認定者数!J144</f>
        <v>8.1959999999999997</v>
      </c>
      <c r="V145" s="27">
        <f>K145/要介護認定者数!K144</f>
        <v>6.3171064604185627</v>
      </c>
    </row>
    <row r="146" spans="2:22" ht="19.5" customHeight="1" x14ac:dyDescent="0.15">
      <c r="B146" s="125" t="s">
        <v>129</v>
      </c>
      <c r="C146" s="121" t="s">
        <v>2</v>
      </c>
      <c r="D146" s="4">
        <v>12</v>
      </c>
      <c r="E146" s="4">
        <v>99</v>
      </c>
      <c r="F146" s="4">
        <v>384</v>
      </c>
      <c r="G146" s="4">
        <v>993</v>
      </c>
      <c r="H146" s="4">
        <v>1003</v>
      </c>
      <c r="I146" s="4">
        <v>1682</v>
      </c>
      <c r="J146" s="4">
        <v>842</v>
      </c>
      <c r="K146" s="23">
        <v>5015</v>
      </c>
      <c r="M146" s="28" t="s">
        <v>129</v>
      </c>
      <c r="N146" s="121" t="s">
        <v>2</v>
      </c>
      <c r="O146" s="12"/>
      <c r="P146" s="12"/>
      <c r="Q146" s="14">
        <f>F146/要介護認定者数!F145</f>
        <v>5.2602739726027394</v>
      </c>
      <c r="R146" s="14">
        <f>G146/要介護認定者数!G145</f>
        <v>6.7551020408163263</v>
      </c>
      <c r="S146" s="14">
        <f>H146/要介護認定者数!H145</f>
        <v>9.8333333333333339</v>
      </c>
      <c r="T146" s="14">
        <f>I146/要介護認定者数!I145</f>
        <v>16.490196078431371</v>
      </c>
      <c r="U146" s="14">
        <f>J146/要介護認定者数!J145</f>
        <v>13.803278688524591</v>
      </c>
      <c r="V146" s="27">
        <f>K146/要介護認定者数!K145</f>
        <v>7.8605015673981189</v>
      </c>
    </row>
    <row r="147" spans="2:22" ht="19.5" customHeight="1" x14ac:dyDescent="0.15">
      <c r="B147" s="125" t="s">
        <v>129</v>
      </c>
      <c r="C147" s="121" t="s">
        <v>3</v>
      </c>
      <c r="D147" s="4">
        <v>6</v>
      </c>
      <c r="E147" s="4">
        <v>257</v>
      </c>
      <c r="F147" s="4">
        <v>89</v>
      </c>
      <c r="G147" s="4">
        <v>227</v>
      </c>
      <c r="H147" s="4">
        <v>177</v>
      </c>
      <c r="I147" s="4">
        <v>448</v>
      </c>
      <c r="J147" s="4">
        <v>43</v>
      </c>
      <c r="K147" s="23">
        <v>1247</v>
      </c>
      <c r="M147" s="28" t="s">
        <v>129</v>
      </c>
      <c r="N147" s="121" t="s">
        <v>3</v>
      </c>
      <c r="O147" s="12"/>
      <c r="P147" s="12"/>
      <c r="Q147" s="14">
        <f>F147/要介護認定者数!F146</f>
        <v>5.2352941176470589</v>
      </c>
      <c r="R147" s="14">
        <f>G147/要介護認定者数!G146</f>
        <v>7.8275862068965516</v>
      </c>
      <c r="S147" s="14">
        <f>H147/要介護認定者数!H146</f>
        <v>8.4285714285714288</v>
      </c>
      <c r="T147" s="14">
        <f>I147/要介護認定者数!I146</f>
        <v>23.578947368421051</v>
      </c>
      <c r="U147" s="14">
        <f>J147/要介護認定者数!J146</f>
        <v>2.8666666666666667</v>
      </c>
      <c r="V147" s="27">
        <f>K147/要介護認定者数!K146</f>
        <v>7.6036585365853657</v>
      </c>
    </row>
    <row r="148" spans="2:22" ht="19.5" customHeight="1" x14ac:dyDescent="0.15">
      <c r="B148" s="125" t="s">
        <v>129</v>
      </c>
      <c r="C148" s="121" t="s">
        <v>4</v>
      </c>
      <c r="D148" s="4">
        <v>144</v>
      </c>
      <c r="E148" s="4">
        <v>109</v>
      </c>
      <c r="F148" s="4">
        <v>713</v>
      </c>
      <c r="G148" s="4">
        <v>1032</v>
      </c>
      <c r="H148" s="4">
        <v>576</v>
      </c>
      <c r="I148" s="4">
        <v>710</v>
      </c>
      <c r="J148" s="4">
        <v>699</v>
      </c>
      <c r="K148" s="23">
        <v>3983</v>
      </c>
      <c r="M148" s="28" t="s">
        <v>129</v>
      </c>
      <c r="N148" s="121" t="s">
        <v>4</v>
      </c>
      <c r="O148" s="12"/>
      <c r="P148" s="12"/>
      <c r="Q148" s="14">
        <f>F148/要介護認定者数!F147</f>
        <v>4.2440476190476186</v>
      </c>
      <c r="R148" s="14">
        <f>G148/要介護認定者数!G147</f>
        <v>8.1904761904761898</v>
      </c>
      <c r="S148" s="14">
        <f>H148/要介護認定者数!H147</f>
        <v>6.776470588235294</v>
      </c>
      <c r="T148" s="14">
        <f>I148/要介護認定者数!I147</f>
        <v>8.4523809523809526</v>
      </c>
      <c r="U148" s="14">
        <f>J148/要介護認定者数!J147</f>
        <v>12.263157894736842</v>
      </c>
      <c r="V148" s="27">
        <f>K148/要介護認定者数!K147</f>
        <v>5.2615587846763541</v>
      </c>
    </row>
    <row r="149" spans="2:22" ht="19.5" customHeight="1" x14ac:dyDescent="0.15">
      <c r="B149" s="125" t="s">
        <v>129</v>
      </c>
      <c r="C149" s="121" t="s">
        <v>5</v>
      </c>
      <c r="D149" s="4">
        <v>50</v>
      </c>
      <c r="E149" s="4">
        <v>89</v>
      </c>
      <c r="F149" s="4">
        <v>500</v>
      </c>
      <c r="G149" s="4">
        <v>669</v>
      </c>
      <c r="H149" s="4">
        <v>2014</v>
      </c>
      <c r="I149" s="4">
        <v>997</v>
      </c>
      <c r="J149" s="4">
        <v>1347</v>
      </c>
      <c r="K149" s="23">
        <v>5666</v>
      </c>
      <c r="M149" s="28" t="s">
        <v>129</v>
      </c>
      <c r="N149" s="121" t="s">
        <v>5</v>
      </c>
      <c r="O149" s="12"/>
      <c r="P149" s="12"/>
      <c r="Q149" s="14">
        <f>F149/要介護認定者数!F148</f>
        <v>8.3333333333333339</v>
      </c>
      <c r="R149" s="14">
        <f>G149/要介護認定者数!G148</f>
        <v>5.1860465116279073</v>
      </c>
      <c r="S149" s="14">
        <f>H149/要介護認定者数!H148</f>
        <v>15.734375</v>
      </c>
      <c r="T149" s="14">
        <f>I149/要介護認定者数!I148</f>
        <v>10.956043956043956</v>
      </c>
      <c r="U149" s="14">
        <f>J149/要介護認定者数!J148</f>
        <v>21.38095238095238</v>
      </c>
      <c r="V149" s="27">
        <f>K149/要介護認定者数!K148</f>
        <v>9.1831442463533222</v>
      </c>
    </row>
    <row r="150" spans="2:22" ht="19.5" customHeight="1" x14ac:dyDescent="0.15">
      <c r="B150" s="125" t="s">
        <v>129</v>
      </c>
      <c r="C150" s="121" t="s">
        <v>6</v>
      </c>
      <c r="D150" s="4">
        <v>12</v>
      </c>
      <c r="E150" s="4">
        <v>357</v>
      </c>
      <c r="F150" s="4">
        <v>339</v>
      </c>
      <c r="G150" s="4">
        <v>2130</v>
      </c>
      <c r="H150" s="4">
        <v>4359</v>
      </c>
      <c r="I150" s="4">
        <v>2629</v>
      </c>
      <c r="J150" s="4">
        <v>1942</v>
      </c>
      <c r="K150" s="23">
        <v>11768</v>
      </c>
      <c r="M150" s="28" t="s">
        <v>129</v>
      </c>
      <c r="N150" s="121" t="s">
        <v>6</v>
      </c>
      <c r="O150" s="12"/>
      <c r="P150" s="12"/>
      <c r="Q150" s="14">
        <f>F150/要介護認定者数!F149</f>
        <v>2.2450331125827816</v>
      </c>
      <c r="R150" s="14">
        <f>G150/要介護認定者数!G149</f>
        <v>6.0857142857142854</v>
      </c>
      <c r="S150" s="14">
        <f>H150/要介護認定者数!H149</f>
        <v>14.152597402597403</v>
      </c>
      <c r="T150" s="14">
        <f>I150/要介護認定者数!I149</f>
        <v>12.11520737327189</v>
      </c>
      <c r="U150" s="14">
        <f>J150/要介護認定者数!J149</f>
        <v>11.76969696969697</v>
      </c>
      <c r="V150" s="27">
        <f>K150/要介護認定者数!K149</f>
        <v>7.798542080848244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33</v>
      </c>
      <c r="F151" s="4">
        <v>97</v>
      </c>
      <c r="G151" s="4">
        <v>261</v>
      </c>
      <c r="H151" s="4">
        <v>742</v>
      </c>
      <c r="I151" s="4">
        <v>1198</v>
      </c>
      <c r="J151" s="4">
        <v>242</v>
      </c>
      <c r="K151" s="23">
        <v>2573</v>
      </c>
      <c r="M151" s="28" t="s">
        <v>129</v>
      </c>
      <c r="N151" s="121" t="s">
        <v>7</v>
      </c>
      <c r="O151" s="12"/>
      <c r="P151" s="12"/>
      <c r="Q151" s="14">
        <f>F151/要介護認定者数!F150</f>
        <v>1.1022727272727273</v>
      </c>
      <c r="R151" s="14">
        <f>G151/要介護認定者数!G150</f>
        <v>2.3513513513513513</v>
      </c>
      <c r="S151" s="14">
        <f>H151/要介護認定者数!H150</f>
        <v>7.8936170212765955</v>
      </c>
      <c r="T151" s="14">
        <f>I151/要介護認定者数!I150</f>
        <v>17.880597014925375</v>
      </c>
      <c r="U151" s="14">
        <f>J151/要介護認定者数!J150</f>
        <v>4.7450980392156863</v>
      </c>
      <c r="V151" s="27">
        <f>K151/要介護認定者数!K150</f>
        <v>4.9480769230769228</v>
      </c>
    </row>
    <row r="152" spans="2:22" ht="19.5" customHeight="1" x14ac:dyDescent="0.15">
      <c r="B152" s="125" t="s">
        <v>129</v>
      </c>
      <c r="C152" s="121" t="s">
        <v>8</v>
      </c>
      <c r="D152" s="4">
        <v>42</v>
      </c>
      <c r="E152" s="4">
        <v>61</v>
      </c>
      <c r="F152" s="4">
        <v>1008</v>
      </c>
      <c r="G152" s="4">
        <v>2541</v>
      </c>
      <c r="H152" s="4">
        <v>3412</v>
      </c>
      <c r="I152" s="4">
        <v>1584</v>
      </c>
      <c r="J152" s="4">
        <v>954</v>
      </c>
      <c r="K152" s="23">
        <v>9602</v>
      </c>
      <c r="M152" s="28" t="s">
        <v>129</v>
      </c>
      <c r="N152" s="121" t="s">
        <v>8</v>
      </c>
      <c r="O152" s="12"/>
      <c r="P152" s="12"/>
      <c r="Q152" s="14">
        <f>F152/要介護認定者数!F151</f>
        <v>3.4402730375426622</v>
      </c>
      <c r="R152" s="14">
        <f>G152/要介護認定者数!G151</f>
        <v>7.0583333333333336</v>
      </c>
      <c r="S152" s="14">
        <f>H152/要介護認定者数!H151</f>
        <v>13.072796934865901</v>
      </c>
      <c r="T152" s="14">
        <f>I152/要介護認定者数!I151</f>
        <v>6.7404255319148936</v>
      </c>
      <c r="U152" s="14">
        <f>J152/要介護認定者数!J151</f>
        <v>5.3</v>
      </c>
      <c r="V152" s="27">
        <f>K152/要介護認定者数!K151</f>
        <v>5.5374855824682818</v>
      </c>
    </row>
    <row r="153" spans="2:22" ht="19.5" customHeight="1" x14ac:dyDescent="0.15">
      <c r="B153" s="125" t="s">
        <v>129</v>
      </c>
      <c r="C153" s="121" t="s">
        <v>9</v>
      </c>
      <c r="D153" s="4">
        <v>30</v>
      </c>
      <c r="E153" s="4">
        <v>199</v>
      </c>
      <c r="F153" s="4">
        <v>696</v>
      </c>
      <c r="G153" s="4">
        <v>2241</v>
      </c>
      <c r="H153" s="4">
        <v>2678</v>
      </c>
      <c r="I153" s="4">
        <v>1796</v>
      </c>
      <c r="J153" s="4">
        <v>830</v>
      </c>
      <c r="K153" s="23">
        <v>8470</v>
      </c>
      <c r="M153" s="28" t="s">
        <v>129</v>
      </c>
      <c r="N153" s="121" t="s">
        <v>9</v>
      </c>
      <c r="O153" s="12"/>
      <c r="P153" s="12"/>
      <c r="Q153" s="14">
        <f>F153/要介護認定者数!F152</f>
        <v>3.8882681564245809</v>
      </c>
      <c r="R153" s="14">
        <f>G153/要介護認定者数!G152</f>
        <v>9.6594827586206904</v>
      </c>
      <c r="S153" s="14">
        <f>H153/要介護認定者数!H152</f>
        <v>14.475675675675676</v>
      </c>
      <c r="T153" s="14">
        <f>I153/要介護認定者数!I152</f>
        <v>11.973333333333333</v>
      </c>
      <c r="U153" s="14">
        <f>J153/要介護認定者数!J152</f>
        <v>5.0920245398773005</v>
      </c>
      <c r="V153" s="27">
        <f>K153/要介護認定者数!K152</f>
        <v>7.5355871886120998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329</v>
      </c>
      <c r="E154" s="147">
        <f t="shared" ref="E154" si="99">SUM(E155:E159)</f>
        <v>837</v>
      </c>
      <c r="F154" s="130">
        <f t="shared" ref="F154" si="100">SUM(F155:F159)</f>
        <v>6941</v>
      </c>
      <c r="G154" s="130">
        <f t="shared" ref="G154" si="101">SUM(G155:G159)</f>
        <v>14041</v>
      </c>
      <c r="H154" s="130">
        <f t="shared" ref="H154" si="102">SUM(H155:H159)</f>
        <v>16109</v>
      </c>
      <c r="I154" s="130">
        <f t="shared" ref="I154" si="103">SUM(I155:I159)</f>
        <v>12052</v>
      </c>
      <c r="J154" s="130">
        <f t="shared" ref="J154" si="104">SUM(J155:J159)</f>
        <v>6391</v>
      </c>
      <c r="K154" s="144">
        <f t="shared" ref="K154" si="105">SUM(K155:K159)</f>
        <v>56700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4.3847125710675936</v>
      </c>
      <c r="R154" s="14">
        <f>G154/要介護認定者数!G153</f>
        <v>9.3295681063122924</v>
      </c>
      <c r="S154" s="14">
        <f>H154/要介護認定者数!H153</f>
        <v>14.957288765088208</v>
      </c>
      <c r="T154" s="14">
        <f>I154/要介護認定者数!I153</f>
        <v>12.052</v>
      </c>
      <c r="U154" s="14">
        <f>J154/要介護認定者数!J153</f>
        <v>7.9987484355444307</v>
      </c>
      <c r="V154" s="27">
        <f>K154/要介護認定者数!K153</f>
        <v>7.2944808954071787</v>
      </c>
    </row>
    <row r="155" spans="2:22" ht="19.5" customHeight="1" x14ac:dyDescent="0.15">
      <c r="B155" s="125" t="s">
        <v>129</v>
      </c>
      <c r="C155" s="121" t="s">
        <v>10</v>
      </c>
      <c r="D155" s="4">
        <v>175</v>
      </c>
      <c r="E155" s="4">
        <v>533</v>
      </c>
      <c r="F155" s="4">
        <v>3494</v>
      </c>
      <c r="G155" s="4">
        <v>5448</v>
      </c>
      <c r="H155" s="4">
        <v>5560</v>
      </c>
      <c r="I155" s="4">
        <v>3253</v>
      </c>
      <c r="J155" s="4">
        <v>2121</v>
      </c>
      <c r="K155" s="23">
        <v>20584</v>
      </c>
      <c r="M155" s="28" t="s">
        <v>129</v>
      </c>
      <c r="N155" s="121" t="s">
        <v>10</v>
      </c>
      <c r="O155" s="12"/>
      <c r="P155" s="12"/>
      <c r="Q155" s="14">
        <f>F155/要介護認定者数!F154</f>
        <v>5.3425076452599392</v>
      </c>
      <c r="R155" s="14">
        <f>G155/要介護認定者数!G154</f>
        <v>11.186858316221766</v>
      </c>
      <c r="S155" s="14">
        <f>H155/要介護認定者数!H154</f>
        <v>16.951219512195124</v>
      </c>
      <c r="T155" s="14">
        <f>I155/要介護認定者数!I154</f>
        <v>8.605820105820106</v>
      </c>
      <c r="U155" s="14">
        <f>J155/要介護認定者数!J154</f>
        <v>7.5750000000000002</v>
      </c>
      <c r="V155" s="27">
        <f>K155/要介護認定者数!K154</f>
        <v>7.058984910836763</v>
      </c>
    </row>
    <row r="156" spans="2:22" ht="19.5" customHeight="1" x14ac:dyDescent="0.15">
      <c r="B156" s="125" t="s">
        <v>129</v>
      </c>
      <c r="C156" s="121" t="s">
        <v>11</v>
      </c>
      <c r="D156" s="4">
        <v>29</v>
      </c>
      <c r="E156" s="4">
        <v>247</v>
      </c>
      <c r="F156" s="4">
        <v>1251</v>
      </c>
      <c r="G156" s="4">
        <v>3484</v>
      </c>
      <c r="H156" s="4">
        <v>4332</v>
      </c>
      <c r="I156" s="4">
        <v>4003</v>
      </c>
      <c r="J156" s="4">
        <v>1890</v>
      </c>
      <c r="K156" s="23">
        <v>15236</v>
      </c>
      <c r="M156" s="28" t="s">
        <v>129</v>
      </c>
      <c r="N156" s="121" t="s">
        <v>11</v>
      </c>
      <c r="O156" s="12"/>
      <c r="P156" s="12"/>
      <c r="Q156" s="14">
        <f>F156/要介護認定者数!F155</f>
        <v>2.7019438444924404</v>
      </c>
      <c r="R156" s="14">
        <f>G156/要介護認定者数!G155</f>
        <v>8.0835266821345702</v>
      </c>
      <c r="S156" s="14">
        <f>H156/要介護認定者数!H155</f>
        <v>14.835616438356164</v>
      </c>
      <c r="T156" s="14">
        <f>I156/要介護認定者数!I155</f>
        <v>15.884920634920634</v>
      </c>
      <c r="U156" s="14">
        <f>J156/要介護認定者数!J155</f>
        <v>8.6301369863013697</v>
      </c>
      <c r="V156" s="27">
        <f>K156/要介護認定者数!K155</f>
        <v>6.8017857142857139</v>
      </c>
    </row>
    <row r="157" spans="2:22" ht="19.5" customHeight="1" x14ac:dyDescent="0.15">
      <c r="B157" s="125" t="s">
        <v>129</v>
      </c>
      <c r="C157" s="121" t="s">
        <v>12</v>
      </c>
      <c r="D157" s="4">
        <v>120</v>
      </c>
      <c r="E157" s="4">
        <v>9</v>
      </c>
      <c r="F157" s="4">
        <v>1277</v>
      </c>
      <c r="G157" s="4">
        <v>2243</v>
      </c>
      <c r="H157" s="4">
        <v>2328</v>
      </c>
      <c r="I157" s="4">
        <v>1291</v>
      </c>
      <c r="J157" s="4">
        <v>525</v>
      </c>
      <c r="K157" s="23">
        <v>7793</v>
      </c>
      <c r="M157" s="28" t="s">
        <v>129</v>
      </c>
      <c r="N157" s="121" t="s">
        <v>12</v>
      </c>
      <c r="O157" s="12"/>
      <c r="P157" s="12"/>
      <c r="Q157" s="14">
        <f>F157/要介護認定者数!F156</f>
        <v>7.6927710843373491</v>
      </c>
      <c r="R157" s="14">
        <f>G157/要介護認定者数!G156</f>
        <v>12.46111111111111</v>
      </c>
      <c r="S157" s="14">
        <f>H157/要介護認定者数!H156</f>
        <v>20.068965517241381</v>
      </c>
      <c r="T157" s="14">
        <f>I157/要介護認定者数!I156</f>
        <v>12.533980582524272</v>
      </c>
      <c r="U157" s="14">
        <f>J157/要介護認定者数!J156</f>
        <v>5.833333333333333</v>
      </c>
      <c r="V157" s="27">
        <f>K157/要介護認定者数!K156</f>
        <v>9.6687344913151367</v>
      </c>
    </row>
    <row r="158" spans="2:22" ht="19.5" customHeight="1" x14ac:dyDescent="0.15">
      <c r="B158" s="125" t="s">
        <v>129</v>
      </c>
      <c r="C158" s="121" t="s">
        <v>13</v>
      </c>
      <c r="D158" s="4">
        <v>0</v>
      </c>
      <c r="E158" s="4">
        <v>7</v>
      </c>
      <c r="F158" s="4">
        <v>165</v>
      </c>
      <c r="G158" s="4">
        <v>993</v>
      </c>
      <c r="H158" s="4">
        <v>1584</v>
      </c>
      <c r="I158" s="4">
        <v>1139</v>
      </c>
      <c r="J158" s="4">
        <v>962</v>
      </c>
      <c r="K158" s="23">
        <v>4850</v>
      </c>
      <c r="M158" s="28" t="s">
        <v>129</v>
      </c>
      <c r="N158" s="121" t="s">
        <v>13</v>
      </c>
      <c r="O158" s="12"/>
      <c r="P158" s="12"/>
      <c r="Q158" s="14">
        <f>F158/要介護認定者数!F157</f>
        <v>1.4102564102564104</v>
      </c>
      <c r="R158" s="14">
        <f>G158/要介護認定者数!G157</f>
        <v>4.6839622641509431</v>
      </c>
      <c r="S158" s="14">
        <f>H158/要介護認定者数!H157</f>
        <v>9.3727810650887573</v>
      </c>
      <c r="T158" s="14">
        <f>I158/要介護認定者数!I157</f>
        <v>9.9912280701754383</v>
      </c>
      <c r="U158" s="14">
        <f>J158/要介護認定者数!J157</f>
        <v>9.25</v>
      </c>
      <c r="V158" s="27">
        <f>K158/要介護認定者数!K157</f>
        <v>5.8859223300970873</v>
      </c>
    </row>
    <row r="159" spans="2:22" ht="19.5" customHeight="1" x14ac:dyDescent="0.15">
      <c r="B159" s="125" t="s">
        <v>129</v>
      </c>
      <c r="C159" s="121" t="s">
        <v>14</v>
      </c>
      <c r="D159" s="4">
        <v>5</v>
      </c>
      <c r="E159" s="4">
        <v>41</v>
      </c>
      <c r="F159" s="4">
        <v>754</v>
      </c>
      <c r="G159" s="4">
        <v>1873</v>
      </c>
      <c r="H159" s="4">
        <v>2305</v>
      </c>
      <c r="I159" s="4">
        <v>2366</v>
      </c>
      <c r="J159" s="4">
        <v>893</v>
      </c>
      <c r="K159" s="23">
        <v>8237</v>
      </c>
      <c r="M159" s="28" t="s">
        <v>129</v>
      </c>
      <c r="N159" s="121" t="s">
        <v>14</v>
      </c>
      <c r="O159" s="12"/>
      <c r="P159" s="12"/>
      <c r="Q159" s="14">
        <f>F159/要介護認定者数!F158</f>
        <v>4.1202185792349724</v>
      </c>
      <c r="R159" s="14">
        <f>G159/要介護認定者数!G158</f>
        <v>9.6051282051282048</v>
      </c>
      <c r="S159" s="14">
        <f>H159/要介護認定者数!H158</f>
        <v>13.401162790697674</v>
      </c>
      <c r="T159" s="14">
        <f>I159/要介護認定者数!I158</f>
        <v>15.464052287581699</v>
      </c>
      <c r="U159" s="14">
        <f>J159/要介護認定者数!J158</f>
        <v>8.4245283018867916</v>
      </c>
      <c r="V159" s="27">
        <f>K159/要介護認定者数!K158</f>
        <v>8.3454913880445787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279</v>
      </c>
      <c r="E160" s="147">
        <f t="shared" ref="E160" si="106">SUM(E161:E164)</f>
        <v>862</v>
      </c>
      <c r="F160" s="130">
        <f t="shared" ref="F160" si="107">SUM(F161:F164)</f>
        <v>5600</v>
      </c>
      <c r="G160" s="130">
        <f t="shared" ref="G160" si="108">SUM(G161:G164)</f>
        <v>12799</v>
      </c>
      <c r="H160" s="130">
        <f t="shared" ref="H160" si="109">SUM(H161:H164)</f>
        <v>17156</v>
      </c>
      <c r="I160" s="130">
        <f t="shared" ref="I160" si="110">SUM(I161:I164)</f>
        <v>13148</v>
      </c>
      <c r="J160" s="130">
        <f t="shared" ref="J160" si="111">SUM(J161:J164)</f>
        <v>10184</v>
      </c>
      <c r="K160" s="144">
        <f t="shared" ref="K160" si="112">SUM(K161:K164)</f>
        <v>60028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4.169769173492182</v>
      </c>
      <c r="R160" s="14">
        <f>G160/要介護認定者数!G159</f>
        <v>8.6655382532159777</v>
      </c>
      <c r="S160" s="14">
        <f>H160/要介護認定者数!H159</f>
        <v>16.432950191570882</v>
      </c>
      <c r="T160" s="14">
        <f>I160/要介護認定者数!I159</f>
        <v>14.107296137339056</v>
      </c>
      <c r="U160" s="14">
        <f>J160/要介護認定者数!J159</f>
        <v>14.243356643356643</v>
      </c>
      <c r="V160" s="27">
        <f>K160/要介護認定者数!K159</f>
        <v>8.0661112604138676</v>
      </c>
    </row>
    <row r="161" spans="2:22" ht="19.5" customHeight="1" x14ac:dyDescent="0.15">
      <c r="B161" s="125" t="s">
        <v>129</v>
      </c>
      <c r="C161" s="121" t="s">
        <v>15</v>
      </c>
      <c r="D161" s="4">
        <v>104</v>
      </c>
      <c r="E161" s="4">
        <v>144</v>
      </c>
      <c r="F161" s="4">
        <v>1787</v>
      </c>
      <c r="G161" s="4">
        <v>4263</v>
      </c>
      <c r="H161" s="4">
        <v>6045</v>
      </c>
      <c r="I161" s="4">
        <v>5769</v>
      </c>
      <c r="J161" s="4">
        <v>4866</v>
      </c>
      <c r="K161" s="23">
        <v>22978</v>
      </c>
      <c r="M161" s="28" t="s">
        <v>129</v>
      </c>
      <c r="N161" s="121" t="s">
        <v>15</v>
      </c>
      <c r="O161" s="12"/>
      <c r="P161" s="12"/>
      <c r="Q161" s="14">
        <f>F161/要介護認定者数!F160</f>
        <v>3.5177165354330708</v>
      </c>
      <c r="R161" s="14">
        <f>G161/要介護認定者数!G160</f>
        <v>8.3588235294117652</v>
      </c>
      <c r="S161" s="14">
        <f>H161/要介護認定者数!H160</f>
        <v>15.907894736842104</v>
      </c>
      <c r="T161" s="14">
        <f>I161/要介護認定者数!I160</f>
        <v>16.917888563049853</v>
      </c>
      <c r="U161" s="14">
        <f>J161/要介護認定者数!J160</f>
        <v>20.107438016528924</v>
      </c>
      <c r="V161" s="27">
        <f>K161/要介護認定者数!K160</f>
        <v>8.2152306042188066</v>
      </c>
    </row>
    <row r="162" spans="2:22" ht="19.5" customHeight="1" x14ac:dyDescent="0.15">
      <c r="B162" s="125" t="s">
        <v>129</v>
      </c>
      <c r="C162" s="121" t="s">
        <v>16</v>
      </c>
      <c r="D162" s="4">
        <v>62</v>
      </c>
      <c r="E162" s="4">
        <v>409</v>
      </c>
      <c r="F162" s="4">
        <v>1475</v>
      </c>
      <c r="G162" s="4">
        <v>4205</v>
      </c>
      <c r="H162" s="4">
        <v>4698</v>
      </c>
      <c r="I162" s="4">
        <v>3070</v>
      </c>
      <c r="J162" s="4">
        <v>1902</v>
      </c>
      <c r="K162" s="23">
        <v>15821</v>
      </c>
      <c r="M162" s="28" t="s">
        <v>129</v>
      </c>
      <c r="N162" s="121" t="s">
        <v>16</v>
      </c>
      <c r="O162" s="12"/>
      <c r="P162" s="12"/>
      <c r="Q162" s="14">
        <f>F162/要介護認定者数!F161</f>
        <v>5.0862068965517242</v>
      </c>
      <c r="R162" s="14">
        <f>G162/要介護認定者数!G161</f>
        <v>10.727040816326531</v>
      </c>
      <c r="S162" s="14">
        <f>H162/要介護認定者数!H161</f>
        <v>17.59550561797753</v>
      </c>
      <c r="T162" s="14">
        <f>I162/要介護認定者数!I161</f>
        <v>13.175965665236051</v>
      </c>
      <c r="U162" s="14">
        <f>J162/要介護認定者数!J161</f>
        <v>10.225806451612904</v>
      </c>
      <c r="V162" s="27">
        <f>K162/要介護認定者数!K161</f>
        <v>8.7072096862960926</v>
      </c>
    </row>
    <row r="163" spans="2:22" ht="19.5" customHeight="1" x14ac:dyDescent="0.15">
      <c r="B163" s="125" t="s">
        <v>129</v>
      </c>
      <c r="C163" s="121" t="s">
        <v>17</v>
      </c>
      <c r="D163" s="4">
        <v>56</v>
      </c>
      <c r="E163" s="4">
        <v>153</v>
      </c>
      <c r="F163" s="4">
        <v>1340</v>
      </c>
      <c r="G163" s="4">
        <v>2476</v>
      </c>
      <c r="H163" s="4">
        <v>4520</v>
      </c>
      <c r="I163" s="4">
        <v>3166</v>
      </c>
      <c r="J163" s="4">
        <v>1591</v>
      </c>
      <c r="K163" s="23">
        <v>13302</v>
      </c>
      <c r="M163" s="28" t="s">
        <v>129</v>
      </c>
      <c r="N163" s="121" t="s">
        <v>17</v>
      </c>
      <c r="O163" s="12"/>
      <c r="P163" s="12"/>
      <c r="Q163" s="14">
        <f>F163/要介護認定者数!F162</f>
        <v>3.471502590673575</v>
      </c>
      <c r="R163" s="14">
        <f>G163/要介護認定者数!G162</f>
        <v>6.1745635910224435</v>
      </c>
      <c r="S163" s="14">
        <f>H163/要介護認定者数!H162</f>
        <v>16.436363636363637</v>
      </c>
      <c r="T163" s="14">
        <f>I163/要介護認定者数!I162</f>
        <v>13.472340425531915</v>
      </c>
      <c r="U163" s="14">
        <f>J163/要介護認定者数!J162</f>
        <v>9.9437499999999996</v>
      </c>
      <c r="V163" s="27">
        <f>K163/要介護認定者数!K162</f>
        <v>6.8215384615384611</v>
      </c>
    </row>
    <row r="164" spans="2:22" ht="19.5" customHeight="1" x14ac:dyDescent="0.15">
      <c r="B164" s="125" t="s">
        <v>129</v>
      </c>
      <c r="C164" s="121" t="s">
        <v>18</v>
      </c>
      <c r="D164" s="4">
        <v>57</v>
      </c>
      <c r="E164" s="4">
        <v>156</v>
      </c>
      <c r="F164" s="4">
        <v>998</v>
      </c>
      <c r="G164" s="4">
        <v>1855</v>
      </c>
      <c r="H164" s="4">
        <v>1893</v>
      </c>
      <c r="I164" s="4">
        <v>1143</v>
      </c>
      <c r="J164" s="4">
        <v>1825</v>
      </c>
      <c r="K164" s="23">
        <v>7927</v>
      </c>
      <c r="M164" s="28" t="s">
        <v>129</v>
      </c>
      <c r="N164" s="121" t="s">
        <v>18</v>
      </c>
      <c r="O164" s="12"/>
      <c r="P164" s="12"/>
      <c r="Q164" s="14">
        <f>F164/要介護認定者数!F163</f>
        <v>6.2767295597484276</v>
      </c>
      <c r="R164" s="14">
        <f>G164/要介護認定者数!G163</f>
        <v>10.660919540229886</v>
      </c>
      <c r="S164" s="14">
        <f>H164/要介護認定者数!H163</f>
        <v>15.516393442622951</v>
      </c>
      <c r="T164" s="14">
        <f>I164/要介護認定者数!I163</f>
        <v>9.2926829268292686</v>
      </c>
      <c r="U164" s="14">
        <f>J164/要介護認定者数!J163</f>
        <v>14.37007874015748</v>
      </c>
      <c r="V164" s="27">
        <f>K164/要介護認定者数!K163</f>
        <v>9.0284738041002282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131</v>
      </c>
      <c r="E165" s="147">
        <f t="shared" ref="E165" si="113">SUM(E166:E169)</f>
        <v>464</v>
      </c>
      <c r="F165" s="130">
        <f t="shared" ref="F165" si="114">SUM(F166:F169)</f>
        <v>2591</v>
      </c>
      <c r="G165" s="130">
        <f t="shared" ref="G165" si="115">SUM(G166:G169)</f>
        <v>5976</v>
      </c>
      <c r="H165" s="130">
        <f t="shared" ref="H165" si="116">SUM(H166:H169)</f>
        <v>11116</v>
      </c>
      <c r="I165" s="130">
        <f t="shared" ref="I165" si="117">SUM(I166:I169)</f>
        <v>10472</v>
      </c>
      <c r="J165" s="130">
        <f t="shared" ref="J165" si="118">SUM(J166:J169)</f>
        <v>5185</v>
      </c>
      <c r="K165" s="144">
        <f t="shared" ref="K165" si="119">SUM(K166:K169)</f>
        <v>35935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4.165594855305466</v>
      </c>
      <c r="R165" s="14">
        <f>G165/要介護認定者数!G164</f>
        <v>8.6483357452966718</v>
      </c>
      <c r="S165" s="14">
        <f>H165/要介護認定者数!H164</f>
        <v>22.321285140562249</v>
      </c>
      <c r="T165" s="14">
        <f>I165/要介護認定者数!I164</f>
        <v>25.666666666666668</v>
      </c>
      <c r="U165" s="14">
        <f>J165/要介護認定者数!J164</f>
        <v>15.66465256797583</v>
      </c>
      <c r="V165" s="27">
        <f>K165/要介護認定者数!K164</f>
        <v>11.375435264324153</v>
      </c>
    </row>
    <row r="166" spans="2:22" ht="19.5" customHeight="1" x14ac:dyDescent="0.15">
      <c r="B166" s="125" t="s">
        <v>129</v>
      </c>
      <c r="C166" s="121" t="s">
        <v>19</v>
      </c>
      <c r="D166" s="4">
        <v>2</v>
      </c>
      <c r="E166" s="4">
        <v>35</v>
      </c>
      <c r="F166" s="4">
        <v>651</v>
      </c>
      <c r="G166" s="4">
        <v>2191</v>
      </c>
      <c r="H166" s="4">
        <v>4342</v>
      </c>
      <c r="I166" s="4">
        <v>4316</v>
      </c>
      <c r="J166" s="4">
        <v>1610</v>
      </c>
      <c r="K166" s="23">
        <v>13147</v>
      </c>
      <c r="M166" s="28" t="s">
        <v>129</v>
      </c>
      <c r="N166" s="121" t="s">
        <v>19</v>
      </c>
      <c r="O166" s="12"/>
      <c r="P166" s="12"/>
      <c r="Q166" s="14">
        <f>F166/要介護認定者数!F165</f>
        <v>2.7939914163090127</v>
      </c>
      <c r="R166" s="14">
        <f>G166/要介護認定者数!G165</f>
        <v>9.3632478632478637</v>
      </c>
      <c r="S166" s="14">
        <f>H166/要介護認定者数!H165</f>
        <v>23.095744680851062</v>
      </c>
      <c r="T166" s="14">
        <f>I166/要介護認定者数!I165</f>
        <v>31.275362318840578</v>
      </c>
      <c r="U166" s="14">
        <f>J166/要介護認定者数!J165</f>
        <v>14.770642201834862</v>
      </c>
      <c r="V166" s="27">
        <f>K166/要介護認定者数!K165</f>
        <v>11.908514492753623</v>
      </c>
    </row>
    <row r="167" spans="2:22" ht="19.5" customHeight="1" x14ac:dyDescent="0.15">
      <c r="B167" s="125" t="s">
        <v>129</v>
      </c>
      <c r="C167" s="121" t="s">
        <v>20</v>
      </c>
      <c r="D167" s="4">
        <v>109</v>
      </c>
      <c r="E167" s="4">
        <v>76</v>
      </c>
      <c r="F167" s="4">
        <v>554</v>
      </c>
      <c r="G167" s="4">
        <v>985</v>
      </c>
      <c r="H167" s="4">
        <v>958</v>
      </c>
      <c r="I167" s="4">
        <v>1187</v>
      </c>
      <c r="J167" s="4">
        <v>1051</v>
      </c>
      <c r="K167" s="23">
        <v>4920</v>
      </c>
      <c r="M167" s="28" t="s">
        <v>129</v>
      </c>
      <c r="N167" s="121" t="s">
        <v>20</v>
      </c>
      <c r="O167" s="12"/>
      <c r="P167" s="12"/>
      <c r="Q167" s="14">
        <f>F167/要介護認定者数!F166</f>
        <v>6.0217391304347823</v>
      </c>
      <c r="R167" s="14">
        <f>G167/要介護認定者数!G166</f>
        <v>7.88</v>
      </c>
      <c r="S167" s="14">
        <f>H167/要介護認定者数!H166</f>
        <v>11.13953488372093</v>
      </c>
      <c r="T167" s="14">
        <f>I167/要介護認定者数!I166</f>
        <v>15.025316455696203</v>
      </c>
      <c r="U167" s="14">
        <f>J167/要介護認定者数!J166</f>
        <v>19.109090909090909</v>
      </c>
      <c r="V167" s="27">
        <f>K167/要介護認定者数!K166</f>
        <v>9.0109890109890109</v>
      </c>
    </row>
    <row r="168" spans="2:22" ht="19.5" customHeight="1" x14ac:dyDescent="0.15">
      <c r="B168" s="125" t="s">
        <v>129</v>
      </c>
      <c r="C168" s="121" t="s">
        <v>114</v>
      </c>
      <c r="D168" s="4">
        <v>14</v>
      </c>
      <c r="E168" s="4">
        <v>322</v>
      </c>
      <c r="F168" s="4">
        <v>1250</v>
      </c>
      <c r="G168" s="4">
        <v>1924</v>
      </c>
      <c r="H168" s="4">
        <v>4464</v>
      </c>
      <c r="I168" s="4">
        <v>4431</v>
      </c>
      <c r="J168" s="4">
        <v>2193</v>
      </c>
      <c r="K168" s="23">
        <v>14598</v>
      </c>
      <c r="M168" s="28" t="s">
        <v>129</v>
      </c>
      <c r="N168" s="121" t="s">
        <v>114</v>
      </c>
      <c r="O168" s="12"/>
      <c r="P168" s="12"/>
      <c r="Q168" s="14">
        <f>F168/要介護認定者数!F167</f>
        <v>5.1020408163265305</v>
      </c>
      <c r="R168" s="14">
        <f>G168/要介護認定者数!G167</f>
        <v>6.9208633093525176</v>
      </c>
      <c r="S168" s="14">
        <f>H168/要介護認定者数!H167</f>
        <v>26.105263157894736</v>
      </c>
      <c r="T168" s="14">
        <f>I168/要介護認定者数!I167</f>
        <v>27.867924528301888</v>
      </c>
      <c r="U168" s="14">
        <f>J168/要介護認定者数!J167</f>
        <v>15.664285714285715</v>
      </c>
      <c r="V168" s="27">
        <f>K168/要介護認定者数!K167</f>
        <v>11.858651502843218</v>
      </c>
    </row>
    <row r="169" spans="2:22" ht="19.5" customHeight="1" x14ac:dyDescent="0.15">
      <c r="B169" s="125" t="s">
        <v>129</v>
      </c>
      <c r="C169" s="121" t="s">
        <v>22</v>
      </c>
      <c r="D169" s="4">
        <v>6</v>
      </c>
      <c r="E169" s="4">
        <v>31</v>
      </c>
      <c r="F169" s="4">
        <v>136</v>
      </c>
      <c r="G169" s="4">
        <v>876</v>
      </c>
      <c r="H169" s="4">
        <v>1352</v>
      </c>
      <c r="I169" s="4">
        <v>538</v>
      </c>
      <c r="J169" s="4">
        <v>331</v>
      </c>
      <c r="K169" s="23">
        <v>3270</v>
      </c>
      <c r="M169" s="28" t="s">
        <v>129</v>
      </c>
      <c r="N169" s="121" t="s">
        <v>22</v>
      </c>
      <c r="O169" s="12"/>
      <c r="P169" s="12"/>
      <c r="Q169" s="14">
        <f>F169/要介護認定者数!F168</f>
        <v>2.6153846153846154</v>
      </c>
      <c r="R169" s="14">
        <f>G169/要介護認定者数!G168</f>
        <v>16.222222222222221</v>
      </c>
      <c r="S169" s="14">
        <f>H169/要介護認定者数!H168</f>
        <v>25.509433962264151</v>
      </c>
      <c r="T169" s="14">
        <f>I169/要介護認定者数!I168</f>
        <v>16.8125</v>
      </c>
      <c r="U169" s="14">
        <f>J169/要介護認定者数!J168</f>
        <v>12.25925925925926</v>
      </c>
      <c r="V169" s="27">
        <f>K169/要介護認定者数!K168</f>
        <v>11.762589928057555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714</v>
      </c>
      <c r="E170" s="147">
        <f t="shared" ref="E170" si="120">SUM(E171:E175)</f>
        <v>1081</v>
      </c>
      <c r="F170" s="130">
        <f t="shared" ref="F170" si="121">SUM(F171:F175)</f>
        <v>9537</v>
      </c>
      <c r="G170" s="130">
        <f t="shared" ref="G170" si="122">SUM(G171:G175)</f>
        <v>18527</v>
      </c>
      <c r="H170" s="130">
        <f t="shared" ref="H170" si="123">SUM(H171:H175)</f>
        <v>25948</v>
      </c>
      <c r="I170" s="130">
        <f t="shared" ref="I170" si="124">SUM(I171:I175)</f>
        <v>28133</v>
      </c>
      <c r="J170" s="130">
        <f t="shared" ref="J170" si="125">SUM(J171:J175)</f>
        <v>16296</v>
      </c>
      <c r="K170" s="144">
        <f t="shared" ref="K170" si="126">SUM(K171:K175)</f>
        <v>100236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3.8011159824631329</v>
      </c>
      <c r="R170" s="14">
        <f>G170/要介護認定者数!G169</f>
        <v>9.2913741223671007</v>
      </c>
      <c r="S170" s="14">
        <f>H170/要介護認定者数!H169</f>
        <v>16.187149095446038</v>
      </c>
      <c r="T170" s="14">
        <f>I170/要介護認定者数!I169</f>
        <v>17.112530413625304</v>
      </c>
      <c r="U170" s="14">
        <f>J170/要介護認定者数!J169</f>
        <v>12.583783783783783</v>
      </c>
      <c r="V170" s="27">
        <f>K170/要介護認定者数!K169</f>
        <v>8.7366861326592868</v>
      </c>
    </row>
    <row r="171" spans="2:22" ht="19.5" customHeight="1" x14ac:dyDescent="0.15">
      <c r="B171" s="125" t="s">
        <v>129</v>
      </c>
      <c r="C171" s="121" t="s">
        <v>23</v>
      </c>
      <c r="D171" s="4">
        <v>353</v>
      </c>
      <c r="E171" s="4">
        <v>684</v>
      </c>
      <c r="F171" s="4">
        <v>6781</v>
      </c>
      <c r="G171" s="4">
        <v>12945</v>
      </c>
      <c r="H171" s="4">
        <v>15237</v>
      </c>
      <c r="I171" s="4">
        <v>18831</v>
      </c>
      <c r="J171" s="4">
        <v>10517</v>
      </c>
      <c r="K171" s="23">
        <v>65348</v>
      </c>
      <c r="M171" s="28" t="s">
        <v>129</v>
      </c>
      <c r="N171" s="121" t="s">
        <v>23</v>
      </c>
      <c r="O171" s="12"/>
      <c r="P171" s="12"/>
      <c r="Q171" s="14">
        <f>F171/要介護認定者数!F170</f>
        <v>3.9935217903415783</v>
      </c>
      <c r="R171" s="14">
        <f>G171/要介護認定者数!G170</f>
        <v>11.276132404181185</v>
      </c>
      <c r="S171" s="14">
        <f>H171/要介護認定者数!H170</f>
        <v>17.216949152542373</v>
      </c>
      <c r="T171" s="14">
        <f>I171/要介護認定者数!I170</f>
        <v>18.75597609561753</v>
      </c>
      <c r="U171" s="14">
        <f>J171/要介護認定者数!J170</f>
        <v>13.279040404040405</v>
      </c>
      <c r="V171" s="27">
        <f>K171/要介護認定者数!K170</f>
        <v>9.1166294642857135</v>
      </c>
    </row>
    <row r="172" spans="2:22" ht="19.5" customHeight="1" x14ac:dyDescent="0.15">
      <c r="B172" s="125" t="s">
        <v>129</v>
      </c>
      <c r="C172" s="121" t="s">
        <v>24</v>
      </c>
      <c r="D172" s="4">
        <v>0</v>
      </c>
      <c r="E172" s="4">
        <v>0</v>
      </c>
      <c r="F172" s="4">
        <v>155</v>
      </c>
      <c r="G172" s="4">
        <v>708</v>
      </c>
      <c r="H172" s="4">
        <v>1277</v>
      </c>
      <c r="I172" s="4">
        <v>928</v>
      </c>
      <c r="J172" s="4">
        <v>131</v>
      </c>
      <c r="K172" s="23">
        <v>3199</v>
      </c>
      <c r="M172" s="28" t="s">
        <v>129</v>
      </c>
      <c r="N172" s="121" t="s">
        <v>24</v>
      </c>
      <c r="O172" s="12"/>
      <c r="P172" s="12"/>
      <c r="Q172" s="14">
        <f>F172/要介護認定者数!F171</f>
        <v>1.6489361702127661</v>
      </c>
      <c r="R172" s="14">
        <f>G172/要介護認定者数!G171</f>
        <v>6.8076923076923075</v>
      </c>
      <c r="S172" s="14">
        <f>H172/要介護認定者数!H171</f>
        <v>14.848837209302326</v>
      </c>
      <c r="T172" s="14">
        <f>I172/要介護認定者数!I171</f>
        <v>14.730158730158729</v>
      </c>
      <c r="U172" s="14">
        <f>J172/要介護認定者数!J171</f>
        <v>2.847826086956522</v>
      </c>
      <c r="V172" s="27">
        <f>K172/要介護認定者数!K171</f>
        <v>7.3371559633027523</v>
      </c>
    </row>
    <row r="173" spans="2:22" ht="19.5" customHeight="1" x14ac:dyDescent="0.15">
      <c r="B173" s="125" t="s">
        <v>129</v>
      </c>
      <c r="C173" s="121" t="s">
        <v>25</v>
      </c>
      <c r="D173" s="4">
        <v>0</v>
      </c>
      <c r="E173" s="4">
        <v>33</v>
      </c>
      <c r="F173" s="4">
        <v>624</v>
      </c>
      <c r="G173" s="4">
        <v>2297</v>
      </c>
      <c r="H173" s="4">
        <v>5680</v>
      </c>
      <c r="I173" s="4">
        <v>5621</v>
      </c>
      <c r="J173" s="4">
        <v>2921</v>
      </c>
      <c r="K173" s="23">
        <v>17176</v>
      </c>
      <c r="M173" s="28" t="s">
        <v>129</v>
      </c>
      <c r="N173" s="121" t="s">
        <v>25</v>
      </c>
      <c r="O173" s="12"/>
      <c r="P173" s="12"/>
      <c r="Q173" s="14">
        <f>F173/要介護認定者数!F172</f>
        <v>2.5892116182572615</v>
      </c>
      <c r="R173" s="14">
        <f>G173/要介護認定者数!G172</f>
        <v>5.4431279620853079</v>
      </c>
      <c r="S173" s="14">
        <f>H173/要介護認定者数!H172</f>
        <v>18.870431893687709</v>
      </c>
      <c r="T173" s="14">
        <f>I173/要介護認定者数!I172</f>
        <v>23.323651452282157</v>
      </c>
      <c r="U173" s="14">
        <f>J173/要介護認定者数!J172</f>
        <v>14.532338308457712</v>
      </c>
      <c r="V173" s="27">
        <f>K173/要介護認定者数!K172</f>
        <v>11.074145712443585</v>
      </c>
    </row>
    <row r="174" spans="2:22" ht="19.5" customHeight="1" x14ac:dyDescent="0.15">
      <c r="B174" s="125" t="s">
        <v>129</v>
      </c>
      <c r="C174" s="121" t="s">
        <v>26</v>
      </c>
      <c r="D174" s="4">
        <v>30</v>
      </c>
      <c r="E174" s="4">
        <v>21</v>
      </c>
      <c r="F174" s="4">
        <v>405</v>
      </c>
      <c r="G174" s="4">
        <v>727</v>
      </c>
      <c r="H174" s="4">
        <v>1415</v>
      </c>
      <c r="I174" s="4">
        <v>340</v>
      </c>
      <c r="J174" s="4">
        <v>496</v>
      </c>
      <c r="K174" s="23">
        <v>3434</v>
      </c>
      <c r="M174" s="28" t="s">
        <v>129</v>
      </c>
      <c r="N174" s="121" t="s">
        <v>26</v>
      </c>
      <c r="O174" s="12"/>
      <c r="P174" s="12"/>
      <c r="Q174" s="14">
        <f>F174/要介護認定者数!F173</f>
        <v>2.1542553191489362</v>
      </c>
      <c r="R174" s="14">
        <f>G174/要介護認定者数!G173</f>
        <v>4.7516339869281046</v>
      </c>
      <c r="S174" s="14">
        <f>H174/要介護認定者数!H173</f>
        <v>9.4966442953020138</v>
      </c>
      <c r="T174" s="14">
        <f>I174/要介護認定者数!I173</f>
        <v>2.6984126984126986</v>
      </c>
      <c r="U174" s="14">
        <f>J174/要介護認定者数!J173</f>
        <v>4.1333333333333337</v>
      </c>
      <c r="V174" s="27">
        <f>K174/要介護認定者数!K173</f>
        <v>3.6109358569926395</v>
      </c>
    </row>
    <row r="175" spans="2:22" ht="19.5" customHeight="1" x14ac:dyDescent="0.15">
      <c r="B175" s="125" t="s">
        <v>129</v>
      </c>
      <c r="C175" s="121" t="s">
        <v>27</v>
      </c>
      <c r="D175" s="4">
        <v>331</v>
      </c>
      <c r="E175" s="4">
        <v>343</v>
      </c>
      <c r="F175" s="4">
        <v>1572</v>
      </c>
      <c r="G175" s="4">
        <v>1850</v>
      </c>
      <c r="H175" s="4">
        <v>2339</v>
      </c>
      <c r="I175" s="4">
        <v>2413</v>
      </c>
      <c r="J175" s="4">
        <v>2231</v>
      </c>
      <c r="K175" s="23">
        <v>11079</v>
      </c>
      <c r="M175" s="28" t="s">
        <v>129</v>
      </c>
      <c r="N175" s="121" t="s">
        <v>27</v>
      </c>
      <c r="O175" s="12"/>
      <c r="P175" s="12"/>
      <c r="Q175" s="14">
        <f>F175/要介護認定者数!F174</f>
        <v>5.458333333333333</v>
      </c>
      <c r="R175" s="14">
        <f>G175/要介護認定者数!G174</f>
        <v>11.077844311377245</v>
      </c>
      <c r="S175" s="14">
        <f>H175/要介護認定者数!H174</f>
        <v>12.851648351648352</v>
      </c>
      <c r="T175" s="14">
        <f>I175/要介護認定者数!I174</f>
        <v>11.490476190476191</v>
      </c>
      <c r="U175" s="14">
        <f>J175/要介護認定者数!J174</f>
        <v>16.404411764705884</v>
      </c>
      <c r="V175" s="27">
        <f>K175/要介護認定者数!K174</f>
        <v>8.104608632040966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181</v>
      </c>
      <c r="E176" s="147">
        <f t="shared" ref="E176" si="127">SUM(E177)</f>
        <v>390</v>
      </c>
      <c r="F176" s="130">
        <f t="shared" ref="F176" si="128">SUM(F177)</f>
        <v>4098</v>
      </c>
      <c r="G176" s="130">
        <f t="shared" ref="G176" si="129">SUM(G177)</f>
        <v>6088</v>
      </c>
      <c r="H176" s="130">
        <f t="shared" ref="H176" si="130">SUM(H177)</f>
        <v>9526</v>
      </c>
      <c r="I176" s="130">
        <f t="shared" ref="I176" si="131">SUM(I177)</f>
        <v>10036</v>
      </c>
      <c r="J176" s="130">
        <f t="shared" ref="J176" si="132">SUM(J177)</f>
        <v>7457</v>
      </c>
      <c r="K176" s="144">
        <f t="shared" ref="K176" si="133">SUM(K177)</f>
        <v>37776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3.8880455407969641</v>
      </c>
      <c r="R176" s="14">
        <f>G176/要介護認定者数!G175</f>
        <v>5.8147086914995221</v>
      </c>
      <c r="S176" s="14">
        <f>H176/要介護認定者数!H175</f>
        <v>12.803763440860216</v>
      </c>
      <c r="T176" s="14">
        <f>I176/要介護認定者数!I175</f>
        <v>13.22266139657444</v>
      </c>
      <c r="U176" s="14">
        <f>J176/要介護認定者数!J175</f>
        <v>13.174911660777385</v>
      </c>
      <c r="V176" s="27">
        <f>K176/要介護認定者数!K175</f>
        <v>6.8934306569343065</v>
      </c>
    </row>
    <row r="177" spans="2:24" ht="19.5" customHeight="1" x14ac:dyDescent="0.15">
      <c r="B177" s="125" t="s">
        <v>129</v>
      </c>
      <c r="C177" s="121" t="s">
        <v>28</v>
      </c>
      <c r="D177" s="4">
        <v>181</v>
      </c>
      <c r="E177" s="4">
        <v>390</v>
      </c>
      <c r="F177" s="4">
        <v>4098</v>
      </c>
      <c r="G177" s="4">
        <v>6088</v>
      </c>
      <c r="H177" s="4">
        <v>9526</v>
      </c>
      <c r="I177" s="4">
        <v>10036</v>
      </c>
      <c r="J177" s="4">
        <v>7457</v>
      </c>
      <c r="K177" s="23">
        <v>37776</v>
      </c>
      <c r="M177" s="28" t="s">
        <v>129</v>
      </c>
      <c r="N177" s="121" t="s">
        <v>28</v>
      </c>
      <c r="O177" s="12"/>
      <c r="P177" s="12"/>
      <c r="Q177" s="14">
        <f>F177/要介護認定者数!F176</f>
        <v>3.8880455407969641</v>
      </c>
      <c r="R177" s="14">
        <f>G177/要介護認定者数!G176</f>
        <v>5.8147086914995221</v>
      </c>
      <c r="S177" s="14">
        <f>H177/要介護認定者数!H176</f>
        <v>12.803763440860216</v>
      </c>
      <c r="T177" s="14">
        <f>I177/要介護認定者数!I176</f>
        <v>13.22266139657444</v>
      </c>
      <c r="U177" s="14">
        <f>J177/要介護認定者数!J176</f>
        <v>13.174911660777385</v>
      </c>
      <c r="V177" s="27">
        <f>K177/要介護認定者数!K176</f>
        <v>6.8934306569343065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1115</v>
      </c>
      <c r="E178" s="147">
        <f t="shared" ref="E178" si="134">SUM(E179:E181)</f>
        <v>3577</v>
      </c>
      <c r="F178" s="130">
        <f t="shared" ref="F178" si="135">SUM(F179:F181)</f>
        <v>13455</v>
      </c>
      <c r="G178" s="130">
        <f t="shared" ref="G178" si="136">SUM(G179:G181)</f>
        <v>15667</v>
      </c>
      <c r="H178" s="130">
        <f t="shared" ref="H178" si="137">SUM(H179:H181)</f>
        <v>18217</v>
      </c>
      <c r="I178" s="130">
        <f t="shared" ref="I178" si="138">SUM(I179:I181)</f>
        <v>17993</v>
      </c>
      <c r="J178" s="130">
        <f t="shared" ref="J178" si="139">SUM(J179:J181)</f>
        <v>11978</v>
      </c>
      <c r="K178" s="144">
        <f t="shared" ref="K178" si="140">SUM(K179:K181)</f>
        <v>82002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7.0334553058024047</v>
      </c>
      <c r="R178" s="14">
        <f>G178/要介護認定者数!G177</f>
        <v>9.5588773642464915</v>
      </c>
      <c r="S178" s="14">
        <f>H178/要介護認定者数!H177</f>
        <v>14.596955128205128</v>
      </c>
      <c r="T178" s="14">
        <f>I178/要介護認定者数!I177</f>
        <v>12.907460545193688</v>
      </c>
      <c r="U178" s="14">
        <f>J178/要介護認定者数!J177</f>
        <v>12.542408376963351</v>
      </c>
      <c r="V178" s="27">
        <f>K178/要介護認定者数!K177</f>
        <v>7.325531534750759</v>
      </c>
    </row>
    <row r="179" spans="2:24" ht="19.5" customHeight="1" x14ac:dyDescent="0.15">
      <c r="B179" s="125" t="s">
        <v>129</v>
      </c>
      <c r="C179" s="121" t="s">
        <v>29</v>
      </c>
      <c r="D179" s="4">
        <v>1011</v>
      </c>
      <c r="E179" s="4">
        <v>3146</v>
      </c>
      <c r="F179" s="4">
        <v>10641</v>
      </c>
      <c r="G179" s="4">
        <v>11719</v>
      </c>
      <c r="H179" s="4">
        <v>13480</v>
      </c>
      <c r="I179" s="4">
        <v>12495</v>
      </c>
      <c r="J179" s="4">
        <v>9756</v>
      </c>
      <c r="K179" s="23">
        <v>62248</v>
      </c>
      <c r="M179" s="28" t="s">
        <v>129</v>
      </c>
      <c r="N179" s="121" t="s">
        <v>29</v>
      </c>
      <c r="O179" s="12"/>
      <c r="P179" s="12"/>
      <c r="Q179" s="14">
        <f>F179/要介護認定者数!F178</f>
        <v>7.2486376021798362</v>
      </c>
      <c r="R179" s="14">
        <f>G179/要介護認定者数!G178</f>
        <v>9.1626270523846749</v>
      </c>
      <c r="S179" s="14">
        <f>H179/要介護認定者数!H178</f>
        <v>13.854059609455293</v>
      </c>
      <c r="T179" s="14">
        <f>I179/要介護認定者数!I178</f>
        <v>11.688493919550982</v>
      </c>
      <c r="U179" s="14">
        <f>J179/要介護認定者数!J178</f>
        <v>13.493775933609959</v>
      </c>
      <c r="V179" s="27">
        <f>K179/要介護認定者数!K178</f>
        <v>7.1124314442413166</v>
      </c>
    </row>
    <row r="180" spans="2:24" ht="19.5" customHeight="1" x14ac:dyDescent="0.15">
      <c r="B180" s="125" t="s">
        <v>129</v>
      </c>
      <c r="C180" s="121" t="s">
        <v>30</v>
      </c>
      <c r="D180" s="4">
        <v>71</v>
      </c>
      <c r="E180" s="4">
        <v>246</v>
      </c>
      <c r="F180" s="4">
        <v>2130</v>
      </c>
      <c r="G180" s="4">
        <v>3120</v>
      </c>
      <c r="H180" s="4">
        <v>4291</v>
      </c>
      <c r="I180" s="4">
        <v>5053</v>
      </c>
      <c r="J180" s="4">
        <v>2101</v>
      </c>
      <c r="K180" s="23">
        <v>17012</v>
      </c>
      <c r="M180" s="28" t="s">
        <v>129</v>
      </c>
      <c r="N180" s="121" t="s">
        <v>30</v>
      </c>
      <c r="O180" s="12"/>
      <c r="P180" s="12"/>
      <c r="Q180" s="14">
        <f>F180/要介護認定者数!F179</f>
        <v>6.0683760683760681</v>
      </c>
      <c r="R180" s="14">
        <f>G180/要介護認定者数!G179</f>
        <v>11.908396946564885</v>
      </c>
      <c r="S180" s="14">
        <f>H180/要介護認定者数!H179</f>
        <v>19.683486238532112</v>
      </c>
      <c r="T180" s="14">
        <f>I180/要介護認定者数!I179</f>
        <v>20.293172690763051</v>
      </c>
      <c r="U180" s="14">
        <f>J180/要介護認定者数!J179</f>
        <v>10.774358974358975</v>
      </c>
      <c r="V180" s="27">
        <f>K180/要介護認定者数!K179</f>
        <v>8.7962771458117892</v>
      </c>
    </row>
    <row r="181" spans="2:24" ht="19.5" customHeight="1" x14ac:dyDescent="0.15">
      <c r="B181" s="125" t="s">
        <v>129</v>
      </c>
      <c r="C181" s="121" t="s">
        <v>31</v>
      </c>
      <c r="D181" s="4">
        <v>33</v>
      </c>
      <c r="E181" s="4">
        <v>185</v>
      </c>
      <c r="F181" s="4">
        <v>684</v>
      </c>
      <c r="G181" s="4">
        <v>828</v>
      </c>
      <c r="H181" s="4">
        <v>446</v>
      </c>
      <c r="I181" s="4">
        <v>445</v>
      </c>
      <c r="J181" s="4">
        <v>121</v>
      </c>
      <c r="K181" s="23">
        <v>2742</v>
      </c>
      <c r="M181" s="28" t="s">
        <v>129</v>
      </c>
      <c r="N181" s="121" t="s">
        <v>31</v>
      </c>
      <c r="O181" s="12"/>
      <c r="P181" s="12"/>
      <c r="Q181" s="14">
        <f>F181/要介護認定者数!F180</f>
        <v>7.2765957446808507</v>
      </c>
      <c r="R181" s="14">
        <f>G181/要介護認定者数!G180</f>
        <v>8.4489795918367339</v>
      </c>
      <c r="S181" s="14">
        <f>H181/要介護認定者数!H180</f>
        <v>7.8245614035087723</v>
      </c>
      <c r="T181" s="14">
        <f>I181/要介護認定者数!I180</f>
        <v>5.8552631578947372</v>
      </c>
      <c r="U181" s="14">
        <f>J181/要介護認定者数!J180</f>
        <v>3.2702702702702702</v>
      </c>
      <c r="V181" s="27">
        <f>K181/要介護認定者数!K180</f>
        <v>5.3976377952755907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47</v>
      </c>
      <c r="E182" s="147">
        <f t="shared" ref="E182" si="141">SUM(E183)</f>
        <v>309</v>
      </c>
      <c r="F182" s="130">
        <f t="shared" ref="F182" si="142">SUM(F183)</f>
        <v>3865</v>
      </c>
      <c r="G182" s="130">
        <f t="shared" ref="G182" si="143">SUM(G183)</f>
        <v>6866</v>
      </c>
      <c r="H182" s="130">
        <f t="shared" ref="H182" si="144">SUM(H183)</f>
        <v>10560</v>
      </c>
      <c r="I182" s="130">
        <f t="shared" ref="I182" si="145">SUM(I183)</f>
        <v>11096</v>
      </c>
      <c r="J182" s="130">
        <f t="shared" ref="J182" si="146">SUM(J183)</f>
        <v>9041</v>
      </c>
      <c r="K182" s="144">
        <f t="shared" ref="K182" si="147">SUM(K183)</f>
        <v>41784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3.9641025641025642</v>
      </c>
      <c r="R182" s="14">
        <f>G182/要介護認定者数!G181</f>
        <v>6.6466602129719261</v>
      </c>
      <c r="S182" s="14">
        <f>H182/要介護認定者数!H181</f>
        <v>12.151898734177216</v>
      </c>
      <c r="T182" s="14">
        <f>I182/要介護認定者数!I181</f>
        <v>14.854082998661312</v>
      </c>
      <c r="U182" s="14">
        <f>J182/要介護認定者数!J181</f>
        <v>15.22053872053872</v>
      </c>
      <c r="V182" s="27">
        <f>K182/要介護認定者数!K181</f>
        <v>7.8232540722711104</v>
      </c>
    </row>
    <row r="183" spans="2:24" ht="19.5" customHeight="1" x14ac:dyDescent="0.15">
      <c r="B183" s="125" t="s">
        <v>129</v>
      </c>
      <c r="C183" s="121" t="s">
        <v>32</v>
      </c>
      <c r="D183" s="4">
        <v>47</v>
      </c>
      <c r="E183" s="4">
        <v>309</v>
      </c>
      <c r="F183" s="4">
        <v>3865</v>
      </c>
      <c r="G183" s="4">
        <v>6866</v>
      </c>
      <c r="H183" s="4">
        <v>10560</v>
      </c>
      <c r="I183" s="4">
        <v>11096</v>
      </c>
      <c r="J183" s="4">
        <v>9041</v>
      </c>
      <c r="K183" s="23">
        <v>41784</v>
      </c>
      <c r="M183" s="28" t="s">
        <v>129</v>
      </c>
      <c r="N183" s="121" t="s">
        <v>32</v>
      </c>
      <c r="O183" s="12"/>
      <c r="P183" s="12"/>
      <c r="Q183" s="14">
        <f>F183/要介護認定者数!F182</f>
        <v>3.9641025641025642</v>
      </c>
      <c r="R183" s="14">
        <f>G183/要介護認定者数!G182</f>
        <v>6.6466602129719261</v>
      </c>
      <c r="S183" s="14">
        <f>H183/要介護認定者数!H182</f>
        <v>12.151898734177216</v>
      </c>
      <c r="T183" s="14">
        <f>I183/要介護認定者数!I182</f>
        <v>14.854082998661312</v>
      </c>
      <c r="U183" s="14">
        <f>J183/要介護認定者数!J182</f>
        <v>15.22053872053872</v>
      </c>
      <c r="V183" s="27">
        <f>K183/要介護認定者数!K182</f>
        <v>7.8232540722711104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583</v>
      </c>
      <c r="E184" s="147">
        <f t="shared" ref="E184" si="148">SUM(E185:E186)</f>
        <v>752</v>
      </c>
      <c r="F184" s="130">
        <f t="shared" ref="F184" si="149">SUM(F185:F186)</f>
        <v>5072</v>
      </c>
      <c r="G184" s="130">
        <f t="shared" ref="G184" si="150">SUM(G185:G186)</f>
        <v>6456</v>
      </c>
      <c r="H184" s="130">
        <f t="shared" ref="H184" si="151">SUM(H185:H186)</f>
        <v>7389</v>
      </c>
      <c r="I184" s="130">
        <f t="shared" ref="I184" si="152">SUM(I185:I186)</f>
        <v>8686</v>
      </c>
      <c r="J184" s="130">
        <f t="shared" ref="J184" si="153">SUM(J185:J186)</f>
        <v>3977</v>
      </c>
      <c r="K184" s="144">
        <f t="shared" ref="K184" si="154">SUM(K185:K186)</f>
        <v>32915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4.816714150047483</v>
      </c>
      <c r="R184" s="14">
        <f>G184/要介護認定者数!G183</f>
        <v>7.2702702702702702</v>
      </c>
      <c r="S184" s="14">
        <f>H184/要介護認定者数!H183</f>
        <v>12.133004926108374</v>
      </c>
      <c r="T184" s="14">
        <f>I184/要介護認定者数!I183</f>
        <v>13.061654135338346</v>
      </c>
      <c r="U184" s="14">
        <f>J184/要介護認定者数!J183</f>
        <v>7.9065606361829026</v>
      </c>
      <c r="V184" s="27">
        <f>K184/要介護認定者数!K183</f>
        <v>6.7063977180114103</v>
      </c>
    </row>
    <row r="185" spans="2:24" ht="19.5" customHeight="1" x14ac:dyDescent="0.15">
      <c r="B185" s="125" t="s">
        <v>129</v>
      </c>
      <c r="C185" s="121" t="s">
        <v>33</v>
      </c>
      <c r="D185" s="4">
        <v>575</v>
      </c>
      <c r="E185" s="4">
        <v>696</v>
      </c>
      <c r="F185" s="4">
        <v>4416</v>
      </c>
      <c r="G185" s="4">
        <v>5743</v>
      </c>
      <c r="H185" s="4">
        <v>6482</v>
      </c>
      <c r="I185" s="4">
        <v>7969</v>
      </c>
      <c r="J185" s="4">
        <v>3426</v>
      </c>
      <c r="K185" s="23">
        <v>29307</v>
      </c>
      <c r="M185" s="28" t="s">
        <v>129</v>
      </c>
      <c r="N185" s="121" t="s">
        <v>33</v>
      </c>
      <c r="O185" s="12"/>
      <c r="P185" s="12"/>
      <c r="Q185" s="14">
        <f>F185/要介護認定者数!F184</f>
        <v>5.3657351154313488</v>
      </c>
      <c r="R185" s="14">
        <f>G185/要介護認定者数!G184</f>
        <v>8.3111432706222867</v>
      </c>
      <c r="S185" s="14">
        <f>H185/要介護認定者数!H184</f>
        <v>13.04225352112676</v>
      </c>
      <c r="T185" s="14">
        <f>I185/要介護認定者数!I184</f>
        <v>14.595238095238095</v>
      </c>
      <c r="U185" s="14">
        <f>J185/要介護認定者数!J184</f>
        <v>8.3357664233576649</v>
      </c>
      <c r="V185" s="27">
        <f>K185/要介護認定者数!K184</f>
        <v>7.2578008915304606</v>
      </c>
    </row>
    <row r="186" spans="2:24" ht="19.5" customHeight="1" x14ac:dyDescent="0.15">
      <c r="B186" s="125" t="s">
        <v>129</v>
      </c>
      <c r="C186" s="121" t="s">
        <v>34</v>
      </c>
      <c r="D186" s="4">
        <v>8</v>
      </c>
      <c r="E186" s="4">
        <v>56</v>
      </c>
      <c r="F186" s="4">
        <v>656</v>
      </c>
      <c r="G186" s="4">
        <v>713</v>
      </c>
      <c r="H186" s="4">
        <v>907</v>
      </c>
      <c r="I186" s="4">
        <v>717</v>
      </c>
      <c r="J186" s="4">
        <v>551</v>
      </c>
      <c r="K186" s="23">
        <v>3608</v>
      </c>
      <c r="M186" s="28" t="s">
        <v>129</v>
      </c>
      <c r="N186" s="121" t="s">
        <v>34</v>
      </c>
      <c r="O186" s="12"/>
      <c r="P186" s="12"/>
      <c r="Q186" s="14">
        <f>F186/要介護認定者数!F185</f>
        <v>2.8521739130434782</v>
      </c>
      <c r="R186" s="14">
        <f>G186/要介護認定者数!G185</f>
        <v>3.6192893401015227</v>
      </c>
      <c r="S186" s="14">
        <f>H186/要介護認定者数!H185</f>
        <v>8.0982142857142865</v>
      </c>
      <c r="T186" s="14">
        <f>I186/要介護認定者数!I185</f>
        <v>6.0252100840336134</v>
      </c>
      <c r="U186" s="14">
        <f>J186/要介護認定者数!J185</f>
        <v>5.9891304347826084</v>
      </c>
      <c r="V186" s="27">
        <f>K186/要介護認定者数!K185</f>
        <v>4.1471264367816092</v>
      </c>
    </row>
    <row r="187" spans="2:24" ht="19.5" customHeight="1" x14ac:dyDescent="0.15">
      <c r="B187" s="125" t="s">
        <v>129</v>
      </c>
      <c r="C187" s="122" t="s">
        <v>82</v>
      </c>
      <c r="D187" s="96">
        <f>SUM(D143,D144,D154,D160,D165,D170,D176,D178,D182,D184)</f>
        <v>6625</v>
      </c>
      <c r="E187" s="96">
        <f t="shared" ref="E187:K187" si="155">SUM(E143,E144,E154,E160,E165,E170,E176,E178,E182,E184)</f>
        <v>14908</v>
      </c>
      <c r="F187" s="96">
        <f t="shared" si="155"/>
        <v>111602</v>
      </c>
      <c r="G187" s="96">
        <f t="shared" si="155"/>
        <v>183035</v>
      </c>
      <c r="H187" s="96">
        <f t="shared" si="155"/>
        <v>231390</v>
      </c>
      <c r="I187" s="96">
        <f t="shared" si="155"/>
        <v>223330</v>
      </c>
      <c r="J187" s="96">
        <f t="shared" si="155"/>
        <v>141889</v>
      </c>
      <c r="K187" s="107">
        <f t="shared" si="155"/>
        <v>912779</v>
      </c>
      <c r="M187" s="28" t="s">
        <v>129</v>
      </c>
      <c r="N187" s="122" t="s">
        <v>82</v>
      </c>
      <c r="O187" s="12"/>
      <c r="P187" s="12"/>
      <c r="Q187" s="14">
        <f>F187/要介護認定者数!F186</f>
        <v>5.3459474995209808</v>
      </c>
      <c r="R187" s="14">
        <f>G187/要介護認定者数!G186</f>
        <v>9.8252724247141554</v>
      </c>
      <c r="S187" s="14">
        <f>H187/要介護認定者数!H186</f>
        <v>17.14</v>
      </c>
      <c r="T187" s="14">
        <f>I187/要介護認定者数!I186</f>
        <v>16.579806978470675</v>
      </c>
      <c r="U187" s="14">
        <f>J187/要介護認定者数!J186</f>
        <v>13.81587147030185</v>
      </c>
      <c r="V187" s="27">
        <f>K187/要介護認定者数!K186</f>
        <v>8.487177818276491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141180</v>
      </c>
      <c r="E188" s="5">
        <v>483374</v>
      </c>
      <c r="F188" s="5">
        <v>4278578</v>
      </c>
      <c r="G188" s="5">
        <v>7932326</v>
      </c>
      <c r="H188" s="5">
        <v>12727038</v>
      </c>
      <c r="I188" s="5">
        <v>10643751</v>
      </c>
      <c r="J188" s="5">
        <v>6559885</v>
      </c>
      <c r="K188" s="26">
        <v>42766132</v>
      </c>
      <c r="M188" s="29" t="s">
        <v>129</v>
      </c>
      <c r="N188" s="132" t="s">
        <v>44</v>
      </c>
      <c r="O188" s="15"/>
      <c r="P188" s="15"/>
      <c r="Q188" s="79">
        <f>F188/要介護認定者数!F187</f>
        <v>3.6553983743449279</v>
      </c>
      <c r="R188" s="79">
        <f>G188/要介護認定者数!G187</f>
        <v>7.4859323670221052</v>
      </c>
      <c r="S188" s="79">
        <f>H188/要介護認定者数!H187</f>
        <v>16.112744564322917</v>
      </c>
      <c r="T188" s="79">
        <f>I188/要介護認定者数!I187</f>
        <v>14.653729395292359</v>
      </c>
      <c r="U188" s="79">
        <f>J188/要介護認定者数!J187</f>
        <v>10.883422564584125</v>
      </c>
      <c r="V188" s="80">
        <f>K188/要介護認定者数!K187</f>
        <v>7.0593447965760818</v>
      </c>
      <c r="X188" s="11" t="s">
        <v>46</v>
      </c>
    </row>
    <row r="189" spans="2:24" ht="19.5" customHeight="1" thickTop="1" x14ac:dyDescent="0.15">
      <c r="B189" s="125" t="s">
        <v>152</v>
      </c>
      <c r="C189" s="124" t="s">
        <v>0</v>
      </c>
      <c r="D189" s="4">
        <v>2686</v>
      </c>
      <c r="E189" s="4">
        <v>4164</v>
      </c>
      <c r="F189" s="4">
        <v>52095</v>
      </c>
      <c r="G189" s="4">
        <v>73326</v>
      </c>
      <c r="H189" s="4">
        <v>83034</v>
      </c>
      <c r="I189" s="4">
        <v>90307</v>
      </c>
      <c r="J189" s="4">
        <v>57166</v>
      </c>
      <c r="K189" s="23">
        <v>362778</v>
      </c>
      <c r="M189" s="51" t="s">
        <v>154</v>
      </c>
      <c r="N189" s="124" t="s">
        <v>0</v>
      </c>
      <c r="O189" s="12"/>
      <c r="P189" s="12"/>
      <c r="Q189" s="118">
        <f>F189/要介護認定者数!F188</f>
        <v>6.2434084372003831</v>
      </c>
      <c r="R189" s="118">
        <f>G189/要介護認定者数!G188</f>
        <v>12.340289464826657</v>
      </c>
      <c r="S189" s="118">
        <f>H189/要介護認定者数!H188</f>
        <v>19.283325592196935</v>
      </c>
      <c r="T189" s="118">
        <f>I189/要介護認定者数!I188</f>
        <v>19.992694266105822</v>
      </c>
      <c r="U189" s="118">
        <f>J189/要介護認定者数!J188</f>
        <v>16.249573621375781</v>
      </c>
      <c r="V189" s="119">
        <f>K189/要介護認定者数!K188</f>
        <v>9.1010762399337697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381</v>
      </c>
      <c r="E190" s="147">
        <f t="shared" ref="E190" si="156">SUM(E191:E199)</f>
        <v>1354</v>
      </c>
      <c r="F190" s="130">
        <f t="shared" ref="F190" si="157">SUM(F191:F199)</f>
        <v>5272</v>
      </c>
      <c r="G190" s="130">
        <f t="shared" ref="G190" si="158">SUM(G191:G199)</f>
        <v>14541</v>
      </c>
      <c r="H190" s="130">
        <f t="shared" ref="H190" si="159">SUM(H191:H199)</f>
        <v>20652</v>
      </c>
      <c r="I190" s="130">
        <f t="shared" ref="I190" si="160">SUM(I191:I199)</f>
        <v>16503</v>
      </c>
      <c r="J190" s="130">
        <f t="shared" ref="J190" si="161">SUM(J191:J199)</f>
        <v>10647</v>
      </c>
      <c r="K190" s="144">
        <f t="shared" ref="K190" si="162">SUM(K191:K199)</f>
        <v>69350</v>
      </c>
      <c r="M190" s="125" t="s">
        <v>155</v>
      </c>
      <c r="N190" s="122" t="s">
        <v>166</v>
      </c>
      <c r="O190" s="12"/>
      <c r="P190" s="12"/>
      <c r="Q190" s="14">
        <f>F190/要介護認定者数!F189</f>
        <v>4.3248564397046758</v>
      </c>
      <c r="R190" s="14">
        <f>G190/要介護認定者数!G189</f>
        <v>7.7304625199362045</v>
      </c>
      <c r="S190" s="14">
        <f>H190/要介護認定者数!H189</f>
        <v>14.048979591836735</v>
      </c>
      <c r="T190" s="14">
        <f>I190/要介護認定者数!I189</f>
        <v>13.170790103750997</v>
      </c>
      <c r="U190" s="14">
        <f>J190/要介護認定者数!J189</f>
        <v>10.604581673306773</v>
      </c>
      <c r="V190" s="27">
        <f>K190/要介護認定者数!K189</f>
        <v>7.6808062908406249</v>
      </c>
    </row>
    <row r="191" spans="2:24" ht="19.5" customHeight="1" x14ac:dyDescent="0.15">
      <c r="B191" s="125" t="s">
        <v>152</v>
      </c>
      <c r="C191" s="121" t="s">
        <v>1</v>
      </c>
      <c r="D191" s="4">
        <v>92</v>
      </c>
      <c r="E191" s="4">
        <v>228</v>
      </c>
      <c r="F191" s="4">
        <v>1741</v>
      </c>
      <c r="G191" s="4">
        <v>3621</v>
      </c>
      <c r="H191" s="4">
        <v>4059</v>
      </c>
      <c r="I191" s="4">
        <v>2833</v>
      </c>
      <c r="J191" s="4">
        <v>1937</v>
      </c>
      <c r="K191" s="23">
        <v>14511</v>
      </c>
      <c r="M191" s="51" t="s">
        <v>155</v>
      </c>
      <c r="N191" s="121" t="s">
        <v>1</v>
      </c>
      <c r="O191" s="12"/>
      <c r="P191" s="12"/>
      <c r="Q191" s="14">
        <f>F191/要介護認定者数!F190</f>
        <v>6.1087719298245613</v>
      </c>
      <c r="R191" s="14">
        <f>G191/要介護認定者数!G190</f>
        <v>9.0074626865671643</v>
      </c>
      <c r="S191" s="14">
        <f>H191/要介護認定者数!H190</f>
        <v>13.178571428571429</v>
      </c>
      <c r="T191" s="14">
        <f>I191/要介護認定者数!I190</f>
        <v>10.154121863799283</v>
      </c>
      <c r="U191" s="14">
        <f>J191/要介護認定者数!J190</f>
        <v>7.7171314741035859</v>
      </c>
      <c r="V191" s="27">
        <f>K191/要介護認定者数!K190</f>
        <v>6.806285178236398</v>
      </c>
    </row>
    <row r="192" spans="2:24" ht="19.5" customHeight="1" x14ac:dyDescent="0.15">
      <c r="B192" s="125" t="s">
        <v>152</v>
      </c>
      <c r="C192" s="121" t="s">
        <v>2</v>
      </c>
      <c r="D192" s="4">
        <v>40</v>
      </c>
      <c r="E192" s="4">
        <v>147</v>
      </c>
      <c r="F192" s="4">
        <v>572</v>
      </c>
      <c r="G192" s="4">
        <v>532</v>
      </c>
      <c r="H192" s="4">
        <v>1229</v>
      </c>
      <c r="I192" s="4">
        <v>2279</v>
      </c>
      <c r="J192" s="4">
        <v>303</v>
      </c>
      <c r="K192" s="23">
        <v>5102</v>
      </c>
      <c r="M192" s="51" t="s">
        <v>155</v>
      </c>
      <c r="N192" s="121" t="s">
        <v>2</v>
      </c>
      <c r="O192" s="12"/>
      <c r="P192" s="12"/>
      <c r="Q192" s="14">
        <f>F192/要介護認定者数!F191</f>
        <v>9.0793650793650791</v>
      </c>
      <c r="R192" s="14">
        <f>G192/要介護認定者数!G191</f>
        <v>4.1240310077519382</v>
      </c>
      <c r="S192" s="14">
        <f>H192/要介護認定者数!H191</f>
        <v>11.37962962962963</v>
      </c>
      <c r="T192" s="14">
        <f>I192/要介護認定者数!I191</f>
        <v>21.101851851851851</v>
      </c>
      <c r="U192" s="14">
        <f>J192/要介護認定者数!J191</f>
        <v>4.267605633802817</v>
      </c>
      <c r="V192" s="27">
        <f>K192/要介護認定者数!K191</f>
        <v>8.0220125786163514</v>
      </c>
    </row>
    <row r="193" spans="2:22" ht="19.5" customHeight="1" x14ac:dyDescent="0.15">
      <c r="B193" s="125" t="s">
        <v>152</v>
      </c>
      <c r="C193" s="121" t="s">
        <v>3</v>
      </c>
      <c r="D193" s="4">
        <v>0</v>
      </c>
      <c r="E193" s="4">
        <v>68</v>
      </c>
      <c r="F193" s="4">
        <v>31</v>
      </c>
      <c r="G193" s="4">
        <v>443</v>
      </c>
      <c r="H193" s="4">
        <v>443</v>
      </c>
      <c r="I193" s="4">
        <v>726</v>
      </c>
      <c r="J193" s="4">
        <v>163</v>
      </c>
      <c r="K193" s="23">
        <v>1874</v>
      </c>
      <c r="M193" s="51" t="s">
        <v>155</v>
      </c>
      <c r="N193" s="121" t="s">
        <v>3</v>
      </c>
      <c r="O193" s="12"/>
      <c r="P193" s="12"/>
      <c r="Q193" s="14">
        <f>F193/要介護認定者数!F192</f>
        <v>1.8235294117647058</v>
      </c>
      <c r="R193" s="14">
        <f>G193/要介護認定者数!G192</f>
        <v>21.095238095238095</v>
      </c>
      <c r="S193" s="14">
        <f>H193/要介護認定者数!H192</f>
        <v>17.72</v>
      </c>
      <c r="T193" s="14">
        <f>I193/要介護認定者数!I192</f>
        <v>34.571428571428569</v>
      </c>
      <c r="U193" s="14">
        <f>J193/要介護認定者数!J192</f>
        <v>10.1875</v>
      </c>
      <c r="V193" s="27">
        <f>K193/要介護認定者数!K192</f>
        <v>11.860759493670885</v>
      </c>
    </row>
    <row r="194" spans="2:22" ht="19.5" customHeight="1" x14ac:dyDescent="0.15">
      <c r="B194" s="125" t="s">
        <v>152</v>
      </c>
      <c r="C194" s="121" t="s">
        <v>4</v>
      </c>
      <c r="D194" s="4">
        <v>90</v>
      </c>
      <c r="E194" s="4">
        <v>143</v>
      </c>
      <c r="F194" s="4">
        <v>436</v>
      </c>
      <c r="G194" s="4">
        <v>982</v>
      </c>
      <c r="H194" s="4">
        <v>866</v>
      </c>
      <c r="I194" s="4">
        <v>1493</v>
      </c>
      <c r="J194" s="4">
        <v>810</v>
      </c>
      <c r="K194" s="23">
        <v>4820</v>
      </c>
      <c r="M194" s="51" t="s">
        <v>155</v>
      </c>
      <c r="N194" s="121" t="s">
        <v>4</v>
      </c>
      <c r="O194" s="12"/>
      <c r="P194" s="12"/>
      <c r="Q194" s="14">
        <f>F194/要介護認定者数!F193</f>
        <v>2.6107784431137726</v>
      </c>
      <c r="R194" s="14">
        <f>G194/要介護認定者数!G193</f>
        <v>7.3283582089552235</v>
      </c>
      <c r="S194" s="14">
        <f>H194/要介護認定者数!H193</f>
        <v>11.394736842105264</v>
      </c>
      <c r="T194" s="14">
        <f>I194/要介護認定者数!I193</f>
        <v>17.160919540229884</v>
      </c>
      <c r="U194" s="14">
        <f>J194/要介護認定者数!J193</f>
        <v>15.576923076923077</v>
      </c>
      <c r="V194" s="27">
        <f>K194/要介護認定者数!K193</f>
        <v>6.1401273885350323</v>
      </c>
    </row>
    <row r="195" spans="2:22" ht="19.5" customHeight="1" x14ac:dyDescent="0.15">
      <c r="B195" s="125" t="s">
        <v>152</v>
      </c>
      <c r="C195" s="121" t="s">
        <v>5</v>
      </c>
      <c r="D195" s="4">
        <v>74</v>
      </c>
      <c r="E195" s="4">
        <v>126</v>
      </c>
      <c r="F195" s="4">
        <v>568</v>
      </c>
      <c r="G195" s="4">
        <v>552</v>
      </c>
      <c r="H195" s="4">
        <v>2768</v>
      </c>
      <c r="I195" s="4">
        <v>914</v>
      </c>
      <c r="J195" s="4">
        <v>1180</v>
      </c>
      <c r="K195" s="23">
        <v>6182</v>
      </c>
      <c r="M195" s="51" t="s">
        <v>155</v>
      </c>
      <c r="N195" s="121" t="s">
        <v>5</v>
      </c>
      <c r="O195" s="12"/>
      <c r="P195" s="12"/>
      <c r="Q195" s="14">
        <f>F195/要介護認定者数!F194</f>
        <v>9.7931034482758612</v>
      </c>
      <c r="R195" s="14">
        <f>G195/要介護認定者数!G194</f>
        <v>4.4160000000000004</v>
      </c>
      <c r="S195" s="14">
        <f>H195/要介護認定者数!H194</f>
        <v>21.45736434108527</v>
      </c>
      <c r="T195" s="14">
        <f>I195/要介護認定者数!I194</f>
        <v>9.9347826086956523</v>
      </c>
      <c r="U195" s="14">
        <f>J195/要介護認定者数!J194</f>
        <v>25.106382978723403</v>
      </c>
      <c r="V195" s="27">
        <f>K195/要介護認定者数!K194</f>
        <v>10.788830715532287</v>
      </c>
    </row>
    <row r="196" spans="2:22" ht="19.5" customHeight="1" x14ac:dyDescent="0.15">
      <c r="B196" s="125" t="s">
        <v>152</v>
      </c>
      <c r="C196" s="121" t="s">
        <v>6</v>
      </c>
      <c r="D196" s="4">
        <v>7</v>
      </c>
      <c r="E196" s="4">
        <v>315</v>
      </c>
      <c r="F196" s="4">
        <v>339</v>
      </c>
      <c r="G196" s="4">
        <v>2485</v>
      </c>
      <c r="H196" s="4">
        <v>3839</v>
      </c>
      <c r="I196" s="4">
        <v>2501</v>
      </c>
      <c r="J196" s="4">
        <v>1809</v>
      </c>
      <c r="K196" s="23">
        <v>11295</v>
      </c>
      <c r="M196" s="51" t="s">
        <v>155</v>
      </c>
      <c r="N196" s="121" t="s">
        <v>6</v>
      </c>
      <c r="O196" s="12"/>
      <c r="P196" s="12"/>
      <c r="Q196" s="14">
        <f>F196/要介護認定者数!F195</f>
        <v>2.5111111111111111</v>
      </c>
      <c r="R196" s="14">
        <f>G196/要介護認定者数!G195</f>
        <v>6.7162162162162158</v>
      </c>
      <c r="S196" s="14">
        <f>H196/要介護認定者数!H195</f>
        <v>13.96</v>
      </c>
      <c r="T196" s="14">
        <f>I196/要介護認定者数!I195</f>
        <v>11.686915887850468</v>
      </c>
      <c r="U196" s="14">
        <f>J196/要介護認定者数!J195</f>
        <v>11.980132450331126</v>
      </c>
      <c r="V196" s="27">
        <f>K196/要介護認定者数!K195</f>
        <v>7.9096638655462188</v>
      </c>
    </row>
    <row r="197" spans="2:22" ht="19.5" customHeight="1" x14ac:dyDescent="0.15">
      <c r="B197" s="125" t="s">
        <v>152</v>
      </c>
      <c r="C197" s="121" t="s">
        <v>7</v>
      </c>
      <c r="D197" s="4">
        <v>0</v>
      </c>
      <c r="E197" s="4">
        <v>0</v>
      </c>
      <c r="F197" s="4">
        <v>134</v>
      </c>
      <c r="G197" s="4">
        <v>258</v>
      </c>
      <c r="H197" s="4">
        <v>758</v>
      </c>
      <c r="I197" s="4">
        <v>705</v>
      </c>
      <c r="J197" s="4">
        <v>876</v>
      </c>
      <c r="K197" s="23">
        <v>2731</v>
      </c>
      <c r="M197" s="51" t="s">
        <v>155</v>
      </c>
      <c r="N197" s="121" t="s">
        <v>7</v>
      </c>
      <c r="O197" s="12"/>
      <c r="P197" s="12"/>
      <c r="Q197" s="14">
        <f>F197/要介護認定者数!F196</f>
        <v>1.5056179775280898</v>
      </c>
      <c r="R197" s="14">
        <f>G197/要介護認定者数!G196</f>
        <v>2.3454545454545452</v>
      </c>
      <c r="S197" s="14">
        <f>H197/要介護認定者数!H196</f>
        <v>7.9789473684210526</v>
      </c>
      <c r="T197" s="14">
        <f>I197/要介護認定者数!I196</f>
        <v>10.071428571428571</v>
      </c>
      <c r="U197" s="14">
        <f>J197/要介護認定者数!J196</f>
        <v>19.90909090909091</v>
      </c>
      <c r="V197" s="27">
        <f>K197/要介護認定者数!K196</f>
        <v>5.3029126213592237</v>
      </c>
    </row>
    <row r="198" spans="2:22" ht="19.5" customHeight="1" x14ac:dyDescent="0.15">
      <c r="B198" s="125" t="s">
        <v>152</v>
      </c>
      <c r="C198" s="121" t="s">
        <v>8</v>
      </c>
      <c r="D198" s="4">
        <v>51</v>
      </c>
      <c r="E198" s="4">
        <v>123</v>
      </c>
      <c r="F198" s="4">
        <v>1015</v>
      </c>
      <c r="G198" s="4">
        <v>2811</v>
      </c>
      <c r="H198" s="4">
        <v>3369</v>
      </c>
      <c r="I198" s="4">
        <v>2688</v>
      </c>
      <c r="J198" s="4">
        <v>1466</v>
      </c>
      <c r="K198" s="23">
        <v>11523</v>
      </c>
      <c r="M198" s="51" t="s">
        <v>155</v>
      </c>
      <c r="N198" s="121" t="s">
        <v>8</v>
      </c>
      <c r="O198" s="12"/>
      <c r="P198" s="12"/>
      <c r="Q198" s="14">
        <f>F198/要介護認定者数!F197</f>
        <v>4.2116182572614109</v>
      </c>
      <c r="R198" s="14">
        <f>G198/要介護認定者数!G197</f>
        <v>7.556451612903226</v>
      </c>
      <c r="S198" s="14">
        <f>H198/要介護認定者数!H197</f>
        <v>12.665413533834586</v>
      </c>
      <c r="T198" s="14">
        <f>I198/要介護認定者数!I197</f>
        <v>10.709163346613545</v>
      </c>
      <c r="U198" s="14">
        <f>J198/要介護認定者数!J197</f>
        <v>7.0480769230769234</v>
      </c>
      <c r="V198" s="27">
        <f>K198/要介護認定者数!K197</f>
        <v>6.762323943661972</v>
      </c>
    </row>
    <row r="199" spans="2:22" ht="19.5" customHeight="1" x14ac:dyDescent="0.15">
      <c r="B199" s="125" t="s">
        <v>152</v>
      </c>
      <c r="C199" s="121" t="s">
        <v>9</v>
      </c>
      <c r="D199" s="4">
        <v>27</v>
      </c>
      <c r="E199" s="4">
        <v>204</v>
      </c>
      <c r="F199" s="4">
        <v>436</v>
      </c>
      <c r="G199" s="4">
        <v>2857</v>
      </c>
      <c r="H199" s="4">
        <v>3321</v>
      </c>
      <c r="I199" s="4">
        <v>2364</v>
      </c>
      <c r="J199" s="4">
        <v>2103</v>
      </c>
      <c r="K199" s="23">
        <v>11312</v>
      </c>
      <c r="M199" s="51" t="s">
        <v>155</v>
      </c>
      <c r="N199" s="121" t="s">
        <v>9</v>
      </c>
      <c r="O199" s="12"/>
      <c r="P199" s="12"/>
      <c r="Q199" s="14">
        <f>F199/要介護認定者数!F198</f>
        <v>2.6585365853658538</v>
      </c>
      <c r="R199" s="14">
        <f>G199/要介護認定者数!G198</f>
        <v>13.105504587155963</v>
      </c>
      <c r="S199" s="14">
        <f>H199/要介護認定者数!H198</f>
        <v>17.664893617021278</v>
      </c>
      <c r="T199" s="14">
        <f>I199/要介護認定者数!I198</f>
        <v>18.045801526717558</v>
      </c>
      <c r="U199" s="14">
        <f>J199/要介護認定者数!J198</f>
        <v>12.823170731707316</v>
      </c>
      <c r="V199" s="27">
        <f>K199/要介護認定者数!K198</f>
        <v>10.302367941712204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461</v>
      </c>
      <c r="E200" s="147">
        <f t="shared" ref="E200" si="163">SUM(E201:E205)</f>
        <v>836</v>
      </c>
      <c r="F200" s="130">
        <f t="shared" ref="F200" si="164">SUM(F201:F205)</f>
        <v>6382</v>
      </c>
      <c r="G200" s="130">
        <f t="shared" ref="G200" si="165">SUM(G201:G205)</f>
        <v>13817</v>
      </c>
      <c r="H200" s="130">
        <f t="shared" ref="H200" si="166">SUM(H201:H205)</f>
        <v>13001</v>
      </c>
      <c r="I200" s="130">
        <f t="shared" ref="I200" si="167">SUM(I201:I205)</f>
        <v>11250</v>
      </c>
      <c r="J200" s="130">
        <f t="shared" ref="J200" si="168">SUM(J201:J205)</f>
        <v>6937</v>
      </c>
      <c r="K200" s="144">
        <f t="shared" ref="K200" si="169">SUM(K201:K205)</f>
        <v>52684</v>
      </c>
      <c r="M200" s="125" t="s">
        <v>155</v>
      </c>
      <c r="N200" s="122" t="s">
        <v>167</v>
      </c>
      <c r="O200" s="12"/>
      <c r="P200" s="12"/>
      <c r="Q200" s="14">
        <f>F200/要介護認定者数!F199</f>
        <v>4.1280724450194048</v>
      </c>
      <c r="R200" s="14">
        <f>G200/要介護認定者数!G199</f>
        <v>9.8692857142857147</v>
      </c>
      <c r="S200" s="14">
        <f>H200/要介護認定者数!H199</f>
        <v>12.230479774223895</v>
      </c>
      <c r="T200" s="14">
        <f>I200/要介護認定者数!I199</f>
        <v>11.375126390293225</v>
      </c>
      <c r="U200" s="14">
        <f>J200/要介護認定者数!J199</f>
        <v>8.628109452736318</v>
      </c>
      <c r="V200" s="27">
        <f>K200/要介護認定者数!K199</f>
        <v>7.0105123087159011</v>
      </c>
    </row>
    <row r="201" spans="2:22" ht="19.5" customHeight="1" x14ac:dyDescent="0.15">
      <c r="B201" s="125" t="s">
        <v>152</v>
      </c>
      <c r="C201" s="121" t="s">
        <v>10</v>
      </c>
      <c r="D201" s="4">
        <v>337</v>
      </c>
      <c r="E201" s="4">
        <v>446</v>
      </c>
      <c r="F201" s="4">
        <v>3024</v>
      </c>
      <c r="G201" s="4">
        <v>4872</v>
      </c>
      <c r="H201" s="4">
        <v>4157</v>
      </c>
      <c r="I201" s="4">
        <v>3459</v>
      </c>
      <c r="J201" s="4">
        <v>3230</v>
      </c>
      <c r="K201" s="23">
        <v>19525</v>
      </c>
      <c r="M201" s="51" t="s">
        <v>155</v>
      </c>
      <c r="N201" s="121" t="s">
        <v>10</v>
      </c>
      <c r="O201" s="12"/>
      <c r="P201" s="12"/>
      <c r="Q201" s="14">
        <f>F201/要介護認定者数!F200</f>
        <v>5.1167512690355332</v>
      </c>
      <c r="R201" s="14">
        <f>G201/要介護認定者数!G200</f>
        <v>10.972972972972974</v>
      </c>
      <c r="S201" s="14">
        <f>H201/要介護認定者数!H200</f>
        <v>12.084302325581396</v>
      </c>
      <c r="T201" s="14">
        <f>I201/要介護認定者数!I200</f>
        <v>9.3486486486486484</v>
      </c>
      <c r="U201" s="14">
        <f>J201/要介護認定者数!J200</f>
        <v>10.912162162162161</v>
      </c>
      <c r="V201" s="27">
        <f>K201/要介護認定者数!K200</f>
        <v>6.9881889763779528</v>
      </c>
    </row>
    <row r="202" spans="2:22" ht="19.5" customHeight="1" x14ac:dyDescent="0.15">
      <c r="B202" s="125" t="s">
        <v>152</v>
      </c>
      <c r="C202" s="121" t="s">
        <v>11</v>
      </c>
      <c r="D202" s="4">
        <v>21</v>
      </c>
      <c r="E202" s="4">
        <v>179</v>
      </c>
      <c r="F202" s="4">
        <v>824</v>
      </c>
      <c r="G202" s="4">
        <v>3173</v>
      </c>
      <c r="H202" s="4">
        <v>4184</v>
      </c>
      <c r="I202" s="4">
        <v>3723</v>
      </c>
      <c r="J202" s="4">
        <v>1617</v>
      </c>
      <c r="K202" s="23">
        <v>13721</v>
      </c>
      <c r="M202" s="51" t="s">
        <v>155</v>
      </c>
      <c r="N202" s="121" t="s">
        <v>11</v>
      </c>
      <c r="O202" s="12"/>
      <c r="P202" s="12"/>
      <c r="Q202" s="14">
        <f>F202/要介護認定者数!F201</f>
        <v>1.6954732510288066</v>
      </c>
      <c r="R202" s="14">
        <f>G202/要介護認定者数!G201</f>
        <v>7.6457831325301209</v>
      </c>
      <c r="S202" s="14">
        <f>H202/要介護認定者数!H201</f>
        <v>14.88967971530249</v>
      </c>
      <c r="T202" s="14">
        <f>I202/要介護認定者数!I201</f>
        <v>14.374517374517374</v>
      </c>
      <c r="U202" s="14">
        <f>J202/要介護認定者数!J201</f>
        <v>7.4861111111111107</v>
      </c>
      <c r="V202" s="27">
        <f>K202/要介護認定者数!K201</f>
        <v>6.1667415730337076</v>
      </c>
    </row>
    <row r="203" spans="2:22" ht="19.5" customHeight="1" x14ac:dyDescent="0.15">
      <c r="B203" s="125" t="s">
        <v>152</v>
      </c>
      <c r="C203" s="121" t="s">
        <v>12</v>
      </c>
      <c r="D203" s="4">
        <v>99</v>
      </c>
      <c r="E203" s="4">
        <v>133</v>
      </c>
      <c r="F203" s="4">
        <v>1445</v>
      </c>
      <c r="G203" s="4">
        <v>1956</v>
      </c>
      <c r="H203" s="4">
        <v>1786</v>
      </c>
      <c r="I203" s="4">
        <v>983</v>
      </c>
      <c r="J203" s="4">
        <v>558</v>
      </c>
      <c r="K203" s="23">
        <v>6960</v>
      </c>
      <c r="M203" s="51" t="s">
        <v>155</v>
      </c>
      <c r="N203" s="121" t="s">
        <v>12</v>
      </c>
      <c r="O203" s="12"/>
      <c r="P203" s="12"/>
      <c r="Q203" s="14">
        <f>F203/要介護認定者数!F202</f>
        <v>8.2102272727272734</v>
      </c>
      <c r="R203" s="14">
        <f>G203/要介護認定者数!G202</f>
        <v>12.225</v>
      </c>
      <c r="S203" s="14">
        <f>H203/要介護認定者数!H202</f>
        <v>17.683168316831683</v>
      </c>
      <c r="T203" s="14">
        <f>I203/要介護認定者数!I202</f>
        <v>10.030612244897959</v>
      </c>
      <c r="U203" s="14">
        <f>J203/要介護認定者数!J202</f>
        <v>6.0652173913043477</v>
      </c>
      <c r="V203" s="27">
        <f>K203/要介護認定者数!K202</f>
        <v>8.8549618320610683</v>
      </c>
    </row>
    <row r="204" spans="2:22" ht="19.5" customHeight="1" x14ac:dyDescent="0.15">
      <c r="B204" s="125" t="s">
        <v>152</v>
      </c>
      <c r="C204" s="121" t="s">
        <v>13</v>
      </c>
      <c r="D204" s="4">
        <v>0</v>
      </c>
      <c r="E204" s="4">
        <v>3</v>
      </c>
      <c r="F204" s="4">
        <v>418</v>
      </c>
      <c r="G204" s="4">
        <v>1010</v>
      </c>
      <c r="H204" s="4">
        <v>1193</v>
      </c>
      <c r="I204" s="4">
        <v>946</v>
      </c>
      <c r="J204" s="4">
        <v>539</v>
      </c>
      <c r="K204" s="23">
        <v>4109</v>
      </c>
      <c r="M204" s="51" t="s">
        <v>155</v>
      </c>
      <c r="N204" s="121" t="s">
        <v>13</v>
      </c>
      <c r="O204" s="12"/>
      <c r="P204" s="12"/>
      <c r="Q204" s="14">
        <f>F204/要介護認定者数!F203</f>
        <v>3.0962962962962961</v>
      </c>
      <c r="R204" s="14">
        <f>G204/要介護認定者数!G203</f>
        <v>5.075376884422111</v>
      </c>
      <c r="S204" s="14">
        <f>H204/要介護認定者数!H203</f>
        <v>7.274390243902439</v>
      </c>
      <c r="T204" s="14">
        <f>I204/要介護認定者数!I203</f>
        <v>8.1551724137931032</v>
      </c>
      <c r="U204" s="14">
        <f>J204/要介護認定者数!J203</f>
        <v>5.037383177570093</v>
      </c>
      <c r="V204" s="27">
        <f>K204/要介護認定者数!K203</f>
        <v>4.9987834549878345</v>
      </c>
    </row>
    <row r="205" spans="2:22" ht="19.5" customHeight="1" x14ac:dyDescent="0.15">
      <c r="B205" s="125" t="s">
        <v>152</v>
      </c>
      <c r="C205" s="121" t="s">
        <v>14</v>
      </c>
      <c r="D205" s="4">
        <v>4</v>
      </c>
      <c r="E205" s="4">
        <v>75</v>
      </c>
      <c r="F205" s="4">
        <v>671</v>
      </c>
      <c r="G205" s="4">
        <v>2806</v>
      </c>
      <c r="H205" s="4">
        <v>1681</v>
      </c>
      <c r="I205" s="4">
        <v>2139</v>
      </c>
      <c r="J205" s="4">
        <v>993</v>
      </c>
      <c r="K205" s="23">
        <v>8369</v>
      </c>
      <c r="M205" s="51" t="s">
        <v>155</v>
      </c>
      <c r="N205" s="121" t="s">
        <v>14</v>
      </c>
      <c r="O205" s="12"/>
      <c r="P205" s="12"/>
      <c r="Q205" s="14">
        <f>F205/要介護認定者数!F204</f>
        <v>4.2468354430379751</v>
      </c>
      <c r="R205" s="14">
        <f>G205/要介護認定者数!G204</f>
        <v>15.417582417582418</v>
      </c>
      <c r="S205" s="14">
        <f>H205/要介護認定者数!H204</f>
        <v>9.7167630057803471</v>
      </c>
      <c r="T205" s="14">
        <f>I205/要介護認定者数!I204</f>
        <v>14.650684931506849</v>
      </c>
      <c r="U205" s="14">
        <f>J205/要介護認定者数!J204</f>
        <v>10.67741935483871</v>
      </c>
      <c r="V205" s="27">
        <f>K205/要介護認定者数!K204</f>
        <v>9.4245495495495497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201</v>
      </c>
      <c r="E206" s="147">
        <f t="shared" ref="E206" si="170">SUM(E207:E210)</f>
        <v>1295</v>
      </c>
      <c r="F206" s="130">
        <f t="shared" ref="F206" si="171">SUM(F207:F210)</f>
        <v>5540</v>
      </c>
      <c r="G206" s="130">
        <f t="shared" ref="G206" si="172">SUM(G207:G210)</f>
        <v>11836</v>
      </c>
      <c r="H206" s="130">
        <f t="shared" ref="H206" si="173">SUM(H207:H210)</f>
        <v>14894</v>
      </c>
      <c r="I206" s="130">
        <f t="shared" ref="I206" si="174">SUM(I207:I210)</f>
        <v>15064</v>
      </c>
      <c r="J206" s="130">
        <f t="shared" ref="J206" si="175">SUM(J207:J210)</f>
        <v>11096</v>
      </c>
      <c r="K206" s="144">
        <f t="shared" ref="K206" si="176">SUM(K207:K210)</f>
        <v>59926</v>
      </c>
      <c r="M206" s="125" t="s">
        <v>155</v>
      </c>
      <c r="N206" s="122" t="s">
        <v>168</v>
      </c>
      <c r="O206" s="12"/>
      <c r="P206" s="12"/>
      <c r="Q206" s="14">
        <f>F206/要介護認定者数!F205</f>
        <v>4.5077298616761592</v>
      </c>
      <c r="R206" s="14">
        <f>G206/要介護認定者数!G205</f>
        <v>8.1013004791238874</v>
      </c>
      <c r="S206" s="14">
        <f>H206/要介護認定者数!H205</f>
        <v>14.998992950654582</v>
      </c>
      <c r="T206" s="14">
        <f>I206/要介護認定者数!I205</f>
        <v>16.481400437636761</v>
      </c>
      <c r="U206" s="14">
        <f>J206/要介護認定者数!J205</f>
        <v>15.518881118881119</v>
      </c>
      <c r="V206" s="27">
        <f>K206/要介護認定者数!K205</f>
        <v>8.4201208374315026</v>
      </c>
    </row>
    <row r="207" spans="2:22" ht="19.5" customHeight="1" x14ac:dyDescent="0.15">
      <c r="B207" s="125" t="s">
        <v>152</v>
      </c>
      <c r="C207" s="121" t="s">
        <v>15</v>
      </c>
      <c r="D207" s="4">
        <v>28</v>
      </c>
      <c r="E207" s="4">
        <v>358</v>
      </c>
      <c r="F207" s="4">
        <v>1575</v>
      </c>
      <c r="G207" s="4">
        <v>3914</v>
      </c>
      <c r="H207" s="4">
        <v>4932</v>
      </c>
      <c r="I207" s="4">
        <v>6002</v>
      </c>
      <c r="J207" s="4">
        <v>4474</v>
      </c>
      <c r="K207" s="23">
        <v>21283</v>
      </c>
      <c r="M207" s="51" t="s">
        <v>155</v>
      </c>
      <c r="N207" s="121" t="s">
        <v>15</v>
      </c>
      <c r="O207" s="12"/>
      <c r="P207" s="12"/>
      <c r="Q207" s="14">
        <f>F207/要介護認定者数!F206</f>
        <v>3.5795454545454546</v>
      </c>
      <c r="R207" s="14">
        <f>G207/要介護認定者数!G206</f>
        <v>6.9892857142857139</v>
      </c>
      <c r="S207" s="14">
        <f>H207/要介護認定者数!H206</f>
        <v>13.293800539083557</v>
      </c>
      <c r="T207" s="14">
        <f>I207/要介護認定者数!I206</f>
        <v>17.197707736389685</v>
      </c>
      <c r="U207" s="14">
        <f>J207/要介護認定者数!J206</f>
        <v>17.34108527131783</v>
      </c>
      <c r="V207" s="27">
        <f>K207/要介護認定者数!K206</f>
        <v>7.7561953352769679</v>
      </c>
    </row>
    <row r="208" spans="2:22" ht="19.5" customHeight="1" x14ac:dyDescent="0.15">
      <c r="B208" s="125" t="s">
        <v>152</v>
      </c>
      <c r="C208" s="121" t="s">
        <v>16</v>
      </c>
      <c r="D208" s="4">
        <v>11</v>
      </c>
      <c r="E208" s="4">
        <v>419</v>
      </c>
      <c r="F208" s="4">
        <v>1374</v>
      </c>
      <c r="G208" s="4">
        <v>3063</v>
      </c>
      <c r="H208" s="4">
        <v>4649</v>
      </c>
      <c r="I208" s="4">
        <v>3687</v>
      </c>
      <c r="J208" s="4">
        <v>2588</v>
      </c>
      <c r="K208" s="23">
        <v>15791</v>
      </c>
      <c r="M208" s="51" t="s">
        <v>155</v>
      </c>
      <c r="N208" s="121" t="s">
        <v>16</v>
      </c>
      <c r="O208" s="12"/>
      <c r="P208" s="12"/>
      <c r="Q208" s="14">
        <f>F208/要介護認定者数!F207</f>
        <v>5.0888888888888886</v>
      </c>
      <c r="R208" s="14">
        <f>G208/要介護認定者数!G207</f>
        <v>8.6770538243626056</v>
      </c>
      <c r="S208" s="14">
        <f>H208/要介護認定者数!H207</f>
        <v>18.375494071146246</v>
      </c>
      <c r="T208" s="14">
        <f>I208/要介護認定者数!I207</f>
        <v>16.100436681222707</v>
      </c>
      <c r="U208" s="14">
        <f>J208/要介護認定者数!J207</f>
        <v>14.959537572254336</v>
      </c>
      <c r="V208" s="27">
        <f>K208/要介護認定者数!K207</f>
        <v>9.2345029239766081</v>
      </c>
    </row>
    <row r="209" spans="2:22" ht="19.5" customHeight="1" x14ac:dyDescent="0.15">
      <c r="B209" s="125" t="s">
        <v>152</v>
      </c>
      <c r="C209" s="121" t="s">
        <v>17</v>
      </c>
      <c r="D209" s="4">
        <v>82</v>
      </c>
      <c r="E209" s="4">
        <v>346</v>
      </c>
      <c r="F209" s="4">
        <v>1646</v>
      </c>
      <c r="G209" s="4">
        <v>2789</v>
      </c>
      <c r="H209" s="4">
        <v>3606</v>
      </c>
      <c r="I209" s="4">
        <v>3914</v>
      </c>
      <c r="J209" s="4">
        <v>2823</v>
      </c>
      <c r="K209" s="23">
        <v>15206</v>
      </c>
      <c r="M209" s="51" t="s">
        <v>155</v>
      </c>
      <c r="N209" s="121" t="s">
        <v>17</v>
      </c>
      <c r="O209" s="12"/>
      <c r="P209" s="12"/>
      <c r="Q209" s="14">
        <f>F209/要介護認定者数!F208</f>
        <v>4.584958217270195</v>
      </c>
      <c r="R209" s="14">
        <f>G209/要介護認定者数!G208</f>
        <v>7.2819843342036554</v>
      </c>
      <c r="S209" s="14">
        <f>H209/要介護認定者数!H208</f>
        <v>14.252964426877471</v>
      </c>
      <c r="T209" s="14">
        <f>I209/要介護認定者数!I208</f>
        <v>18.462264150943398</v>
      </c>
      <c r="U209" s="14">
        <f>J209/要介護認定者数!J208</f>
        <v>16.803571428571427</v>
      </c>
      <c r="V209" s="27">
        <f>K209/要介護認定者数!K208</f>
        <v>8.3457738748627879</v>
      </c>
    </row>
    <row r="210" spans="2:22" ht="19.5" customHeight="1" x14ac:dyDescent="0.15">
      <c r="B210" s="125" t="s">
        <v>152</v>
      </c>
      <c r="C210" s="121" t="s">
        <v>18</v>
      </c>
      <c r="D210" s="4">
        <v>80</v>
      </c>
      <c r="E210" s="4">
        <v>172</v>
      </c>
      <c r="F210" s="4">
        <v>945</v>
      </c>
      <c r="G210" s="4">
        <v>2070</v>
      </c>
      <c r="H210" s="4">
        <v>1707</v>
      </c>
      <c r="I210" s="4">
        <v>1461</v>
      </c>
      <c r="J210" s="4">
        <v>1211</v>
      </c>
      <c r="K210" s="23">
        <v>7646</v>
      </c>
      <c r="M210" s="51" t="s">
        <v>155</v>
      </c>
      <c r="N210" s="121" t="s">
        <v>18</v>
      </c>
      <c r="O210" s="12"/>
      <c r="P210" s="12"/>
      <c r="Q210" s="14">
        <f>F210/要介護認定者数!F209</f>
        <v>5.90625</v>
      </c>
      <c r="R210" s="14">
        <f>G210/要介護認定者数!G209</f>
        <v>12.545454545454545</v>
      </c>
      <c r="S210" s="14">
        <f>H210/要介護認定者数!H209</f>
        <v>14.71551724137931</v>
      </c>
      <c r="T210" s="14">
        <f>I210/要介護認定者数!I209</f>
        <v>11.78225806451613</v>
      </c>
      <c r="U210" s="14">
        <f>J210/要介護認定者数!J209</f>
        <v>10.439655172413794</v>
      </c>
      <c r="V210" s="27">
        <f>K210/要介護認定者数!K209</f>
        <v>9.0915576694411406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80</v>
      </c>
      <c r="E211" s="147">
        <f t="shared" ref="E211" si="177">SUM(E212:E215)</f>
        <v>407</v>
      </c>
      <c r="F211" s="130">
        <f t="shared" ref="F211" si="178">SUM(F212:F215)</f>
        <v>3193</v>
      </c>
      <c r="G211" s="130">
        <f t="shared" ref="G211" si="179">SUM(G212:G215)</f>
        <v>6614</v>
      </c>
      <c r="H211" s="130">
        <f t="shared" ref="H211" si="180">SUM(H212:H215)</f>
        <v>9561</v>
      </c>
      <c r="I211" s="130">
        <f t="shared" ref="I211" si="181">SUM(I212:I215)</f>
        <v>9130</v>
      </c>
      <c r="J211" s="130">
        <f t="shared" ref="J211" si="182">SUM(J212:J215)</f>
        <v>4980</v>
      </c>
      <c r="K211" s="144">
        <f t="shared" ref="K211" si="183">SUM(K212:K215)</f>
        <v>33965</v>
      </c>
      <c r="M211" s="125" t="s">
        <v>155</v>
      </c>
      <c r="N211" s="122" t="s">
        <v>169</v>
      </c>
      <c r="O211" s="12"/>
      <c r="P211" s="12"/>
      <c r="Q211" s="14">
        <f>F211/要介護認定者数!F210</f>
        <v>5.6916221033868091</v>
      </c>
      <c r="R211" s="14">
        <f>G211/要介護認定者数!G210</f>
        <v>10.144171779141104</v>
      </c>
      <c r="S211" s="14">
        <f>H211/要介護認定者数!H210</f>
        <v>19.512244897959185</v>
      </c>
      <c r="T211" s="14">
        <f>I211/要介護認定者数!I210</f>
        <v>22.487684729064039</v>
      </c>
      <c r="U211" s="14">
        <f>J211/要介護認定者数!J210</f>
        <v>14.434782608695652</v>
      </c>
      <c r="V211" s="27">
        <f>K211/要介護認定者数!K210</f>
        <v>11.280305546330123</v>
      </c>
    </row>
    <row r="212" spans="2:22" ht="19.5" customHeight="1" x14ac:dyDescent="0.15">
      <c r="B212" s="125" t="s">
        <v>152</v>
      </c>
      <c r="C212" s="121" t="s">
        <v>19</v>
      </c>
      <c r="D212" s="4">
        <v>9</v>
      </c>
      <c r="E212" s="4">
        <v>37</v>
      </c>
      <c r="F212" s="4">
        <v>1091</v>
      </c>
      <c r="G212" s="4">
        <v>2454</v>
      </c>
      <c r="H212" s="4">
        <v>4150</v>
      </c>
      <c r="I212" s="4">
        <v>2884</v>
      </c>
      <c r="J212" s="4">
        <v>1805</v>
      </c>
      <c r="K212" s="23">
        <v>12430</v>
      </c>
      <c r="M212" s="51" t="s">
        <v>155</v>
      </c>
      <c r="N212" s="121" t="s">
        <v>19</v>
      </c>
      <c r="O212" s="12"/>
      <c r="P212" s="12"/>
      <c r="Q212" s="14">
        <f>F212/要介護認定者数!F211</f>
        <v>5.4550000000000001</v>
      </c>
      <c r="R212" s="14">
        <f>G212/要介護認定者数!G211</f>
        <v>11.256880733944953</v>
      </c>
      <c r="S212" s="14">
        <f>H212/要介護認定者数!H211</f>
        <v>22.432432432432432</v>
      </c>
      <c r="T212" s="14">
        <f>I212/要介護認定者数!I211</f>
        <v>20.89855072463768</v>
      </c>
      <c r="U212" s="14">
        <f>J212/要介護認定者数!J211</f>
        <v>14.795081967213115</v>
      </c>
      <c r="V212" s="27">
        <f>K212/要介護認定者数!K211</f>
        <v>11.793168880455408</v>
      </c>
    </row>
    <row r="213" spans="2:22" ht="19.5" customHeight="1" x14ac:dyDescent="0.15">
      <c r="B213" s="125" t="s">
        <v>152</v>
      </c>
      <c r="C213" s="121" t="s">
        <v>20</v>
      </c>
      <c r="D213" s="4">
        <v>3</v>
      </c>
      <c r="E213" s="4">
        <v>155</v>
      </c>
      <c r="F213" s="4">
        <v>558</v>
      </c>
      <c r="G213" s="4">
        <v>1317</v>
      </c>
      <c r="H213" s="4">
        <v>1111</v>
      </c>
      <c r="I213" s="4">
        <v>1523</v>
      </c>
      <c r="J213" s="4">
        <v>865</v>
      </c>
      <c r="K213" s="23">
        <v>5532</v>
      </c>
      <c r="M213" s="51" t="s">
        <v>155</v>
      </c>
      <c r="N213" s="121" t="s">
        <v>20</v>
      </c>
      <c r="O213" s="12"/>
      <c r="P213" s="12"/>
      <c r="Q213" s="14">
        <f>F213/要介護認定者数!F212</f>
        <v>6.2</v>
      </c>
      <c r="R213" s="14">
        <f>G213/要介護認定者数!G212</f>
        <v>9.9772727272727266</v>
      </c>
      <c r="S213" s="14">
        <f>H213/要介護認定者数!H212</f>
        <v>12.770114942528735</v>
      </c>
      <c r="T213" s="14">
        <f>I213/要介護認定者数!I212</f>
        <v>17.709302325581394</v>
      </c>
      <c r="U213" s="14">
        <f>J213/要介護認定者数!J212</f>
        <v>14.913793103448276</v>
      </c>
      <c r="V213" s="27">
        <f>K213/要介護認定者数!K212</f>
        <v>9.7738515901060072</v>
      </c>
    </row>
    <row r="214" spans="2:22" ht="19.5" customHeight="1" x14ac:dyDescent="0.15">
      <c r="B214" s="125" t="s">
        <v>152</v>
      </c>
      <c r="C214" s="121" t="s">
        <v>114</v>
      </c>
      <c r="D214" s="4">
        <v>56</v>
      </c>
      <c r="E214" s="4">
        <v>211</v>
      </c>
      <c r="F214" s="4">
        <v>1315</v>
      </c>
      <c r="G214" s="4">
        <v>1789</v>
      </c>
      <c r="H214" s="4">
        <v>3297</v>
      </c>
      <c r="I214" s="4">
        <v>3570</v>
      </c>
      <c r="J214" s="4">
        <v>1855</v>
      </c>
      <c r="K214" s="23">
        <v>12093</v>
      </c>
      <c r="M214" s="51" t="s">
        <v>155</v>
      </c>
      <c r="N214" s="121" t="s">
        <v>114</v>
      </c>
      <c r="O214" s="12"/>
      <c r="P214" s="12"/>
      <c r="Q214" s="14">
        <f>F214/要介護認定者数!F213</f>
        <v>5.6196581196581192</v>
      </c>
      <c r="R214" s="14">
        <f>G214/要介護認定者数!G213</f>
        <v>7.0433070866141732</v>
      </c>
      <c r="S214" s="14">
        <f>H214/要介護認定者数!H213</f>
        <v>19.394117647058824</v>
      </c>
      <c r="T214" s="14">
        <f>I214/要介護認定者数!I213</f>
        <v>24.285714285714285</v>
      </c>
      <c r="U214" s="14">
        <f>J214/要介護認定者数!J213</f>
        <v>13.540145985401459</v>
      </c>
      <c r="V214" s="27">
        <f>K214/要介護認定者数!K213</f>
        <v>10.617208077260756</v>
      </c>
    </row>
    <row r="215" spans="2:22" ht="19.5" customHeight="1" x14ac:dyDescent="0.15">
      <c r="B215" s="125" t="s">
        <v>152</v>
      </c>
      <c r="C215" s="121" t="s">
        <v>22</v>
      </c>
      <c r="D215" s="4">
        <v>12</v>
      </c>
      <c r="E215" s="4">
        <v>4</v>
      </c>
      <c r="F215" s="4">
        <v>229</v>
      </c>
      <c r="G215" s="4">
        <v>1054</v>
      </c>
      <c r="H215" s="4">
        <v>1003</v>
      </c>
      <c r="I215" s="4">
        <v>1153</v>
      </c>
      <c r="J215" s="4">
        <v>455</v>
      </c>
      <c r="K215" s="23">
        <v>3910</v>
      </c>
      <c r="M215" s="125" t="s">
        <v>155</v>
      </c>
      <c r="N215" s="121" t="s">
        <v>22</v>
      </c>
      <c r="O215" s="12"/>
      <c r="P215" s="12"/>
      <c r="Q215" s="14">
        <f>F215/要介護認定者数!F214</f>
        <v>6.1891891891891895</v>
      </c>
      <c r="R215" s="14">
        <f>G215/要介護認定者数!G214</f>
        <v>21.958333333333332</v>
      </c>
      <c r="S215" s="14">
        <f>H215/要介護認定者数!H214</f>
        <v>20.895833333333332</v>
      </c>
      <c r="T215" s="14">
        <f>I215/要介護認定者数!I214</f>
        <v>32.942857142857143</v>
      </c>
      <c r="U215" s="14">
        <f>J215/要介護認定者数!J214</f>
        <v>16.25</v>
      </c>
      <c r="V215" s="27">
        <f>K215/要介護認定者数!K214</f>
        <v>15.515873015873016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594</v>
      </c>
      <c r="E216" s="147">
        <f t="shared" ref="E216" si="184">SUM(E217:E221)</f>
        <v>955</v>
      </c>
      <c r="F216" s="130">
        <f t="shared" ref="F216" si="185">SUM(F217:F221)</f>
        <v>8395</v>
      </c>
      <c r="G216" s="130">
        <f t="shared" ref="G216" si="186">SUM(G217:G221)</f>
        <v>17091</v>
      </c>
      <c r="H216" s="130">
        <f t="shared" ref="H216" si="187">SUM(H217:H221)</f>
        <v>21803</v>
      </c>
      <c r="I216" s="130">
        <f t="shared" ref="I216" si="188">SUM(I217:I221)</f>
        <v>22937</v>
      </c>
      <c r="J216" s="130">
        <f t="shared" ref="J216" si="189">SUM(J217:J221)</f>
        <v>14730</v>
      </c>
      <c r="K216" s="144">
        <f t="shared" ref="K216" si="190">SUM(K217:K221)</f>
        <v>86505</v>
      </c>
      <c r="M216" s="125" t="s">
        <v>155</v>
      </c>
      <c r="N216" s="122" t="s">
        <v>170</v>
      </c>
      <c r="O216" s="12"/>
      <c r="P216" s="12"/>
      <c r="Q216" s="14">
        <f>F216/要介護認定者数!F215</f>
        <v>3.6579520697167758</v>
      </c>
      <c r="R216" s="14">
        <f>G216/要介護認定者数!G215</f>
        <v>8.6144153225806459</v>
      </c>
      <c r="S216" s="14">
        <f>H216/要介護認定者数!H215</f>
        <v>14.250326797385622</v>
      </c>
      <c r="T216" s="14">
        <f>I216/要介護認定者数!I215</f>
        <v>13.532153392330384</v>
      </c>
      <c r="U216" s="14">
        <f>J216/要介護認定者数!J215</f>
        <v>11.737051792828685</v>
      </c>
      <c r="V216" s="27">
        <f>K216/要介護認定者数!K215</f>
        <v>7.8157752078062881</v>
      </c>
    </row>
    <row r="217" spans="2:22" ht="19.5" customHeight="1" x14ac:dyDescent="0.15">
      <c r="B217" s="125" t="s">
        <v>152</v>
      </c>
      <c r="C217" s="121" t="s">
        <v>23</v>
      </c>
      <c r="D217" s="4">
        <v>294</v>
      </c>
      <c r="E217" s="4">
        <v>337</v>
      </c>
      <c r="F217" s="4">
        <v>5726</v>
      </c>
      <c r="G217" s="4">
        <v>11401</v>
      </c>
      <c r="H217" s="4">
        <v>12872</v>
      </c>
      <c r="I217" s="4">
        <v>15315</v>
      </c>
      <c r="J217" s="4">
        <v>9430</v>
      </c>
      <c r="K217" s="23">
        <v>55375</v>
      </c>
      <c r="M217" s="51" t="s">
        <v>155</v>
      </c>
      <c r="N217" s="121" t="s">
        <v>23</v>
      </c>
      <c r="O217" s="12"/>
      <c r="P217" s="12"/>
      <c r="Q217" s="14">
        <f>F217/要介護認定者数!F216</f>
        <v>3.7013574660633486</v>
      </c>
      <c r="R217" s="14">
        <f>G217/要介護認定者数!G216</f>
        <v>9.9052997393570816</v>
      </c>
      <c r="S217" s="14">
        <f>H217/要介護認定者数!H216</f>
        <v>14.967441860465117</v>
      </c>
      <c r="T217" s="14">
        <f>I217/要介護認定者数!I216</f>
        <v>14.206864564007422</v>
      </c>
      <c r="U217" s="14">
        <f>J217/要介護認定者数!J216</f>
        <v>12.089743589743589</v>
      </c>
      <c r="V217" s="27">
        <f>K217/要介護認定者数!K216</f>
        <v>7.9607533064979874</v>
      </c>
    </row>
    <row r="218" spans="2:22" ht="19.5" customHeight="1" x14ac:dyDescent="0.15">
      <c r="B218" s="125" t="s">
        <v>152</v>
      </c>
      <c r="C218" s="121" t="s">
        <v>24</v>
      </c>
      <c r="D218" s="4">
        <v>0</v>
      </c>
      <c r="E218" s="4">
        <v>0</v>
      </c>
      <c r="F218" s="4">
        <v>154</v>
      </c>
      <c r="G218" s="4">
        <v>379</v>
      </c>
      <c r="H218" s="4">
        <v>792</v>
      </c>
      <c r="I218" s="4">
        <v>533</v>
      </c>
      <c r="J218" s="4">
        <v>143</v>
      </c>
      <c r="K218" s="23">
        <v>2001</v>
      </c>
      <c r="M218" s="51" t="s">
        <v>155</v>
      </c>
      <c r="N218" s="121" t="s">
        <v>24</v>
      </c>
      <c r="O218" s="12"/>
      <c r="P218" s="12"/>
      <c r="Q218" s="14">
        <f>F218/要介護認定者数!F217</f>
        <v>1.8333333333333333</v>
      </c>
      <c r="R218" s="14">
        <f>G218/要介護認定者数!G217</f>
        <v>3.3539823008849559</v>
      </c>
      <c r="S218" s="14">
        <f>H218/要介護認定者数!H217</f>
        <v>9.4285714285714288</v>
      </c>
      <c r="T218" s="14">
        <f>I218/要介護認定者数!I217</f>
        <v>10.450980392156863</v>
      </c>
      <c r="U218" s="14">
        <f>J218/要介護認定者数!J217</f>
        <v>3.8648648648648649</v>
      </c>
      <c r="V218" s="27">
        <f>K218/要介護認定者数!K217</f>
        <v>4.8567961165048548</v>
      </c>
    </row>
    <row r="219" spans="2:22" ht="19.5" customHeight="1" x14ac:dyDescent="0.15">
      <c r="B219" s="125" t="s">
        <v>152</v>
      </c>
      <c r="C219" s="121" t="s">
        <v>25</v>
      </c>
      <c r="D219" s="4">
        <v>0</v>
      </c>
      <c r="E219" s="4">
        <v>78</v>
      </c>
      <c r="F219" s="4">
        <v>528</v>
      </c>
      <c r="G219" s="4">
        <v>2713</v>
      </c>
      <c r="H219" s="4">
        <v>4447</v>
      </c>
      <c r="I219" s="4">
        <v>4356</v>
      </c>
      <c r="J219" s="4">
        <v>2281</v>
      </c>
      <c r="K219" s="23">
        <v>14403</v>
      </c>
      <c r="M219" s="51" t="s">
        <v>155</v>
      </c>
      <c r="N219" s="121" t="s">
        <v>25</v>
      </c>
      <c r="O219" s="12"/>
      <c r="P219" s="12"/>
      <c r="Q219" s="14">
        <f>F219/要介護認定者数!F218</f>
        <v>2.5507246376811592</v>
      </c>
      <c r="R219" s="14">
        <f>G219/要介護認定者数!G218</f>
        <v>6.7487562189054726</v>
      </c>
      <c r="S219" s="14">
        <f>H219/要介護認定者数!H218</f>
        <v>16.349264705882351</v>
      </c>
      <c r="T219" s="14">
        <f>I219/要介護認定者数!I218</f>
        <v>17.852459016393443</v>
      </c>
      <c r="U219" s="14">
        <f>J219/要介護認定者数!J218</f>
        <v>10.810426540284361</v>
      </c>
      <c r="V219" s="27">
        <f>K219/要介護認定者数!K218</f>
        <v>9.6859448554135845</v>
      </c>
    </row>
    <row r="220" spans="2:22" ht="19.5" customHeight="1" x14ac:dyDescent="0.15">
      <c r="B220" s="125" t="s">
        <v>152</v>
      </c>
      <c r="C220" s="121" t="s">
        <v>26</v>
      </c>
      <c r="D220" s="4">
        <v>0</v>
      </c>
      <c r="E220" s="4">
        <v>46</v>
      </c>
      <c r="F220" s="4">
        <v>439</v>
      </c>
      <c r="G220" s="4">
        <v>617</v>
      </c>
      <c r="H220" s="4">
        <v>1264</v>
      </c>
      <c r="I220" s="4">
        <v>274</v>
      </c>
      <c r="J220" s="4">
        <v>557</v>
      </c>
      <c r="K220" s="23">
        <v>3197</v>
      </c>
      <c r="M220" s="51" t="s">
        <v>155</v>
      </c>
      <c r="N220" s="121" t="s">
        <v>26</v>
      </c>
      <c r="O220" s="12"/>
      <c r="P220" s="12"/>
      <c r="Q220" s="14">
        <f>F220/要介護認定者数!F219</f>
        <v>2.2746113989637307</v>
      </c>
      <c r="R220" s="14">
        <f>G220/要介護認定者数!G219</f>
        <v>4.0860927152317883</v>
      </c>
      <c r="S220" s="14">
        <f>H220/要介護認定者数!H219</f>
        <v>9.0285714285714285</v>
      </c>
      <c r="T220" s="14">
        <f>I220/要介護認定者数!I219</f>
        <v>2.2644628099173554</v>
      </c>
      <c r="U220" s="14">
        <f>J220/要介護認定者数!J219</f>
        <v>5.802083333333333</v>
      </c>
      <c r="V220" s="27">
        <f>K220/要介護認定者数!K219</f>
        <v>3.5881032547699214</v>
      </c>
    </row>
    <row r="221" spans="2:22" ht="19.5" customHeight="1" x14ac:dyDescent="0.15">
      <c r="B221" s="125" t="s">
        <v>152</v>
      </c>
      <c r="C221" s="121" t="s">
        <v>27</v>
      </c>
      <c r="D221" s="4">
        <v>300</v>
      </c>
      <c r="E221" s="4">
        <v>494</v>
      </c>
      <c r="F221" s="4">
        <v>1548</v>
      </c>
      <c r="G221" s="4">
        <v>1981</v>
      </c>
      <c r="H221" s="4">
        <v>2428</v>
      </c>
      <c r="I221" s="4">
        <v>2459</v>
      </c>
      <c r="J221" s="4">
        <v>2319</v>
      </c>
      <c r="K221" s="23">
        <v>11529</v>
      </c>
      <c r="M221" s="51" t="s">
        <v>155</v>
      </c>
      <c r="N221" s="121" t="s">
        <v>27</v>
      </c>
      <c r="O221" s="12"/>
      <c r="P221" s="12"/>
      <c r="Q221" s="14">
        <f>F221/要介護認定者数!F220</f>
        <v>5.8636363636363633</v>
      </c>
      <c r="R221" s="14">
        <f>G221/要介護認定者数!G220</f>
        <v>11.862275449101796</v>
      </c>
      <c r="S221" s="14">
        <f>H221/要介護認定者数!H220</f>
        <v>13.954022988505747</v>
      </c>
      <c r="T221" s="14">
        <f>I221/要介護認定者数!I220</f>
        <v>12.233830845771145</v>
      </c>
      <c r="U221" s="14">
        <f>J221/要介護認定者数!J220</f>
        <v>17.702290076335878</v>
      </c>
      <c r="V221" s="27">
        <f>K221/要介護認定者数!K220</f>
        <v>8.7208774583963695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164</v>
      </c>
      <c r="E222" s="147">
        <f t="shared" ref="E222" si="191">SUM(E223)</f>
        <v>393</v>
      </c>
      <c r="F222" s="130">
        <f t="shared" ref="F222" si="192">SUM(F223)</f>
        <v>2659</v>
      </c>
      <c r="G222" s="130">
        <f t="shared" ref="G222" si="193">SUM(G223)</f>
        <v>6507</v>
      </c>
      <c r="H222" s="130">
        <f t="shared" ref="H222" si="194">SUM(H223)</f>
        <v>9711</v>
      </c>
      <c r="I222" s="130">
        <f t="shared" ref="I222" si="195">SUM(I223)</f>
        <v>10269</v>
      </c>
      <c r="J222" s="130">
        <f t="shared" ref="J222" si="196">SUM(J223)</f>
        <v>7305</v>
      </c>
      <c r="K222" s="144">
        <f t="shared" ref="K222" si="197">SUM(K223)</f>
        <v>37008</v>
      </c>
      <c r="M222" s="125" t="s">
        <v>155</v>
      </c>
      <c r="N222" s="122" t="s">
        <v>171</v>
      </c>
      <c r="O222" s="12"/>
      <c r="P222" s="12"/>
      <c r="Q222" s="14">
        <f>F222/要介護認定者数!F221</f>
        <v>2.6510468594217347</v>
      </c>
      <c r="R222" s="14">
        <f>G222/要介護認定者数!G221</f>
        <v>5.6780104712041881</v>
      </c>
      <c r="S222" s="14">
        <f>H222/要介護認定者数!H221</f>
        <v>11.915337423312883</v>
      </c>
      <c r="T222" s="14">
        <f>I222/要介護認定者数!I221</f>
        <v>14.796829971181555</v>
      </c>
      <c r="U222" s="14">
        <f>J222/要介護認定者数!J221</f>
        <v>13.044642857142858</v>
      </c>
      <c r="V222" s="27">
        <f>K222/要介護認定者数!K221</f>
        <v>6.9786913068074679</v>
      </c>
    </row>
    <row r="223" spans="2:22" ht="19.5" customHeight="1" x14ac:dyDescent="0.15">
      <c r="B223" s="125" t="s">
        <v>152</v>
      </c>
      <c r="C223" s="121" t="s">
        <v>28</v>
      </c>
      <c r="D223" s="4">
        <v>164</v>
      </c>
      <c r="E223" s="4">
        <v>393</v>
      </c>
      <c r="F223" s="4">
        <v>2659</v>
      </c>
      <c r="G223" s="4">
        <v>6507</v>
      </c>
      <c r="H223" s="4">
        <v>9711</v>
      </c>
      <c r="I223" s="4">
        <v>10269</v>
      </c>
      <c r="J223" s="4">
        <v>7305</v>
      </c>
      <c r="K223" s="23">
        <v>37008</v>
      </c>
      <c r="M223" s="51" t="s">
        <v>155</v>
      </c>
      <c r="N223" s="121" t="s">
        <v>28</v>
      </c>
      <c r="O223" s="12"/>
      <c r="P223" s="12"/>
      <c r="Q223" s="14">
        <f>F223/要介護認定者数!F222</f>
        <v>2.6510468594217347</v>
      </c>
      <c r="R223" s="14">
        <f>G223/要介護認定者数!G222</f>
        <v>5.6780104712041881</v>
      </c>
      <c r="S223" s="14">
        <f>H223/要介護認定者数!H222</f>
        <v>11.915337423312883</v>
      </c>
      <c r="T223" s="14">
        <f>I223/要介護認定者数!I222</f>
        <v>14.796829971181555</v>
      </c>
      <c r="U223" s="14">
        <f>J223/要介護認定者数!J222</f>
        <v>13.044642857142858</v>
      </c>
      <c r="V223" s="27">
        <f>K223/要介護認定者数!K222</f>
        <v>6.9786913068074679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1364</v>
      </c>
      <c r="E224" s="147">
        <f t="shared" ref="E224" si="198">SUM(E225:E227)</f>
        <v>3455</v>
      </c>
      <c r="F224" s="130">
        <f t="shared" ref="F224" si="199">SUM(F225:F227)</f>
        <v>10875</v>
      </c>
      <c r="G224" s="130">
        <f t="shared" ref="G224" si="200">SUM(G225:G227)</f>
        <v>15356</v>
      </c>
      <c r="H224" s="130">
        <f t="shared" ref="H224" si="201">SUM(H225:H227)</f>
        <v>17751</v>
      </c>
      <c r="I224" s="130">
        <f t="shared" ref="I224" si="202">SUM(I225:I227)</f>
        <v>17446</v>
      </c>
      <c r="J224" s="130">
        <f t="shared" ref="J224" si="203">SUM(J225:J227)</f>
        <v>10236</v>
      </c>
      <c r="K224" s="144">
        <f t="shared" ref="K224" si="204">SUM(K225:K227)</f>
        <v>76483</v>
      </c>
      <c r="M224" s="125" t="s">
        <v>155</v>
      </c>
      <c r="N224" s="122" t="s">
        <v>172</v>
      </c>
      <c r="O224" s="12"/>
      <c r="P224" s="12"/>
      <c r="Q224" s="14">
        <f>F224/要介護認定者数!F223</f>
        <v>6.1164229471316087</v>
      </c>
      <c r="R224" s="14">
        <f>G224/要介護認定者数!G223</f>
        <v>9.4848672019765292</v>
      </c>
      <c r="S224" s="14">
        <f>H224/要介護認定者数!H223</f>
        <v>14.212169735788631</v>
      </c>
      <c r="T224" s="14">
        <f>I224/要介護認定者数!I223</f>
        <v>12.381831085876508</v>
      </c>
      <c r="U224" s="14">
        <f>J224/要介護認定者数!J223</f>
        <v>11.671607753705816</v>
      </c>
      <c r="V224" s="27">
        <f>K224/要介護認定者数!K223</f>
        <v>7.1186708860759493</v>
      </c>
    </row>
    <row r="225" spans="2:24" ht="19.5" customHeight="1" x14ac:dyDescent="0.15">
      <c r="B225" s="125" t="s">
        <v>152</v>
      </c>
      <c r="C225" s="121" t="s">
        <v>29</v>
      </c>
      <c r="D225" s="4">
        <v>1134</v>
      </c>
      <c r="E225" s="4">
        <v>2943</v>
      </c>
      <c r="F225" s="4">
        <v>8450</v>
      </c>
      <c r="G225" s="4">
        <v>11096</v>
      </c>
      <c r="H225" s="4">
        <v>13570</v>
      </c>
      <c r="I225" s="4">
        <v>12037</v>
      </c>
      <c r="J225" s="4">
        <v>8746</v>
      </c>
      <c r="K225" s="23">
        <v>57976</v>
      </c>
      <c r="M225" s="51" t="s">
        <v>155</v>
      </c>
      <c r="N225" s="121" t="s">
        <v>29</v>
      </c>
      <c r="O225" s="12"/>
      <c r="P225" s="12"/>
      <c r="Q225" s="14">
        <f>F225/要介護認定者数!F224</f>
        <v>6.044349070100143</v>
      </c>
      <c r="R225" s="14">
        <f>G225/要介護認定者数!G224</f>
        <v>9.0138099106417542</v>
      </c>
      <c r="S225" s="14">
        <f>H225/要介護認定者数!H224</f>
        <v>13.818737270875763</v>
      </c>
      <c r="T225" s="14">
        <f>I225/要介護認定者数!I224</f>
        <v>11.155699721964782</v>
      </c>
      <c r="U225" s="14">
        <f>J225/要介護認定者数!J224</f>
        <v>12.786549707602338</v>
      </c>
      <c r="V225" s="27">
        <f>K225/要介護認定者数!K224</f>
        <v>6.9117787315212205</v>
      </c>
    </row>
    <row r="226" spans="2:24" ht="19.5" customHeight="1" x14ac:dyDescent="0.15">
      <c r="B226" s="125" t="s">
        <v>152</v>
      </c>
      <c r="C226" s="121" t="s">
        <v>30</v>
      </c>
      <c r="D226" s="4">
        <v>115</v>
      </c>
      <c r="E226" s="4">
        <v>343</v>
      </c>
      <c r="F226" s="4">
        <v>1700</v>
      </c>
      <c r="G226" s="4">
        <v>3189</v>
      </c>
      <c r="H226" s="4">
        <v>3775</v>
      </c>
      <c r="I226" s="4">
        <v>5100</v>
      </c>
      <c r="J226" s="4">
        <v>1367</v>
      </c>
      <c r="K226" s="23">
        <v>15589</v>
      </c>
      <c r="M226" s="51" t="s">
        <v>155</v>
      </c>
      <c r="N226" s="121" t="s">
        <v>30</v>
      </c>
      <c r="O226" s="12"/>
      <c r="P226" s="12"/>
      <c r="Q226" s="14">
        <f>F226/要介護認定者数!F225</f>
        <v>6.0070671378091873</v>
      </c>
      <c r="R226" s="14">
        <f>G226/要介護認定者数!G225</f>
        <v>10.320388349514563</v>
      </c>
      <c r="S226" s="14">
        <f>H226/要介護認定者数!H225</f>
        <v>18.969849246231156</v>
      </c>
      <c r="T226" s="14">
        <f>I226/要介護認定者数!I225</f>
        <v>20</v>
      </c>
      <c r="U226" s="14">
        <f>J226/要介護認定者数!J225</f>
        <v>8.5974842767295598</v>
      </c>
      <c r="V226" s="27">
        <f>K226/要介護認定者数!K225</f>
        <v>8.5</v>
      </c>
    </row>
    <row r="227" spans="2:24" ht="19.5" customHeight="1" x14ac:dyDescent="0.15">
      <c r="B227" s="125" t="s">
        <v>152</v>
      </c>
      <c r="C227" s="121" t="s">
        <v>31</v>
      </c>
      <c r="D227" s="4">
        <v>115</v>
      </c>
      <c r="E227" s="4">
        <v>169</v>
      </c>
      <c r="F227" s="4">
        <v>725</v>
      </c>
      <c r="G227" s="4">
        <v>1071</v>
      </c>
      <c r="H227" s="4">
        <v>406</v>
      </c>
      <c r="I227" s="4">
        <v>309</v>
      </c>
      <c r="J227" s="4">
        <v>123</v>
      </c>
      <c r="K227" s="23">
        <v>2918</v>
      </c>
      <c r="M227" s="51" t="s">
        <v>155</v>
      </c>
      <c r="N227" s="121" t="s">
        <v>31</v>
      </c>
      <c r="O227" s="12"/>
      <c r="P227" s="12"/>
      <c r="Q227" s="14">
        <f>F227/要介護認定者数!F226</f>
        <v>7.4742268041237114</v>
      </c>
      <c r="R227" s="14">
        <f>G227/要介護認定者数!G226</f>
        <v>13.556962025316455</v>
      </c>
      <c r="S227" s="14">
        <f>H227/要介護認定者数!H226</f>
        <v>5.9705882352941178</v>
      </c>
      <c r="T227" s="14">
        <f>I227/要介護認定者数!I226</f>
        <v>4.12</v>
      </c>
      <c r="U227" s="14">
        <f>J227/要介護認定者数!J226</f>
        <v>3.6176470588235294</v>
      </c>
      <c r="V227" s="27">
        <f>K227/要介護認定者数!K226</f>
        <v>5.5900383141762449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66</v>
      </c>
      <c r="E228" s="147">
        <f t="shared" ref="E228" si="205">SUM(E229)</f>
        <v>175</v>
      </c>
      <c r="F228" s="130">
        <f t="shared" ref="F228" si="206">SUM(F229)</f>
        <v>2511</v>
      </c>
      <c r="G228" s="130">
        <f t="shared" ref="G228" si="207">SUM(G229)</f>
        <v>6950</v>
      </c>
      <c r="H228" s="130">
        <f t="shared" ref="H228" si="208">SUM(H229)</f>
        <v>9518</v>
      </c>
      <c r="I228" s="130">
        <f t="shared" ref="I228" si="209">SUM(I229)</f>
        <v>11262</v>
      </c>
      <c r="J228" s="130">
        <f t="shared" ref="J228" si="210">SUM(J229)</f>
        <v>8787</v>
      </c>
      <c r="K228" s="144">
        <f t="shared" ref="K228" si="211">SUM(K229)</f>
        <v>39269</v>
      </c>
      <c r="M228" s="125" t="s">
        <v>155</v>
      </c>
      <c r="N228" s="122" t="s">
        <v>173</v>
      </c>
      <c r="O228" s="12"/>
      <c r="P228" s="12"/>
      <c r="Q228" s="14">
        <f>F228/要介護認定者数!F227</f>
        <v>2.7623762376237622</v>
      </c>
      <c r="R228" s="14">
        <f>G228/要介護認定者数!G227</f>
        <v>6.9085487077534795</v>
      </c>
      <c r="S228" s="14">
        <f>H228/要介護認定者数!H227</f>
        <v>11.649938800489597</v>
      </c>
      <c r="T228" s="14">
        <f>I228/要介護認定者数!I227</f>
        <v>14.779527559055119</v>
      </c>
      <c r="U228" s="14">
        <f>J228/要介護認定者数!J227</f>
        <v>14.918505942275042</v>
      </c>
      <c r="V228" s="27">
        <f>K228/要介護認定者数!K227</f>
        <v>7.7013139831339474</v>
      </c>
    </row>
    <row r="229" spans="2:24" ht="19.5" customHeight="1" x14ac:dyDescent="0.15">
      <c r="B229" s="125" t="s">
        <v>152</v>
      </c>
      <c r="C229" s="121" t="s">
        <v>32</v>
      </c>
      <c r="D229" s="4">
        <v>66</v>
      </c>
      <c r="E229" s="4">
        <v>175</v>
      </c>
      <c r="F229" s="4">
        <v>2511</v>
      </c>
      <c r="G229" s="4">
        <v>6950</v>
      </c>
      <c r="H229" s="4">
        <v>9518</v>
      </c>
      <c r="I229" s="4">
        <v>11262</v>
      </c>
      <c r="J229" s="4">
        <v>8787</v>
      </c>
      <c r="K229" s="23">
        <v>39269</v>
      </c>
      <c r="M229" s="51" t="s">
        <v>155</v>
      </c>
      <c r="N229" s="121" t="s">
        <v>32</v>
      </c>
      <c r="O229" s="12"/>
      <c r="P229" s="12"/>
      <c r="Q229" s="14">
        <f>F229/要介護認定者数!F228</f>
        <v>2.7623762376237622</v>
      </c>
      <c r="R229" s="14">
        <f>G229/要介護認定者数!G228</f>
        <v>6.9085487077534795</v>
      </c>
      <c r="S229" s="14">
        <f>H229/要介護認定者数!H228</f>
        <v>11.649938800489597</v>
      </c>
      <c r="T229" s="14">
        <f>I229/要介護認定者数!I228</f>
        <v>14.779527559055119</v>
      </c>
      <c r="U229" s="14">
        <f>J229/要介護認定者数!J228</f>
        <v>14.918505942275042</v>
      </c>
      <c r="V229" s="27">
        <f>K229/要介護認定者数!K228</f>
        <v>7.7013139831339474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414</v>
      </c>
      <c r="E230" s="147">
        <f t="shared" ref="E230" si="212">SUM(E231:E232)</f>
        <v>915</v>
      </c>
      <c r="F230" s="130">
        <f t="shared" ref="F230" si="213">SUM(F231:F232)</f>
        <v>5013</v>
      </c>
      <c r="G230" s="130">
        <f t="shared" ref="G230" si="214">SUM(G231:G232)</f>
        <v>5521</v>
      </c>
      <c r="H230" s="130">
        <f t="shared" ref="H230" si="215">SUM(H231:H232)</f>
        <v>9420</v>
      </c>
      <c r="I230" s="130">
        <f t="shared" ref="I230" si="216">SUM(I231:I232)</f>
        <v>7422</v>
      </c>
      <c r="J230" s="130">
        <f t="shared" ref="J230" si="217">SUM(J231:J232)</f>
        <v>4619</v>
      </c>
      <c r="K230" s="144">
        <f t="shared" ref="K230" si="218">SUM(K231:K232)</f>
        <v>33324</v>
      </c>
      <c r="M230" s="125" t="s">
        <v>155</v>
      </c>
      <c r="N230" s="122" t="s">
        <v>174</v>
      </c>
      <c r="O230" s="12"/>
      <c r="P230" s="12"/>
      <c r="Q230" s="14">
        <f>F230/要介護認定者数!F229</f>
        <v>4.9535573122529648</v>
      </c>
      <c r="R230" s="14">
        <f>G230/要介護認定者数!G229</f>
        <v>6.7083839611178613</v>
      </c>
      <c r="S230" s="14">
        <f>H230/要介護認定者数!H229</f>
        <v>14.229607250755286</v>
      </c>
      <c r="T230" s="14">
        <f>I230/要介護認定者数!I229</f>
        <v>12.622448979591837</v>
      </c>
      <c r="U230" s="14">
        <f>J230/要介護認定者数!J229</f>
        <v>8.916988416988417</v>
      </c>
      <c r="V230" s="27">
        <f>K230/要介護認定者数!K229</f>
        <v>7.0571791613723001</v>
      </c>
    </row>
    <row r="231" spans="2:24" ht="19.5" customHeight="1" x14ac:dyDescent="0.15">
      <c r="B231" s="125" t="s">
        <v>152</v>
      </c>
      <c r="C231" s="121" t="s">
        <v>33</v>
      </c>
      <c r="D231" s="4">
        <v>412</v>
      </c>
      <c r="E231" s="4">
        <v>911</v>
      </c>
      <c r="F231" s="4">
        <v>4634</v>
      </c>
      <c r="G231" s="4">
        <v>5174</v>
      </c>
      <c r="H231" s="4">
        <v>8650</v>
      </c>
      <c r="I231" s="4">
        <v>6719</v>
      </c>
      <c r="J231" s="4">
        <v>4109</v>
      </c>
      <c r="K231" s="23">
        <v>30609</v>
      </c>
      <c r="M231" s="51" t="s">
        <v>155</v>
      </c>
      <c r="N231" s="121" t="s">
        <v>33</v>
      </c>
      <c r="O231" s="12"/>
      <c r="P231" s="12"/>
      <c r="Q231" s="14">
        <f>F231/要介護認定者数!F230</f>
        <v>5.7780548628428932</v>
      </c>
      <c r="R231" s="14">
        <f>G231/要介護認定者数!G230</f>
        <v>8.0970266040688568</v>
      </c>
      <c r="S231" s="14">
        <f>H231/要介護認定者数!H230</f>
        <v>15.813528336380257</v>
      </c>
      <c r="T231" s="14">
        <f>I231/要介護認定者数!I230</f>
        <v>14.085953878406709</v>
      </c>
      <c r="U231" s="14">
        <f>J231/要介護認定者数!J230</f>
        <v>9.92512077294686</v>
      </c>
      <c r="V231" s="27">
        <f>K231/要介護認定者数!K230</f>
        <v>7.909302325581395</v>
      </c>
    </row>
    <row r="232" spans="2:24" ht="19.5" customHeight="1" x14ac:dyDescent="0.15">
      <c r="B232" s="125" t="s">
        <v>152</v>
      </c>
      <c r="C232" s="121" t="s">
        <v>34</v>
      </c>
      <c r="D232" s="4">
        <v>2</v>
      </c>
      <c r="E232" s="4">
        <v>4</v>
      </c>
      <c r="F232" s="4">
        <v>379</v>
      </c>
      <c r="G232" s="4">
        <v>347</v>
      </c>
      <c r="H232" s="4">
        <v>770</v>
      </c>
      <c r="I232" s="4">
        <v>703</v>
      </c>
      <c r="J232" s="4">
        <v>510</v>
      </c>
      <c r="K232" s="23">
        <v>2715</v>
      </c>
      <c r="M232" s="51" t="s">
        <v>155</v>
      </c>
      <c r="N232" s="121" t="s">
        <v>34</v>
      </c>
      <c r="O232" s="12"/>
      <c r="P232" s="12"/>
      <c r="Q232" s="14">
        <f>F232/要介護認定者数!F231</f>
        <v>1.8047619047619048</v>
      </c>
      <c r="R232" s="14">
        <f>G232/要介護認定者数!G231</f>
        <v>1.8858695652173914</v>
      </c>
      <c r="S232" s="14">
        <f>H232/要介護認定者数!H231</f>
        <v>6.6956521739130439</v>
      </c>
      <c r="T232" s="14">
        <f>I232/要介護認定者数!I231</f>
        <v>6.333333333333333</v>
      </c>
      <c r="U232" s="14">
        <f>J232/要介護認定者数!J231</f>
        <v>4.9038461538461542</v>
      </c>
      <c r="V232" s="27">
        <f>K232/要介護認定者数!K231</f>
        <v>3.186619718309859</v>
      </c>
    </row>
    <row r="233" spans="2:24" ht="19.5" customHeight="1" x14ac:dyDescent="0.15">
      <c r="B233" s="125" t="s">
        <v>152</v>
      </c>
      <c r="C233" s="122" t="s">
        <v>82</v>
      </c>
      <c r="D233" s="96">
        <f>SUM(D189,D190,D200,D206,D211,D216,D222,D224,D228,D230)</f>
        <v>6411</v>
      </c>
      <c r="E233" s="96">
        <f t="shared" ref="E233:K233" si="219">SUM(E189,E190,E200,E206,E211,E216,E222,E224,E228,E230)</f>
        <v>13949</v>
      </c>
      <c r="F233" s="96">
        <f t="shared" si="219"/>
        <v>101935</v>
      </c>
      <c r="G233" s="96">
        <f t="shared" si="219"/>
        <v>171559</v>
      </c>
      <c r="H233" s="96">
        <f t="shared" si="219"/>
        <v>209345</v>
      </c>
      <c r="I233" s="96">
        <f t="shared" si="219"/>
        <v>211590</v>
      </c>
      <c r="J233" s="96">
        <f t="shared" si="219"/>
        <v>136503</v>
      </c>
      <c r="K233" s="107">
        <f t="shared" si="219"/>
        <v>851292</v>
      </c>
      <c r="M233" s="51" t="s">
        <v>155</v>
      </c>
      <c r="N233" s="122" t="s">
        <v>82</v>
      </c>
      <c r="O233" s="12"/>
      <c r="P233" s="12"/>
      <c r="Q233" s="14">
        <f>F233/要介護認定者数!F232</f>
        <v>5.1233916365098509</v>
      </c>
      <c r="R233" s="14">
        <f>G233/要介護認定者数!G232</f>
        <v>9.576811432399241</v>
      </c>
      <c r="S233" s="14">
        <f>H233/要介護認定者数!H232</f>
        <v>15.628592758491974</v>
      </c>
      <c r="T233" s="14">
        <f>I233/要介護認定者数!I232</f>
        <v>15.996824676797459</v>
      </c>
      <c r="U233" s="14">
        <f>J233/要介護認定者数!J232</f>
        <v>13.402356406480118</v>
      </c>
      <c r="V233" s="27">
        <f>K233/要介護認定者数!K232</f>
        <v>8.2275077559462257</v>
      </c>
      <c r="X233" s="11" t="s">
        <v>158</v>
      </c>
    </row>
    <row r="234" spans="2:24" ht="19.5" customHeight="1" thickBot="1" x14ac:dyDescent="0.2">
      <c r="B234" s="29" t="s">
        <v>152</v>
      </c>
      <c r="C234" s="132" t="s">
        <v>44</v>
      </c>
      <c r="D234" s="5">
        <v>136782</v>
      </c>
      <c r="E234" s="5">
        <v>467980</v>
      </c>
      <c r="F234" s="5">
        <v>4039358</v>
      </c>
      <c r="G234" s="5">
        <v>7693631</v>
      </c>
      <c r="H234" s="5">
        <v>12060601</v>
      </c>
      <c r="I234" s="5">
        <v>10245060</v>
      </c>
      <c r="J234" s="5">
        <v>6640366</v>
      </c>
      <c r="K234" s="26">
        <v>41283778</v>
      </c>
      <c r="M234" s="29" t="s">
        <v>155</v>
      </c>
      <c r="N234" s="132" t="s">
        <v>44</v>
      </c>
      <c r="O234" s="15"/>
      <c r="P234" s="15"/>
      <c r="Q234" s="79">
        <f>F234/要介護認定者数!F233</f>
        <v>3.6396055626336912</v>
      </c>
      <c r="R234" s="79">
        <f>G234/要介護認定者数!G233</f>
        <v>7.4969412493812335</v>
      </c>
      <c r="S234" s="79">
        <f>H234/要介護認定者数!H233</f>
        <v>15.748384434685981</v>
      </c>
      <c r="T234" s="79">
        <f>I234/要介護認定者数!I233</f>
        <v>14.455417045863404</v>
      </c>
      <c r="U234" s="79">
        <f>J234/要介護認定者数!J233</f>
        <v>10.973526174714026</v>
      </c>
      <c r="V234" s="80">
        <f>K234/要介護認定者数!K233</f>
        <v>7.0715569910537921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2" manualBreakCount="2">
    <brk id="142" max="22" man="1"/>
    <brk id="188" max="22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zoomScale="70" zoomScaleNormal="60" zoomScaleSheetLayoutView="70" workbookViewId="0">
      <selection activeCell="K51" sqref="K51"/>
    </sheetView>
  </sheetViews>
  <sheetFormatPr defaultRowHeight="13.5" x14ac:dyDescent="0.15"/>
  <cols>
    <col min="1" max="1" width="2.125" style="11" customWidth="1"/>
    <col min="2" max="2" width="9.5" style="11" bestFit="1" customWidth="1"/>
    <col min="3" max="3" width="15.5" style="11" bestFit="1" customWidth="1"/>
    <col min="4" max="5" width="9" style="11"/>
    <col min="6" max="8" width="12.5" style="11" bestFit="1" customWidth="1"/>
    <col min="9" max="10" width="11.625" style="11" bestFit="1" customWidth="1"/>
    <col min="11" max="11" width="13.7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4" ht="14.25" thickBot="1" x14ac:dyDescent="0.2"/>
    <row r="3" spans="2:24" ht="19.5" customHeight="1" thickTop="1" x14ac:dyDescent="0.15">
      <c r="B3" s="291" t="s">
        <v>130</v>
      </c>
      <c r="C3" s="287" t="s">
        <v>176</v>
      </c>
      <c r="D3" s="289" t="s">
        <v>127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128</v>
      </c>
      <c r="P3" s="289"/>
      <c r="Q3" s="289"/>
      <c r="R3" s="289"/>
      <c r="S3" s="289"/>
      <c r="T3" s="289"/>
      <c r="U3" s="289"/>
      <c r="V3" s="290"/>
    </row>
    <row r="4" spans="2:24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4" ht="19.5" customHeight="1" x14ac:dyDescent="0.15">
      <c r="B5" s="125" t="s">
        <v>178</v>
      </c>
      <c r="C5" s="116" t="s">
        <v>0</v>
      </c>
      <c r="D5" s="160">
        <v>122</v>
      </c>
      <c r="E5" s="160">
        <v>212</v>
      </c>
      <c r="F5" s="160">
        <v>5856</v>
      </c>
      <c r="G5" s="160">
        <v>8324</v>
      </c>
      <c r="H5" s="160">
        <v>7378</v>
      </c>
      <c r="I5" s="160">
        <v>7142</v>
      </c>
      <c r="J5" s="160">
        <v>5261</v>
      </c>
      <c r="K5" s="161">
        <f>SUM(D5:J5)</f>
        <v>34295</v>
      </c>
      <c r="M5" s="125" t="s">
        <v>178</v>
      </c>
      <c r="N5" s="121" t="s">
        <v>0</v>
      </c>
      <c r="O5" s="19"/>
      <c r="P5" s="19"/>
      <c r="Q5" s="118">
        <f>F5/要介護認定者数!F4</f>
        <v>0.58239681750372951</v>
      </c>
      <c r="R5" s="118">
        <f>G5/要介護認定者数!G4</f>
        <v>1.3256888039496735</v>
      </c>
      <c r="S5" s="118">
        <f>H5/要介護認定者数!H4</f>
        <v>1.6109170305676856</v>
      </c>
      <c r="T5" s="118">
        <f>I5/要介護認定者数!I4</f>
        <v>1.3838403410191824</v>
      </c>
      <c r="U5" s="118">
        <f>J5/要介護認定者数!J4</f>
        <v>1.437431693989071</v>
      </c>
      <c r="V5" s="119">
        <f>K5/要介護認定者数!K4</f>
        <v>0.77046639108554993</v>
      </c>
      <c r="X5" s="11" t="s">
        <v>181</v>
      </c>
    </row>
    <row r="6" spans="2:24" ht="19.5" customHeight="1" x14ac:dyDescent="0.15">
      <c r="B6" s="125" t="s">
        <v>178</v>
      </c>
      <c r="C6" s="123" t="s">
        <v>166</v>
      </c>
      <c r="D6" s="160">
        <f t="shared" ref="D6:K6" si="0">SUM(D7:D15)</f>
        <v>53</v>
      </c>
      <c r="E6" s="160">
        <f t="shared" si="0"/>
        <v>486</v>
      </c>
      <c r="F6" s="160">
        <f t="shared" si="0"/>
        <v>903</v>
      </c>
      <c r="G6" s="160">
        <f t="shared" si="0"/>
        <v>2899</v>
      </c>
      <c r="H6" s="160">
        <f t="shared" si="0"/>
        <v>3938</v>
      </c>
      <c r="I6" s="160">
        <f t="shared" si="0"/>
        <v>1838</v>
      </c>
      <c r="J6" s="160">
        <f t="shared" si="0"/>
        <v>671</v>
      </c>
      <c r="K6" s="161">
        <f t="shared" si="0"/>
        <v>10788</v>
      </c>
      <c r="M6" s="125" t="s">
        <v>178</v>
      </c>
      <c r="N6" s="122" t="s">
        <v>166</v>
      </c>
      <c r="O6" s="19"/>
      <c r="P6" s="19"/>
      <c r="Q6" s="14">
        <f>F6/要介護認定者数!F5</f>
        <v>0.64777618364418943</v>
      </c>
      <c r="R6" s="14">
        <f>G6/要介護認定者数!G5</f>
        <v>1.4881930184804928</v>
      </c>
      <c r="S6" s="14">
        <f>H6/要介護認定者数!H5</f>
        <v>2.4892541087231352</v>
      </c>
      <c r="T6" s="14">
        <f>I6/要介護認定者数!I5</f>
        <v>1.3377001455604076</v>
      </c>
      <c r="U6" s="14">
        <f>J6/要介護認定者数!J5</f>
        <v>0.74061810154525387</v>
      </c>
      <c r="V6" s="27">
        <f>K6/要介護認定者数!K5</f>
        <v>1.1679116596297499</v>
      </c>
      <c r="X6" s="11" t="s">
        <v>182</v>
      </c>
    </row>
    <row r="7" spans="2:24" ht="19.5" customHeight="1" x14ac:dyDescent="0.15">
      <c r="B7" s="125" t="s">
        <v>178</v>
      </c>
      <c r="C7" s="116" t="s">
        <v>1</v>
      </c>
      <c r="D7" s="160">
        <v>6</v>
      </c>
      <c r="E7" s="160">
        <v>72</v>
      </c>
      <c r="F7" s="160">
        <v>73</v>
      </c>
      <c r="G7" s="160">
        <v>269</v>
      </c>
      <c r="H7" s="160">
        <v>274</v>
      </c>
      <c r="I7" s="160">
        <v>172</v>
      </c>
      <c r="J7" s="160">
        <v>86</v>
      </c>
      <c r="K7" s="161">
        <f t="shared" ref="K7:K15" si="1">SUM(D7:J7)</f>
        <v>952</v>
      </c>
      <c r="M7" s="125" t="s">
        <v>178</v>
      </c>
      <c r="N7" s="121" t="s">
        <v>1</v>
      </c>
      <c r="O7" s="19"/>
      <c r="P7" s="19"/>
      <c r="Q7" s="14">
        <f>F7/要介護認定者数!F6</f>
        <v>0.24745762711864408</v>
      </c>
      <c r="R7" s="14">
        <f>G7/要介護認定者数!G6</f>
        <v>0.5886214442013129</v>
      </c>
      <c r="S7" s="14">
        <f>H7/要介護認定者数!H6</f>
        <v>0.82530120481927716</v>
      </c>
      <c r="T7" s="14">
        <f>I7/要介護認定者数!I6</f>
        <v>0.64905660377358487</v>
      </c>
      <c r="U7" s="14">
        <f>J7/要介護認定者数!J6</f>
        <v>0.39090909090909093</v>
      </c>
      <c r="V7" s="27">
        <f>K7/要介護認定者数!K6</f>
        <v>0.49454545454545457</v>
      </c>
      <c r="X7" s="11" t="s">
        <v>183</v>
      </c>
    </row>
    <row r="8" spans="2:24" ht="19.5" customHeight="1" x14ac:dyDescent="0.15">
      <c r="B8" s="125" t="s">
        <v>178</v>
      </c>
      <c r="C8" s="116" t="s">
        <v>2</v>
      </c>
      <c r="D8" s="160">
        <v>0</v>
      </c>
      <c r="E8" s="160">
        <v>0</v>
      </c>
      <c r="F8" s="160">
        <v>0</v>
      </c>
      <c r="G8" s="160">
        <v>52</v>
      </c>
      <c r="H8" s="160">
        <v>70</v>
      </c>
      <c r="I8" s="160">
        <v>43</v>
      </c>
      <c r="J8" s="160">
        <v>24</v>
      </c>
      <c r="K8" s="161">
        <f t="shared" si="1"/>
        <v>189</v>
      </c>
      <c r="M8" s="125" t="s">
        <v>178</v>
      </c>
      <c r="N8" s="121" t="s">
        <v>2</v>
      </c>
      <c r="O8" s="19"/>
      <c r="P8" s="19"/>
      <c r="Q8" s="14">
        <f>F8/要介護認定者数!F7</f>
        <v>0</v>
      </c>
      <c r="R8" s="14">
        <f>G8/要介護認定者数!G7</f>
        <v>0.33548387096774196</v>
      </c>
      <c r="S8" s="14">
        <f>H8/要介護認定者数!H7</f>
        <v>0.53030303030303028</v>
      </c>
      <c r="T8" s="14">
        <f>I8/要介護認定者数!I7</f>
        <v>0.4942528735632184</v>
      </c>
      <c r="U8" s="14">
        <f>J8/要介護認定者数!J7</f>
        <v>0.36363636363636365</v>
      </c>
      <c r="V8" s="27">
        <f>K8/要介護認定者数!K7</f>
        <v>0.29393468118195959</v>
      </c>
    </row>
    <row r="9" spans="2:24" ht="19.5" customHeight="1" x14ac:dyDescent="0.15">
      <c r="B9" s="125" t="s">
        <v>178</v>
      </c>
      <c r="C9" s="116" t="s">
        <v>3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60">
        <v>23</v>
      </c>
      <c r="J9" s="160">
        <v>19</v>
      </c>
      <c r="K9" s="161">
        <f t="shared" si="1"/>
        <v>42</v>
      </c>
      <c r="M9" s="125" t="s">
        <v>178</v>
      </c>
      <c r="N9" s="121" t="s">
        <v>3</v>
      </c>
      <c r="O9" s="19"/>
      <c r="P9" s="19"/>
      <c r="Q9" s="14">
        <f>F9/要介護認定者数!F8</f>
        <v>0</v>
      </c>
      <c r="R9" s="14">
        <f>G9/要介護認定者数!G8</f>
        <v>0</v>
      </c>
      <c r="S9" s="14">
        <f>H9/要介護認定者数!H8</f>
        <v>0</v>
      </c>
      <c r="T9" s="14">
        <f>I9/要介護認定者数!I8</f>
        <v>0.88461538461538458</v>
      </c>
      <c r="U9" s="14">
        <f>J9/要介護認定者数!J8</f>
        <v>0.90476190476190477</v>
      </c>
      <c r="V9" s="27">
        <f>K9/要介護認定者数!K8</f>
        <v>0.22826086956521738</v>
      </c>
    </row>
    <row r="10" spans="2:24" ht="19.5" customHeight="1" x14ac:dyDescent="0.15">
      <c r="B10" s="125" t="s">
        <v>178</v>
      </c>
      <c r="C10" s="116" t="s">
        <v>4</v>
      </c>
      <c r="D10" s="160">
        <v>5</v>
      </c>
      <c r="E10" s="160">
        <v>39</v>
      </c>
      <c r="F10" s="160">
        <v>112</v>
      </c>
      <c r="G10" s="160">
        <v>300</v>
      </c>
      <c r="H10" s="160">
        <v>53</v>
      </c>
      <c r="I10" s="160">
        <v>146</v>
      </c>
      <c r="J10" s="160">
        <v>32</v>
      </c>
      <c r="K10" s="161">
        <f t="shared" si="1"/>
        <v>687</v>
      </c>
      <c r="M10" s="125" t="s">
        <v>178</v>
      </c>
      <c r="N10" s="121" t="s">
        <v>4</v>
      </c>
      <c r="O10" s="19"/>
      <c r="P10" s="19"/>
      <c r="Q10" s="14">
        <f>F10/要介護認定者数!F9</f>
        <v>0.64739884393063585</v>
      </c>
      <c r="R10" s="14">
        <f>G10/要介護認定者数!G9</f>
        <v>2.5423728813559321</v>
      </c>
      <c r="S10" s="14">
        <f>H10/要介護認定者数!H9</f>
        <v>0.5955056179775281</v>
      </c>
      <c r="T10" s="14">
        <f>I10/要介護認定者数!I9</f>
        <v>1.553191489361702</v>
      </c>
      <c r="U10" s="14">
        <f>J10/要介護認定者数!J9</f>
        <v>0.62745098039215685</v>
      </c>
      <c r="V10" s="27">
        <f>K10/要介護認定者数!K9</f>
        <v>0.95949720670391059</v>
      </c>
    </row>
    <row r="11" spans="2:24" ht="19.5" customHeight="1" x14ac:dyDescent="0.15">
      <c r="B11" s="125" t="s">
        <v>178</v>
      </c>
      <c r="C11" s="116" t="s">
        <v>5</v>
      </c>
      <c r="D11" s="160">
        <v>0</v>
      </c>
      <c r="E11" s="160">
        <v>0</v>
      </c>
      <c r="F11" s="160">
        <v>37</v>
      </c>
      <c r="G11" s="160">
        <v>38</v>
      </c>
      <c r="H11" s="160">
        <v>121</v>
      </c>
      <c r="I11" s="160">
        <v>97</v>
      </c>
      <c r="J11" s="160">
        <v>50</v>
      </c>
      <c r="K11" s="161">
        <f t="shared" si="1"/>
        <v>343</v>
      </c>
      <c r="M11" s="125" t="s">
        <v>178</v>
      </c>
      <c r="N11" s="121" t="s">
        <v>5</v>
      </c>
      <c r="O11" s="19"/>
      <c r="P11" s="19"/>
      <c r="Q11" s="14">
        <f>F11/要介護認定者数!F10</f>
        <v>0.51388888888888884</v>
      </c>
      <c r="R11" s="14">
        <f>G11/要介護認定者数!G10</f>
        <v>0.24203821656050956</v>
      </c>
      <c r="S11" s="14">
        <f>H11/要介護認定者数!H10</f>
        <v>1.3595505617977528</v>
      </c>
      <c r="T11" s="14">
        <f>I11/要介護認定者数!I10</f>
        <v>0.97979797979797978</v>
      </c>
      <c r="U11" s="14">
        <f>J11/要介護認定者数!J10</f>
        <v>0.75757575757575757</v>
      </c>
      <c r="V11" s="27">
        <f>K11/要介護認定者数!K10</f>
        <v>0.56788079470198671</v>
      </c>
    </row>
    <row r="12" spans="2:24" ht="19.5" customHeight="1" x14ac:dyDescent="0.15">
      <c r="B12" s="125" t="s">
        <v>178</v>
      </c>
      <c r="C12" s="116" t="s">
        <v>6</v>
      </c>
      <c r="D12" s="160">
        <v>0</v>
      </c>
      <c r="E12" s="160">
        <v>45</v>
      </c>
      <c r="F12" s="160">
        <v>23</v>
      </c>
      <c r="G12" s="160">
        <v>361</v>
      </c>
      <c r="H12" s="160">
        <v>416</v>
      </c>
      <c r="I12" s="160">
        <v>154</v>
      </c>
      <c r="J12" s="160">
        <v>75</v>
      </c>
      <c r="K12" s="161">
        <f t="shared" si="1"/>
        <v>1074</v>
      </c>
      <c r="M12" s="125" t="s">
        <v>178</v>
      </c>
      <c r="N12" s="121" t="s">
        <v>6</v>
      </c>
      <c r="O12" s="19"/>
      <c r="P12" s="19"/>
      <c r="Q12" s="14">
        <f>F12/要介護認定者数!F11</f>
        <v>0.1270718232044199</v>
      </c>
      <c r="R12" s="14">
        <f>G12/要介護認定者数!G11</f>
        <v>1.0226628895184136</v>
      </c>
      <c r="S12" s="14">
        <f>H12/要介護認定者数!H11</f>
        <v>1.368421052631579</v>
      </c>
      <c r="T12" s="14">
        <f>I12/要介護認定者数!I11</f>
        <v>0.5641025641025641</v>
      </c>
      <c r="U12" s="14">
        <f>J12/要介護認定者数!J11</f>
        <v>0.4838709677419355</v>
      </c>
      <c r="V12" s="27">
        <f>K12/要介護認定者数!K11</f>
        <v>0.65849172286940527</v>
      </c>
    </row>
    <row r="13" spans="2:24" ht="19.5" customHeight="1" x14ac:dyDescent="0.15">
      <c r="B13" s="125" t="s">
        <v>178</v>
      </c>
      <c r="C13" s="116" t="s">
        <v>7</v>
      </c>
      <c r="D13" s="160">
        <v>2</v>
      </c>
      <c r="E13" s="160">
        <v>4</v>
      </c>
      <c r="F13" s="160">
        <v>142</v>
      </c>
      <c r="G13" s="160">
        <v>493</v>
      </c>
      <c r="H13" s="160">
        <v>498</v>
      </c>
      <c r="I13" s="160">
        <v>435</v>
      </c>
      <c r="J13" s="160">
        <v>67</v>
      </c>
      <c r="K13" s="161">
        <f t="shared" si="1"/>
        <v>1641</v>
      </c>
      <c r="M13" s="125" t="s">
        <v>178</v>
      </c>
      <c r="N13" s="121" t="s">
        <v>7</v>
      </c>
      <c r="O13" s="19"/>
      <c r="P13" s="19"/>
      <c r="Q13" s="14">
        <f>F13/要介護認定者数!F12</f>
        <v>1.7530864197530864</v>
      </c>
      <c r="R13" s="14">
        <f>G13/要介護認定者数!G12</f>
        <v>4.2136752136752138</v>
      </c>
      <c r="S13" s="14">
        <f>H13/要介護認定者数!H12</f>
        <v>4.2203389830508478</v>
      </c>
      <c r="T13" s="14">
        <f>I13/要介護認定者数!I12</f>
        <v>4.8876404494382024</v>
      </c>
      <c r="U13" s="14">
        <f>J13/要介護認定者数!J12</f>
        <v>1.425531914893617</v>
      </c>
      <c r="V13" s="27">
        <f>K13/要介護認定者数!K12</f>
        <v>3.0165441176470589</v>
      </c>
    </row>
    <row r="14" spans="2:24" ht="19.5" customHeight="1" x14ac:dyDescent="0.15">
      <c r="B14" s="125" t="s">
        <v>178</v>
      </c>
      <c r="C14" s="116" t="s">
        <v>8</v>
      </c>
      <c r="D14" s="160">
        <v>7</v>
      </c>
      <c r="E14" s="160">
        <v>252</v>
      </c>
      <c r="F14" s="160">
        <v>499</v>
      </c>
      <c r="G14" s="160">
        <v>970</v>
      </c>
      <c r="H14" s="160">
        <v>1875</v>
      </c>
      <c r="I14" s="160">
        <v>577</v>
      </c>
      <c r="J14" s="160">
        <v>176</v>
      </c>
      <c r="K14" s="161">
        <f t="shared" si="1"/>
        <v>4356</v>
      </c>
      <c r="M14" s="125" t="s">
        <v>178</v>
      </c>
      <c r="N14" s="121" t="s">
        <v>8</v>
      </c>
      <c r="O14" s="19"/>
      <c r="P14" s="19"/>
      <c r="Q14" s="14">
        <f>F14/要介護認定者数!F13</f>
        <v>1.4807121661721068</v>
      </c>
      <c r="R14" s="14">
        <f>G14/要介護認定者数!G13</f>
        <v>3.1493506493506493</v>
      </c>
      <c r="S14" s="14">
        <f>H14/要介護認定者数!H13</f>
        <v>6.9444444444444446</v>
      </c>
      <c r="T14" s="14">
        <f>I14/要介護認定者数!I13</f>
        <v>2.161048689138577</v>
      </c>
      <c r="U14" s="14">
        <f>J14/要介護認定者数!J13</f>
        <v>1.1655629139072847</v>
      </c>
      <c r="V14" s="27">
        <f>K14/要介護認定者数!K13</f>
        <v>2.4417040358744395</v>
      </c>
    </row>
    <row r="15" spans="2:24" ht="19.5" customHeight="1" x14ac:dyDescent="0.15">
      <c r="B15" s="125" t="s">
        <v>178</v>
      </c>
      <c r="C15" s="116" t="s">
        <v>9</v>
      </c>
      <c r="D15" s="160">
        <v>33</v>
      </c>
      <c r="E15" s="160">
        <v>74</v>
      </c>
      <c r="F15" s="160">
        <v>17</v>
      </c>
      <c r="G15" s="160">
        <v>416</v>
      </c>
      <c r="H15" s="160">
        <v>631</v>
      </c>
      <c r="I15" s="160">
        <v>191</v>
      </c>
      <c r="J15" s="160">
        <v>142</v>
      </c>
      <c r="K15" s="161">
        <f t="shared" si="1"/>
        <v>1504</v>
      </c>
      <c r="M15" s="125" t="s">
        <v>178</v>
      </c>
      <c r="N15" s="121" t="s">
        <v>9</v>
      </c>
      <c r="O15" s="19"/>
      <c r="P15" s="19"/>
      <c r="Q15" s="14">
        <f>F15/要介護認定者数!F14</f>
        <v>9.8837209302325577E-2</v>
      </c>
      <c r="R15" s="14">
        <f>G15/要介護認定者数!G14</f>
        <v>1.6706827309236947</v>
      </c>
      <c r="S15" s="14">
        <f>H15/要介護認定者数!H14</f>
        <v>2.8944954128440368</v>
      </c>
      <c r="T15" s="14">
        <f>I15/要介護認定者数!I14</f>
        <v>1.0977011494252873</v>
      </c>
      <c r="U15" s="14">
        <f>J15/要介護認定者数!J14</f>
        <v>1.1007751937984496</v>
      </c>
      <c r="V15" s="27">
        <f>K15/要介護認定者数!K14</f>
        <v>1.2470978441127696</v>
      </c>
    </row>
    <row r="16" spans="2:24" ht="19.5" customHeight="1" x14ac:dyDescent="0.15">
      <c r="B16" s="125" t="s">
        <v>178</v>
      </c>
      <c r="C16" s="123" t="s">
        <v>167</v>
      </c>
      <c r="D16" s="160">
        <f t="shared" ref="D16:K16" si="2">SUM(D17:D21)</f>
        <v>0</v>
      </c>
      <c r="E16" s="160">
        <f t="shared" si="2"/>
        <v>136</v>
      </c>
      <c r="F16" s="160">
        <f t="shared" si="2"/>
        <v>1113</v>
      </c>
      <c r="G16" s="160">
        <f t="shared" si="2"/>
        <v>1716</v>
      </c>
      <c r="H16" s="160">
        <f t="shared" si="2"/>
        <v>1292</v>
      </c>
      <c r="I16" s="160">
        <f t="shared" si="2"/>
        <v>1799</v>
      </c>
      <c r="J16" s="160">
        <f t="shared" si="2"/>
        <v>4616</v>
      </c>
      <c r="K16" s="161">
        <f t="shared" si="2"/>
        <v>10672</v>
      </c>
      <c r="M16" s="125" t="s">
        <v>178</v>
      </c>
      <c r="N16" s="122" t="s">
        <v>167</v>
      </c>
      <c r="O16" s="19"/>
      <c r="P16" s="19"/>
      <c r="Q16" s="14">
        <f>F16/要介護認定者数!F15</f>
        <v>0.63527397260273977</v>
      </c>
      <c r="R16" s="14">
        <f>G16/要介護認定者数!G15</f>
        <v>1.0220369267421083</v>
      </c>
      <c r="S16" s="14">
        <f>H16/要介護認定者数!H15</f>
        <v>1.1313485113835378</v>
      </c>
      <c r="T16" s="14">
        <f>I16/要介護認定者数!I15</f>
        <v>1.7449078564500484</v>
      </c>
      <c r="U16" s="14">
        <f>J16/要介護認定者数!J15</f>
        <v>5.3241061130334488</v>
      </c>
      <c r="V16" s="27">
        <f>K16/要介護認定者数!K15</f>
        <v>1.2790028763183126</v>
      </c>
    </row>
    <row r="17" spans="2:22" ht="19.5" customHeight="1" x14ac:dyDescent="0.15">
      <c r="B17" s="125" t="s">
        <v>178</v>
      </c>
      <c r="C17" s="116" t="s">
        <v>10</v>
      </c>
      <c r="D17" s="160">
        <v>0</v>
      </c>
      <c r="E17" s="160">
        <v>106</v>
      </c>
      <c r="F17" s="160">
        <v>580</v>
      </c>
      <c r="G17" s="160">
        <v>707</v>
      </c>
      <c r="H17" s="160">
        <v>512</v>
      </c>
      <c r="I17" s="160">
        <v>339</v>
      </c>
      <c r="J17" s="160">
        <v>2591</v>
      </c>
      <c r="K17" s="161">
        <f t="shared" ref="K17:K21" si="3">SUM(D17:J17)</f>
        <v>4835</v>
      </c>
      <c r="M17" s="125" t="s">
        <v>178</v>
      </c>
      <c r="N17" s="121" t="s">
        <v>10</v>
      </c>
      <c r="O17" s="19"/>
      <c r="P17" s="19"/>
      <c r="Q17" s="14">
        <f>F17/要介護認定者数!F16</f>
        <v>0.86567164179104472</v>
      </c>
      <c r="R17" s="14">
        <f>G17/要介護認定者数!G16</f>
        <v>1.3092592592592593</v>
      </c>
      <c r="S17" s="14">
        <f>H17/要介護認定者数!H16</f>
        <v>1.3061224489795917</v>
      </c>
      <c r="T17" s="14">
        <f>I17/要介護認定者数!I16</f>
        <v>0.93131868131868134</v>
      </c>
      <c r="U17" s="14">
        <f>J17/要介護認定者数!J16</f>
        <v>8.3851132686084142</v>
      </c>
      <c r="V17" s="27">
        <f>K17/要介護認定者数!K16</f>
        <v>1.5821335078534031</v>
      </c>
    </row>
    <row r="18" spans="2:22" ht="19.5" customHeight="1" x14ac:dyDescent="0.15">
      <c r="B18" s="125" t="s">
        <v>178</v>
      </c>
      <c r="C18" s="116" t="s">
        <v>11</v>
      </c>
      <c r="D18" s="160">
        <v>0</v>
      </c>
      <c r="E18" s="160">
        <v>0</v>
      </c>
      <c r="F18" s="160">
        <v>162</v>
      </c>
      <c r="G18" s="160">
        <v>380</v>
      </c>
      <c r="H18" s="160">
        <v>321</v>
      </c>
      <c r="I18" s="160">
        <v>436</v>
      </c>
      <c r="J18" s="160">
        <v>927</v>
      </c>
      <c r="K18" s="161">
        <f t="shared" si="3"/>
        <v>2226</v>
      </c>
      <c r="M18" s="125" t="s">
        <v>178</v>
      </c>
      <c r="N18" s="121" t="s">
        <v>11</v>
      </c>
      <c r="O18" s="19"/>
      <c r="P18" s="19"/>
      <c r="Q18" s="14">
        <f>F18/要介護認定者数!F17</f>
        <v>0.33061224489795921</v>
      </c>
      <c r="R18" s="14">
        <f>G18/要介護認定者数!G17</f>
        <v>0.81545064377682408</v>
      </c>
      <c r="S18" s="14">
        <f>H18/要介護認定者数!H17</f>
        <v>1.106896551724138</v>
      </c>
      <c r="T18" s="14">
        <f>I18/要介護認定者数!I17</f>
        <v>1.7723577235772359</v>
      </c>
      <c r="U18" s="14">
        <f>J18/要介護認定者数!J17</f>
        <v>3.830578512396694</v>
      </c>
      <c r="V18" s="27">
        <f>K18/要介護認定者数!K17</f>
        <v>0.96405370290168901</v>
      </c>
    </row>
    <row r="19" spans="2:22" ht="19.5" customHeight="1" x14ac:dyDescent="0.15">
      <c r="B19" s="125" t="s">
        <v>178</v>
      </c>
      <c r="C19" s="116" t="s">
        <v>12</v>
      </c>
      <c r="D19" s="160">
        <v>0</v>
      </c>
      <c r="E19" s="160">
        <v>30</v>
      </c>
      <c r="F19" s="160">
        <v>29</v>
      </c>
      <c r="G19" s="160">
        <v>163</v>
      </c>
      <c r="H19" s="160">
        <v>119</v>
      </c>
      <c r="I19" s="160">
        <v>228</v>
      </c>
      <c r="J19" s="160">
        <v>241</v>
      </c>
      <c r="K19" s="161">
        <f t="shared" si="3"/>
        <v>810</v>
      </c>
      <c r="M19" s="125" t="s">
        <v>178</v>
      </c>
      <c r="N19" s="121" t="s">
        <v>12</v>
      </c>
      <c r="O19" s="19"/>
      <c r="P19" s="19"/>
      <c r="Q19" s="14">
        <f>F19/要介護認定者数!F18</f>
        <v>0.14077669902912621</v>
      </c>
      <c r="R19" s="14">
        <f>G19/要介護認定者数!G18</f>
        <v>0.84895833333333337</v>
      </c>
      <c r="S19" s="14">
        <f>H19/要介護認定者数!H18</f>
        <v>0.89473684210526316</v>
      </c>
      <c r="T19" s="14">
        <f>I19/要介護認定者数!I18</f>
        <v>1.8688524590163935</v>
      </c>
      <c r="U19" s="14">
        <f>J19/要介護認定者数!J18</f>
        <v>2.0423728813559321</v>
      </c>
      <c r="V19" s="27">
        <f>K19/要介護認定者数!K18</f>
        <v>0.84816753926701571</v>
      </c>
    </row>
    <row r="20" spans="2:22" ht="19.5" customHeight="1" x14ac:dyDescent="0.15">
      <c r="B20" s="125" t="s">
        <v>178</v>
      </c>
      <c r="C20" s="116" t="s">
        <v>13</v>
      </c>
      <c r="D20" s="160">
        <v>0</v>
      </c>
      <c r="E20" s="160">
        <v>0</v>
      </c>
      <c r="F20" s="160">
        <v>162</v>
      </c>
      <c r="G20" s="160">
        <v>143</v>
      </c>
      <c r="H20" s="160">
        <v>182</v>
      </c>
      <c r="I20" s="160">
        <v>234</v>
      </c>
      <c r="J20" s="160">
        <v>788</v>
      </c>
      <c r="K20" s="161">
        <f t="shared" si="3"/>
        <v>1509</v>
      </c>
      <c r="M20" s="125" t="s">
        <v>178</v>
      </c>
      <c r="N20" s="121" t="s">
        <v>13</v>
      </c>
      <c r="O20" s="19"/>
      <c r="P20" s="19"/>
      <c r="Q20" s="14">
        <f>F20/要介護認定者数!F19</f>
        <v>1.1571428571428573</v>
      </c>
      <c r="R20" s="14">
        <f>G20/要介護認定者数!G19</f>
        <v>0.52380952380952384</v>
      </c>
      <c r="S20" s="14">
        <f>H20/要介護認定者数!H19</f>
        <v>1.0833333333333333</v>
      </c>
      <c r="T20" s="14">
        <f>I20/要介護認定者数!I19</f>
        <v>1.8870967741935485</v>
      </c>
      <c r="U20" s="14">
        <f>J20/要介護認定者数!J19</f>
        <v>7.5047619047619047</v>
      </c>
      <c r="V20" s="27">
        <f>K20/要介護認定者数!K19</f>
        <v>1.6546052631578947</v>
      </c>
    </row>
    <row r="21" spans="2:22" ht="19.5" customHeight="1" x14ac:dyDescent="0.15">
      <c r="B21" s="125" t="s">
        <v>178</v>
      </c>
      <c r="C21" s="116" t="s">
        <v>14</v>
      </c>
      <c r="D21" s="160">
        <v>0</v>
      </c>
      <c r="E21" s="160">
        <v>0</v>
      </c>
      <c r="F21" s="160">
        <v>180</v>
      </c>
      <c r="G21" s="160">
        <v>323</v>
      </c>
      <c r="H21" s="160">
        <v>158</v>
      </c>
      <c r="I21" s="160">
        <v>562</v>
      </c>
      <c r="J21" s="160">
        <v>69</v>
      </c>
      <c r="K21" s="161">
        <f t="shared" si="3"/>
        <v>1292</v>
      </c>
      <c r="M21" s="125" t="s">
        <v>178</v>
      </c>
      <c r="N21" s="121" t="s">
        <v>14</v>
      </c>
      <c r="O21" s="19"/>
      <c r="P21" s="19"/>
      <c r="Q21" s="14">
        <f>F21/要介護認定者数!F20</f>
        <v>0.73170731707317072</v>
      </c>
      <c r="R21" s="14">
        <f>G21/要介護認定者数!G20</f>
        <v>1.5528846153846154</v>
      </c>
      <c r="S21" s="14">
        <f>H21/要介護認定者数!H20</f>
        <v>0.99371069182389937</v>
      </c>
      <c r="T21" s="14">
        <f>I21/要介護認定者数!I20</f>
        <v>3.2114285714285713</v>
      </c>
      <c r="U21" s="14">
        <f>J21/要介護認定者数!J20</f>
        <v>0.74193548387096775</v>
      </c>
      <c r="V21" s="27">
        <f>K21/要介護認定者数!K20</f>
        <v>1.1618705035971224</v>
      </c>
    </row>
    <row r="22" spans="2:22" ht="19.5" customHeight="1" x14ac:dyDescent="0.15">
      <c r="B22" s="125" t="s">
        <v>178</v>
      </c>
      <c r="C22" s="123" t="s">
        <v>168</v>
      </c>
      <c r="D22" s="160">
        <f t="shared" ref="D22:K22" si="4">SUM(D23:D26)</f>
        <v>27</v>
      </c>
      <c r="E22" s="160">
        <f t="shared" si="4"/>
        <v>152</v>
      </c>
      <c r="F22" s="160">
        <f t="shared" si="4"/>
        <v>1091</v>
      </c>
      <c r="G22" s="160">
        <f t="shared" si="4"/>
        <v>2224</v>
      </c>
      <c r="H22" s="160">
        <f t="shared" si="4"/>
        <v>3278</v>
      </c>
      <c r="I22" s="160">
        <f t="shared" si="4"/>
        <v>2657</v>
      </c>
      <c r="J22" s="160">
        <f t="shared" si="4"/>
        <v>2083</v>
      </c>
      <c r="K22" s="161">
        <f t="shared" si="4"/>
        <v>11512</v>
      </c>
      <c r="M22" s="125" t="s">
        <v>178</v>
      </c>
      <c r="N22" s="122" t="s">
        <v>168</v>
      </c>
      <c r="O22" s="19"/>
      <c r="P22" s="19"/>
      <c r="Q22" s="14">
        <f>F22/要介護認定者数!F21</f>
        <v>0.71260613977792298</v>
      </c>
      <c r="R22" s="14">
        <f>G22/要介護認定者数!G21</f>
        <v>1.4996628455832772</v>
      </c>
      <c r="S22" s="14">
        <f>H22/要介護認定者数!H21</f>
        <v>2.9908759124087592</v>
      </c>
      <c r="T22" s="14">
        <f>I22/要介護認定者数!I21</f>
        <v>2.7420020639834881</v>
      </c>
      <c r="U22" s="14">
        <f>J22/要介護認定者数!J21</f>
        <v>2.9971223021582736</v>
      </c>
      <c r="V22" s="27">
        <f>K22/要介護認定者数!K21</f>
        <v>1.5060177917320774</v>
      </c>
    </row>
    <row r="23" spans="2:22" ht="19.5" customHeight="1" x14ac:dyDescent="0.15">
      <c r="B23" s="125" t="s">
        <v>178</v>
      </c>
      <c r="C23" s="116" t="s">
        <v>15</v>
      </c>
      <c r="D23" s="160">
        <v>15</v>
      </c>
      <c r="E23" s="160">
        <v>92</v>
      </c>
      <c r="F23" s="160">
        <v>707</v>
      </c>
      <c r="G23" s="160">
        <v>1081</v>
      </c>
      <c r="H23" s="160">
        <v>1506</v>
      </c>
      <c r="I23" s="160">
        <v>1464</v>
      </c>
      <c r="J23" s="160">
        <v>783</v>
      </c>
      <c r="K23" s="161">
        <f t="shared" ref="K23:K26" si="5">SUM(D23:J23)</f>
        <v>5648</v>
      </c>
      <c r="M23" s="125" t="s">
        <v>178</v>
      </c>
      <c r="N23" s="121" t="s">
        <v>15</v>
      </c>
      <c r="O23" s="19"/>
      <c r="P23" s="19"/>
      <c r="Q23" s="14">
        <f>F23/要介護認定者数!F22</f>
        <v>1.1293929712460065</v>
      </c>
      <c r="R23" s="14">
        <f>G23/要介護認定者数!G22</f>
        <v>2.1321499013806706</v>
      </c>
      <c r="S23" s="14">
        <f>H23/要介護認定者数!H22</f>
        <v>4.2905982905982905</v>
      </c>
      <c r="T23" s="14">
        <f>I23/要介護認定者数!I22</f>
        <v>3.8627968337730869</v>
      </c>
      <c r="U23" s="14">
        <f>J23/要介護認定者数!J22</f>
        <v>3.1071428571428572</v>
      </c>
      <c r="V23" s="27">
        <f>K23/要介護認定者数!K22</f>
        <v>1.8845512178845512</v>
      </c>
    </row>
    <row r="24" spans="2:22" ht="19.5" customHeight="1" x14ac:dyDescent="0.15">
      <c r="B24" s="125" t="s">
        <v>178</v>
      </c>
      <c r="C24" s="116" t="s">
        <v>16</v>
      </c>
      <c r="D24" s="160">
        <v>0</v>
      </c>
      <c r="E24" s="160">
        <v>60</v>
      </c>
      <c r="F24" s="160">
        <v>89</v>
      </c>
      <c r="G24" s="160">
        <v>549</v>
      </c>
      <c r="H24" s="160">
        <v>1043</v>
      </c>
      <c r="I24" s="160">
        <v>380</v>
      </c>
      <c r="J24" s="160">
        <v>946</v>
      </c>
      <c r="K24" s="161">
        <f t="shared" si="5"/>
        <v>3067</v>
      </c>
      <c r="M24" s="125" t="s">
        <v>178</v>
      </c>
      <c r="N24" s="121" t="s">
        <v>16</v>
      </c>
      <c r="O24" s="19"/>
      <c r="P24" s="19"/>
      <c r="Q24" s="14">
        <f>F24/要介護認定者数!F23</f>
        <v>0.25070422535211268</v>
      </c>
      <c r="R24" s="14">
        <f>G24/要介護認定者数!G23</f>
        <v>1.4113110539845759</v>
      </c>
      <c r="S24" s="14">
        <f>H24/要介護認定者数!H23</f>
        <v>3.488294314381271</v>
      </c>
      <c r="T24" s="14">
        <f>I24/要介護認定者数!I23</f>
        <v>1.5261044176706828</v>
      </c>
      <c r="U24" s="14">
        <f>J24/要介護認定者数!J23</f>
        <v>6.5241379310344829</v>
      </c>
      <c r="V24" s="27">
        <f>K24/要介護認定者数!K23</f>
        <v>1.6236103758602436</v>
      </c>
    </row>
    <row r="25" spans="2:22" ht="19.5" customHeight="1" x14ac:dyDescent="0.15">
      <c r="B25" s="125" t="s">
        <v>178</v>
      </c>
      <c r="C25" s="116" t="s">
        <v>17</v>
      </c>
      <c r="D25" s="160">
        <v>12</v>
      </c>
      <c r="E25" s="160">
        <v>0</v>
      </c>
      <c r="F25" s="160">
        <v>94</v>
      </c>
      <c r="G25" s="160">
        <v>346</v>
      </c>
      <c r="H25" s="160">
        <v>555</v>
      </c>
      <c r="I25" s="160">
        <v>332</v>
      </c>
      <c r="J25" s="160">
        <v>224</v>
      </c>
      <c r="K25" s="161">
        <f t="shared" si="5"/>
        <v>1563</v>
      </c>
      <c r="M25" s="125" t="s">
        <v>178</v>
      </c>
      <c r="N25" s="121" t="s">
        <v>17</v>
      </c>
      <c r="O25" s="19"/>
      <c r="P25" s="19"/>
      <c r="Q25" s="14">
        <f>F25/要介護認定者数!F24</f>
        <v>0.27246376811594203</v>
      </c>
      <c r="R25" s="14">
        <f>G25/要介護認定者数!G24</f>
        <v>0.89405684754521964</v>
      </c>
      <c r="S25" s="14">
        <f>H25/要介護認定者数!H24</f>
        <v>1.9270833333333333</v>
      </c>
      <c r="T25" s="14">
        <f>I25/要介護認定者数!I24</f>
        <v>1.4821428571428572</v>
      </c>
      <c r="U25" s="14">
        <f>J25/要介護認定者数!J24</f>
        <v>1.1666666666666667</v>
      </c>
      <c r="V25" s="27">
        <f>K25/要介護認定者数!K24</f>
        <v>0.85690789473684215</v>
      </c>
    </row>
    <row r="26" spans="2:22" ht="19.5" customHeight="1" x14ac:dyDescent="0.15">
      <c r="B26" s="125" t="s">
        <v>178</v>
      </c>
      <c r="C26" s="116" t="s">
        <v>18</v>
      </c>
      <c r="D26" s="160">
        <v>0</v>
      </c>
      <c r="E26" s="160">
        <v>0</v>
      </c>
      <c r="F26" s="160">
        <v>201</v>
      </c>
      <c r="G26" s="160">
        <v>248</v>
      </c>
      <c r="H26" s="160">
        <v>174</v>
      </c>
      <c r="I26" s="160">
        <v>481</v>
      </c>
      <c r="J26" s="160">
        <v>130</v>
      </c>
      <c r="K26" s="161">
        <f t="shared" si="5"/>
        <v>1234</v>
      </c>
      <c r="M26" s="125" t="s">
        <v>178</v>
      </c>
      <c r="N26" s="121" t="s">
        <v>18</v>
      </c>
      <c r="O26" s="19"/>
      <c r="P26" s="19"/>
      <c r="Q26" s="14">
        <f>F26/要介護認定者数!F25</f>
        <v>0.98048780487804876</v>
      </c>
      <c r="R26" s="14">
        <f>G26/要介護認定者数!G25</f>
        <v>1.24</v>
      </c>
      <c r="S26" s="14">
        <f>H26/要介護認定者数!H25</f>
        <v>1.1012658227848102</v>
      </c>
      <c r="T26" s="14">
        <f>I26/要介護認定者数!I25</f>
        <v>4.1111111111111107</v>
      </c>
      <c r="U26" s="14">
        <f>J26/要介護認定者数!J25</f>
        <v>1.2264150943396226</v>
      </c>
      <c r="V26" s="27">
        <f>K26/要介護認定者数!K25</f>
        <v>1.3211991434689507</v>
      </c>
    </row>
    <row r="27" spans="2:22" ht="19.5" customHeight="1" x14ac:dyDescent="0.15">
      <c r="B27" s="125" t="s">
        <v>178</v>
      </c>
      <c r="C27" s="123" t="s">
        <v>169</v>
      </c>
      <c r="D27" s="160">
        <f t="shared" ref="D27:K27" si="6">SUM(D28:D31)</f>
        <v>3</v>
      </c>
      <c r="E27" s="160">
        <f t="shared" si="6"/>
        <v>50</v>
      </c>
      <c r="F27" s="160">
        <f t="shared" si="6"/>
        <v>573</v>
      </c>
      <c r="G27" s="160">
        <f t="shared" si="6"/>
        <v>972</v>
      </c>
      <c r="H27" s="160">
        <f t="shared" si="6"/>
        <v>939</v>
      </c>
      <c r="I27" s="160">
        <f t="shared" si="6"/>
        <v>735</v>
      </c>
      <c r="J27" s="160">
        <f t="shared" si="6"/>
        <v>1237</v>
      </c>
      <c r="K27" s="161">
        <f t="shared" si="6"/>
        <v>4509</v>
      </c>
      <c r="M27" s="125" t="s">
        <v>178</v>
      </c>
      <c r="N27" s="122" t="s">
        <v>169</v>
      </c>
      <c r="O27" s="19"/>
      <c r="P27" s="19"/>
      <c r="Q27" s="14">
        <f>F27/要介護認定者数!F26</f>
        <v>0.84513274336283184</v>
      </c>
      <c r="R27" s="14">
        <f>G27/要介護認定者数!G26</f>
        <v>1.3443983402489628</v>
      </c>
      <c r="S27" s="14">
        <f>H27/要介護認定者数!H26</f>
        <v>1.7388888888888889</v>
      </c>
      <c r="T27" s="14">
        <f>I27/要介護認定者数!I26</f>
        <v>1.647982062780269</v>
      </c>
      <c r="U27" s="14">
        <f>J27/要介護認定者数!J26</f>
        <v>3.6706231454005933</v>
      </c>
      <c r="V27" s="27">
        <f>K27/要介護認定者数!K26</f>
        <v>1.3250073464590069</v>
      </c>
    </row>
    <row r="28" spans="2:22" ht="19.5" customHeight="1" x14ac:dyDescent="0.15">
      <c r="B28" s="125" t="s">
        <v>178</v>
      </c>
      <c r="C28" s="116" t="s">
        <v>19</v>
      </c>
      <c r="D28" s="160">
        <v>3</v>
      </c>
      <c r="E28" s="160">
        <v>32</v>
      </c>
      <c r="F28" s="160">
        <v>248</v>
      </c>
      <c r="G28" s="160">
        <v>270</v>
      </c>
      <c r="H28" s="160">
        <v>298</v>
      </c>
      <c r="I28" s="160">
        <v>261</v>
      </c>
      <c r="J28" s="160">
        <v>338</v>
      </c>
      <c r="K28" s="161">
        <f t="shared" ref="K28:K31" si="7">SUM(D28:J28)</f>
        <v>1450</v>
      </c>
      <c r="M28" s="125" t="s">
        <v>178</v>
      </c>
      <c r="N28" s="121" t="s">
        <v>19</v>
      </c>
      <c r="O28" s="19"/>
      <c r="P28" s="19"/>
      <c r="Q28" s="14">
        <f>F28/要介護認定者数!F27</f>
        <v>1.2984293193717278</v>
      </c>
      <c r="R28" s="14">
        <f>G28/要介護認定者数!G27</f>
        <v>1.1688311688311688</v>
      </c>
      <c r="S28" s="14">
        <f>H28/要介護認定者数!H27</f>
        <v>1.6021505376344085</v>
      </c>
      <c r="T28" s="14">
        <f>I28/要介護認定者数!I27</f>
        <v>1.6012269938650308</v>
      </c>
      <c r="U28" s="14">
        <f>J28/要介護認定者数!J27</f>
        <v>2.8403361344537816</v>
      </c>
      <c r="V28" s="27">
        <f>K28/要介護認定者数!K27</f>
        <v>1.3051305130513051</v>
      </c>
    </row>
    <row r="29" spans="2:22" ht="19.5" customHeight="1" x14ac:dyDescent="0.15">
      <c r="B29" s="125" t="s">
        <v>178</v>
      </c>
      <c r="C29" s="116" t="s">
        <v>20</v>
      </c>
      <c r="D29" s="160">
        <v>0</v>
      </c>
      <c r="E29" s="160">
        <v>15</v>
      </c>
      <c r="F29" s="160">
        <v>205</v>
      </c>
      <c r="G29" s="160">
        <v>555</v>
      </c>
      <c r="H29" s="160">
        <v>408</v>
      </c>
      <c r="I29" s="160">
        <v>217</v>
      </c>
      <c r="J29" s="160">
        <v>35</v>
      </c>
      <c r="K29" s="161">
        <f t="shared" si="7"/>
        <v>1435</v>
      </c>
      <c r="M29" s="125" t="s">
        <v>178</v>
      </c>
      <c r="N29" s="121" t="s">
        <v>20</v>
      </c>
      <c r="O29" s="19"/>
      <c r="P29" s="19"/>
      <c r="Q29" s="14">
        <f>F29/要介護認定者数!F28</f>
        <v>1.64</v>
      </c>
      <c r="R29" s="14">
        <f>G29/要介護認定者数!G28</f>
        <v>4.4400000000000004</v>
      </c>
      <c r="S29" s="14">
        <f>H29/要介護認定者数!H28</f>
        <v>4.4835164835164836</v>
      </c>
      <c r="T29" s="14">
        <f>I29/要介護認定者数!I28</f>
        <v>2.5833333333333335</v>
      </c>
      <c r="U29" s="14">
        <f>J29/要介護認定者数!J28</f>
        <v>0.94594594594594594</v>
      </c>
      <c r="V29" s="27">
        <f>K29/要介護認定者数!K28</f>
        <v>2.5353356890459362</v>
      </c>
    </row>
    <row r="30" spans="2:22" ht="19.5" customHeight="1" x14ac:dyDescent="0.15">
      <c r="B30" s="125" t="s">
        <v>178</v>
      </c>
      <c r="C30" s="116" t="s">
        <v>114</v>
      </c>
      <c r="D30" s="160">
        <v>0</v>
      </c>
      <c r="E30" s="160">
        <v>0</v>
      </c>
      <c r="F30" s="160">
        <v>120</v>
      </c>
      <c r="G30" s="160">
        <v>147</v>
      </c>
      <c r="H30" s="160">
        <v>233</v>
      </c>
      <c r="I30" s="160">
        <v>229</v>
      </c>
      <c r="J30" s="160">
        <v>864</v>
      </c>
      <c r="K30" s="161">
        <f t="shared" si="7"/>
        <v>1593</v>
      </c>
      <c r="M30" s="125" t="s">
        <v>178</v>
      </c>
      <c r="N30" s="121" t="s">
        <v>114</v>
      </c>
      <c r="O30" s="19"/>
      <c r="P30" s="19"/>
      <c r="Q30" s="14">
        <f>F30/要介護認定者数!F29</f>
        <v>0.40540540540540543</v>
      </c>
      <c r="R30" s="14">
        <f>G30/要介護認定者数!G29</f>
        <v>0.47882736156351791</v>
      </c>
      <c r="S30" s="14">
        <f>H30/要介護認定者数!H29</f>
        <v>1.1310679611650485</v>
      </c>
      <c r="T30" s="14">
        <f>I30/要介護認定者数!I29</f>
        <v>1.3795180722891567</v>
      </c>
      <c r="U30" s="14">
        <f>J30/要介護認定者数!J29</f>
        <v>6.084507042253521</v>
      </c>
      <c r="V30" s="27">
        <f>K30/要介護認定者数!K29</f>
        <v>1.1330014224751066</v>
      </c>
    </row>
    <row r="31" spans="2:22" ht="19.5" customHeight="1" x14ac:dyDescent="0.15">
      <c r="B31" s="125" t="s">
        <v>178</v>
      </c>
      <c r="C31" s="116" t="s">
        <v>22</v>
      </c>
      <c r="D31" s="160">
        <v>0</v>
      </c>
      <c r="E31" s="160">
        <v>3</v>
      </c>
      <c r="F31" s="160">
        <v>0</v>
      </c>
      <c r="G31" s="160">
        <v>0</v>
      </c>
      <c r="H31" s="160">
        <v>0</v>
      </c>
      <c r="I31" s="160">
        <v>28</v>
      </c>
      <c r="J31" s="160">
        <v>0</v>
      </c>
      <c r="K31" s="161">
        <f t="shared" si="7"/>
        <v>31</v>
      </c>
      <c r="M31" s="125" t="s">
        <v>178</v>
      </c>
      <c r="N31" s="121" t="s">
        <v>22</v>
      </c>
      <c r="O31" s="19"/>
      <c r="P31" s="19"/>
      <c r="Q31" s="14">
        <f>F31/要介護認定者数!F30</f>
        <v>0</v>
      </c>
      <c r="R31" s="14">
        <f>G31/要介護認定者数!G30</f>
        <v>0</v>
      </c>
      <c r="S31" s="14">
        <f>H31/要介護認定者数!H30</f>
        <v>0</v>
      </c>
      <c r="T31" s="14">
        <f>I31/要介護認定者数!I30</f>
        <v>0.84848484848484851</v>
      </c>
      <c r="U31" s="14">
        <f>J31/要介護認定者数!J30</f>
        <v>0</v>
      </c>
      <c r="V31" s="27">
        <f>K31/要介護認定者数!K30</f>
        <v>9.6875000000000003E-2</v>
      </c>
    </row>
    <row r="32" spans="2:22" ht="19.5" customHeight="1" x14ac:dyDescent="0.15">
      <c r="B32" s="125" t="s">
        <v>178</v>
      </c>
      <c r="C32" s="123" t="s">
        <v>170</v>
      </c>
      <c r="D32" s="160">
        <f t="shared" ref="D32:K32" si="8">SUM(D33:D37)</f>
        <v>4</v>
      </c>
      <c r="E32" s="160">
        <f t="shared" si="8"/>
        <v>73</v>
      </c>
      <c r="F32" s="160">
        <f t="shared" si="8"/>
        <v>1121</v>
      </c>
      <c r="G32" s="160">
        <f t="shared" si="8"/>
        <v>1081</v>
      </c>
      <c r="H32" s="160">
        <f t="shared" si="8"/>
        <v>1105</v>
      </c>
      <c r="I32" s="160">
        <f t="shared" si="8"/>
        <v>1902</v>
      </c>
      <c r="J32" s="160">
        <f t="shared" si="8"/>
        <v>1044</v>
      </c>
      <c r="K32" s="161">
        <f t="shared" si="8"/>
        <v>6330</v>
      </c>
      <c r="M32" s="125" t="s">
        <v>178</v>
      </c>
      <c r="N32" s="122" t="s">
        <v>170</v>
      </c>
      <c r="O32" s="19"/>
      <c r="P32" s="19"/>
      <c r="Q32" s="14">
        <f>F32/要介護認定者数!F31</f>
        <v>0.37718707940780621</v>
      </c>
      <c r="R32" s="14">
        <f>G32/要介護認定者数!G31</f>
        <v>0.53621031746031744</v>
      </c>
      <c r="S32" s="14">
        <f>H32/要介護認定者数!H31</f>
        <v>0.70292620865139954</v>
      </c>
      <c r="T32" s="14">
        <f>I32/要介護認定者数!I31</f>
        <v>1.0325732899022801</v>
      </c>
      <c r="U32" s="14">
        <f>J32/要介護認定者数!J31</f>
        <v>0.85925925925925928</v>
      </c>
      <c r="V32" s="27">
        <f>K32/要介護認定者数!K31</f>
        <v>0.52279484638255702</v>
      </c>
    </row>
    <row r="33" spans="2:22" ht="19.5" customHeight="1" x14ac:dyDescent="0.15">
      <c r="B33" s="125" t="s">
        <v>178</v>
      </c>
      <c r="C33" s="116" t="s">
        <v>23</v>
      </c>
      <c r="D33" s="160">
        <v>4</v>
      </c>
      <c r="E33" s="160">
        <v>48</v>
      </c>
      <c r="F33" s="160">
        <v>713</v>
      </c>
      <c r="G33" s="160">
        <v>390</v>
      </c>
      <c r="H33" s="160">
        <v>487</v>
      </c>
      <c r="I33" s="160">
        <v>1208</v>
      </c>
      <c r="J33" s="160">
        <v>523</v>
      </c>
      <c r="K33" s="161">
        <f t="shared" ref="K33:K37" si="9">SUM(D33:J33)</f>
        <v>3373</v>
      </c>
      <c r="M33" s="125" t="s">
        <v>178</v>
      </c>
      <c r="N33" s="121" t="s">
        <v>23</v>
      </c>
      <c r="O33" s="19"/>
      <c r="P33" s="19"/>
      <c r="Q33" s="14">
        <f>F33/要介護認定者数!F32</f>
        <v>0.3411483253588517</v>
      </c>
      <c r="R33" s="14">
        <f>G33/要介護認定者数!G32</f>
        <v>0.34031413612565448</v>
      </c>
      <c r="S33" s="14">
        <f>H33/要介護認定者数!H32</f>
        <v>0.56693830034924331</v>
      </c>
      <c r="T33" s="14">
        <f>I33/要介護認定者数!I32</f>
        <v>1.0680813439434129</v>
      </c>
      <c r="U33" s="14">
        <f>J33/要介護認定者数!J32</f>
        <v>0.72437673130193903</v>
      </c>
      <c r="V33" s="27">
        <f>K33/要介護認定者数!K32</f>
        <v>0.44166557548775698</v>
      </c>
    </row>
    <row r="34" spans="2:22" ht="19.5" customHeight="1" x14ac:dyDescent="0.15">
      <c r="B34" s="125" t="s">
        <v>178</v>
      </c>
      <c r="C34" s="116" t="s">
        <v>24</v>
      </c>
      <c r="D34" s="160">
        <v>0</v>
      </c>
      <c r="E34" s="160">
        <v>0</v>
      </c>
      <c r="F34" s="160">
        <v>163</v>
      </c>
      <c r="G34" s="160">
        <v>220</v>
      </c>
      <c r="H34" s="160">
        <v>17</v>
      </c>
      <c r="I34" s="160">
        <v>236</v>
      </c>
      <c r="J34" s="160">
        <v>71</v>
      </c>
      <c r="K34" s="161">
        <f t="shared" si="9"/>
        <v>707</v>
      </c>
      <c r="M34" s="125" t="s">
        <v>178</v>
      </c>
      <c r="N34" s="121" t="s">
        <v>24</v>
      </c>
      <c r="O34" s="19"/>
      <c r="P34" s="19"/>
      <c r="Q34" s="14">
        <f>F34/要介護認定者数!F33</f>
        <v>1.9878048780487805</v>
      </c>
      <c r="R34" s="14">
        <f>G34/要介護認定者数!G33</f>
        <v>2.3655913978494625</v>
      </c>
      <c r="S34" s="14">
        <f>H34/要介護認定者数!H33</f>
        <v>0.2073170731707317</v>
      </c>
      <c r="T34" s="14">
        <f>I34/要介護認定者数!I33</f>
        <v>4.6274509803921573</v>
      </c>
      <c r="U34" s="14">
        <f>J34/要介護認定者数!J33</f>
        <v>1.3396226415094339</v>
      </c>
      <c r="V34" s="27">
        <f>K34/要介護認定者数!K33</f>
        <v>1.7160194174757282</v>
      </c>
    </row>
    <row r="35" spans="2:22" ht="19.5" customHeight="1" x14ac:dyDescent="0.15">
      <c r="B35" s="125" t="s">
        <v>178</v>
      </c>
      <c r="C35" s="116" t="s">
        <v>25</v>
      </c>
      <c r="D35" s="160">
        <v>0</v>
      </c>
      <c r="E35" s="160">
        <v>0</v>
      </c>
      <c r="F35" s="160">
        <v>0</v>
      </c>
      <c r="G35" s="160">
        <v>163</v>
      </c>
      <c r="H35" s="160">
        <v>142</v>
      </c>
      <c r="I35" s="160">
        <v>100</v>
      </c>
      <c r="J35" s="160">
        <v>266</v>
      </c>
      <c r="K35" s="161">
        <f t="shared" si="9"/>
        <v>671</v>
      </c>
      <c r="M35" s="125" t="s">
        <v>178</v>
      </c>
      <c r="N35" s="121" t="s">
        <v>25</v>
      </c>
      <c r="O35" s="19"/>
      <c r="P35" s="19"/>
      <c r="Q35" s="14">
        <f>F35/要介護認定者数!F34</f>
        <v>0</v>
      </c>
      <c r="R35" s="14">
        <f>G35/要介護認定者数!G34</f>
        <v>0.37995337995337997</v>
      </c>
      <c r="S35" s="14">
        <f>H35/要介護認定者数!H34</f>
        <v>0.43962848297213625</v>
      </c>
      <c r="T35" s="14">
        <f>I35/要介護認定者数!I34</f>
        <v>0.35842293906810035</v>
      </c>
      <c r="U35" s="14">
        <f>J35/要介護認定者数!J34</f>
        <v>1.4535519125683061</v>
      </c>
      <c r="V35" s="27">
        <f>K35/要介護認定者数!K34</f>
        <v>0.41547987616099069</v>
      </c>
    </row>
    <row r="36" spans="2:22" ht="19.5" customHeight="1" x14ac:dyDescent="0.15">
      <c r="B36" s="125" t="s">
        <v>178</v>
      </c>
      <c r="C36" s="116" t="s">
        <v>26</v>
      </c>
      <c r="D36" s="160">
        <v>0</v>
      </c>
      <c r="E36" s="160">
        <v>25</v>
      </c>
      <c r="F36" s="160">
        <v>205</v>
      </c>
      <c r="G36" s="160">
        <v>278</v>
      </c>
      <c r="H36" s="160">
        <v>277</v>
      </c>
      <c r="I36" s="160">
        <v>355</v>
      </c>
      <c r="J36" s="160">
        <v>127</v>
      </c>
      <c r="K36" s="161">
        <f t="shared" si="9"/>
        <v>1267</v>
      </c>
      <c r="M36" s="125" t="s">
        <v>178</v>
      </c>
      <c r="N36" s="121" t="s">
        <v>26</v>
      </c>
      <c r="O36" s="19"/>
      <c r="P36" s="19"/>
      <c r="Q36" s="14">
        <f>F36/要介護認定者数!F35</f>
        <v>1.0789473684210527</v>
      </c>
      <c r="R36" s="14">
        <f>G36/要介護認定者数!G35</f>
        <v>1.5274725274725274</v>
      </c>
      <c r="S36" s="14">
        <f>H36/要介護認定者数!H35</f>
        <v>1.8344370860927153</v>
      </c>
      <c r="T36" s="14">
        <f>I36/要介護認定者数!I35</f>
        <v>2.4149659863945576</v>
      </c>
      <c r="U36" s="14">
        <f>J36/要介護認定者数!J35</f>
        <v>1.1339285714285714</v>
      </c>
      <c r="V36" s="27">
        <f>K36/要介護認定者数!K35</f>
        <v>1.2733668341708542</v>
      </c>
    </row>
    <row r="37" spans="2:22" ht="19.5" customHeight="1" x14ac:dyDescent="0.15">
      <c r="B37" s="125" t="s">
        <v>178</v>
      </c>
      <c r="C37" s="116" t="s">
        <v>27</v>
      </c>
      <c r="D37" s="160">
        <v>0</v>
      </c>
      <c r="E37" s="160">
        <v>0</v>
      </c>
      <c r="F37" s="160">
        <v>40</v>
      </c>
      <c r="G37" s="160">
        <v>30</v>
      </c>
      <c r="H37" s="160">
        <v>182</v>
      </c>
      <c r="I37" s="160">
        <v>3</v>
      </c>
      <c r="J37" s="160">
        <v>57</v>
      </c>
      <c r="K37" s="161">
        <f t="shared" si="9"/>
        <v>312</v>
      </c>
      <c r="M37" s="125" t="s">
        <v>178</v>
      </c>
      <c r="N37" s="121" t="s">
        <v>27</v>
      </c>
      <c r="O37" s="19"/>
      <c r="P37" s="19"/>
      <c r="Q37" s="14">
        <f>F37/要介護認定者数!F36</f>
        <v>0.12048192771084337</v>
      </c>
      <c r="R37" s="14">
        <f>G37/要介護認定者数!G36</f>
        <v>0.18072289156626506</v>
      </c>
      <c r="S37" s="14">
        <f>H37/要介護認定者数!H36</f>
        <v>1.1592356687898089</v>
      </c>
      <c r="T37" s="14">
        <f>I37/要介護認定者数!I36</f>
        <v>1.282051282051282E-2</v>
      </c>
      <c r="U37" s="14">
        <f>J37/要介護認定者数!J36</f>
        <v>0.39310344827586208</v>
      </c>
      <c r="V37" s="27">
        <f>K37/要介護認定者数!K36</f>
        <v>0.21532091097308489</v>
      </c>
    </row>
    <row r="38" spans="2:22" ht="19.5" customHeight="1" x14ac:dyDescent="0.15">
      <c r="B38" s="125" t="s">
        <v>178</v>
      </c>
      <c r="C38" s="123" t="s">
        <v>171</v>
      </c>
      <c r="D38" s="160">
        <f t="shared" ref="D38:K38" si="10">SUM(D39)</f>
        <v>29</v>
      </c>
      <c r="E38" s="160">
        <f t="shared" si="10"/>
        <v>91</v>
      </c>
      <c r="F38" s="160">
        <f t="shared" si="10"/>
        <v>644</v>
      </c>
      <c r="G38" s="160">
        <f t="shared" si="10"/>
        <v>892</v>
      </c>
      <c r="H38" s="160">
        <f t="shared" si="10"/>
        <v>1291</v>
      </c>
      <c r="I38" s="160">
        <f t="shared" si="10"/>
        <v>694</v>
      </c>
      <c r="J38" s="160">
        <f t="shared" si="10"/>
        <v>877</v>
      </c>
      <c r="K38" s="161">
        <f t="shared" si="10"/>
        <v>4518</v>
      </c>
      <c r="M38" s="125" t="s">
        <v>178</v>
      </c>
      <c r="N38" s="122" t="s">
        <v>171</v>
      </c>
      <c r="O38" s="19"/>
      <c r="P38" s="19"/>
      <c r="Q38" s="14">
        <f>F38/要介護認定者数!F37</f>
        <v>0.51977401129943501</v>
      </c>
      <c r="R38" s="14">
        <f>G38/要介護認定者数!G37</f>
        <v>0.85522531160115056</v>
      </c>
      <c r="S38" s="14">
        <f>H38/要介護認定者数!H37</f>
        <v>1.8683068017366136</v>
      </c>
      <c r="T38" s="14">
        <f>I38/要介護認定者数!I37</f>
        <v>0.78595696489241218</v>
      </c>
      <c r="U38" s="14">
        <f>J38/要介護認定者数!J37</f>
        <v>1.4519867549668874</v>
      </c>
      <c r="V38" s="27">
        <f>K38/要介護認定者数!K37</f>
        <v>0.77963761863675585</v>
      </c>
    </row>
    <row r="39" spans="2:22" ht="19.5" customHeight="1" x14ac:dyDescent="0.15">
      <c r="B39" s="125" t="s">
        <v>178</v>
      </c>
      <c r="C39" s="116" t="s">
        <v>28</v>
      </c>
      <c r="D39" s="160">
        <v>29</v>
      </c>
      <c r="E39" s="160">
        <v>91</v>
      </c>
      <c r="F39" s="160">
        <v>644</v>
      </c>
      <c r="G39" s="160">
        <v>892</v>
      </c>
      <c r="H39" s="160">
        <v>1291</v>
      </c>
      <c r="I39" s="160">
        <v>694</v>
      </c>
      <c r="J39" s="160">
        <v>877</v>
      </c>
      <c r="K39" s="161">
        <f>SUM(D39:J39)</f>
        <v>4518</v>
      </c>
      <c r="M39" s="125" t="s">
        <v>178</v>
      </c>
      <c r="N39" s="121" t="s">
        <v>28</v>
      </c>
      <c r="O39" s="19"/>
      <c r="P39" s="19"/>
      <c r="Q39" s="14">
        <f>F39/要介護認定者数!F38</f>
        <v>0.51977401129943501</v>
      </c>
      <c r="R39" s="14">
        <f>G39/要介護認定者数!G38</f>
        <v>0.85522531160115056</v>
      </c>
      <c r="S39" s="14">
        <f>H39/要介護認定者数!H38</f>
        <v>1.8683068017366136</v>
      </c>
      <c r="T39" s="14">
        <f>I39/要介護認定者数!I38</f>
        <v>0.78595696489241218</v>
      </c>
      <c r="U39" s="14">
        <f>J39/要介護認定者数!J38</f>
        <v>1.4519867549668874</v>
      </c>
      <c r="V39" s="27">
        <f>K39/要介護認定者数!K38</f>
        <v>0.77963761863675585</v>
      </c>
    </row>
    <row r="40" spans="2:22" ht="19.5" customHeight="1" x14ac:dyDescent="0.15">
      <c r="B40" s="125" t="s">
        <v>178</v>
      </c>
      <c r="C40" s="123" t="s">
        <v>172</v>
      </c>
      <c r="D40" s="160">
        <f t="shared" ref="D40:K40" si="11">SUM(D41:D43)</f>
        <v>9</v>
      </c>
      <c r="E40" s="160">
        <f t="shared" si="11"/>
        <v>121</v>
      </c>
      <c r="F40" s="160">
        <f t="shared" si="11"/>
        <v>734</v>
      </c>
      <c r="G40" s="160">
        <f t="shared" si="11"/>
        <v>1361</v>
      </c>
      <c r="H40" s="160">
        <f t="shared" si="11"/>
        <v>953</v>
      </c>
      <c r="I40" s="160">
        <f t="shared" si="11"/>
        <v>772</v>
      </c>
      <c r="J40" s="160">
        <f t="shared" si="11"/>
        <v>381</v>
      </c>
      <c r="K40" s="161">
        <f t="shared" si="11"/>
        <v>4331</v>
      </c>
      <c r="M40" s="125" t="s">
        <v>178</v>
      </c>
      <c r="N40" s="122" t="s">
        <v>172</v>
      </c>
      <c r="O40" s="19"/>
      <c r="P40" s="19"/>
      <c r="Q40" s="14">
        <f>F40/要介護認定者数!F39</f>
        <v>0.36645032451323017</v>
      </c>
      <c r="R40" s="14">
        <f>G40/要介護認定者数!G39</f>
        <v>0.74780219780219781</v>
      </c>
      <c r="S40" s="14">
        <f>H40/要介護認定者数!H39</f>
        <v>0.70907738095238093</v>
      </c>
      <c r="T40" s="14">
        <f>I40/要介護認定者数!I39</f>
        <v>0.51812080536912752</v>
      </c>
      <c r="U40" s="14">
        <f>J40/要介護認定者数!J39</f>
        <v>0.4295377677564825</v>
      </c>
      <c r="V40" s="27">
        <f>K40/要介護認定者数!K39</f>
        <v>0.36775070051795872</v>
      </c>
    </row>
    <row r="41" spans="2:22" ht="19.5" customHeight="1" x14ac:dyDescent="0.15">
      <c r="B41" s="125" t="s">
        <v>178</v>
      </c>
      <c r="C41" s="116" t="s">
        <v>29</v>
      </c>
      <c r="D41" s="160">
        <v>0</v>
      </c>
      <c r="E41" s="160">
        <v>71</v>
      </c>
      <c r="F41" s="160">
        <v>421</v>
      </c>
      <c r="G41" s="160">
        <v>982</v>
      </c>
      <c r="H41" s="160">
        <v>494</v>
      </c>
      <c r="I41" s="160">
        <v>428</v>
      </c>
      <c r="J41" s="160">
        <v>208</v>
      </c>
      <c r="K41" s="161">
        <f t="shared" ref="K41:K43" si="12">SUM(D41:J41)</f>
        <v>2604</v>
      </c>
      <c r="M41" s="125" t="s">
        <v>178</v>
      </c>
      <c r="N41" s="121" t="s">
        <v>29</v>
      </c>
      <c r="O41" s="19"/>
      <c r="P41" s="19"/>
      <c r="Q41" s="14">
        <f>F41/要介護認定者数!F40</f>
        <v>0.2804796802131912</v>
      </c>
      <c r="R41" s="14">
        <f>G41/要介護認定者数!G40</f>
        <v>0.67911479944674968</v>
      </c>
      <c r="S41" s="14">
        <f>H41/要介護認定者数!H40</f>
        <v>0.45783132530120479</v>
      </c>
      <c r="T41" s="14">
        <f>I41/要介護認定者数!I40</f>
        <v>0.3696027633851468</v>
      </c>
      <c r="U41" s="14">
        <f>J41/要介護認定者数!J40</f>
        <v>0.30364963503649633</v>
      </c>
      <c r="V41" s="27">
        <f>K41/要介護認定者数!K40</f>
        <v>0.28273615635179156</v>
      </c>
    </row>
    <row r="42" spans="2:22" ht="19.5" customHeight="1" x14ac:dyDescent="0.15">
      <c r="B42" s="125" t="s">
        <v>178</v>
      </c>
      <c r="C42" s="116" t="s">
        <v>30</v>
      </c>
      <c r="D42" s="160">
        <v>9</v>
      </c>
      <c r="E42" s="160">
        <v>50</v>
      </c>
      <c r="F42" s="160">
        <v>127</v>
      </c>
      <c r="G42" s="160">
        <v>148</v>
      </c>
      <c r="H42" s="160">
        <v>242</v>
      </c>
      <c r="I42" s="160">
        <v>269</v>
      </c>
      <c r="J42" s="160">
        <v>31</v>
      </c>
      <c r="K42" s="161">
        <f t="shared" si="12"/>
        <v>876</v>
      </c>
      <c r="M42" s="125" t="s">
        <v>178</v>
      </c>
      <c r="N42" s="121" t="s">
        <v>30</v>
      </c>
      <c r="O42" s="19"/>
      <c r="P42" s="19"/>
      <c r="Q42" s="14">
        <f>F42/要介護認定者数!F41</f>
        <v>0.32816537467700257</v>
      </c>
      <c r="R42" s="14">
        <f>G42/要介護認定者数!G41</f>
        <v>0.50684931506849318</v>
      </c>
      <c r="S42" s="14">
        <f>H42/要介護認定者数!H41</f>
        <v>1.1469194312796209</v>
      </c>
      <c r="T42" s="14">
        <f>I42/要介護認定者数!I41</f>
        <v>1.0306513409961686</v>
      </c>
      <c r="U42" s="14">
        <f>J42/要介護認定者数!J41</f>
        <v>0.18902439024390244</v>
      </c>
      <c r="V42" s="27">
        <f>K42/要介護認定者数!K41</f>
        <v>0.43067846607669619</v>
      </c>
    </row>
    <row r="43" spans="2:22" ht="19.5" customHeight="1" x14ac:dyDescent="0.15">
      <c r="B43" s="125" t="s">
        <v>178</v>
      </c>
      <c r="C43" s="116" t="s">
        <v>31</v>
      </c>
      <c r="D43" s="160">
        <v>0</v>
      </c>
      <c r="E43" s="160">
        <v>0</v>
      </c>
      <c r="F43" s="160">
        <v>186</v>
      </c>
      <c r="G43" s="160">
        <v>231</v>
      </c>
      <c r="H43" s="160">
        <v>217</v>
      </c>
      <c r="I43" s="160">
        <v>75</v>
      </c>
      <c r="J43" s="160">
        <v>142</v>
      </c>
      <c r="K43" s="161">
        <f t="shared" si="12"/>
        <v>851</v>
      </c>
      <c r="M43" s="125" t="s">
        <v>178</v>
      </c>
      <c r="N43" s="121" t="s">
        <v>31</v>
      </c>
      <c r="O43" s="19"/>
      <c r="P43" s="19"/>
      <c r="Q43" s="14">
        <f>F43/要介護認定者数!F42</f>
        <v>1.6173913043478261</v>
      </c>
      <c r="R43" s="14">
        <f>G43/要介護認定者数!G42</f>
        <v>2.8170731707317072</v>
      </c>
      <c r="S43" s="14">
        <f>H43/要介護認定者数!H42</f>
        <v>4.0185185185185182</v>
      </c>
      <c r="T43" s="14">
        <f>I43/要介護認定者数!I42</f>
        <v>1.056338028169014</v>
      </c>
      <c r="U43" s="14">
        <f>J43/要介護認定者数!J42</f>
        <v>3.736842105263158</v>
      </c>
      <c r="V43" s="27">
        <f>K43/要介護認定者数!K42</f>
        <v>1.5966228893058161</v>
      </c>
    </row>
    <row r="44" spans="2:22" ht="19.5" customHeight="1" x14ac:dyDescent="0.15">
      <c r="B44" s="125" t="s">
        <v>178</v>
      </c>
      <c r="C44" s="123" t="s">
        <v>173</v>
      </c>
      <c r="D44" s="160">
        <f t="shared" ref="D44:K44" si="13">SUM(D45)</f>
        <v>11</v>
      </c>
      <c r="E44" s="160">
        <f t="shared" si="13"/>
        <v>5</v>
      </c>
      <c r="F44" s="160">
        <f t="shared" si="13"/>
        <v>429</v>
      </c>
      <c r="G44" s="160">
        <f t="shared" si="13"/>
        <v>999</v>
      </c>
      <c r="H44" s="160">
        <f t="shared" si="13"/>
        <v>1942</v>
      </c>
      <c r="I44" s="160">
        <f t="shared" si="13"/>
        <v>1580</v>
      </c>
      <c r="J44" s="160">
        <f t="shared" si="13"/>
        <v>1488</v>
      </c>
      <c r="K44" s="161">
        <f t="shared" si="13"/>
        <v>6454</v>
      </c>
      <c r="M44" s="125" t="s">
        <v>178</v>
      </c>
      <c r="N44" s="122" t="s">
        <v>173</v>
      </c>
      <c r="O44" s="19"/>
      <c r="P44" s="19"/>
      <c r="Q44" s="14">
        <f>F44/要介護認定者数!F43</f>
        <v>0.39832869080779942</v>
      </c>
      <c r="R44" s="14">
        <f>G44/要介護認定者数!G43</f>
        <v>0.84804753820033951</v>
      </c>
      <c r="S44" s="14">
        <f>H44/要介護認定者数!H43</f>
        <v>2.0229166666666667</v>
      </c>
      <c r="T44" s="14">
        <f>I44/要介護認定者数!I43</f>
        <v>2</v>
      </c>
      <c r="U44" s="14">
        <f>J44/要介護認定者数!J43</f>
        <v>2.6013986013986012</v>
      </c>
      <c r="V44" s="27">
        <f>K44/要介護認定者数!K43</f>
        <v>1.1488074047703809</v>
      </c>
    </row>
    <row r="45" spans="2:22" ht="19.5" customHeight="1" x14ac:dyDescent="0.15">
      <c r="B45" s="125" t="s">
        <v>178</v>
      </c>
      <c r="C45" s="116" t="s">
        <v>32</v>
      </c>
      <c r="D45" s="160">
        <v>11</v>
      </c>
      <c r="E45" s="160">
        <v>5</v>
      </c>
      <c r="F45" s="160">
        <v>429</v>
      </c>
      <c r="G45" s="160">
        <v>999</v>
      </c>
      <c r="H45" s="160">
        <v>1942</v>
      </c>
      <c r="I45" s="160">
        <v>1580</v>
      </c>
      <c r="J45" s="160">
        <v>1488</v>
      </c>
      <c r="K45" s="161">
        <f>SUM(D45:J45)</f>
        <v>6454</v>
      </c>
      <c r="M45" s="125" t="s">
        <v>178</v>
      </c>
      <c r="N45" s="121" t="s">
        <v>32</v>
      </c>
      <c r="O45" s="19"/>
      <c r="P45" s="19"/>
      <c r="Q45" s="14">
        <f>F45/要介護認定者数!F44</f>
        <v>0.39832869080779942</v>
      </c>
      <c r="R45" s="14">
        <f>G45/要介護認定者数!G44</f>
        <v>0.84804753820033951</v>
      </c>
      <c r="S45" s="14">
        <f>H45/要介護認定者数!H44</f>
        <v>2.0229166666666667</v>
      </c>
      <c r="T45" s="14">
        <f>I45/要介護認定者数!I44</f>
        <v>2</v>
      </c>
      <c r="U45" s="14">
        <f>J45/要介護認定者数!J44</f>
        <v>2.6013986013986012</v>
      </c>
      <c r="V45" s="27">
        <f>K45/要介護認定者数!K44</f>
        <v>1.1488074047703809</v>
      </c>
    </row>
    <row r="46" spans="2:22" ht="19.5" customHeight="1" x14ac:dyDescent="0.15">
      <c r="B46" s="125" t="s">
        <v>178</v>
      </c>
      <c r="C46" s="123" t="s">
        <v>174</v>
      </c>
      <c r="D46" s="160">
        <f t="shared" ref="D46:K46" si="14">SUM(D47:D48)</f>
        <v>0</v>
      </c>
      <c r="E46" s="160">
        <f t="shared" si="14"/>
        <v>217</v>
      </c>
      <c r="F46" s="160">
        <f t="shared" si="14"/>
        <v>602</v>
      </c>
      <c r="G46" s="160">
        <f t="shared" si="14"/>
        <v>915</v>
      </c>
      <c r="H46" s="160">
        <f t="shared" si="14"/>
        <v>1160</v>
      </c>
      <c r="I46" s="160">
        <f t="shared" si="14"/>
        <v>1581</v>
      </c>
      <c r="J46" s="160">
        <f t="shared" si="14"/>
        <v>1052</v>
      </c>
      <c r="K46" s="161">
        <f t="shared" si="14"/>
        <v>5527</v>
      </c>
      <c r="M46" s="125" t="s">
        <v>178</v>
      </c>
      <c r="N46" s="122" t="s">
        <v>174</v>
      </c>
      <c r="O46" s="19"/>
      <c r="P46" s="19"/>
      <c r="Q46" s="14">
        <f>F46/要介護認定者数!F45</f>
        <v>0.58617332035053549</v>
      </c>
      <c r="R46" s="14">
        <f>G46/要介護認定者数!G45</f>
        <v>1.023489932885906</v>
      </c>
      <c r="S46" s="14">
        <f>H46/要介護認定者数!H45</f>
        <v>1.781874039938556</v>
      </c>
      <c r="T46" s="14">
        <f>I46/要介護認定者数!I45</f>
        <v>2.2748201438848921</v>
      </c>
      <c r="U46" s="14">
        <f>J46/要介護認定者数!J45</f>
        <v>2.2147368421052631</v>
      </c>
      <c r="V46" s="27">
        <f>K46/要介護認定者数!K45</f>
        <v>1.0746645926502041</v>
      </c>
    </row>
    <row r="47" spans="2:22" ht="19.5" customHeight="1" x14ac:dyDescent="0.15">
      <c r="B47" s="125" t="s">
        <v>178</v>
      </c>
      <c r="C47" s="116" t="s">
        <v>33</v>
      </c>
      <c r="D47" s="160">
        <v>0</v>
      </c>
      <c r="E47" s="160">
        <v>185</v>
      </c>
      <c r="F47" s="160">
        <v>207</v>
      </c>
      <c r="G47" s="160">
        <v>467</v>
      </c>
      <c r="H47" s="160">
        <v>610</v>
      </c>
      <c r="I47" s="160">
        <v>1190</v>
      </c>
      <c r="J47" s="160">
        <v>881</v>
      </c>
      <c r="K47" s="161">
        <f t="shared" ref="K47:K48" si="15">SUM(D47:J47)</f>
        <v>3540</v>
      </c>
      <c r="M47" s="125" t="s">
        <v>178</v>
      </c>
      <c r="N47" s="121" t="s">
        <v>33</v>
      </c>
      <c r="O47" s="19"/>
      <c r="P47" s="19"/>
      <c r="Q47" s="14">
        <f>F47/要介護認定者数!F46</f>
        <v>0.24939759036144579</v>
      </c>
      <c r="R47" s="14">
        <f>G47/要介護認定者数!G46</f>
        <v>0.64681440443213301</v>
      </c>
      <c r="S47" s="14">
        <f>H47/要介護認定者数!H46</f>
        <v>1.161904761904762</v>
      </c>
      <c r="T47" s="14">
        <f>I47/要介護認定者数!I46</f>
        <v>2.0481927710843375</v>
      </c>
      <c r="U47" s="14">
        <f>J47/要介護認定者数!J46</f>
        <v>2.3184210526315789</v>
      </c>
      <c r="V47" s="27">
        <f>K47/要介護認定者数!K46</f>
        <v>0.82191780821917804</v>
      </c>
    </row>
    <row r="48" spans="2:22" ht="19.5" customHeight="1" x14ac:dyDescent="0.15">
      <c r="B48" s="125" t="s">
        <v>178</v>
      </c>
      <c r="C48" s="116" t="s">
        <v>34</v>
      </c>
      <c r="D48" s="160">
        <v>0</v>
      </c>
      <c r="E48" s="160">
        <v>32</v>
      </c>
      <c r="F48" s="160">
        <v>395</v>
      </c>
      <c r="G48" s="160">
        <v>448</v>
      </c>
      <c r="H48" s="160">
        <v>550</v>
      </c>
      <c r="I48" s="160">
        <v>391</v>
      </c>
      <c r="J48" s="160">
        <v>171</v>
      </c>
      <c r="K48" s="161">
        <f t="shared" si="15"/>
        <v>1987</v>
      </c>
      <c r="M48" s="125" t="s">
        <v>178</v>
      </c>
      <c r="N48" s="121" t="s">
        <v>34</v>
      </c>
      <c r="O48" s="19"/>
      <c r="P48" s="19"/>
      <c r="Q48" s="14">
        <f>F48/要介護認定者数!F47</f>
        <v>2.0050761421319798</v>
      </c>
      <c r="R48" s="14">
        <f>G48/要介護認定者数!G47</f>
        <v>2.6046511627906979</v>
      </c>
      <c r="S48" s="14">
        <f>H48/要介護認定者数!H47</f>
        <v>4.3650793650793647</v>
      </c>
      <c r="T48" s="14">
        <f>I48/要介護認定者数!I47</f>
        <v>3.4298245614035086</v>
      </c>
      <c r="U48" s="14">
        <f>J48/要介護認定者数!J47</f>
        <v>1.8</v>
      </c>
      <c r="V48" s="27">
        <f>K48/要介護認定者数!K47</f>
        <v>2.3767942583732058</v>
      </c>
    </row>
    <row r="49" spans="2:22" ht="19.5" customHeight="1" x14ac:dyDescent="0.15">
      <c r="B49" s="125" t="s">
        <v>178</v>
      </c>
      <c r="C49" s="123" t="s">
        <v>82</v>
      </c>
      <c r="D49" s="160">
        <f>SUM(D5,D6,D16,D22,D27,D32,D38,D40,D44,D46)</f>
        <v>258</v>
      </c>
      <c r="E49" s="160">
        <f t="shared" ref="E49:K49" si="16">SUM(E5,E6,E16,E22,E27,E32,E38,E40,E44,E46)</f>
        <v>1543</v>
      </c>
      <c r="F49" s="160">
        <f t="shared" si="16"/>
        <v>13066</v>
      </c>
      <c r="G49" s="160">
        <f t="shared" si="16"/>
        <v>21383</v>
      </c>
      <c r="H49" s="160">
        <f t="shared" si="16"/>
        <v>23276</v>
      </c>
      <c r="I49" s="160">
        <f t="shared" si="16"/>
        <v>20700</v>
      </c>
      <c r="J49" s="160">
        <f t="shared" si="16"/>
        <v>18710</v>
      </c>
      <c r="K49" s="161">
        <f t="shared" si="16"/>
        <v>98936</v>
      </c>
      <c r="M49" s="125" t="s">
        <v>178</v>
      </c>
      <c r="N49" s="122" t="s">
        <v>82</v>
      </c>
      <c r="O49" s="19"/>
      <c r="P49" s="19"/>
      <c r="Q49" s="14">
        <f>F49/要介護認定者数!F48</f>
        <v>0.55065745111260955</v>
      </c>
      <c r="R49" s="14">
        <f>G49/要介護認定者数!G48</f>
        <v>1.1217017258563711</v>
      </c>
      <c r="S49" s="14">
        <f>H49/要介護認定者数!H48</f>
        <v>1.6440175165983897</v>
      </c>
      <c r="T49" s="14">
        <f>I49/要介護認定者数!I48</f>
        <v>1.4099856957972889</v>
      </c>
      <c r="U49" s="14">
        <f>J49/要介護認定者数!J48</f>
        <v>1.8310824036014877</v>
      </c>
      <c r="V49" s="27">
        <f>K49/要介護認定者数!K48</f>
        <v>0.87106118100738683</v>
      </c>
    </row>
    <row r="50" spans="2:22" ht="19.5" customHeight="1" thickBot="1" x14ac:dyDescent="0.2">
      <c r="B50" s="29" t="s">
        <v>178</v>
      </c>
      <c r="C50" s="170" t="s">
        <v>44</v>
      </c>
      <c r="D50" s="171">
        <v>11343</v>
      </c>
      <c r="E50" s="171">
        <v>53350</v>
      </c>
      <c r="F50" s="171">
        <v>522710</v>
      </c>
      <c r="G50" s="171">
        <v>963836</v>
      </c>
      <c r="H50" s="171">
        <v>1207071</v>
      </c>
      <c r="I50" s="171">
        <v>1105880</v>
      </c>
      <c r="J50" s="171">
        <v>887878</v>
      </c>
      <c r="K50" s="172">
        <f>SUM(D50:J50)</f>
        <v>4752068</v>
      </c>
      <c r="M50" s="29" t="s">
        <v>178</v>
      </c>
      <c r="N50" s="132" t="s">
        <v>44</v>
      </c>
      <c r="O50" s="84"/>
      <c r="P50" s="84"/>
      <c r="Q50" s="79">
        <f>F50/要介護認定者数!F49</f>
        <v>0.40388282599759545</v>
      </c>
      <c r="R50" s="79">
        <f>G50/要介護認定者数!G49</f>
        <v>0.85724297901709801</v>
      </c>
      <c r="S50" s="79">
        <f>H50/要介護認定者数!H49</f>
        <v>1.4173572011483793</v>
      </c>
      <c r="T50" s="79">
        <f>I50/要介護認定者数!I49</f>
        <v>1.4087410017413724</v>
      </c>
      <c r="U50" s="79">
        <f>J50/要介護認定者数!J49</f>
        <v>1.4814114050982237</v>
      </c>
      <c r="V50" s="80">
        <f>K50/要介護認定者数!K49</f>
        <v>0.74103319007728341</v>
      </c>
    </row>
    <row r="51" spans="2:22" ht="19.5" customHeight="1" thickTop="1" x14ac:dyDescent="0.15">
      <c r="B51" s="75" t="s">
        <v>162</v>
      </c>
      <c r="C51" s="124" t="s">
        <v>0</v>
      </c>
      <c r="D51" s="163">
        <v>114</v>
      </c>
      <c r="E51" s="163">
        <v>413</v>
      </c>
      <c r="F51" s="163">
        <v>4843</v>
      </c>
      <c r="G51" s="163">
        <v>8185</v>
      </c>
      <c r="H51" s="163">
        <v>6498</v>
      </c>
      <c r="I51" s="163">
        <v>7649</v>
      </c>
      <c r="J51" s="165">
        <v>5863</v>
      </c>
      <c r="K51" s="166">
        <f>SUM(D51:J51)</f>
        <v>33565</v>
      </c>
      <c r="M51" s="75" t="s">
        <v>162</v>
      </c>
      <c r="N51" s="124" t="s">
        <v>0</v>
      </c>
      <c r="O51" s="159"/>
      <c r="P51" s="159"/>
      <c r="Q51" s="118">
        <f>F51/要介護認定者数!F50</f>
        <v>0.53190554640307519</v>
      </c>
      <c r="R51" s="118">
        <f>G51/要介護認定者数!G50</f>
        <v>1.2336096458176338</v>
      </c>
      <c r="S51" s="118">
        <f>H51/要介護認定者数!H50</f>
        <v>1.4246875685156764</v>
      </c>
      <c r="T51" s="118">
        <f>I51/要介護認定者数!I50</f>
        <v>1.5764633140972795</v>
      </c>
      <c r="U51" s="118">
        <f>J51/要介護認定者数!J50</f>
        <v>1.6604361370716512</v>
      </c>
      <c r="V51" s="119">
        <f>K51/要介護認定者数!K50</f>
        <v>0.77395775687142598</v>
      </c>
    </row>
    <row r="52" spans="2:22" ht="19.5" customHeight="1" x14ac:dyDescent="0.15">
      <c r="B52" s="125" t="s">
        <v>160</v>
      </c>
      <c r="C52" s="122" t="s">
        <v>166</v>
      </c>
      <c r="D52" s="130">
        <f>SUM(D53:D61)</f>
        <v>30</v>
      </c>
      <c r="E52" s="130">
        <f t="shared" ref="E52:K52" si="17">SUM(E53:E61)</f>
        <v>272</v>
      </c>
      <c r="F52" s="130">
        <f t="shared" si="17"/>
        <v>954</v>
      </c>
      <c r="G52" s="130">
        <f t="shared" si="17"/>
        <v>2710</v>
      </c>
      <c r="H52" s="130">
        <f t="shared" si="17"/>
        <v>3115</v>
      </c>
      <c r="I52" s="130">
        <f t="shared" si="17"/>
        <v>1671</v>
      </c>
      <c r="J52" s="130">
        <f t="shared" si="17"/>
        <v>1001</v>
      </c>
      <c r="K52" s="144">
        <f t="shared" si="17"/>
        <v>9753</v>
      </c>
      <c r="M52" s="125" t="s">
        <v>160</v>
      </c>
      <c r="N52" s="114" t="s">
        <v>166</v>
      </c>
      <c r="O52" s="19"/>
      <c r="P52" s="19"/>
      <c r="Q52" s="14">
        <f>F52/要介護認定者数!F51</f>
        <v>0.68387096774193545</v>
      </c>
      <c r="R52" s="14">
        <f>G52/要介護認定者数!G51</f>
        <v>1.3728470111448834</v>
      </c>
      <c r="S52" s="14">
        <f>H52/要介護認定者数!H51</f>
        <v>1.9891443167305236</v>
      </c>
      <c r="T52" s="14">
        <f>I52/要介護認定者数!I51</f>
        <v>1.2963537626066719</v>
      </c>
      <c r="U52" s="14">
        <f>J52/要介護認定者数!J51</f>
        <v>1.1085271317829457</v>
      </c>
      <c r="V52" s="27">
        <f>K52/要介護認定者数!K51</f>
        <v>1.0749476468643226</v>
      </c>
    </row>
    <row r="53" spans="2:22" ht="19.5" customHeight="1" x14ac:dyDescent="0.15">
      <c r="B53" s="125" t="s">
        <v>162</v>
      </c>
      <c r="C53" s="121" t="s">
        <v>1</v>
      </c>
      <c r="D53" s="96">
        <v>0</v>
      </c>
      <c r="E53" s="96">
        <v>96</v>
      </c>
      <c r="F53" s="96">
        <v>89</v>
      </c>
      <c r="G53" s="96">
        <v>321</v>
      </c>
      <c r="H53" s="96">
        <v>291</v>
      </c>
      <c r="I53" s="96">
        <v>129</v>
      </c>
      <c r="J53" s="120">
        <v>116</v>
      </c>
      <c r="K53" s="107">
        <f t="shared" ref="K53:K94" si="18">SUM(D53:J53)</f>
        <v>1042</v>
      </c>
      <c r="M53" s="83" t="s">
        <v>162</v>
      </c>
      <c r="N53" s="113" t="s">
        <v>1</v>
      </c>
      <c r="O53" s="19"/>
      <c r="P53" s="19"/>
      <c r="Q53" s="14">
        <f>F53/要介護認定者数!F52</f>
        <v>0.29966329966329969</v>
      </c>
      <c r="R53" s="14">
        <f>G53/要介護認定者数!G52</f>
        <v>0.68297872340425536</v>
      </c>
      <c r="S53" s="14">
        <f>H53/要介護認定者数!H52</f>
        <v>0.92088607594936711</v>
      </c>
      <c r="T53" s="14">
        <f>I53/要介護認定者数!I52</f>
        <v>0.46071428571428569</v>
      </c>
      <c r="U53" s="14">
        <f>J53/要介護認定者数!J52</f>
        <v>0.52488687782805432</v>
      </c>
      <c r="V53" s="27">
        <f>K53/要介護認定者数!K52</f>
        <v>0.54327424400417101</v>
      </c>
    </row>
    <row r="54" spans="2:22" ht="19.5" customHeight="1" x14ac:dyDescent="0.15">
      <c r="B54" s="125" t="s">
        <v>162</v>
      </c>
      <c r="C54" s="121" t="s">
        <v>2</v>
      </c>
      <c r="D54" s="96">
        <v>0</v>
      </c>
      <c r="E54" s="96">
        <v>0</v>
      </c>
      <c r="F54" s="96">
        <v>0</v>
      </c>
      <c r="G54" s="96">
        <v>31</v>
      </c>
      <c r="H54" s="96">
        <v>0</v>
      </c>
      <c r="I54" s="96">
        <v>18</v>
      </c>
      <c r="J54" s="120">
        <v>0</v>
      </c>
      <c r="K54" s="107">
        <f t="shared" si="18"/>
        <v>49</v>
      </c>
      <c r="M54" s="83" t="s">
        <v>162</v>
      </c>
      <c r="N54" s="113" t="s">
        <v>2</v>
      </c>
      <c r="O54" s="19"/>
      <c r="P54" s="19"/>
      <c r="Q54" s="14">
        <f>F54/要介護認定者数!F53</f>
        <v>0</v>
      </c>
      <c r="R54" s="14">
        <f>G54/要介護認定者数!G53</f>
        <v>0.20129870129870131</v>
      </c>
      <c r="S54" s="14">
        <f>H54/要介護認定者数!H53</f>
        <v>0</v>
      </c>
      <c r="T54" s="14">
        <f>I54/要介護認定者数!I53</f>
        <v>0.22222222222222221</v>
      </c>
      <c r="U54" s="14">
        <f>J54/要介護認定者数!J53</f>
        <v>0</v>
      </c>
      <c r="V54" s="27">
        <f>K54/要介護認定者数!K53</f>
        <v>7.8904991948470213E-2</v>
      </c>
    </row>
    <row r="55" spans="2:22" ht="19.5" customHeight="1" x14ac:dyDescent="0.15">
      <c r="B55" s="125" t="s">
        <v>162</v>
      </c>
      <c r="C55" s="121" t="s">
        <v>3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10</v>
      </c>
      <c r="J55" s="120">
        <v>161</v>
      </c>
      <c r="K55" s="107">
        <f t="shared" si="18"/>
        <v>171</v>
      </c>
      <c r="M55" s="83" t="s">
        <v>162</v>
      </c>
      <c r="N55" s="113" t="s">
        <v>3</v>
      </c>
      <c r="O55" s="19"/>
      <c r="P55" s="19"/>
      <c r="Q55" s="14">
        <f>F55/要介護認定者数!F54</f>
        <v>0</v>
      </c>
      <c r="R55" s="14">
        <f>G55/要介護認定者数!G54</f>
        <v>0</v>
      </c>
      <c r="S55" s="14">
        <f>H55/要介護認定者数!H54</f>
        <v>0</v>
      </c>
      <c r="T55" s="14">
        <f>I55/要介護認定者数!I54</f>
        <v>0.37037037037037035</v>
      </c>
      <c r="U55" s="14">
        <f>J55/要介護認定者数!J54</f>
        <v>14.636363636363637</v>
      </c>
      <c r="V55" s="27">
        <f>K55/要介護認定者数!K54</f>
        <v>0.93956043956043955</v>
      </c>
    </row>
    <row r="56" spans="2:22" ht="19.5" customHeight="1" x14ac:dyDescent="0.15">
      <c r="B56" s="125" t="s">
        <v>162</v>
      </c>
      <c r="C56" s="121" t="s">
        <v>4</v>
      </c>
      <c r="D56" s="96">
        <v>0</v>
      </c>
      <c r="E56" s="96">
        <v>64</v>
      </c>
      <c r="F56" s="96">
        <v>22</v>
      </c>
      <c r="G56" s="96">
        <v>240</v>
      </c>
      <c r="H56" s="96">
        <v>117</v>
      </c>
      <c r="I56" s="96">
        <v>108</v>
      </c>
      <c r="J56" s="120">
        <v>113</v>
      </c>
      <c r="K56" s="107">
        <f t="shared" si="18"/>
        <v>664</v>
      </c>
      <c r="M56" s="83" t="s">
        <v>162</v>
      </c>
      <c r="N56" s="113" t="s">
        <v>4</v>
      </c>
      <c r="O56" s="19"/>
      <c r="P56" s="19"/>
      <c r="Q56" s="14">
        <f>F56/要介護認定者数!F55</f>
        <v>0.12643678160919541</v>
      </c>
      <c r="R56" s="14">
        <f>G56/要介護認定者数!G55</f>
        <v>1.8604651162790697</v>
      </c>
      <c r="S56" s="14">
        <f>H56/要介護認定者数!H55</f>
        <v>1.5194805194805194</v>
      </c>
      <c r="T56" s="14">
        <f>I56/要介護認定者数!I55</f>
        <v>1.1489361702127661</v>
      </c>
      <c r="U56" s="14">
        <f>J56/要介護認定者数!J55</f>
        <v>1.9824561403508771</v>
      </c>
      <c r="V56" s="27">
        <f>K56/要介護認定者数!K55</f>
        <v>0.93785310734463279</v>
      </c>
    </row>
    <row r="57" spans="2:22" ht="19.5" customHeight="1" x14ac:dyDescent="0.15">
      <c r="B57" s="125" t="s">
        <v>162</v>
      </c>
      <c r="C57" s="121" t="s">
        <v>5</v>
      </c>
      <c r="D57" s="96">
        <v>0</v>
      </c>
      <c r="E57" s="96">
        <v>0</v>
      </c>
      <c r="F57" s="96">
        <v>0</v>
      </c>
      <c r="G57" s="96">
        <v>1</v>
      </c>
      <c r="H57" s="96">
        <v>168</v>
      </c>
      <c r="I57" s="96">
        <v>128</v>
      </c>
      <c r="J57" s="120">
        <v>11</v>
      </c>
      <c r="K57" s="107">
        <f t="shared" si="18"/>
        <v>308</v>
      </c>
      <c r="M57" s="83" t="s">
        <v>162</v>
      </c>
      <c r="N57" s="113" t="s">
        <v>5</v>
      </c>
      <c r="O57" s="19"/>
      <c r="P57" s="19"/>
      <c r="Q57" s="14">
        <f>F57/要介護認定者数!F56</f>
        <v>0</v>
      </c>
      <c r="R57" s="14">
        <f>G57/要介護認定者数!G56</f>
        <v>6.4935064935064939E-3</v>
      </c>
      <c r="S57" s="14">
        <f>H57/要介護認定者数!H56</f>
        <v>1.2444444444444445</v>
      </c>
      <c r="T57" s="14">
        <f>I57/要介護認定者数!I56</f>
        <v>1.3763440860215055</v>
      </c>
      <c r="U57" s="14">
        <f>J57/要介護認定者数!J56</f>
        <v>0.171875</v>
      </c>
      <c r="V57" s="27">
        <f>K57/要介護認定者数!K56</f>
        <v>0.47604327666151469</v>
      </c>
    </row>
    <row r="58" spans="2:22" ht="19.5" customHeight="1" x14ac:dyDescent="0.15">
      <c r="B58" s="125" t="s">
        <v>162</v>
      </c>
      <c r="C58" s="121" t="s">
        <v>6</v>
      </c>
      <c r="D58" s="96">
        <v>0</v>
      </c>
      <c r="E58" s="96">
        <v>15</v>
      </c>
      <c r="F58" s="96">
        <v>91</v>
      </c>
      <c r="G58" s="96">
        <v>151</v>
      </c>
      <c r="H58" s="96">
        <v>189</v>
      </c>
      <c r="I58" s="96">
        <v>106</v>
      </c>
      <c r="J58" s="120">
        <v>47</v>
      </c>
      <c r="K58" s="107">
        <f t="shared" si="18"/>
        <v>599</v>
      </c>
      <c r="M58" s="83" t="s">
        <v>162</v>
      </c>
      <c r="N58" s="113" t="s">
        <v>6</v>
      </c>
      <c r="O58" s="19"/>
      <c r="P58" s="19"/>
      <c r="Q58" s="14">
        <f>F58/要介護認定者数!F57</f>
        <v>0.47395833333333331</v>
      </c>
      <c r="R58" s="14">
        <f>G58/要介護認定者数!G57</f>
        <v>0.44940476190476192</v>
      </c>
      <c r="S58" s="14">
        <f>H58/要介護認定者数!H57</f>
        <v>0.59621451104100942</v>
      </c>
      <c r="T58" s="14">
        <f>I58/要介護認定者数!I57</f>
        <v>0.45106382978723403</v>
      </c>
      <c r="U58" s="14">
        <f>J58/要介護認定者数!J57</f>
        <v>0.30519480519480519</v>
      </c>
      <c r="V58" s="27">
        <f>K58/要介護認定者数!K57</f>
        <v>0.37959442332065907</v>
      </c>
    </row>
    <row r="59" spans="2:22" ht="19.5" customHeight="1" x14ac:dyDescent="0.15">
      <c r="B59" s="125" t="s">
        <v>162</v>
      </c>
      <c r="C59" s="121" t="s">
        <v>7</v>
      </c>
      <c r="D59" s="96">
        <v>17</v>
      </c>
      <c r="E59" s="96">
        <v>0</v>
      </c>
      <c r="F59" s="96">
        <v>70</v>
      </c>
      <c r="G59" s="96">
        <v>643</v>
      </c>
      <c r="H59" s="96">
        <v>397</v>
      </c>
      <c r="I59" s="96">
        <v>412</v>
      </c>
      <c r="J59" s="120">
        <v>70</v>
      </c>
      <c r="K59" s="107">
        <f t="shared" si="18"/>
        <v>1609</v>
      </c>
      <c r="M59" s="83" t="s">
        <v>162</v>
      </c>
      <c r="N59" s="113" t="s">
        <v>7</v>
      </c>
      <c r="O59" s="19"/>
      <c r="P59" s="19"/>
      <c r="Q59" s="14">
        <f>F59/要介護認定者数!F58</f>
        <v>0.88607594936708856</v>
      </c>
      <c r="R59" s="14">
        <f>G59/要介護認定者数!G58</f>
        <v>5.0234375</v>
      </c>
      <c r="S59" s="14">
        <f>H59/要介護認定者数!H58</f>
        <v>3.7809523809523808</v>
      </c>
      <c r="T59" s="14">
        <f>I59/要介護認定者数!I58</f>
        <v>4.9047619047619051</v>
      </c>
      <c r="U59" s="14">
        <f>J59/要介護認定者数!J58</f>
        <v>1.5555555555555556</v>
      </c>
      <c r="V59" s="27">
        <f>K59/要介護認定者数!K58</f>
        <v>3.0301318267419961</v>
      </c>
    </row>
    <row r="60" spans="2:22" ht="19.5" customHeight="1" x14ac:dyDescent="0.15">
      <c r="B60" s="125" t="s">
        <v>162</v>
      </c>
      <c r="C60" s="121" t="s">
        <v>8</v>
      </c>
      <c r="D60" s="96">
        <v>7</v>
      </c>
      <c r="E60" s="96">
        <v>87</v>
      </c>
      <c r="F60" s="96">
        <v>610</v>
      </c>
      <c r="G60" s="96">
        <v>954</v>
      </c>
      <c r="H60" s="96">
        <v>1481</v>
      </c>
      <c r="I60" s="96">
        <v>574</v>
      </c>
      <c r="J60" s="120">
        <v>299</v>
      </c>
      <c r="K60" s="107">
        <f t="shared" si="18"/>
        <v>4012</v>
      </c>
      <c r="M60" s="83" t="s">
        <v>162</v>
      </c>
      <c r="N60" s="113" t="s">
        <v>8</v>
      </c>
      <c r="O60" s="19"/>
      <c r="P60" s="19"/>
      <c r="Q60" s="14">
        <f>F60/要介護認定者数!F59</f>
        <v>1.8541033434650456</v>
      </c>
      <c r="R60" s="14">
        <f>G60/要介護認定者数!G59</f>
        <v>3.0382165605095541</v>
      </c>
      <c r="S60" s="14">
        <f>H60/要介護認定者数!H59</f>
        <v>5.5676691729323311</v>
      </c>
      <c r="T60" s="14">
        <f>I60/要介護認定者数!I59</f>
        <v>2.4848484848484849</v>
      </c>
      <c r="U60" s="14">
        <f>J60/要介護認定者数!J59</f>
        <v>1.9166666666666667</v>
      </c>
      <c r="V60" s="27">
        <f>K60/要介護認定者数!K59</f>
        <v>2.3641720683559222</v>
      </c>
    </row>
    <row r="61" spans="2:22" ht="19.5" customHeight="1" x14ac:dyDescent="0.15">
      <c r="B61" s="125" t="s">
        <v>162</v>
      </c>
      <c r="C61" s="121" t="s">
        <v>9</v>
      </c>
      <c r="D61" s="96">
        <v>6</v>
      </c>
      <c r="E61" s="96">
        <v>10</v>
      </c>
      <c r="F61" s="96">
        <v>72</v>
      </c>
      <c r="G61" s="96">
        <v>369</v>
      </c>
      <c r="H61" s="96">
        <v>472</v>
      </c>
      <c r="I61" s="96">
        <v>186</v>
      </c>
      <c r="J61" s="120">
        <v>184</v>
      </c>
      <c r="K61" s="107">
        <f t="shared" si="18"/>
        <v>1299</v>
      </c>
      <c r="M61" s="83" t="s">
        <v>162</v>
      </c>
      <c r="N61" s="113" t="s">
        <v>9</v>
      </c>
      <c r="O61" s="19"/>
      <c r="P61" s="19"/>
      <c r="Q61" s="14">
        <f>F61/要介護認定者数!F60</f>
        <v>0.43902439024390244</v>
      </c>
      <c r="R61" s="14">
        <f>G61/要介護認定者数!G60</f>
        <v>1.4192307692307693</v>
      </c>
      <c r="S61" s="14">
        <f>H61/要介護認定者数!H60</f>
        <v>2.1851851851851851</v>
      </c>
      <c r="T61" s="14">
        <f>I61/要介護認定者数!I60</f>
        <v>1.1341463414634145</v>
      </c>
      <c r="U61" s="14">
        <f>J61/要介護認定者数!J60</f>
        <v>1.3049645390070923</v>
      </c>
      <c r="V61" s="27">
        <f>K61/要介護認定者数!K60</f>
        <v>1.0906801007556675</v>
      </c>
    </row>
    <row r="62" spans="2:22" ht="19.5" customHeight="1" x14ac:dyDescent="0.15">
      <c r="B62" s="125" t="s">
        <v>160</v>
      </c>
      <c r="C62" s="122" t="s">
        <v>167</v>
      </c>
      <c r="D62" s="130">
        <f>SUM(D63:D67)</f>
        <v>11</v>
      </c>
      <c r="E62" s="130">
        <f t="shared" ref="E62:K62" si="19">SUM(E63:E67)</f>
        <v>134</v>
      </c>
      <c r="F62" s="130">
        <f t="shared" si="19"/>
        <v>1126</v>
      </c>
      <c r="G62" s="130">
        <f t="shared" si="19"/>
        <v>1863</v>
      </c>
      <c r="H62" s="130">
        <f t="shared" si="19"/>
        <v>1570</v>
      </c>
      <c r="I62" s="130">
        <f t="shared" si="19"/>
        <v>2008</v>
      </c>
      <c r="J62" s="130">
        <f t="shared" si="19"/>
        <v>4216</v>
      </c>
      <c r="K62" s="144">
        <f t="shared" si="19"/>
        <v>10928</v>
      </c>
      <c r="M62" s="125" t="s">
        <v>160</v>
      </c>
      <c r="N62" s="114" t="s">
        <v>167</v>
      </c>
      <c r="O62" s="19"/>
      <c r="P62" s="19"/>
      <c r="Q62" s="14">
        <f>F62/要介護認定者数!F61</f>
        <v>0.67505995203836933</v>
      </c>
      <c r="R62" s="14">
        <f>G62/要介護認定者数!G61</f>
        <v>1.1366687004270897</v>
      </c>
      <c r="S62" s="14">
        <f>H62/要介護認定者数!H61</f>
        <v>1.3687881429816913</v>
      </c>
      <c r="T62" s="14">
        <f>I62/要介護認定者数!I61</f>
        <v>1.9940417080436941</v>
      </c>
      <c r="U62" s="14">
        <f>J62/要介護認定者数!J61</f>
        <v>4.8627450980392153</v>
      </c>
      <c r="V62" s="27">
        <f>K62/要介護認定者数!K61</f>
        <v>1.3580216229650801</v>
      </c>
    </row>
    <row r="63" spans="2:22" ht="19.5" customHeight="1" x14ac:dyDescent="0.15">
      <c r="B63" s="125" t="s">
        <v>162</v>
      </c>
      <c r="C63" s="121" t="s">
        <v>10</v>
      </c>
      <c r="D63" s="96">
        <v>11</v>
      </c>
      <c r="E63" s="96">
        <v>134</v>
      </c>
      <c r="F63" s="96">
        <v>576</v>
      </c>
      <c r="G63" s="96">
        <v>1028</v>
      </c>
      <c r="H63" s="96">
        <v>696</v>
      </c>
      <c r="I63" s="96">
        <v>656</v>
      </c>
      <c r="J63" s="120">
        <v>2076</v>
      </c>
      <c r="K63" s="107">
        <f t="shared" si="18"/>
        <v>5177</v>
      </c>
      <c r="M63" s="83" t="s">
        <v>162</v>
      </c>
      <c r="N63" s="113" t="s">
        <v>10</v>
      </c>
      <c r="O63" s="19"/>
      <c r="P63" s="19"/>
      <c r="Q63" s="14">
        <f>F63/要介護認定者数!F62</f>
        <v>0.86746987951807231</v>
      </c>
      <c r="R63" s="14">
        <f>G63/要介護認定者数!G62</f>
        <v>1.872495446265938</v>
      </c>
      <c r="S63" s="14">
        <f>H63/要介護認定者数!H62</f>
        <v>1.8510638297872339</v>
      </c>
      <c r="T63" s="14">
        <f>I63/要介護認定者数!I62</f>
        <v>1.9069767441860466</v>
      </c>
      <c r="U63" s="14">
        <f>J63/要介護認定者数!J62</f>
        <v>6</v>
      </c>
      <c r="V63" s="27">
        <f>K63/要介護認定者数!K62</f>
        <v>1.7478055367994598</v>
      </c>
    </row>
    <row r="64" spans="2:22" ht="19.5" customHeight="1" x14ac:dyDescent="0.15">
      <c r="B64" s="125" t="s">
        <v>162</v>
      </c>
      <c r="C64" s="121" t="s">
        <v>11</v>
      </c>
      <c r="D64" s="96">
        <v>0</v>
      </c>
      <c r="E64" s="96">
        <v>0</v>
      </c>
      <c r="F64" s="96">
        <v>157</v>
      </c>
      <c r="G64" s="96">
        <v>561</v>
      </c>
      <c r="H64" s="96">
        <v>165</v>
      </c>
      <c r="I64" s="96">
        <v>436</v>
      </c>
      <c r="J64" s="120">
        <v>1020</v>
      </c>
      <c r="K64" s="107">
        <f t="shared" si="18"/>
        <v>2339</v>
      </c>
      <c r="M64" s="83" t="s">
        <v>162</v>
      </c>
      <c r="N64" s="113" t="s">
        <v>11</v>
      </c>
      <c r="O64" s="19"/>
      <c r="P64" s="19"/>
      <c r="Q64" s="14">
        <f>F64/要介護認定者数!F63</f>
        <v>0.34354485776805249</v>
      </c>
      <c r="R64" s="14">
        <f>G64/要介護認定者数!G63</f>
        <v>1.2550335570469799</v>
      </c>
      <c r="S64" s="14">
        <f>H64/要介護認定者数!H63</f>
        <v>0.50613496932515334</v>
      </c>
      <c r="T64" s="14">
        <f>I64/要介護認定者数!I63</f>
        <v>1.6515151515151516</v>
      </c>
      <c r="U64" s="14">
        <f>J64/要介護認定者数!J63</f>
        <v>4.1632653061224492</v>
      </c>
      <c r="V64" s="27">
        <f>K64/要介護認定者数!K63</f>
        <v>1.0294894366197183</v>
      </c>
    </row>
    <row r="65" spans="2:22" ht="19.5" customHeight="1" x14ac:dyDescent="0.15">
      <c r="B65" s="125" t="s">
        <v>162</v>
      </c>
      <c r="C65" s="121" t="s">
        <v>12</v>
      </c>
      <c r="D65" s="96">
        <v>0</v>
      </c>
      <c r="E65" s="96">
        <v>0</v>
      </c>
      <c r="F65" s="96">
        <v>55</v>
      </c>
      <c r="G65" s="96">
        <v>76</v>
      </c>
      <c r="H65" s="96">
        <v>243</v>
      </c>
      <c r="I65" s="96">
        <v>137</v>
      </c>
      <c r="J65" s="120">
        <v>141</v>
      </c>
      <c r="K65" s="107">
        <f t="shared" si="18"/>
        <v>652</v>
      </c>
      <c r="M65" s="83" t="s">
        <v>162</v>
      </c>
      <c r="N65" s="113" t="s">
        <v>12</v>
      </c>
      <c r="O65" s="19"/>
      <c r="P65" s="19"/>
      <c r="Q65" s="14">
        <f>F65/要介護認定者数!F64</f>
        <v>0.28061224489795916</v>
      </c>
      <c r="R65" s="14">
        <f>G65/要介護認定者数!G64</f>
        <v>0.40641711229946526</v>
      </c>
      <c r="S65" s="14">
        <f>H65/要介護認定者数!H64</f>
        <v>1.8134328358208955</v>
      </c>
      <c r="T65" s="14">
        <f>I65/要介護認定者数!I64</f>
        <v>1.1048387096774193</v>
      </c>
      <c r="U65" s="14">
        <f>J65/要介護認定者数!J64</f>
        <v>1.4536082474226804</v>
      </c>
      <c r="V65" s="27">
        <f>K65/要介護認定者数!K64</f>
        <v>0.70639219934994579</v>
      </c>
    </row>
    <row r="66" spans="2:22" ht="19.5" customHeight="1" x14ac:dyDescent="0.15">
      <c r="B66" s="125" t="s">
        <v>162</v>
      </c>
      <c r="C66" s="121" t="s">
        <v>13</v>
      </c>
      <c r="D66" s="96">
        <v>0</v>
      </c>
      <c r="E66" s="96">
        <v>0</v>
      </c>
      <c r="F66" s="96">
        <v>108</v>
      </c>
      <c r="G66" s="96">
        <v>64</v>
      </c>
      <c r="H66" s="96">
        <v>355</v>
      </c>
      <c r="I66" s="96">
        <v>157</v>
      </c>
      <c r="J66" s="120">
        <v>695</v>
      </c>
      <c r="K66" s="107">
        <f t="shared" si="18"/>
        <v>1379</v>
      </c>
      <c r="M66" s="83" t="s">
        <v>162</v>
      </c>
      <c r="N66" s="113" t="s">
        <v>13</v>
      </c>
      <c r="O66" s="19"/>
      <c r="P66" s="19"/>
      <c r="Q66" s="14">
        <f>F66/要介護認定者数!F65</f>
        <v>0.7448275862068966</v>
      </c>
      <c r="R66" s="14">
        <f>G66/要介護認定者数!G65</f>
        <v>0.27586206896551724</v>
      </c>
      <c r="S66" s="14">
        <f>H66/要介護認定者数!H65</f>
        <v>2.2327044025157234</v>
      </c>
      <c r="T66" s="14">
        <f>I66/要介護認定者数!I65</f>
        <v>1.2661290322580645</v>
      </c>
      <c r="U66" s="14">
        <f>J66/要介護認定者数!J65</f>
        <v>7.4731182795698921</v>
      </c>
      <c r="V66" s="27">
        <f>K66/要介護認定者数!K65</f>
        <v>1.570615034168565</v>
      </c>
    </row>
    <row r="67" spans="2:22" ht="19.5" customHeight="1" x14ac:dyDescent="0.15">
      <c r="B67" s="125" t="s">
        <v>162</v>
      </c>
      <c r="C67" s="121" t="s">
        <v>14</v>
      </c>
      <c r="D67" s="96">
        <v>0</v>
      </c>
      <c r="E67" s="96">
        <v>0</v>
      </c>
      <c r="F67" s="96">
        <v>230</v>
      </c>
      <c r="G67" s="96">
        <v>134</v>
      </c>
      <c r="H67" s="96">
        <v>111</v>
      </c>
      <c r="I67" s="96">
        <v>622</v>
      </c>
      <c r="J67" s="120">
        <v>284</v>
      </c>
      <c r="K67" s="107">
        <f t="shared" si="18"/>
        <v>1381</v>
      </c>
      <c r="M67" s="83" t="s">
        <v>162</v>
      </c>
      <c r="N67" s="113" t="s">
        <v>14</v>
      </c>
      <c r="O67" s="19"/>
      <c r="P67" s="19"/>
      <c r="Q67" s="14">
        <f>F67/要介護認定者数!F66</f>
        <v>1.116504854368932</v>
      </c>
      <c r="R67" s="14">
        <f>G67/要介護認定者数!G66</f>
        <v>0.5982142857142857</v>
      </c>
      <c r="S67" s="14">
        <f>H67/要介護認定者数!H66</f>
        <v>0.73026315789473684</v>
      </c>
      <c r="T67" s="14">
        <f>I67/要介護認定者数!I66</f>
        <v>4.1192052980132452</v>
      </c>
      <c r="U67" s="14">
        <f>J67/要介護認定者数!J66</f>
        <v>3.3023255813953489</v>
      </c>
      <c r="V67" s="27">
        <f>K67/要介護認定者数!K66</f>
        <v>1.3646245059288538</v>
      </c>
    </row>
    <row r="68" spans="2:22" ht="19.5" customHeight="1" x14ac:dyDescent="0.15">
      <c r="B68" s="125" t="s">
        <v>160</v>
      </c>
      <c r="C68" s="122" t="s">
        <v>168</v>
      </c>
      <c r="D68" s="130">
        <f>SUM(D69:D72)</f>
        <v>25</v>
      </c>
      <c r="E68" s="130">
        <f t="shared" ref="E68:K68" si="20">SUM(E69:E72)</f>
        <v>184</v>
      </c>
      <c r="F68" s="130">
        <f t="shared" si="20"/>
        <v>865</v>
      </c>
      <c r="G68" s="130">
        <f t="shared" si="20"/>
        <v>2588</v>
      </c>
      <c r="H68" s="130">
        <f t="shared" si="20"/>
        <v>3505</v>
      </c>
      <c r="I68" s="130">
        <f t="shared" si="20"/>
        <v>2921</v>
      </c>
      <c r="J68" s="130">
        <f t="shared" si="20"/>
        <v>1846</v>
      </c>
      <c r="K68" s="144">
        <f t="shared" si="20"/>
        <v>11934</v>
      </c>
      <c r="M68" s="125" t="s">
        <v>160</v>
      </c>
      <c r="N68" s="114" t="s">
        <v>168</v>
      </c>
      <c r="O68" s="19"/>
      <c r="P68" s="19"/>
      <c r="Q68" s="14">
        <f>F68/要介護認定者数!F67</f>
        <v>0.59450171821305842</v>
      </c>
      <c r="R68" s="14">
        <f>G68/要介護認定者数!G67</f>
        <v>1.7276368491321763</v>
      </c>
      <c r="S68" s="14">
        <f>H68/要介護認定者数!H67</f>
        <v>3.1519784172661871</v>
      </c>
      <c r="T68" s="14">
        <f>I68/要介護認定者数!I67</f>
        <v>3.0458811261730969</v>
      </c>
      <c r="U68" s="14">
        <f>J68/要介護認定者数!J67</f>
        <v>2.6909620991253642</v>
      </c>
      <c r="V68" s="27">
        <f>K68/要介護認定者数!K67</f>
        <v>1.5504742107314538</v>
      </c>
    </row>
    <row r="69" spans="2:22" ht="19.5" customHeight="1" x14ac:dyDescent="0.15">
      <c r="B69" s="125" t="s">
        <v>162</v>
      </c>
      <c r="C69" s="121" t="s">
        <v>15</v>
      </c>
      <c r="D69" s="96">
        <v>4</v>
      </c>
      <c r="E69" s="96">
        <v>128</v>
      </c>
      <c r="F69" s="96">
        <v>544</v>
      </c>
      <c r="G69" s="96">
        <v>1428</v>
      </c>
      <c r="H69" s="96">
        <v>1762</v>
      </c>
      <c r="I69" s="96">
        <v>1259</v>
      </c>
      <c r="J69" s="120">
        <v>501</v>
      </c>
      <c r="K69" s="107">
        <f t="shared" si="18"/>
        <v>5626</v>
      </c>
      <c r="M69" s="83" t="s">
        <v>162</v>
      </c>
      <c r="N69" s="113" t="s">
        <v>15</v>
      </c>
      <c r="O69" s="19"/>
      <c r="P69" s="19"/>
      <c r="Q69" s="14">
        <f>F69/要介護認定者数!F68</f>
        <v>0.91122278056951422</v>
      </c>
      <c r="R69" s="14">
        <f>G69/要介護認定者数!G68</f>
        <v>2.7620889748549322</v>
      </c>
      <c r="S69" s="14">
        <f>H69/要介護認定者数!H68</f>
        <v>4.8142076502732243</v>
      </c>
      <c r="T69" s="14">
        <f>I69/要介護認定者数!I68</f>
        <v>3.5564971751412431</v>
      </c>
      <c r="U69" s="14">
        <f>J69/要介護認定者数!J68</f>
        <v>2.0788381742738591</v>
      </c>
      <c r="V69" s="27">
        <f>K69/要介護認定者数!K68</f>
        <v>1.8879194630872482</v>
      </c>
    </row>
    <row r="70" spans="2:22" ht="19.5" customHeight="1" x14ac:dyDescent="0.15">
      <c r="B70" s="125" t="s">
        <v>162</v>
      </c>
      <c r="C70" s="121" t="s">
        <v>16</v>
      </c>
      <c r="D70" s="96">
        <v>0</v>
      </c>
      <c r="E70" s="96">
        <v>56</v>
      </c>
      <c r="F70" s="96">
        <v>66</v>
      </c>
      <c r="G70" s="96">
        <v>508</v>
      </c>
      <c r="H70" s="96">
        <v>872</v>
      </c>
      <c r="I70" s="96">
        <v>598</v>
      </c>
      <c r="J70" s="120">
        <v>1005</v>
      </c>
      <c r="K70" s="107">
        <f t="shared" si="18"/>
        <v>3105</v>
      </c>
      <c r="M70" s="83" t="s">
        <v>162</v>
      </c>
      <c r="N70" s="113" t="s">
        <v>16</v>
      </c>
      <c r="O70" s="19"/>
      <c r="P70" s="19"/>
      <c r="Q70" s="14">
        <f>F70/要介護認定者数!F69</f>
        <v>0.18803418803418803</v>
      </c>
      <c r="R70" s="14">
        <f>G70/要介護認定者数!G69</f>
        <v>1.2731829573934836</v>
      </c>
      <c r="S70" s="14">
        <f>H70/要介護認定者数!H69</f>
        <v>2.8129032258064517</v>
      </c>
      <c r="T70" s="14">
        <f>I70/要介護認定者数!I69</f>
        <v>2.4609053497942388</v>
      </c>
      <c r="U70" s="14">
        <f>J70/要介護認定者数!J69</f>
        <v>6.2037037037037033</v>
      </c>
      <c r="V70" s="27">
        <f>K70/要介護認定者数!K69</f>
        <v>1.6113129216398547</v>
      </c>
    </row>
    <row r="71" spans="2:22" ht="19.5" customHeight="1" x14ac:dyDescent="0.15">
      <c r="B71" s="125" t="s">
        <v>162</v>
      </c>
      <c r="C71" s="121" t="s">
        <v>17</v>
      </c>
      <c r="D71" s="96">
        <v>6</v>
      </c>
      <c r="E71" s="96">
        <v>0</v>
      </c>
      <c r="F71" s="96">
        <v>96</v>
      </c>
      <c r="G71" s="96">
        <v>369</v>
      </c>
      <c r="H71" s="96">
        <v>550</v>
      </c>
      <c r="I71" s="96">
        <v>396</v>
      </c>
      <c r="J71" s="120">
        <v>236</v>
      </c>
      <c r="K71" s="107">
        <f t="shared" si="18"/>
        <v>1653</v>
      </c>
      <c r="M71" s="83" t="s">
        <v>162</v>
      </c>
      <c r="N71" s="113" t="s">
        <v>17</v>
      </c>
      <c r="O71" s="19"/>
      <c r="P71" s="19"/>
      <c r="Q71" s="14">
        <f>F71/要介護認定者数!F70</f>
        <v>0.2807017543859649</v>
      </c>
      <c r="R71" s="14">
        <f>G71/要介護認定者数!G70</f>
        <v>0.94373401534526857</v>
      </c>
      <c r="S71" s="14">
        <f>H71/要介護認定者数!H70</f>
        <v>1.8900343642611683</v>
      </c>
      <c r="T71" s="14">
        <f>I71/要介護認定者数!I70</f>
        <v>1.7142857142857142</v>
      </c>
      <c r="U71" s="14">
        <f>J71/要介護認定者数!J70</f>
        <v>1.4131736526946108</v>
      </c>
      <c r="V71" s="27">
        <f>K71/要介護認定者数!K70</f>
        <v>0.86726128016789084</v>
      </c>
    </row>
    <row r="72" spans="2:22" ht="19.5" customHeight="1" x14ac:dyDescent="0.15">
      <c r="B72" s="125" t="s">
        <v>162</v>
      </c>
      <c r="C72" s="121" t="s">
        <v>18</v>
      </c>
      <c r="D72" s="96">
        <v>15</v>
      </c>
      <c r="E72" s="96">
        <v>0</v>
      </c>
      <c r="F72" s="96">
        <v>159</v>
      </c>
      <c r="G72" s="96">
        <v>283</v>
      </c>
      <c r="H72" s="96">
        <v>321</v>
      </c>
      <c r="I72" s="96">
        <v>668</v>
      </c>
      <c r="J72" s="120">
        <v>104</v>
      </c>
      <c r="K72" s="107">
        <f t="shared" si="18"/>
        <v>1550</v>
      </c>
      <c r="M72" s="83" t="s">
        <v>162</v>
      </c>
      <c r="N72" s="113" t="s">
        <v>18</v>
      </c>
      <c r="O72" s="19"/>
      <c r="P72" s="19"/>
      <c r="Q72" s="14">
        <f>F72/要介護認定者数!F71</f>
        <v>0.96363636363636362</v>
      </c>
      <c r="R72" s="14">
        <f>G72/要介護認定者数!G71</f>
        <v>1.4816753926701571</v>
      </c>
      <c r="S72" s="14">
        <f>H72/要介護認定者数!H71</f>
        <v>2.2137931034482761</v>
      </c>
      <c r="T72" s="14">
        <f>I72/要介護認定者数!I71</f>
        <v>5.0992366412213741</v>
      </c>
      <c r="U72" s="14">
        <f>J72/要介護認定者数!J71</f>
        <v>0.89655172413793105</v>
      </c>
      <c r="V72" s="27">
        <f>K72/要介護認定者数!K71</f>
        <v>1.753393665158371</v>
      </c>
    </row>
    <row r="73" spans="2:22" ht="19.5" customHeight="1" x14ac:dyDescent="0.15">
      <c r="B73" s="125" t="s">
        <v>160</v>
      </c>
      <c r="C73" s="122" t="s">
        <v>169</v>
      </c>
      <c r="D73" s="130">
        <f>SUM(D74:D77)</f>
        <v>26</v>
      </c>
      <c r="E73" s="130">
        <f t="shared" ref="E73:K73" si="21">SUM(E74:E77)</f>
        <v>48</v>
      </c>
      <c r="F73" s="130">
        <f t="shared" si="21"/>
        <v>519</v>
      </c>
      <c r="G73" s="130">
        <f t="shared" si="21"/>
        <v>1167</v>
      </c>
      <c r="H73" s="130">
        <f t="shared" si="21"/>
        <v>1332</v>
      </c>
      <c r="I73" s="130">
        <f t="shared" si="21"/>
        <v>685</v>
      </c>
      <c r="J73" s="130">
        <f t="shared" si="21"/>
        <v>595</v>
      </c>
      <c r="K73" s="144">
        <f t="shared" si="21"/>
        <v>4372</v>
      </c>
      <c r="M73" s="125" t="s">
        <v>160</v>
      </c>
      <c r="N73" s="114" t="s">
        <v>169</v>
      </c>
      <c r="O73" s="19"/>
      <c r="P73" s="19"/>
      <c r="Q73" s="14">
        <f>F73/要介護認定者数!F72</f>
        <v>0.78755690440060699</v>
      </c>
      <c r="R73" s="14">
        <f>G73/要介護認定者数!G72</f>
        <v>1.6767241379310345</v>
      </c>
      <c r="S73" s="14">
        <f>H73/要介護認定者数!H72</f>
        <v>2.4850746268656718</v>
      </c>
      <c r="T73" s="14">
        <f>I73/要介護認定者数!I72</f>
        <v>1.5497737556561086</v>
      </c>
      <c r="U73" s="14">
        <f>J73/要介護認定者数!J72</f>
        <v>1.7296511627906976</v>
      </c>
      <c r="V73" s="27">
        <f>K73/要介護認定者数!K72</f>
        <v>1.3074162679425838</v>
      </c>
    </row>
    <row r="74" spans="2:22" ht="19.5" customHeight="1" x14ac:dyDescent="0.15">
      <c r="B74" s="125" t="s">
        <v>162</v>
      </c>
      <c r="C74" s="121" t="s">
        <v>19</v>
      </c>
      <c r="D74" s="96">
        <v>2</v>
      </c>
      <c r="E74" s="96">
        <v>5</v>
      </c>
      <c r="F74" s="96">
        <v>184</v>
      </c>
      <c r="G74" s="96">
        <v>600</v>
      </c>
      <c r="H74" s="96">
        <v>649</v>
      </c>
      <c r="I74" s="96">
        <v>142</v>
      </c>
      <c r="J74" s="120">
        <v>411</v>
      </c>
      <c r="K74" s="107">
        <f t="shared" si="18"/>
        <v>1993</v>
      </c>
      <c r="M74" s="83" t="s">
        <v>162</v>
      </c>
      <c r="N74" s="113" t="s">
        <v>19</v>
      </c>
      <c r="O74" s="19"/>
      <c r="P74" s="19"/>
      <c r="Q74" s="14">
        <f>F74/要介護認定者数!F73</f>
        <v>0.90196078431372551</v>
      </c>
      <c r="R74" s="14">
        <f>G74/要介護認定者数!G73</f>
        <v>2.6666666666666665</v>
      </c>
      <c r="S74" s="14">
        <f>H74/要介護認定者数!H73</f>
        <v>3.1970443349753697</v>
      </c>
      <c r="T74" s="14">
        <f>I74/要介護認定者数!I73</f>
        <v>0.84523809523809523</v>
      </c>
      <c r="U74" s="14">
        <f>J74/要介護認定者数!J73</f>
        <v>3.7027027027027026</v>
      </c>
      <c r="V74" s="27">
        <f>K74/要介護認定者数!K73</f>
        <v>1.760600706713781</v>
      </c>
    </row>
    <row r="75" spans="2:22" ht="19.5" customHeight="1" x14ac:dyDescent="0.15">
      <c r="B75" s="125" t="s">
        <v>162</v>
      </c>
      <c r="C75" s="121" t="s">
        <v>20</v>
      </c>
      <c r="D75" s="96">
        <v>18</v>
      </c>
      <c r="E75" s="96">
        <v>37</v>
      </c>
      <c r="F75" s="96">
        <v>225</v>
      </c>
      <c r="G75" s="96">
        <v>487</v>
      </c>
      <c r="H75" s="96">
        <v>470</v>
      </c>
      <c r="I75" s="96">
        <v>321</v>
      </c>
      <c r="J75" s="120">
        <v>45</v>
      </c>
      <c r="K75" s="107">
        <f t="shared" si="18"/>
        <v>1603</v>
      </c>
      <c r="M75" s="83" t="s">
        <v>162</v>
      </c>
      <c r="N75" s="113" t="s">
        <v>20</v>
      </c>
      <c r="O75" s="19"/>
      <c r="P75" s="19"/>
      <c r="Q75" s="14">
        <f>F75/要介護認定者数!F74</f>
        <v>2.1226415094339623</v>
      </c>
      <c r="R75" s="14">
        <f>G75/要介護認定者数!G74</f>
        <v>3.9274193548387095</v>
      </c>
      <c r="S75" s="14">
        <f>H75/要介護認定者数!H74</f>
        <v>5.2222222222222223</v>
      </c>
      <c r="T75" s="14">
        <f>I75/要介護認定者数!I74</f>
        <v>3.9629629629629628</v>
      </c>
      <c r="U75" s="14">
        <f>J75/要介護認定者数!J74</f>
        <v>0.91836734693877553</v>
      </c>
      <c r="V75" s="27">
        <f>K75/要介護認定者数!K74</f>
        <v>2.9412844036697248</v>
      </c>
    </row>
    <row r="76" spans="2:22" ht="19.5" customHeight="1" x14ac:dyDescent="0.15">
      <c r="B76" s="125" t="s">
        <v>162</v>
      </c>
      <c r="C76" s="121" t="s">
        <v>114</v>
      </c>
      <c r="D76" s="96">
        <v>6</v>
      </c>
      <c r="E76" s="96">
        <v>6</v>
      </c>
      <c r="F76" s="96">
        <v>110</v>
      </c>
      <c r="G76" s="96">
        <v>80</v>
      </c>
      <c r="H76" s="96">
        <v>213</v>
      </c>
      <c r="I76" s="96">
        <v>178</v>
      </c>
      <c r="J76" s="120">
        <v>115</v>
      </c>
      <c r="K76" s="107">
        <f t="shared" si="18"/>
        <v>708</v>
      </c>
      <c r="M76" s="83" t="s">
        <v>162</v>
      </c>
      <c r="N76" s="113" t="s">
        <v>114</v>
      </c>
      <c r="O76" s="19"/>
      <c r="P76" s="19"/>
      <c r="Q76" s="14">
        <f>F76/要介護認定者数!F75</f>
        <v>0.38062283737024222</v>
      </c>
      <c r="R76" s="14">
        <f>G76/要介護認定者数!G75</f>
        <v>0.27303754266211605</v>
      </c>
      <c r="S76" s="14">
        <f>H76/要介護認定者数!H75</f>
        <v>1.1390374331550801</v>
      </c>
      <c r="T76" s="14">
        <f>I76/要介護認定者数!I75</f>
        <v>1.1337579617834395</v>
      </c>
      <c r="U76" s="14">
        <f>J76/要介護認定者数!J75</f>
        <v>0.78231292517006801</v>
      </c>
      <c r="V76" s="27">
        <f>K76/要介護認定者数!K75</f>
        <v>0.52250922509225095</v>
      </c>
    </row>
    <row r="77" spans="2:22" ht="19.5" customHeight="1" x14ac:dyDescent="0.15">
      <c r="B77" s="125" t="s">
        <v>162</v>
      </c>
      <c r="C77" s="121" t="s">
        <v>22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44</v>
      </c>
      <c r="J77" s="120">
        <v>24</v>
      </c>
      <c r="K77" s="107">
        <f t="shared" si="18"/>
        <v>68</v>
      </c>
      <c r="M77" s="83" t="s">
        <v>162</v>
      </c>
      <c r="N77" s="113" t="s">
        <v>22</v>
      </c>
      <c r="O77" s="19"/>
      <c r="P77" s="19"/>
      <c r="Q77" s="14">
        <f>F77/要介護認定者数!F76</f>
        <v>0</v>
      </c>
      <c r="R77" s="14">
        <f>G77/要介護認定者数!G76</f>
        <v>0</v>
      </c>
      <c r="S77" s="14">
        <f>H77/要介護認定者数!H76</f>
        <v>0</v>
      </c>
      <c r="T77" s="14">
        <f>I77/要介護認定者数!I76</f>
        <v>1.2222222222222223</v>
      </c>
      <c r="U77" s="14">
        <f>J77/要介護認定者数!J76</f>
        <v>0.64864864864864868</v>
      </c>
      <c r="V77" s="27">
        <f>K77/要介護認定者数!K76</f>
        <v>0.21794871794871795</v>
      </c>
    </row>
    <row r="78" spans="2:22" ht="19.5" customHeight="1" x14ac:dyDescent="0.15">
      <c r="B78" s="125" t="s">
        <v>160</v>
      </c>
      <c r="C78" s="122" t="s">
        <v>170</v>
      </c>
      <c r="D78" s="130">
        <f>SUM(D79:D83)</f>
        <v>55</v>
      </c>
      <c r="E78" s="130">
        <f t="shared" ref="E78:K78" si="22">SUM(E79:E83)</f>
        <v>136</v>
      </c>
      <c r="F78" s="130">
        <f t="shared" si="22"/>
        <v>856</v>
      </c>
      <c r="G78" s="130">
        <f t="shared" si="22"/>
        <v>1206</v>
      </c>
      <c r="H78" s="130">
        <f t="shared" si="22"/>
        <v>1068</v>
      </c>
      <c r="I78" s="130">
        <f t="shared" si="22"/>
        <v>1885</v>
      </c>
      <c r="J78" s="130">
        <f t="shared" si="22"/>
        <v>912</v>
      </c>
      <c r="K78" s="144">
        <f t="shared" si="22"/>
        <v>6118</v>
      </c>
      <c r="M78" s="125" t="s">
        <v>160</v>
      </c>
      <c r="N78" s="114" t="s">
        <v>170</v>
      </c>
      <c r="O78" s="19"/>
      <c r="P78" s="19"/>
      <c r="Q78" s="14">
        <f>F78/要介護認定者数!F77</f>
        <v>0.30747126436781608</v>
      </c>
      <c r="R78" s="14">
        <f>G78/要介護認定者数!G77</f>
        <v>0.59940357852882709</v>
      </c>
      <c r="S78" s="14">
        <f>H78/要介護認定者数!H77</f>
        <v>0.65241295051924253</v>
      </c>
      <c r="T78" s="14">
        <f>I78/要介護認定者数!I77</f>
        <v>1.0889659156556903</v>
      </c>
      <c r="U78" s="14">
        <f>J78/要介護認定者数!J77</f>
        <v>0.7342995169082126</v>
      </c>
      <c r="V78" s="27">
        <f>K78/要介護認定者数!K77</f>
        <v>0.51506987708368412</v>
      </c>
    </row>
    <row r="79" spans="2:22" ht="19.5" customHeight="1" x14ac:dyDescent="0.15">
      <c r="B79" s="125" t="s">
        <v>162</v>
      </c>
      <c r="C79" s="121" t="s">
        <v>23</v>
      </c>
      <c r="D79" s="96">
        <v>13</v>
      </c>
      <c r="E79" s="96">
        <v>116</v>
      </c>
      <c r="F79" s="96">
        <v>450</v>
      </c>
      <c r="G79" s="96">
        <v>552</v>
      </c>
      <c r="H79" s="96">
        <v>558</v>
      </c>
      <c r="I79" s="96">
        <v>1327</v>
      </c>
      <c r="J79" s="120">
        <v>332</v>
      </c>
      <c r="K79" s="107">
        <f t="shared" si="18"/>
        <v>3348</v>
      </c>
      <c r="M79" s="83" t="s">
        <v>162</v>
      </c>
      <c r="N79" s="113" t="s">
        <v>23</v>
      </c>
      <c r="O79" s="19"/>
      <c r="P79" s="19"/>
      <c r="Q79" s="14">
        <f>F79/要介護認定者数!F78</f>
        <v>0.23171987641606592</v>
      </c>
      <c r="R79" s="14">
        <f>G79/要介護認定者数!G78</f>
        <v>0.4808362369337979</v>
      </c>
      <c r="S79" s="14">
        <f>H79/要介護認定者数!H78</f>
        <v>0.59807073954983925</v>
      </c>
      <c r="T79" s="14">
        <f>I79/要介護認定者数!I78</f>
        <v>1.2638095238095237</v>
      </c>
      <c r="U79" s="14">
        <f>J79/要介護認定者数!J78</f>
        <v>0.44563758389261743</v>
      </c>
      <c r="V79" s="27">
        <f>K79/要介護認定者数!K78</f>
        <v>0.44843289579426737</v>
      </c>
    </row>
    <row r="80" spans="2:22" ht="19.5" customHeight="1" x14ac:dyDescent="0.15">
      <c r="B80" s="125" t="s">
        <v>162</v>
      </c>
      <c r="C80" s="121" t="s">
        <v>24</v>
      </c>
      <c r="D80" s="96">
        <v>0</v>
      </c>
      <c r="E80" s="96">
        <v>0</v>
      </c>
      <c r="F80" s="96">
        <v>81</v>
      </c>
      <c r="G80" s="96">
        <v>195</v>
      </c>
      <c r="H80" s="96">
        <v>120</v>
      </c>
      <c r="I80" s="96">
        <v>67</v>
      </c>
      <c r="J80" s="120">
        <v>101</v>
      </c>
      <c r="K80" s="107">
        <f t="shared" si="18"/>
        <v>564</v>
      </c>
      <c r="M80" s="83" t="s">
        <v>162</v>
      </c>
      <c r="N80" s="113" t="s">
        <v>24</v>
      </c>
      <c r="O80" s="19"/>
      <c r="P80" s="19"/>
      <c r="Q80" s="14">
        <f>F80/要介護認定者数!F79</f>
        <v>0.9</v>
      </c>
      <c r="R80" s="14">
        <f>G80/要介護認定者数!G79</f>
        <v>2.0103092783505154</v>
      </c>
      <c r="S80" s="14">
        <f>H80/要介護認定者数!H79</f>
        <v>1.5584415584415585</v>
      </c>
      <c r="T80" s="14">
        <f>I80/要介護認定者数!I79</f>
        <v>1.098360655737705</v>
      </c>
      <c r="U80" s="14">
        <f>J80/要介護認定者数!J79</f>
        <v>1.9423076923076923</v>
      </c>
      <c r="V80" s="27">
        <f>K80/要介護認定者数!K79</f>
        <v>1.323943661971831</v>
      </c>
    </row>
    <row r="81" spans="2:24" ht="19.5" customHeight="1" x14ac:dyDescent="0.15">
      <c r="B81" s="125" t="s">
        <v>162</v>
      </c>
      <c r="C81" s="121" t="s">
        <v>25</v>
      </c>
      <c r="D81" s="96">
        <v>0</v>
      </c>
      <c r="E81" s="96">
        <v>0</v>
      </c>
      <c r="F81" s="96">
        <v>3</v>
      </c>
      <c r="G81" s="96">
        <v>190</v>
      </c>
      <c r="H81" s="96">
        <v>160</v>
      </c>
      <c r="I81" s="96">
        <v>273</v>
      </c>
      <c r="J81" s="120">
        <v>290</v>
      </c>
      <c r="K81" s="107">
        <f t="shared" si="18"/>
        <v>916</v>
      </c>
      <c r="M81" s="83" t="s">
        <v>162</v>
      </c>
      <c r="N81" s="113" t="s">
        <v>25</v>
      </c>
      <c r="O81" s="19"/>
      <c r="P81" s="19"/>
      <c r="Q81" s="14">
        <f>F81/要介護認定者数!F80</f>
        <v>1.0830324909747292E-2</v>
      </c>
      <c r="R81" s="14">
        <f>G81/要介護認定者数!G80</f>
        <v>0.44705882352941179</v>
      </c>
      <c r="S81" s="14">
        <f>H81/要介護認定者数!H80</f>
        <v>0.48780487804878048</v>
      </c>
      <c r="T81" s="14">
        <f>I81/要介護認定者数!I80</f>
        <v>1.0920000000000001</v>
      </c>
      <c r="U81" s="14">
        <f>J81/要介護認定者数!J80</f>
        <v>1.5104166666666667</v>
      </c>
      <c r="V81" s="27">
        <f>K81/要介護認定者数!K80</f>
        <v>0.56683168316831678</v>
      </c>
    </row>
    <row r="82" spans="2:24" ht="19.5" customHeight="1" x14ac:dyDescent="0.15">
      <c r="B82" s="125" t="s">
        <v>162</v>
      </c>
      <c r="C82" s="121" t="s">
        <v>26</v>
      </c>
      <c r="D82" s="96">
        <v>6</v>
      </c>
      <c r="E82" s="96">
        <v>20</v>
      </c>
      <c r="F82" s="96">
        <v>314</v>
      </c>
      <c r="G82" s="96">
        <v>231</v>
      </c>
      <c r="H82" s="96">
        <v>137</v>
      </c>
      <c r="I82" s="96">
        <v>179</v>
      </c>
      <c r="J82" s="120">
        <v>156</v>
      </c>
      <c r="K82" s="107">
        <f t="shared" si="18"/>
        <v>1043</v>
      </c>
      <c r="M82" s="83" t="s">
        <v>162</v>
      </c>
      <c r="N82" s="113" t="s">
        <v>26</v>
      </c>
      <c r="O82" s="19"/>
      <c r="P82" s="19"/>
      <c r="Q82" s="14">
        <f>F82/要介護認定者数!F81</f>
        <v>1.7065217391304348</v>
      </c>
      <c r="R82" s="14">
        <f>G82/要介護認定者数!G81</f>
        <v>1.32</v>
      </c>
      <c r="S82" s="14">
        <f>H82/要介護認定者数!H81</f>
        <v>0.95138888888888884</v>
      </c>
      <c r="T82" s="14">
        <f>I82/要介護認定者数!I81</f>
        <v>1.2344827586206897</v>
      </c>
      <c r="U82" s="14">
        <f>J82/要介護認定者数!J81</f>
        <v>1.4311926605504588</v>
      </c>
      <c r="V82" s="27">
        <f>K82/要介護認定者数!K81</f>
        <v>1.0967402733964249</v>
      </c>
    </row>
    <row r="83" spans="2:24" ht="19.5" customHeight="1" x14ac:dyDescent="0.15">
      <c r="B83" s="125" t="s">
        <v>162</v>
      </c>
      <c r="C83" s="121" t="s">
        <v>27</v>
      </c>
      <c r="D83" s="96">
        <v>36</v>
      </c>
      <c r="E83" s="96">
        <v>0</v>
      </c>
      <c r="F83" s="96">
        <v>8</v>
      </c>
      <c r="G83" s="96">
        <v>38</v>
      </c>
      <c r="H83" s="96">
        <v>93</v>
      </c>
      <c r="I83" s="96">
        <v>39</v>
      </c>
      <c r="J83" s="120">
        <v>33</v>
      </c>
      <c r="K83" s="107">
        <f t="shared" si="18"/>
        <v>247</v>
      </c>
      <c r="M83" s="83" t="s">
        <v>162</v>
      </c>
      <c r="N83" s="113" t="s">
        <v>27</v>
      </c>
      <c r="O83" s="19"/>
      <c r="P83" s="19"/>
      <c r="Q83" s="14">
        <f>F83/要介護認定者数!F82</f>
        <v>2.7491408934707903E-2</v>
      </c>
      <c r="R83" s="14">
        <f>G83/要介護認定者数!G82</f>
        <v>0.22754491017964071</v>
      </c>
      <c r="S83" s="14">
        <f>H83/要介護認定者数!H82</f>
        <v>0.6</v>
      </c>
      <c r="T83" s="14">
        <f>I83/要介護認定者数!I82</f>
        <v>0.17333333333333334</v>
      </c>
      <c r="U83" s="14">
        <f>J83/要介護認定者数!J82</f>
        <v>0.22916666666666666</v>
      </c>
      <c r="V83" s="27">
        <f>K83/要介護認定者数!K82</f>
        <v>0.17406624383368569</v>
      </c>
    </row>
    <row r="84" spans="2:24" ht="19.5" customHeight="1" x14ac:dyDescent="0.15">
      <c r="B84" s="125" t="s">
        <v>160</v>
      </c>
      <c r="C84" s="122" t="s">
        <v>171</v>
      </c>
      <c r="D84" s="130">
        <f>SUM(D85)</f>
        <v>2</v>
      </c>
      <c r="E84" s="130">
        <f t="shared" ref="E84:K84" si="23">SUM(E85)</f>
        <v>4</v>
      </c>
      <c r="F84" s="130">
        <f t="shared" si="23"/>
        <v>406</v>
      </c>
      <c r="G84" s="130">
        <f t="shared" si="23"/>
        <v>1087</v>
      </c>
      <c r="H84" s="130">
        <f t="shared" si="23"/>
        <v>939</v>
      </c>
      <c r="I84" s="130">
        <f t="shared" si="23"/>
        <v>791</v>
      </c>
      <c r="J84" s="130">
        <f t="shared" si="23"/>
        <v>1019</v>
      </c>
      <c r="K84" s="144">
        <f t="shared" si="23"/>
        <v>4248</v>
      </c>
      <c r="M84" s="125" t="s">
        <v>160</v>
      </c>
      <c r="N84" s="114" t="s">
        <v>171</v>
      </c>
      <c r="O84" s="19"/>
      <c r="P84" s="19"/>
      <c r="Q84" s="14">
        <f>F84/要介護認定者数!F83</f>
        <v>0.33415637860082303</v>
      </c>
      <c r="R84" s="14">
        <f>G84/要介護認定者数!G83</f>
        <v>1.0815920398009951</v>
      </c>
      <c r="S84" s="14">
        <f>H84/要介護認定者数!H83</f>
        <v>1.2863013698630137</v>
      </c>
      <c r="T84" s="14">
        <f>I84/要介護認定者数!I83</f>
        <v>0.95646916565900841</v>
      </c>
      <c r="U84" s="14">
        <f>J84/要介護認定者数!J83</f>
        <v>1.7040133779264215</v>
      </c>
      <c r="V84" s="27">
        <f>K84/要介護認定者数!K83</f>
        <v>0.74369747899159666</v>
      </c>
    </row>
    <row r="85" spans="2:24" ht="19.5" customHeight="1" x14ac:dyDescent="0.15">
      <c r="B85" s="125" t="s">
        <v>162</v>
      </c>
      <c r="C85" s="121" t="s">
        <v>28</v>
      </c>
      <c r="D85" s="96">
        <v>2</v>
      </c>
      <c r="E85" s="96">
        <v>4</v>
      </c>
      <c r="F85" s="96">
        <v>406</v>
      </c>
      <c r="G85" s="96">
        <v>1087</v>
      </c>
      <c r="H85" s="96">
        <v>939</v>
      </c>
      <c r="I85" s="96">
        <v>791</v>
      </c>
      <c r="J85" s="120">
        <v>1019</v>
      </c>
      <c r="K85" s="107">
        <f t="shared" si="18"/>
        <v>4248</v>
      </c>
      <c r="M85" s="83" t="s">
        <v>162</v>
      </c>
      <c r="N85" s="113" t="s">
        <v>28</v>
      </c>
      <c r="O85" s="19"/>
      <c r="P85" s="19"/>
      <c r="Q85" s="14">
        <f>F85/要介護認定者数!F84</f>
        <v>0.33415637860082303</v>
      </c>
      <c r="R85" s="14">
        <f>G85/要介護認定者数!G84</f>
        <v>1.0815920398009951</v>
      </c>
      <c r="S85" s="14">
        <f>H85/要介護認定者数!H84</f>
        <v>1.2863013698630137</v>
      </c>
      <c r="T85" s="14">
        <f>I85/要介護認定者数!I84</f>
        <v>0.95646916565900841</v>
      </c>
      <c r="U85" s="14">
        <f>J85/要介護認定者数!J84</f>
        <v>1.7040133779264215</v>
      </c>
      <c r="V85" s="27">
        <f>K85/要介護認定者数!K84</f>
        <v>0.74369747899159666</v>
      </c>
    </row>
    <row r="86" spans="2:24" ht="19.5" customHeight="1" x14ac:dyDescent="0.15">
      <c r="B86" s="125" t="s">
        <v>160</v>
      </c>
      <c r="C86" s="122" t="s">
        <v>172</v>
      </c>
      <c r="D86" s="130">
        <f>SUM(D87:D89)</f>
        <v>48</v>
      </c>
      <c r="E86" s="130">
        <f t="shared" ref="E86:K86" si="24">SUM(E87:E89)</f>
        <v>88</v>
      </c>
      <c r="F86" s="130">
        <f t="shared" si="24"/>
        <v>800</v>
      </c>
      <c r="G86" s="130">
        <f t="shared" si="24"/>
        <v>1285</v>
      </c>
      <c r="H86" s="130">
        <f t="shared" si="24"/>
        <v>1169</v>
      </c>
      <c r="I86" s="130">
        <f t="shared" si="24"/>
        <v>972</v>
      </c>
      <c r="J86" s="130">
        <f t="shared" si="24"/>
        <v>425</v>
      </c>
      <c r="K86" s="144">
        <f t="shared" si="24"/>
        <v>4787</v>
      </c>
      <c r="M86" s="125" t="s">
        <v>160</v>
      </c>
      <c r="N86" s="114" t="s">
        <v>172</v>
      </c>
      <c r="O86" s="19"/>
      <c r="P86" s="19"/>
      <c r="Q86" s="14">
        <f>F86/要介護認定者数!F85</f>
        <v>0.39525691699604742</v>
      </c>
      <c r="R86" s="14">
        <f>G86/要介護認定者数!G85</f>
        <v>0.74277456647398843</v>
      </c>
      <c r="S86" s="14">
        <f>H86/要介護認定者数!H85</f>
        <v>0.85892725936811165</v>
      </c>
      <c r="T86" s="14">
        <f>I86/要介護認定者数!I85</f>
        <v>0.65366509751176871</v>
      </c>
      <c r="U86" s="14">
        <f>J86/要介護認定者数!J85</f>
        <v>0.48131370328425821</v>
      </c>
      <c r="V86" s="27">
        <f>K86/要介護認定者数!K85</f>
        <v>0.41143102707348517</v>
      </c>
    </row>
    <row r="87" spans="2:24" ht="19.5" customHeight="1" x14ac:dyDescent="0.15">
      <c r="B87" s="125" t="s">
        <v>162</v>
      </c>
      <c r="C87" s="121" t="s">
        <v>29</v>
      </c>
      <c r="D87" s="96">
        <v>31</v>
      </c>
      <c r="E87" s="96">
        <v>69</v>
      </c>
      <c r="F87" s="96">
        <v>553</v>
      </c>
      <c r="G87" s="96">
        <v>1127</v>
      </c>
      <c r="H87" s="96">
        <v>665</v>
      </c>
      <c r="I87" s="96">
        <v>355</v>
      </c>
      <c r="J87" s="120">
        <v>322</v>
      </c>
      <c r="K87" s="107">
        <f t="shared" si="18"/>
        <v>3122</v>
      </c>
      <c r="M87" s="83" t="s">
        <v>162</v>
      </c>
      <c r="N87" s="113" t="s">
        <v>29</v>
      </c>
      <c r="O87" s="19"/>
      <c r="P87" s="19"/>
      <c r="Q87" s="14">
        <f>F87/要介護認定者数!F86</f>
        <v>0.36143790849673202</v>
      </c>
      <c r="R87" s="14">
        <f>G87/要介護認定者数!G86</f>
        <v>0.82383040935672514</v>
      </c>
      <c r="S87" s="14">
        <f>H87/要介護認定者数!H86</f>
        <v>0.6157407407407407</v>
      </c>
      <c r="T87" s="14">
        <f>I87/要介護認定者数!I86</f>
        <v>0.30524505588993983</v>
      </c>
      <c r="U87" s="14">
        <f>J87/要介護認定者数!J86</f>
        <v>0.4784546805349183</v>
      </c>
      <c r="V87" s="27">
        <f>K87/要介護認定者数!K86</f>
        <v>0.34558335178215632</v>
      </c>
    </row>
    <row r="88" spans="2:24" ht="19.5" customHeight="1" x14ac:dyDescent="0.15">
      <c r="B88" s="125" t="s">
        <v>162</v>
      </c>
      <c r="C88" s="121" t="s">
        <v>30</v>
      </c>
      <c r="D88" s="96">
        <v>7</v>
      </c>
      <c r="E88" s="96">
        <v>5</v>
      </c>
      <c r="F88" s="96">
        <v>114</v>
      </c>
      <c r="G88" s="96">
        <v>130</v>
      </c>
      <c r="H88" s="96">
        <v>225</v>
      </c>
      <c r="I88" s="96">
        <v>448</v>
      </c>
      <c r="J88" s="120">
        <v>67</v>
      </c>
      <c r="K88" s="107">
        <f t="shared" si="18"/>
        <v>996</v>
      </c>
      <c r="M88" s="83" t="s">
        <v>162</v>
      </c>
      <c r="N88" s="113" t="s">
        <v>30</v>
      </c>
      <c r="O88" s="19"/>
      <c r="P88" s="19"/>
      <c r="Q88" s="14">
        <f>F88/要介護認定者数!F87</f>
        <v>0.29610389610389609</v>
      </c>
      <c r="R88" s="14">
        <f>G88/要介護認定者数!G87</f>
        <v>0.47272727272727272</v>
      </c>
      <c r="S88" s="14">
        <f>H88/要介護認定者数!H87</f>
        <v>1.0180995475113122</v>
      </c>
      <c r="T88" s="14">
        <f>I88/要介護認定者数!I87</f>
        <v>1.7099236641221374</v>
      </c>
      <c r="U88" s="14">
        <f>J88/要介護認定者数!J87</f>
        <v>0.39880952380952384</v>
      </c>
      <c r="V88" s="27">
        <f>K88/要介護認定者数!K87</f>
        <v>0.48046309696092621</v>
      </c>
    </row>
    <row r="89" spans="2:24" ht="19.5" customHeight="1" x14ac:dyDescent="0.15">
      <c r="B89" s="125" t="s">
        <v>162</v>
      </c>
      <c r="C89" s="121" t="s">
        <v>31</v>
      </c>
      <c r="D89" s="96">
        <v>10</v>
      </c>
      <c r="E89" s="96">
        <v>14</v>
      </c>
      <c r="F89" s="96">
        <v>133</v>
      </c>
      <c r="G89" s="96">
        <v>28</v>
      </c>
      <c r="H89" s="96">
        <v>279</v>
      </c>
      <c r="I89" s="96">
        <v>169</v>
      </c>
      <c r="J89" s="120">
        <v>36</v>
      </c>
      <c r="K89" s="107">
        <f t="shared" si="18"/>
        <v>669</v>
      </c>
      <c r="M89" s="83" t="s">
        <v>162</v>
      </c>
      <c r="N89" s="113" t="s">
        <v>31</v>
      </c>
      <c r="O89" s="19"/>
      <c r="P89" s="19"/>
      <c r="Q89" s="14">
        <f>F89/要介護認定者数!F88</f>
        <v>1.2201834862385321</v>
      </c>
      <c r="R89" s="14">
        <f>G89/要介護認定者数!G88</f>
        <v>0.32183908045977011</v>
      </c>
      <c r="S89" s="14">
        <f>H89/要介護認定者数!H88</f>
        <v>4.6500000000000004</v>
      </c>
      <c r="T89" s="14">
        <f>I89/要介護認定者数!I88</f>
        <v>2.725806451612903</v>
      </c>
      <c r="U89" s="14">
        <f>J89/要介護認定者数!J88</f>
        <v>0.8571428571428571</v>
      </c>
      <c r="V89" s="27">
        <f>K89/要介護認定者数!K88</f>
        <v>1.2670454545454546</v>
      </c>
    </row>
    <row r="90" spans="2:24" ht="19.5" customHeight="1" x14ac:dyDescent="0.15">
      <c r="B90" s="125" t="s">
        <v>160</v>
      </c>
      <c r="C90" s="122" t="s">
        <v>173</v>
      </c>
      <c r="D90" s="130">
        <f>SUM(D91)</f>
        <v>6</v>
      </c>
      <c r="E90" s="130">
        <f t="shared" ref="E90:K90" si="25">SUM(E91)</f>
        <v>49</v>
      </c>
      <c r="F90" s="130">
        <f t="shared" si="25"/>
        <v>323</v>
      </c>
      <c r="G90" s="130">
        <f t="shared" si="25"/>
        <v>835</v>
      </c>
      <c r="H90" s="130">
        <f t="shared" si="25"/>
        <v>1266</v>
      </c>
      <c r="I90" s="130">
        <f t="shared" si="25"/>
        <v>1591</v>
      </c>
      <c r="J90" s="130">
        <f t="shared" si="25"/>
        <v>1375</v>
      </c>
      <c r="K90" s="144">
        <f t="shared" si="25"/>
        <v>5445</v>
      </c>
      <c r="M90" s="125" t="s">
        <v>160</v>
      </c>
      <c r="N90" s="114" t="s">
        <v>173</v>
      </c>
      <c r="O90" s="19"/>
      <c r="P90" s="19"/>
      <c r="Q90" s="14">
        <f>F90/要介護認定者数!F89</f>
        <v>0.33786610878661089</v>
      </c>
      <c r="R90" s="14">
        <f>G90/要介護認定者数!G89</f>
        <v>0.70523648648648651</v>
      </c>
      <c r="S90" s="14">
        <f>H90/要介護認定者数!H89</f>
        <v>1.3760869565217391</v>
      </c>
      <c r="T90" s="14">
        <f>I90/要介護認定者数!I89</f>
        <v>1.9788557213930349</v>
      </c>
      <c r="U90" s="14">
        <f>J90/要介護認定者数!J89</f>
        <v>2.3747841105354057</v>
      </c>
      <c r="V90" s="27">
        <f>K90/要介護認定者数!K89</f>
        <v>0.97041525574763854</v>
      </c>
    </row>
    <row r="91" spans="2:24" ht="19.5" customHeight="1" x14ac:dyDescent="0.15">
      <c r="B91" s="125" t="s">
        <v>162</v>
      </c>
      <c r="C91" s="121" t="s">
        <v>32</v>
      </c>
      <c r="D91" s="96">
        <v>6</v>
      </c>
      <c r="E91" s="96">
        <v>49</v>
      </c>
      <c r="F91" s="96">
        <v>323</v>
      </c>
      <c r="G91" s="96">
        <v>835</v>
      </c>
      <c r="H91" s="96">
        <v>1266</v>
      </c>
      <c r="I91" s="96">
        <v>1591</v>
      </c>
      <c r="J91" s="120">
        <v>1375</v>
      </c>
      <c r="K91" s="107">
        <f t="shared" si="18"/>
        <v>5445</v>
      </c>
      <c r="M91" s="83" t="s">
        <v>162</v>
      </c>
      <c r="N91" s="113" t="s">
        <v>32</v>
      </c>
      <c r="O91" s="19"/>
      <c r="P91" s="19"/>
      <c r="Q91" s="14">
        <f>F91/要介護認定者数!F90</f>
        <v>0.33786610878661089</v>
      </c>
      <c r="R91" s="14">
        <f>G91/要介護認定者数!G90</f>
        <v>0.70523648648648651</v>
      </c>
      <c r="S91" s="14">
        <f>H91/要介護認定者数!H90</f>
        <v>1.3760869565217391</v>
      </c>
      <c r="T91" s="14">
        <f>I91/要介護認定者数!I90</f>
        <v>1.9788557213930349</v>
      </c>
      <c r="U91" s="14">
        <f>J91/要介護認定者数!J90</f>
        <v>2.3747841105354057</v>
      </c>
      <c r="V91" s="27">
        <f>K91/要介護認定者数!K90</f>
        <v>0.97041525574763854</v>
      </c>
    </row>
    <row r="92" spans="2:24" ht="19.5" customHeight="1" x14ac:dyDescent="0.15">
      <c r="B92" s="125" t="s">
        <v>160</v>
      </c>
      <c r="C92" s="122" t="s">
        <v>174</v>
      </c>
      <c r="D92" s="130">
        <f>SUM(D93:D94)</f>
        <v>41</v>
      </c>
      <c r="E92" s="130">
        <f t="shared" ref="E92:K92" si="26">SUM(E93:E94)</f>
        <v>114</v>
      </c>
      <c r="F92" s="130">
        <f t="shared" si="26"/>
        <v>607</v>
      </c>
      <c r="G92" s="130">
        <f t="shared" si="26"/>
        <v>1096</v>
      </c>
      <c r="H92" s="130">
        <f t="shared" si="26"/>
        <v>1067</v>
      </c>
      <c r="I92" s="130">
        <f t="shared" si="26"/>
        <v>1723</v>
      </c>
      <c r="J92" s="130">
        <f t="shared" si="26"/>
        <v>910</v>
      </c>
      <c r="K92" s="144">
        <f t="shared" si="26"/>
        <v>5558</v>
      </c>
      <c r="M92" s="125" t="s">
        <v>160</v>
      </c>
      <c r="N92" s="114" t="s">
        <v>174</v>
      </c>
      <c r="O92" s="19"/>
      <c r="P92" s="19"/>
      <c r="Q92" s="14">
        <f>F92/要介護認定者数!F91</f>
        <v>0.63560209424083769</v>
      </c>
      <c r="R92" s="14">
        <f>G92/要介護認定者数!G91</f>
        <v>1.3220747889022919</v>
      </c>
      <c r="S92" s="14">
        <f>H92/要介護認定者数!H91</f>
        <v>1.4497282608695652</v>
      </c>
      <c r="T92" s="14">
        <f>I92/要介護認定者数!I91</f>
        <v>2.583208395802099</v>
      </c>
      <c r="U92" s="14">
        <f>J92/要介護認定者数!J91</f>
        <v>1.8458417849898581</v>
      </c>
      <c r="V92" s="27">
        <f>K92/要介護認定者数!K91</f>
        <v>1.120338641402943</v>
      </c>
    </row>
    <row r="93" spans="2:24" ht="19.5" customHeight="1" x14ac:dyDescent="0.15">
      <c r="B93" s="125" t="s">
        <v>162</v>
      </c>
      <c r="C93" s="121" t="s">
        <v>33</v>
      </c>
      <c r="D93" s="96">
        <v>41</v>
      </c>
      <c r="E93" s="96">
        <v>89</v>
      </c>
      <c r="F93" s="96">
        <v>302</v>
      </c>
      <c r="G93" s="96">
        <v>633</v>
      </c>
      <c r="H93" s="96">
        <v>774</v>
      </c>
      <c r="I93" s="96">
        <v>1454</v>
      </c>
      <c r="J93" s="120">
        <v>634</v>
      </c>
      <c r="K93" s="107">
        <f t="shared" si="18"/>
        <v>3927</v>
      </c>
      <c r="M93" s="83" t="s">
        <v>162</v>
      </c>
      <c r="N93" s="113" t="s">
        <v>33</v>
      </c>
      <c r="O93" s="19"/>
      <c r="P93" s="19"/>
      <c r="Q93" s="14">
        <f>F93/要介護認定者数!F92</f>
        <v>0.40213049267643142</v>
      </c>
      <c r="R93" s="14">
        <f>G93/要介護認定者数!G92</f>
        <v>0.92815249266862165</v>
      </c>
      <c r="S93" s="14">
        <f>H93/要介護認定者数!H92</f>
        <v>1.3578947368421053</v>
      </c>
      <c r="T93" s="14">
        <f>I93/要介護認定者数!I92</f>
        <v>2.6484517304189437</v>
      </c>
      <c r="U93" s="14">
        <f>J93/要介護認定者数!J92</f>
        <v>1.5929648241206029</v>
      </c>
      <c r="V93" s="27">
        <f>K93/要介護認定者数!K92</f>
        <v>0.95640526059425235</v>
      </c>
    </row>
    <row r="94" spans="2:24" ht="19.5" customHeight="1" x14ac:dyDescent="0.15">
      <c r="B94" s="125" t="s">
        <v>162</v>
      </c>
      <c r="C94" s="121" t="s">
        <v>34</v>
      </c>
      <c r="D94" s="96">
        <v>0</v>
      </c>
      <c r="E94" s="96">
        <v>25</v>
      </c>
      <c r="F94" s="96">
        <v>305</v>
      </c>
      <c r="G94" s="96">
        <v>463</v>
      </c>
      <c r="H94" s="96">
        <v>293</v>
      </c>
      <c r="I94" s="96">
        <v>269</v>
      </c>
      <c r="J94" s="120">
        <v>276</v>
      </c>
      <c r="K94" s="107">
        <f t="shared" si="18"/>
        <v>1631</v>
      </c>
      <c r="M94" s="83" t="s">
        <v>162</v>
      </c>
      <c r="N94" s="113" t="s">
        <v>34</v>
      </c>
      <c r="O94" s="19"/>
      <c r="P94" s="19"/>
      <c r="Q94" s="14">
        <f>F94/要介護認定者数!F93</f>
        <v>1.4950980392156863</v>
      </c>
      <c r="R94" s="14">
        <f>G94/要介護認定者数!G93</f>
        <v>3.1496598639455784</v>
      </c>
      <c r="S94" s="14">
        <f>H94/要介護認定者数!H93</f>
        <v>1.7650602409638554</v>
      </c>
      <c r="T94" s="14">
        <f>I94/要介護認定者数!I93</f>
        <v>2.2796610169491527</v>
      </c>
      <c r="U94" s="14">
        <f>J94/要介護認定者数!J93</f>
        <v>2.905263157894737</v>
      </c>
      <c r="V94" s="27">
        <f>K94/要介護認定者数!K93</f>
        <v>1.9076023391812866</v>
      </c>
    </row>
    <row r="95" spans="2:24" ht="19.5" customHeight="1" x14ac:dyDescent="0.15">
      <c r="B95" s="125" t="s">
        <v>162</v>
      </c>
      <c r="C95" s="122" t="s">
        <v>82</v>
      </c>
      <c r="D95" s="96">
        <f>SUM(D51,D52,D62,D68,D73,D78,D84,D86,D90,D92)</f>
        <v>358</v>
      </c>
      <c r="E95" s="96">
        <f t="shared" ref="E95:K95" si="27">SUM(E51,E52,E62,E68,E73,E78,E84,E86,E90,E92)</f>
        <v>1442</v>
      </c>
      <c r="F95" s="96">
        <f t="shared" si="27"/>
        <v>11299</v>
      </c>
      <c r="G95" s="96">
        <f t="shared" si="27"/>
        <v>22022</v>
      </c>
      <c r="H95" s="96">
        <f t="shared" si="27"/>
        <v>21529</v>
      </c>
      <c r="I95" s="96">
        <f t="shared" si="27"/>
        <v>21896</v>
      </c>
      <c r="J95" s="96">
        <f t="shared" si="27"/>
        <v>18162</v>
      </c>
      <c r="K95" s="107">
        <f t="shared" si="27"/>
        <v>96708</v>
      </c>
      <c r="M95" s="83" t="s">
        <v>162</v>
      </c>
      <c r="N95" s="114" t="s">
        <v>82</v>
      </c>
      <c r="O95" s="19"/>
      <c r="P95" s="19"/>
      <c r="Q95" s="14">
        <f>F95/要介護認定者数!F94</f>
        <v>0.50859740727403668</v>
      </c>
      <c r="R95" s="14">
        <f>G95/要介護認定者数!G94</f>
        <v>1.1468597021143632</v>
      </c>
      <c r="S95" s="14">
        <f>H95/要介護認定者数!H94</f>
        <v>1.5048930518663497</v>
      </c>
      <c r="T95" s="14">
        <f>I95/要介護認定者数!I94</f>
        <v>1.5567721293992178</v>
      </c>
      <c r="U95" s="14">
        <f>J95/要介護認定者数!J94</f>
        <v>1.793600632036342</v>
      </c>
      <c r="V95" s="27">
        <f>K95/要介護認定者数!K94</f>
        <v>0.86869194976914643</v>
      </c>
    </row>
    <row r="96" spans="2:24" ht="19.5" customHeight="1" thickBot="1" x14ac:dyDescent="0.2">
      <c r="B96" s="29" t="s">
        <v>162</v>
      </c>
      <c r="C96" s="132" t="s">
        <v>44</v>
      </c>
      <c r="D96" s="108">
        <v>12722</v>
      </c>
      <c r="E96" s="108">
        <v>54483</v>
      </c>
      <c r="F96" s="108">
        <v>508924</v>
      </c>
      <c r="G96" s="108">
        <v>958406</v>
      </c>
      <c r="H96" s="108">
        <v>1227416</v>
      </c>
      <c r="I96" s="108">
        <v>1135537</v>
      </c>
      <c r="J96" s="108">
        <v>933982</v>
      </c>
      <c r="K96" s="110">
        <f>SUM(D96:J96)</f>
        <v>4831470</v>
      </c>
      <c r="M96" s="29" t="s">
        <v>162</v>
      </c>
      <c r="N96" s="132" t="s">
        <v>44</v>
      </c>
      <c r="O96" s="84"/>
      <c r="P96" s="84"/>
      <c r="Q96" s="14">
        <f>F96/要介護認定者数!F95</f>
        <v>0.40396115678732275</v>
      </c>
      <c r="R96" s="14">
        <f>G96/要介護認定者数!G95</f>
        <v>0.86907310632749091</v>
      </c>
      <c r="S96" s="14">
        <f>H96/要介護認定者数!H95</f>
        <v>1.4749901460310135</v>
      </c>
      <c r="T96" s="14">
        <f>I96/要介護認定者数!I95</f>
        <v>1.4853503834577517</v>
      </c>
      <c r="U96" s="14">
        <f>J96/要介護認定者数!J95</f>
        <v>1.5544759451029735</v>
      </c>
      <c r="V96" s="27">
        <f>K96/要介護認定者数!K95</f>
        <v>0.76450576211325483</v>
      </c>
      <c r="X96" s="11" t="s">
        <v>180</v>
      </c>
    </row>
    <row r="97" spans="2:22" ht="19.5" customHeight="1" thickTop="1" x14ac:dyDescent="0.15">
      <c r="B97" s="125" t="s">
        <v>132</v>
      </c>
      <c r="C97" s="124" t="s">
        <v>0</v>
      </c>
      <c r="D97" s="4">
        <v>67</v>
      </c>
      <c r="E97" s="4">
        <v>242</v>
      </c>
      <c r="F97" s="4">
        <v>4848</v>
      </c>
      <c r="G97" s="4">
        <v>8869</v>
      </c>
      <c r="H97" s="4">
        <v>8555</v>
      </c>
      <c r="I97" s="4">
        <v>8095</v>
      </c>
      <c r="J97" s="4">
        <v>7147</v>
      </c>
      <c r="K97" s="23">
        <v>37823</v>
      </c>
      <c r="M97" s="51" t="s">
        <v>132</v>
      </c>
      <c r="N97" s="124" t="s">
        <v>0</v>
      </c>
      <c r="O97" s="12"/>
      <c r="P97" s="12"/>
      <c r="Q97" s="14">
        <f>F97/要介護認定者数!F96</f>
        <v>0.55128496702297025</v>
      </c>
      <c r="R97" s="14">
        <f>G97/要介護認定者数!G96</f>
        <v>1.3521878335112061</v>
      </c>
      <c r="S97" s="14">
        <f>H97/要介護認定者数!H96</f>
        <v>1.9355203619909502</v>
      </c>
      <c r="T97" s="14">
        <f>I97/要介護認定者数!I96</f>
        <v>1.6704498555509699</v>
      </c>
      <c r="U97" s="14">
        <f>J97/要介護認定者数!J96</f>
        <v>2.0160789844851905</v>
      </c>
      <c r="V97" s="27">
        <f>K97/要介護認定者数!K96</f>
        <v>0.88390082026594374</v>
      </c>
    </row>
    <row r="98" spans="2:22" ht="19.5" customHeight="1" x14ac:dyDescent="0.15">
      <c r="B98" s="125" t="s">
        <v>132</v>
      </c>
      <c r="C98" s="122" t="s">
        <v>166</v>
      </c>
      <c r="D98" s="147">
        <f>SUM(D99:D107)</f>
        <v>25</v>
      </c>
      <c r="E98" s="147">
        <f t="shared" ref="E98" si="28">SUM(E99:E107)</f>
        <v>335</v>
      </c>
      <c r="F98" s="130">
        <f t="shared" ref="F98" si="29">SUM(F99:F107)</f>
        <v>746</v>
      </c>
      <c r="G98" s="130">
        <f t="shared" ref="G98" si="30">SUM(G99:G107)</f>
        <v>2556</v>
      </c>
      <c r="H98" s="130">
        <f t="shared" ref="H98" si="31">SUM(H99:H107)</f>
        <v>2872</v>
      </c>
      <c r="I98" s="130">
        <f t="shared" ref="I98" si="32">SUM(I99:I107)</f>
        <v>1654</v>
      </c>
      <c r="J98" s="130">
        <f t="shared" ref="J98" si="33">SUM(J99:J107)</f>
        <v>1396</v>
      </c>
      <c r="K98" s="144">
        <f t="shared" ref="K98" si="34">SUM(K99:K107)</f>
        <v>9584</v>
      </c>
      <c r="M98" s="125" t="s">
        <v>132</v>
      </c>
      <c r="N98" s="122" t="s">
        <v>166</v>
      </c>
      <c r="O98" s="12"/>
      <c r="P98" s="12"/>
      <c r="Q98" s="14">
        <f>F98/要介護認定者数!F97</f>
        <v>0.5809968847352025</v>
      </c>
      <c r="R98" s="14">
        <f>G98/要介護認定者数!G97</f>
        <v>1.2941772151898734</v>
      </c>
      <c r="S98" s="14">
        <f>H98/要介護認定者数!H97</f>
        <v>1.8795811518324608</v>
      </c>
      <c r="T98" s="14">
        <f>I98/要介護認定者数!I97</f>
        <v>1.3338709677419356</v>
      </c>
      <c r="U98" s="14">
        <f>J98/要介護認定者数!J97</f>
        <v>1.4259448416751788</v>
      </c>
      <c r="V98" s="27">
        <f>K98/要介護認定者数!K97</f>
        <v>1.0700011164452383</v>
      </c>
    </row>
    <row r="99" spans="2:22" ht="19.5" customHeight="1" x14ac:dyDescent="0.15">
      <c r="B99" s="125" t="s">
        <v>132</v>
      </c>
      <c r="C99" s="121" t="s">
        <v>1</v>
      </c>
      <c r="D99" s="4">
        <v>3</v>
      </c>
      <c r="E99" s="4">
        <v>197</v>
      </c>
      <c r="F99" s="4">
        <v>94</v>
      </c>
      <c r="G99" s="4">
        <v>267</v>
      </c>
      <c r="H99" s="4">
        <v>269</v>
      </c>
      <c r="I99" s="4">
        <v>259</v>
      </c>
      <c r="J99" s="4">
        <v>115</v>
      </c>
      <c r="K99" s="23">
        <v>1204</v>
      </c>
      <c r="M99" s="51" t="s">
        <v>132</v>
      </c>
      <c r="N99" s="121" t="s">
        <v>1</v>
      </c>
      <c r="O99" s="12"/>
      <c r="P99" s="12"/>
      <c r="Q99" s="14">
        <f>F99/要介護認定者数!F98</f>
        <v>0.35074626865671643</v>
      </c>
      <c r="R99" s="14">
        <f>G99/要介護認定者数!G98</f>
        <v>0.61805555555555558</v>
      </c>
      <c r="S99" s="14">
        <f>H99/要介護認定者数!H98</f>
        <v>0.8485804416403786</v>
      </c>
      <c r="T99" s="14">
        <f>I99/要介護認定者数!I98</f>
        <v>0.90559440559440563</v>
      </c>
      <c r="U99" s="14">
        <f>J99/要介護認定者数!J98</f>
        <v>0.46938775510204084</v>
      </c>
      <c r="V99" s="27">
        <f>K99/要介護認定者数!K98</f>
        <v>0.6504592112371691</v>
      </c>
    </row>
    <row r="100" spans="2:22" ht="19.5" customHeight="1" x14ac:dyDescent="0.15">
      <c r="B100" s="125" t="s">
        <v>132</v>
      </c>
      <c r="C100" s="121" t="s">
        <v>2</v>
      </c>
      <c r="D100" s="4">
        <v>0</v>
      </c>
      <c r="E100" s="4">
        <v>0</v>
      </c>
      <c r="F100" s="4">
        <v>2</v>
      </c>
      <c r="G100" s="4">
        <v>10</v>
      </c>
      <c r="H100" s="4">
        <v>0</v>
      </c>
      <c r="I100" s="4">
        <v>2</v>
      </c>
      <c r="J100" s="4">
        <v>0</v>
      </c>
      <c r="K100" s="23">
        <v>14</v>
      </c>
      <c r="M100" s="51" t="s">
        <v>132</v>
      </c>
      <c r="N100" s="121" t="s">
        <v>2</v>
      </c>
      <c r="O100" s="12"/>
      <c r="P100" s="12"/>
      <c r="Q100" s="14">
        <f>F100/要介護認定者数!F99</f>
        <v>2.8169014084507043E-2</v>
      </c>
      <c r="R100" s="14">
        <f>G100/要介護認定者数!G99</f>
        <v>6.2893081761006289E-2</v>
      </c>
      <c r="S100" s="14">
        <f>H100/要介護認定者数!H99</f>
        <v>0</v>
      </c>
      <c r="T100" s="14">
        <f>I100/要介護認定者数!I99</f>
        <v>2.7027027027027029E-2</v>
      </c>
      <c r="U100" s="14">
        <f>J100/要介護認定者数!J99</f>
        <v>0</v>
      </c>
      <c r="V100" s="27">
        <f>K100/要介護認定者数!K99</f>
        <v>2.2508038585209004E-2</v>
      </c>
    </row>
    <row r="101" spans="2:22" ht="19.5" customHeight="1" x14ac:dyDescent="0.15">
      <c r="B101" s="125" t="s">
        <v>132</v>
      </c>
      <c r="C101" s="121" t="s">
        <v>3</v>
      </c>
      <c r="D101" s="4">
        <v>0</v>
      </c>
      <c r="E101" s="4">
        <v>0</v>
      </c>
      <c r="F101" s="4">
        <v>0</v>
      </c>
      <c r="G101" s="4">
        <v>0</v>
      </c>
      <c r="H101" s="4">
        <v>26</v>
      </c>
      <c r="I101" s="4">
        <v>169</v>
      </c>
      <c r="J101" s="4">
        <v>0</v>
      </c>
      <c r="K101" s="23">
        <v>195</v>
      </c>
      <c r="M101" s="51" t="s">
        <v>132</v>
      </c>
      <c r="N101" s="121" t="s">
        <v>3</v>
      </c>
      <c r="O101" s="12"/>
      <c r="P101" s="12"/>
      <c r="Q101" s="14">
        <f>F101/要介護認定者数!F100</f>
        <v>0</v>
      </c>
      <c r="R101" s="14">
        <f>G101/要介護認定者数!G100</f>
        <v>0</v>
      </c>
      <c r="S101" s="14">
        <f>H101/要介護認定者数!H100</f>
        <v>0.8666666666666667</v>
      </c>
      <c r="T101" s="14">
        <f>I101/要介護認定者数!I100</f>
        <v>12.071428571428571</v>
      </c>
      <c r="U101" s="14">
        <f>J101/要介護認定者数!J100</f>
        <v>0</v>
      </c>
      <c r="V101" s="27">
        <f>K101/要介護認定者数!K100</f>
        <v>1.1337209302325582</v>
      </c>
    </row>
    <row r="102" spans="2:22" ht="19.5" customHeight="1" x14ac:dyDescent="0.15">
      <c r="B102" s="125" t="s">
        <v>132</v>
      </c>
      <c r="C102" s="121" t="s">
        <v>4</v>
      </c>
      <c r="D102" s="4">
        <v>0</v>
      </c>
      <c r="E102" s="4">
        <v>59</v>
      </c>
      <c r="F102" s="4">
        <v>61</v>
      </c>
      <c r="G102" s="4">
        <v>251</v>
      </c>
      <c r="H102" s="4">
        <v>82</v>
      </c>
      <c r="I102" s="4">
        <v>58</v>
      </c>
      <c r="J102" s="4">
        <v>79</v>
      </c>
      <c r="K102" s="23">
        <v>590</v>
      </c>
      <c r="M102" s="51" t="s">
        <v>132</v>
      </c>
      <c r="N102" s="121" t="s">
        <v>4</v>
      </c>
      <c r="O102" s="12"/>
      <c r="P102" s="12"/>
      <c r="Q102" s="14">
        <f>F102/要介護認定者数!F101</f>
        <v>0.36309523809523808</v>
      </c>
      <c r="R102" s="14">
        <f>G102/要介護認定者数!G101</f>
        <v>1.9920634920634921</v>
      </c>
      <c r="S102" s="14">
        <f>H102/要介護認定者数!H101</f>
        <v>0.95348837209302328</v>
      </c>
      <c r="T102" s="14">
        <f>I102/要介護認定者数!I101</f>
        <v>0.69047619047619047</v>
      </c>
      <c r="U102" s="14">
        <f>J102/要介護認定者数!J101</f>
        <v>1.3859649122807018</v>
      </c>
      <c r="V102" s="27">
        <f>K102/要介護認定者数!K101</f>
        <v>0.83806818181818177</v>
      </c>
    </row>
    <row r="103" spans="2:22" ht="19.5" customHeight="1" x14ac:dyDescent="0.15">
      <c r="B103" s="125" t="s">
        <v>132</v>
      </c>
      <c r="C103" s="121" t="s">
        <v>5</v>
      </c>
      <c r="D103" s="4">
        <v>0</v>
      </c>
      <c r="E103" s="4">
        <v>0</v>
      </c>
      <c r="F103" s="4">
        <v>7</v>
      </c>
      <c r="G103" s="4">
        <v>71</v>
      </c>
      <c r="H103" s="4">
        <v>191</v>
      </c>
      <c r="I103" s="4">
        <v>105</v>
      </c>
      <c r="J103" s="4">
        <v>53</v>
      </c>
      <c r="K103" s="23">
        <v>427</v>
      </c>
      <c r="M103" s="51" t="s">
        <v>132</v>
      </c>
      <c r="N103" s="121" t="s">
        <v>5</v>
      </c>
      <c r="O103" s="12"/>
      <c r="P103" s="12"/>
      <c r="Q103" s="14">
        <f>F103/要介護認定者数!F102</f>
        <v>0.10294117647058823</v>
      </c>
      <c r="R103" s="14">
        <f>G103/要介護認定者数!G102</f>
        <v>0.47333333333333333</v>
      </c>
      <c r="S103" s="14">
        <f>H103/要介護認定者数!H102</f>
        <v>1.4921875</v>
      </c>
      <c r="T103" s="14">
        <f>I103/要介護認定者数!I102</f>
        <v>1.1797752808988764</v>
      </c>
      <c r="U103" s="14">
        <f>J103/要介護認定者数!J102</f>
        <v>0.91379310344827591</v>
      </c>
      <c r="V103" s="27">
        <f>K103/要介護認定者数!K102</f>
        <v>0.67777777777777781</v>
      </c>
    </row>
    <row r="104" spans="2:22" ht="19.5" customHeight="1" x14ac:dyDescent="0.15">
      <c r="B104" s="125" t="s">
        <v>132</v>
      </c>
      <c r="C104" s="121" t="s">
        <v>6</v>
      </c>
      <c r="D104" s="4">
        <v>0</v>
      </c>
      <c r="E104" s="4">
        <v>23</v>
      </c>
      <c r="F104" s="4">
        <v>23</v>
      </c>
      <c r="G104" s="4">
        <v>121</v>
      </c>
      <c r="H104" s="4">
        <v>169</v>
      </c>
      <c r="I104" s="4">
        <v>96</v>
      </c>
      <c r="J104" s="4">
        <v>199</v>
      </c>
      <c r="K104" s="23">
        <v>631</v>
      </c>
      <c r="M104" s="51" t="s">
        <v>132</v>
      </c>
      <c r="N104" s="121" t="s">
        <v>6</v>
      </c>
      <c r="O104" s="12"/>
      <c r="P104" s="12"/>
      <c r="Q104" s="14">
        <f>F104/要介護認定者数!F103</f>
        <v>0.14935064935064934</v>
      </c>
      <c r="R104" s="14">
        <f>G104/要介護認定者数!G103</f>
        <v>0.36666666666666664</v>
      </c>
      <c r="S104" s="14">
        <f>H104/要介護認定者数!H103</f>
        <v>0.5540983606557377</v>
      </c>
      <c r="T104" s="14">
        <f>I104/要介護認定者数!I103</f>
        <v>0.40336134453781514</v>
      </c>
      <c r="U104" s="14">
        <f>J104/要介護認定者数!J103</f>
        <v>1.1436781609195403</v>
      </c>
      <c r="V104" s="27">
        <f>K104/要介護認定者数!K103</f>
        <v>0.4143138542350624</v>
      </c>
    </row>
    <row r="105" spans="2:22" ht="19.5" customHeight="1" x14ac:dyDescent="0.15">
      <c r="B105" s="125" t="s">
        <v>132</v>
      </c>
      <c r="C105" s="121" t="s">
        <v>7</v>
      </c>
      <c r="D105" s="4">
        <v>0</v>
      </c>
      <c r="E105" s="4">
        <v>0</v>
      </c>
      <c r="F105" s="4">
        <v>103</v>
      </c>
      <c r="G105" s="4">
        <v>521</v>
      </c>
      <c r="H105" s="4">
        <v>520</v>
      </c>
      <c r="I105" s="4">
        <v>256</v>
      </c>
      <c r="J105" s="4">
        <v>392</v>
      </c>
      <c r="K105" s="23">
        <v>1792</v>
      </c>
      <c r="M105" s="51" t="s">
        <v>132</v>
      </c>
      <c r="N105" s="121" t="s">
        <v>7</v>
      </c>
      <c r="O105" s="12"/>
      <c r="P105" s="12"/>
      <c r="Q105" s="14">
        <f>F105/要介護認定者数!F104</f>
        <v>1.3376623376623376</v>
      </c>
      <c r="R105" s="14">
        <f>G105/要介護認定者数!G104</f>
        <v>3.9770992366412212</v>
      </c>
      <c r="S105" s="14">
        <f>H105/要介護認定者数!H104</f>
        <v>5.0980392156862742</v>
      </c>
      <c r="T105" s="14">
        <f>I105/要介護認定者数!I104</f>
        <v>3.4133333333333336</v>
      </c>
      <c r="U105" s="14">
        <f>J105/要介護認定者数!J104</f>
        <v>7.84</v>
      </c>
      <c r="V105" s="27">
        <f>K105/要介護認定者数!K104</f>
        <v>3.3811320754716983</v>
      </c>
    </row>
    <row r="106" spans="2:22" ht="19.5" customHeight="1" x14ac:dyDescent="0.15">
      <c r="B106" s="125" t="s">
        <v>132</v>
      </c>
      <c r="C106" s="121" t="s">
        <v>8</v>
      </c>
      <c r="D106" s="4">
        <v>0</v>
      </c>
      <c r="E106" s="4">
        <v>44</v>
      </c>
      <c r="F106" s="4">
        <v>352</v>
      </c>
      <c r="G106" s="4">
        <v>989</v>
      </c>
      <c r="H106" s="4">
        <v>1123</v>
      </c>
      <c r="I106" s="4">
        <v>492</v>
      </c>
      <c r="J106" s="4">
        <v>356</v>
      </c>
      <c r="K106" s="23">
        <v>3356</v>
      </c>
      <c r="M106" s="51" t="s">
        <v>132</v>
      </c>
      <c r="N106" s="121" t="s">
        <v>8</v>
      </c>
      <c r="O106" s="12"/>
      <c r="P106" s="12"/>
      <c r="Q106" s="14">
        <f>F106/要介護認定者数!F105</f>
        <v>1.2222222222222223</v>
      </c>
      <c r="R106" s="14">
        <f>G106/要介護認定者数!G105</f>
        <v>2.7396121883656508</v>
      </c>
      <c r="S106" s="14">
        <f>H106/要介護認定者数!H105</f>
        <v>4.3696498054474704</v>
      </c>
      <c r="T106" s="14">
        <f>I106/要介護認定者数!I105</f>
        <v>2.0585774058577404</v>
      </c>
      <c r="U106" s="14">
        <f>J106/要介護認定者数!J105</f>
        <v>1.9777777777777779</v>
      </c>
      <c r="V106" s="27">
        <f>K106/要介護認定者数!K105</f>
        <v>1.8928369994359842</v>
      </c>
    </row>
    <row r="107" spans="2:22" ht="19.5" customHeight="1" x14ac:dyDescent="0.15">
      <c r="B107" s="125" t="s">
        <v>132</v>
      </c>
      <c r="C107" s="121" t="s">
        <v>9</v>
      </c>
      <c r="D107" s="4">
        <v>22</v>
      </c>
      <c r="E107" s="4">
        <v>12</v>
      </c>
      <c r="F107" s="4">
        <v>104</v>
      </c>
      <c r="G107" s="4">
        <v>326</v>
      </c>
      <c r="H107" s="4">
        <v>492</v>
      </c>
      <c r="I107" s="4">
        <v>217</v>
      </c>
      <c r="J107" s="4">
        <v>202</v>
      </c>
      <c r="K107" s="23">
        <v>1375</v>
      </c>
      <c r="M107" s="51" t="s">
        <v>132</v>
      </c>
      <c r="N107" s="121" t="s">
        <v>9</v>
      </c>
      <c r="O107" s="12"/>
      <c r="P107" s="12"/>
      <c r="Q107" s="14">
        <f>F107/要介護認定者数!F106</f>
        <v>0.62650602409638556</v>
      </c>
      <c r="R107" s="14">
        <f>G107/要介護認定者数!G106</f>
        <v>1.2734375</v>
      </c>
      <c r="S107" s="14">
        <f>H107/要介護認定者数!H106</f>
        <v>2.536082474226804</v>
      </c>
      <c r="T107" s="14">
        <f>I107/要介護認定者数!I106</f>
        <v>1.5390070921985815</v>
      </c>
      <c r="U107" s="14">
        <f>J107/要介護認定者数!J106</f>
        <v>1.4962962962962962</v>
      </c>
      <c r="V107" s="27">
        <f>K107/要介護認定者数!K106</f>
        <v>1.1935763888888888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4</v>
      </c>
      <c r="E108" s="147">
        <f t="shared" ref="E108" si="35">SUM(E109:E113)</f>
        <v>145</v>
      </c>
      <c r="F108" s="130">
        <f t="shared" ref="F108" si="36">SUM(F109:F113)</f>
        <v>807</v>
      </c>
      <c r="G108" s="130">
        <f t="shared" ref="G108" si="37">SUM(G109:G113)</f>
        <v>1908</v>
      </c>
      <c r="H108" s="130">
        <f t="shared" ref="H108" si="38">SUM(H109:H113)</f>
        <v>2222</v>
      </c>
      <c r="I108" s="130">
        <f t="shared" ref="I108" si="39">SUM(I109:I113)</f>
        <v>1777</v>
      </c>
      <c r="J108" s="130">
        <f t="shared" ref="J108" si="40">SUM(J109:J113)</f>
        <v>3404</v>
      </c>
      <c r="K108" s="144">
        <f t="shared" ref="K108" si="41">SUM(K109:K113)</f>
        <v>10267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0.47386964180857311</v>
      </c>
      <c r="R108" s="14">
        <f>G108/要介護認定者数!G107</f>
        <v>1.2373540856031129</v>
      </c>
      <c r="S108" s="14">
        <f>H108/要介護認定者数!H107</f>
        <v>1.9910394265232976</v>
      </c>
      <c r="T108" s="14">
        <f>I108/要介護認定者数!I107</f>
        <v>1.7594059405940594</v>
      </c>
      <c r="U108" s="14">
        <f>J108/要介護認定者数!J107</f>
        <v>4.2285714285714286</v>
      </c>
      <c r="V108" s="27">
        <f>K108/要介護認定者数!K107</f>
        <v>1.276355047240179</v>
      </c>
    </row>
    <row r="109" spans="2:22" ht="19.5" customHeight="1" x14ac:dyDescent="0.15">
      <c r="B109" s="125" t="s">
        <v>132</v>
      </c>
      <c r="C109" s="121" t="s">
        <v>10</v>
      </c>
      <c r="D109" s="4">
        <v>0</v>
      </c>
      <c r="E109" s="4">
        <v>145</v>
      </c>
      <c r="F109" s="4">
        <v>448</v>
      </c>
      <c r="G109" s="4">
        <v>1083</v>
      </c>
      <c r="H109" s="4">
        <v>803</v>
      </c>
      <c r="I109" s="4">
        <v>1018</v>
      </c>
      <c r="J109" s="4">
        <v>1700</v>
      </c>
      <c r="K109" s="23">
        <v>5197</v>
      </c>
      <c r="M109" s="51" t="s">
        <v>132</v>
      </c>
      <c r="N109" s="121" t="s">
        <v>10</v>
      </c>
      <c r="O109" s="12"/>
      <c r="P109" s="12"/>
      <c r="Q109" s="14">
        <f>F109/要介護認定者数!F108</f>
        <v>0.67981790591805769</v>
      </c>
      <c r="R109" s="14">
        <f>G109/要介護認定者数!G108</f>
        <v>2.1235294117647059</v>
      </c>
      <c r="S109" s="14">
        <f>H109/要介護認定者数!H108</f>
        <v>2.2060439560439562</v>
      </c>
      <c r="T109" s="14">
        <f>I109/要介護認定者数!I108</f>
        <v>2.8277777777777779</v>
      </c>
      <c r="U109" s="14">
        <f>J109/要介護認定者数!J108</f>
        <v>5.5921052631578947</v>
      </c>
      <c r="V109" s="27">
        <f>K109/要介護認定者数!K108</f>
        <v>1.7231432360742707</v>
      </c>
    </row>
    <row r="110" spans="2:22" ht="19.5" customHeight="1" x14ac:dyDescent="0.15">
      <c r="B110" s="125" t="s">
        <v>132</v>
      </c>
      <c r="C110" s="121" t="s">
        <v>11</v>
      </c>
      <c r="D110" s="4">
        <v>0</v>
      </c>
      <c r="E110" s="4">
        <v>0</v>
      </c>
      <c r="F110" s="4">
        <v>91</v>
      </c>
      <c r="G110" s="4">
        <v>552</v>
      </c>
      <c r="H110" s="4">
        <v>607</v>
      </c>
      <c r="I110" s="4">
        <v>238</v>
      </c>
      <c r="J110" s="4">
        <v>662</v>
      </c>
      <c r="K110" s="23">
        <v>2150</v>
      </c>
      <c r="M110" s="51" t="s">
        <v>132</v>
      </c>
      <c r="N110" s="121" t="s">
        <v>11</v>
      </c>
      <c r="O110" s="12"/>
      <c r="P110" s="12"/>
      <c r="Q110" s="14">
        <f>F110/要介護認定者数!F109</f>
        <v>0.18163672654690619</v>
      </c>
      <c r="R110" s="14">
        <f>G110/要介護認定者数!G109</f>
        <v>1.2660550458715596</v>
      </c>
      <c r="S110" s="14">
        <f>H110/要介護認定者数!H109</f>
        <v>1.9707792207792207</v>
      </c>
      <c r="T110" s="14">
        <f>I110/要介護認定者数!I109</f>
        <v>0.85611510791366907</v>
      </c>
      <c r="U110" s="14">
        <f>J110/要介護認定者数!J109</f>
        <v>3.107981220657277</v>
      </c>
      <c r="V110" s="27">
        <f>K110/要介護認定者数!K109</f>
        <v>0.92832469775474957</v>
      </c>
    </row>
    <row r="111" spans="2:22" ht="19.5" customHeight="1" x14ac:dyDescent="0.15">
      <c r="B111" s="125" t="s">
        <v>132</v>
      </c>
      <c r="C111" s="121" t="s">
        <v>12</v>
      </c>
      <c r="D111" s="4">
        <v>0</v>
      </c>
      <c r="E111" s="4">
        <v>0</v>
      </c>
      <c r="F111" s="4">
        <v>34</v>
      </c>
      <c r="G111" s="4">
        <v>130</v>
      </c>
      <c r="H111" s="4">
        <v>195</v>
      </c>
      <c r="I111" s="4">
        <v>28</v>
      </c>
      <c r="J111" s="4">
        <v>303</v>
      </c>
      <c r="K111" s="23">
        <v>690</v>
      </c>
      <c r="M111" s="51" t="s">
        <v>132</v>
      </c>
      <c r="N111" s="121" t="s">
        <v>12</v>
      </c>
      <c r="O111" s="12"/>
      <c r="P111" s="12"/>
      <c r="Q111" s="14">
        <f>F111/要介護認定者数!F110</f>
        <v>0.18478260869565216</v>
      </c>
      <c r="R111" s="14">
        <f>G111/要介護認定者数!G110</f>
        <v>0.74712643678160917</v>
      </c>
      <c r="S111" s="14">
        <f>H111/要介護認定者数!H110</f>
        <v>1.4661654135338347</v>
      </c>
      <c r="T111" s="14">
        <f>I111/要介護認定者数!I110</f>
        <v>0.25925925925925924</v>
      </c>
      <c r="U111" s="14">
        <f>J111/要介護認定者数!J110</f>
        <v>3.2234042553191489</v>
      </c>
      <c r="V111" s="27">
        <f>K111/要介護認定者数!K110</f>
        <v>0.79401611047180665</v>
      </c>
    </row>
    <row r="112" spans="2:22" ht="19.5" customHeight="1" x14ac:dyDescent="0.15">
      <c r="B112" s="125" t="s">
        <v>132</v>
      </c>
      <c r="C112" s="121" t="s">
        <v>13</v>
      </c>
      <c r="D112" s="4">
        <v>0</v>
      </c>
      <c r="E112" s="4">
        <v>0</v>
      </c>
      <c r="F112" s="4">
        <v>47</v>
      </c>
      <c r="G112" s="4">
        <v>51</v>
      </c>
      <c r="H112" s="4">
        <v>237</v>
      </c>
      <c r="I112" s="4">
        <v>221</v>
      </c>
      <c r="J112" s="4">
        <v>589</v>
      </c>
      <c r="K112" s="23">
        <v>1145</v>
      </c>
      <c r="M112" s="51" t="s">
        <v>132</v>
      </c>
      <c r="N112" s="121" t="s">
        <v>13</v>
      </c>
      <c r="O112" s="12"/>
      <c r="P112" s="12"/>
      <c r="Q112" s="14">
        <f>F112/要介護認定者数!F111</f>
        <v>0.32191780821917809</v>
      </c>
      <c r="R112" s="14">
        <f>G112/要介護認定者数!G111</f>
        <v>0.21794871794871795</v>
      </c>
      <c r="S112" s="14">
        <f>H112/要介護認定者数!H111</f>
        <v>1.3859649122807018</v>
      </c>
      <c r="T112" s="14">
        <f>I112/要介護認定者数!I111</f>
        <v>1.9217391304347826</v>
      </c>
      <c r="U112" s="14">
        <f>J112/要介護認定者数!J111</f>
        <v>6.135416666666667</v>
      </c>
      <c r="V112" s="27">
        <f>K112/要介護認定者数!K111</f>
        <v>1.3041002277904328</v>
      </c>
    </row>
    <row r="113" spans="2:22" ht="19.5" customHeight="1" x14ac:dyDescent="0.15">
      <c r="B113" s="125" t="s">
        <v>132</v>
      </c>
      <c r="C113" s="121" t="s">
        <v>14</v>
      </c>
      <c r="D113" s="4">
        <v>4</v>
      </c>
      <c r="E113" s="4">
        <v>0</v>
      </c>
      <c r="F113" s="4">
        <v>187</v>
      </c>
      <c r="G113" s="4">
        <v>92</v>
      </c>
      <c r="H113" s="4">
        <v>380</v>
      </c>
      <c r="I113" s="4">
        <v>272</v>
      </c>
      <c r="J113" s="4">
        <v>150</v>
      </c>
      <c r="K113" s="23">
        <v>1085</v>
      </c>
      <c r="M113" s="51" t="s">
        <v>132</v>
      </c>
      <c r="N113" s="121" t="s">
        <v>14</v>
      </c>
      <c r="O113" s="12"/>
      <c r="P113" s="12"/>
      <c r="Q113" s="14">
        <f>F113/要介護認定者数!F112</f>
        <v>0.8779342723004695</v>
      </c>
      <c r="R113" s="14">
        <f>G113/要介護認定者数!G112</f>
        <v>0.48936170212765956</v>
      </c>
      <c r="S113" s="14">
        <f>H113/要介護認定者数!H112</f>
        <v>2.7142857142857144</v>
      </c>
      <c r="T113" s="14">
        <f>I113/要介護認定者数!I112</f>
        <v>1.825503355704698</v>
      </c>
      <c r="U113" s="14">
        <f>J113/要介護認定者数!J112</f>
        <v>1.5306122448979591</v>
      </c>
      <c r="V113" s="27">
        <f>K113/要介護認定者数!K112</f>
        <v>1.1243523316062176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6</v>
      </c>
      <c r="E114" s="147">
        <f t="shared" ref="E114" si="42">SUM(E115:E118)</f>
        <v>65</v>
      </c>
      <c r="F114" s="130">
        <f t="shared" ref="F114" si="43">SUM(F115:F118)</f>
        <v>666</v>
      </c>
      <c r="G114" s="130">
        <f t="shared" ref="G114" si="44">SUM(G115:G118)</f>
        <v>2359</v>
      </c>
      <c r="H114" s="130">
        <f t="shared" ref="H114" si="45">SUM(H115:H118)</f>
        <v>2112</v>
      </c>
      <c r="I114" s="130">
        <f t="shared" ref="I114" si="46">SUM(I115:I118)</f>
        <v>3036</v>
      </c>
      <c r="J114" s="130">
        <f t="shared" ref="J114" si="47">SUM(J115:J118)</f>
        <v>2176</v>
      </c>
      <c r="K114" s="144">
        <f t="shared" ref="K114" si="48">SUM(K115:K118)</f>
        <v>10420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0.471004243281471</v>
      </c>
      <c r="R114" s="14">
        <f>G114/要介護認定者数!G113</f>
        <v>1.5550428477257745</v>
      </c>
      <c r="S114" s="14">
        <f>H114/要介護認定者数!H113</f>
        <v>2.054474708171206</v>
      </c>
      <c r="T114" s="14">
        <f>I114/要介護認定者数!I113</f>
        <v>3.3144104803493448</v>
      </c>
      <c r="U114" s="14">
        <f>J114/要介護認定者数!J113</f>
        <v>3.1399711399711401</v>
      </c>
      <c r="V114" s="27">
        <f>K114/要介護認定者数!K113</f>
        <v>1.3674540682414698</v>
      </c>
    </row>
    <row r="115" spans="2:22" ht="19.5" customHeight="1" x14ac:dyDescent="0.15">
      <c r="B115" s="125" t="s">
        <v>132</v>
      </c>
      <c r="C115" s="121" t="s">
        <v>15</v>
      </c>
      <c r="D115" s="4">
        <v>2</v>
      </c>
      <c r="E115" s="4">
        <v>48</v>
      </c>
      <c r="F115" s="4">
        <v>489</v>
      </c>
      <c r="G115" s="4">
        <v>1084</v>
      </c>
      <c r="H115" s="4">
        <v>1225</v>
      </c>
      <c r="I115" s="4">
        <v>1516</v>
      </c>
      <c r="J115" s="4">
        <v>1132</v>
      </c>
      <c r="K115" s="23">
        <v>5496</v>
      </c>
      <c r="M115" s="51" t="s">
        <v>132</v>
      </c>
      <c r="N115" s="121" t="s">
        <v>15</v>
      </c>
      <c r="O115" s="12"/>
      <c r="P115" s="12"/>
      <c r="Q115" s="14">
        <f>F115/要介護認定者数!F114</f>
        <v>0.84748700173310221</v>
      </c>
      <c r="R115" s="14">
        <f>G115/要介護認定者数!G114</f>
        <v>2.1636726546906186</v>
      </c>
      <c r="S115" s="14">
        <f>H115/要介護認定者数!H114</f>
        <v>3.5714285714285716</v>
      </c>
      <c r="T115" s="14">
        <f>I115/要介護認定者数!I114</f>
        <v>4.6934984520123839</v>
      </c>
      <c r="U115" s="14">
        <f>J115/要介護認定者数!J114</f>
        <v>4.546184738955823</v>
      </c>
      <c r="V115" s="27">
        <f>K115/要介護認定者数!K114</f>
        <v>1.9109874826147426</v>
      </c>
    </row>
    <row r="116" spans="2:22" ht="19.5" customHeight="1" x14ac:dyDescent="0.15">
      <c r="B116" s="125" t="s">
        <v>132</v>
      </c>
      <c r="C116" s="121" t="s">
        <v>16</v>
      </c>
      <c r="D116" s="4">
        <v>0</v>
      </c>
      <c r="E116" s="4">
        <v>17</v>
      </c>
      <c r="F116" s="4">
        <v>23</v>
      </c>
      <c r="G116" s="4">
        <v>561</v>
      </c>
      <c r="H116" s="4">
        <v>370</v>
      </c>
      <c r="I116" s="4">
        <v>578</v>
      </c>
      <c r="J116" s="4">
        <v>615</v>
      </c>
      <c r="K116" s="23">
        <v>2164</v>
      </c>
      <c r="M116" s="51" t="s">
        <v>132</v>
      </c>
      <c r="N116" s="121" t="s">
        <v>16</v>
      </c>
      <c r="O116" s="12"/>
      <c r="P116" s="12"/>
      <c r="Q116" s="14">
        <f>F116/要介護認定者数!F115</f>
        <v>7.3482428115015971E-2</v>
      </c>
      <c r="R116" s="14">
        <f>G116/要介護認定者数!G115</f>
        <v>1.3107476635514019</v>
      </c>
      <c r="S116" s="14">
        <f>H116/要介護認定者数!H115</f>
        <v>1.3120567375886525</v>
      </c>
      <c r="T116" s="14">
        <f>I116/要介護認定者数!I115</f>
        <v>2.4388185654008439</v>
      </c>
      <c r="U116" s="14">
        <f>J116/要介護認定者数!J115</f>
        <v>3.9423076923076925</v>
      </c>
      <c r="V116" s="27">
        <f>K116/要介護認定者数!K115</f>
        <v>1.1419525065963061</v>
      </c>
    </row>
    <row r="117" spans="2:22" ht="19.5" customHeight="1" x14ac:dyDescent="0.15">
      <c r="B117" s="125" t="s">
        <v>132</v>
      </c>
      <c r="C117" s="121" t="s">
        <v>17</v>
      </c>
      <c r="D117" s="4">
        <v>4</v>
      </c>
      <c r="E117" s="4">
        <v>0</v>
      </c>
      <c r="F117" s="4">
        <v>49</v>
      </c>
      <c r="G117" s="4">
        <v>438</v>
      </c>
      <c r="H117" s="4">
        <v>246</v>
      </c>
      <c r="I117" s="4">
        <v>438</v>
      </c>
      <c r="J117" s="4">
        <v>306</v>
      </c>
      <c r="K117" s="23">
        <v>1481</v>
      </c>
      <c r="M117" s="51" t="s">
        <v>132</v>
      </c>
      <c r="N117" s="121" t="s">
        <v>17</v>
      </c>
      <c r="O117" s="12"/>
      <c r="P117" s="12"/>
      <c r="Q117" s="14">
        <f>F117/要介護認定者数!F116</f>
        <v>0.13101604278074866</v>
      </c>
      <c r="R117" s="14">
        <f>G117/要介護認定者数!G116</f>
        <v>1.140625</v>
      </c>
      <c r="S117" s="14">
        <f>H117/要介護認定者数!H116</f>
        <v>0.93893129770992367</v>
      </c>
      <c r="T117" s="14">
        <f>I117/要介護認定者数!I116</f>
        <v>1.8798283261802575</v>
      </c>
      <c r="U117" s="14">
        <f>J117/要介護認定者数!J116</f>
        <v>1.7485714285714287</v>
      </c>
      <c r="V117" s="27">
        <f>K117/要介護認定者数!K116</f>
        <v>0.75254065040650409</v>
      </c>
    </row>
    <row r="118" spans="2:22" ht="19.5" customHeight="1" x14ac:dyDescent="0.15">
      <c r="B118" s="125" t="s">
        <v>132</v>
      </c>
      <c r="C118" s="121" t="s">
        <v>18</v>
      </c>
      <c r="D118" s="4">
        <v>0</v>
      </c>
      <c r="E118" s="4">
        <v>0</v>
      </c>
      <c r="F118" s="4">
        <v>105</v>
      </c>
      <c r="G118" s="4">
        <v>276</v>
      </c>
      <c r="H118" s="4">
        <v>271</v>
      </c>
      <c r="I118" s="4">
        <v>504</v>
      </c>
      <c r="J118" s="4">
        <v>123</v>
      </c>
      <c r="K118" s="23">
        <v>1279</v>
      </c>
      <c r="M118" s="51" t="s">
        <v>132</v>
      </c>
      <c r="N118" s="121" t="s">
        <v>18</v>
      </c>
      <c r="O118" s="12"/>
      <c r="P118" s="12"/>
      <c r="Q118" s="14">
        <f>F118/要介護認定者数!F117</f>
        <v>0.7</v>
      </c>
      <c r="R118" s="14">
        <f>G118/要介護認定者数!G117</f>
        <v>1.3529411764705883</v>
      </c>
      <c r="S118" s="14">
        <f>H118/要介護認定者数!H117</f>
        <v>1.9219858156028369</v>
      </c>
      <c r="T118" s="14">
        <f>I118/要介護認定者数!I117</f>
        <v>4.0975609756097562</v>
      </c>
      <c r="U118" s="14">
        <f>J118/要介護認定者数!J117</f>
        <v>1.0884955752212389</v>
      </c>
      <c r="V118" s="27">
        <f>K118/要介護認定者数!K117</f>
        <v>1.4517593643586832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4</v>
      </c>
      <c r="E119" s="147">
        <f t="shared" ref="E119" si="49">SUM(E120:E123)</f>
        <v>73</v>
      </c>
      <c r="F119" s="130">
        <f t="shared" ref="F119" si="50">SUM(F120:F123)</f>
        <v>472</v>
      </c>
      <c r="G119" s="130">
        <f t="shared" ref="G119" si="51">SUM(G120:G123)</f>
        <v>1100</v>
      </c>
      <c r="H119" s="130">
        <f t="shared" ref="H119" si="52">SUM(H120:H123)</f>
        <v>1459</v>
      </c>
      <c r="I119" s="130">
        <f t="shared" ref="I119" si="53">SUM(I120:I123)</f>
        <v>532</v>
      </c>
      <c r="J119" s="130">
        <f t="shared" ref="J119" si="54">SUM(J120:J123)</f>
        <v>766</v>
      </c>
      <c r="K119" s="144">
        <f t="shared" ref="K119" si="55">SUM(K120:K123)</f>
        <v>4406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0.71951219512195119</v>
      </c>
      <c r="R119" s="14">
        <f>G119/要介護認定者数!G118</f>
        <v>1.6442451420029895</v>
      </c>
      <c r="S119" s="14">
        <f>H119/要介護認定者数!H118</f>
        <v>2.7169459962756051</v>
      </c>
      <c r="T119" s="14">
        <f>I119/要介護認定者数!I118</f>
        <v>1.303921568627451</v>
      </c>
      <c r="U119" s="14">
        <f>J119/要介護認定者数!J118</f>
        <v>2.2011494252873565</v>
      </c>
      <c r="V119" s="27">
        <f>K119/要介護認定者数!K118</f>
        <v>1.3461655973113351</v>
      </c>
    </row>
    <row r="120" spans="2:22" ht="19.5" customHeight="1" x14ac:dyDescent="0.15">
      <c r="B120" s="125" t="s">
        <v>132</v>
      </c>
      <c r="C120" s="121" t="s">
        <v>19</v>
      </c>
      <c r="D120" s="4">
        <v>0</v>
      </c>
      <c r="E120" s="4">
        <v>31</v>
      </c>
      <c r="F120" s="4">
        <v>224</v>
      </c>
      <c r="G120" s="4">
        <v>577</v>
      </c>
      <c r="H120" s="4">
        <v>686</v>
      </c>
      <c r="I120" s="4">
        <v>295</v>
      </c>
      <c r="J120" s="4">
        <v>297</v>
      </c>
      <c r="K120" s="23">
        <v>2110</v>
      </c>
      <c r="M120" s="51" t="s">
        <v>132</v>
      </c>
      <c r="N120" s="121" t="s">
        <v>19</v>
      </c>
      <c r="O120" s="12"/>
      <c r="P120" s="12"/>
      <c r="Q120" s="14">
        <f>F120/要介護認定者数!F119</f>
        <v>1.103448275862069</v>
      </c>
      <c r="R120" s="14">
        <f>G120/要介護認定者数!G119</f>
        <v>2.7345971563981042</v>
      </c>
      <c r="S120" s="14">
        <f>H120/要介護認定者数!H119</f>
        <v>3.3793103448275863</v>
      </c>
      <c r="T120" s="14">
        <f>I120/要介護認定者数!I119</f>
        <v>1.9155844155844155</v>
      </c>
      <c r="U120" s="14">
        <f>J120/要介護認定者数!J119</f>
        <v>2.3951612903225805</v>
      </c>
      <c r="V120" s="27">
        <f>K120/要介護認定者数!K119</f>
        <v>1.8923766816143497</v>
      </c>
    </row>
    <row r="121" spans="2:22" ht="19.5" customHeight="1" x14ac:dyDescent="0.15">
      <c r="B121" s="125" t="s">
        <v>132</v>
      </c>
      <c r="C121" s="121" t="s">
        <v>20</v>
      </c>
      <c r="D121" s="4">
        <v>0</v>
      </c>
      <c r="E121" s="4">
        <v>23</v>
      </c>
      <c r="F121" s="4">
        <v>152</v>
      </c>
      <c r="G121" s="4">
        <v>483</v>
      </c>
      <c r="H121" s="4">
        <v>454</v>
      </c>
      <c r="I121" s="4">
        <v>173</v>
      </c>
      <c r="J121" s="4">
        <v>83</v>
      </c>
      <c r="K121" s="23">
        <v>1368</v>
      </c>
      <c r="M121" s="51" t="s">
        <v>132</v>
      </c>
      <c r="N121" s="121" t="s">
        <v>20</v>
      </c>
      <c r="O121" s="12"/>
      <c r="P121" s="12"/>
      <c r="Q121" s="14">
        <f>F121/要介護認定者数!F120</f>
        <v>1.4901960784313726</v>
      </c>
      <c r="R121" s="14">
        <f>G121/要介護認定者数!G120</f>
        <v>3.7734375</v>
      </c>
      <c r="S121" s="14">
        <f>H121/要介護認定者数!H120</f>
        <v>4.729166666666667</v>
      </c>
      <c r="T121" s="14">
        <f>I121/要介護認定者数!I120</f>
        <v>2.4027777777777777</v>
      </c>
      <c r="U121" s="14">
        <f>J121/要介護認定者数!J120</f>
        <v>1.6274509803921569</v>
      </c>
      <c r="V121" s="27">
        <f>K121/要介護認定者数!K120</f>
        <v>2.4604316546762588</v>
      </c>
    </row>
    <row r="122" spans="2:22" ht="19.5" customHeight="1" x14ac:dyDescent="0.15">
      <c r="B122" s="125" t="s">
        <v>132</v>
      </c>
      <c r="C122" s="121" t="s">
        <v>114</v>
      </c>
      <c r="D122" s="4">
        <v>4</v>
      </c>
      <c r="E122" s="4">
        <v>19</v>
      </c>
      <c r="F122" s="4">
        <v>96</v>
      </c>
      <c r="G122" s="4">
        <v>40</v>
      </c>
      <c r="H122" s="4">
        <v>319</v>
      </c>
      <c r="I122" s="4">
        <v>64</v>
      </c>
      <c r="J122" s="4">
        <v>316</v>
      </c>
      <c r="K122" s="23">
        <v>858</v>
      </c>
      <c r="M122" s="51" t="s">
        <v>132</v>
      </c>
      <c r="N122" s="121" t="s">
        <v>114</v>
      </c>
      <c r="O122" s="12"/>
      <c r="P122" s="12"/>
      <c r="Q122" s="14">
        <f>F122/要介護認定者数!F121</f>
        <v>0.33217993079584773</v>
      </c>
      <c r="R122" s="14">
        <f>G122/要介護認定者数!G121</f>
        <v>0.145985401459854</v>
      </c>
      <c r="S122" s="14">
        <f>H122/要介護認定者数!H121</f>
        <v>1.696808510638298</v>
      </c>
      <c r="T122" s="14">
        <f>I122/要介護認定者数!I121</f>
        <v>0.43835616438356162</v>
      </c>
      <c r="U122" s="14">
        <f>J122/要介護認定者数!J121</f>
        <v>2.3065693430656933</v>
      </c>
      <c r="V122" s="27">
        <f>K122/要介護認定者数!K121</f>
        <v>0.66357308584686769</v>
      </c>
    </row>
    <row r="123" spans="2:22" ht="19.5" customHeight="1" x14ac:dyDescent="0.15">
      <c r="B123" s="125" t="s">
        <v>132</v>
      </c>
      <c r="C123" s="121" t="s">
        <v>22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70</v>
      </c>
      <c r="K123" s="23">
        <v>70</v>
      </c>
      <c r="M123" s="51" t="s">
        <v>132</v>
      </c>
      <c r="N123" s="121" t="s">
        <v>22</v>
      </c>
      <c r="O123" s="12"/>
      <c r="P123" s="12"/>
      <c r="Q123" s="14">
        <f>F123/要介護認定者数!F122</f>
        <v>0</v>
      </c>
      <c r="R123" s="14">
        <f>G123/要介護認定者数!G122</f>
        <v>0</v>
      </c>
      <c r="S123" s="14">
        <f>H123/要介護認定者数!H122</f>
        <v>0</v>
      </c>
      <c r="T123" s="14">
        <f>I123/要介護認定者数!I122</f>
        <v>0</v>
      </c>
      <c r="U123" s="14">
        <f>J123/要介護認定者数!J122</f>
        <v>1.9444444444444444</v>
      </c>
      <c r="V123" s="27">
        <f>K123/要介護認定者数!K122</f>
        <v>0.22653721682847897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84</v>
      </c>
      <c r="E124" s="147">
        <f t="shared" ref="E124" si="56">SUM(E125:E129)</f>
        <v>207</v>
      </c>
      <c r="F124" s="130">
        <f t="shared" ref="F124" si="57">SUM(F125:F129)</f>
        <v>534</v>
      </c>
      <c r="G124" s="130">
        <f t="shared" ref="G124" si="58">SUM(G125:G129)</f>
        <v>1268</v>
      </c>
      <c r="H124" s="130">
        <f t="shared" ref="H124" si="59">SUM(H125:H129)</f>
        <v>1384</v>
      </c>
      <c r="I124" s="130">
        <f t="shared" ref="I124" si="60">SUM(I125:I129)</f>
        <v>1641</v>
      </c>
      <c r="J124" s="130">
        <f t="shared" ref="J124" si="61">SUM(J125:J129)</f>
        <v>1515</v>
      </c>
      <c r="K124" s="144">
        <f t="shared" ref="K124" si="62">SUM(K125:K129)</f>
        <v>6633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0.19264069264069264</v>
      </c>
      <c r="R124" s="14">
        <f>G124/要介護認定者数!G123</f>
        <v>0.64105156723963597</v>
      </c>
      <c r="S124" s="14">
        <f>H124/要介護認定者数!H123</f>
        <v>0.8693467336683417</v>
      </c>
      <c r="T124" s="14">
        <f>I124/要介護認定者数!I123</f>
        <v>0.97562425683709875</v>
      </c>
      <c r="U124" s="14">
        <f>J124/要介護認定者数!J123</f>
        <v>1.2100638977635783</v>
      </c>
      <c r="V124" s="27">
        <f>K124/要介護認定者数!K123</f>
        <v>0.56537674735765431</v>
      </c>
    </row>
    <row r="125" spans="2:22" ht="19.5" customHeight="1" x14ac:dyDescent="0.15">
      <c r="B125" s="125" t="s">
        <v>132</v>
      </c>
      <c r="C125" s="121" t="s">
        <v>23</v>
      </c>
      <c r="D125" s="4">
        <v>46</v>
      </c>
      <c r="E125" s="4">
        <v>44</v>
      </c>
      <c r="F125" s="4">
        <v>447</v>
      </c>
      <c r="G125" s="4">
        <v>771</v>
      </c>
      <c r="H125" s="4">
        <v>904</v>
      </c>
      <c r="I125" s="4">
        <v>1054</v>
      </c>
      <c r="J125" s="4">
        <v>651</v>
      </c>
      <c r="K125" s="23">
        <v>3917</v>
      </c>
      <c r="M125" s="51" t="s">
        <v>132</v>
      </c>
      <c r="N125" s="121" t="s">
        <v>23</v>
      </c>
      <c r="O125" s="12"/>
      <c r="P125" s="12"/>
      <c r="Q125" s="14">
        <f>F125/要介護認定者数!F124</f>
        <v>0.2353870458135861</v>
      </c>
      <c r="R125" s="14">
        <f>G125/要介護認定者数!G124</f>
        <v>0.6816976127320955</v>
      </c>
      <c r="S125" s="14">
        <f>H125/要介護認定者数!H124</f>
        <v>1.0022172949002217</v>
      </c>
      <c r="T125" s="14">
        <f>I125/要介護認定者数!I124</f>
        <v>1.0404738400789733</v>
      </c>
      <c r="U125" s="14">
        <f>J125/要介護認定者数!J124</f>
        <v>0.84217335058214748</v>
      </c>
      <c r="V125" s="27">
        <f>K125/要介護認定者数!K124</f>
        <v>0.5329251700680272</v>
      </c>
    </row>
    <row r="126" spans="2:22" ht="19.5" customHeight="1" x14ac:dyDescent="0.15">
      <c r="B126" s="125" t="s">
        <v>132</v>
      </c>
      <c r="C126" s="121" t="s">
        <v>24</v>
      </c>
      <c r="D126" s="4">
        <v>0</v>
      </c>
      <c r="E126" s="4">
        <v>3</v>
      </c>
      <c r="F126" s="4">
        <v>10</v>
      </c>
      <c r="G126" s="4">
        <v>193</v>
      </c>
      <c r="H126" s="4">
        <v>136</v>
      </c>
      <c r="I126" s="4">
        <v>162</v>
      </c>
      <c r="J126" s="4">
        <v>92</v>
      </c>
      <c r="K126" s="23">
        <v>596</v>
      </c>
      <c r="M126" s="51" t="s">
        <v>132</v>
      </c>
      <c r="N126" s="121" t="s">
        <v>24</v>
      </c>
      <c r="O126" s="12"/>
      <c r="P126" s="12"/>
      <c r="Q126" s="14">
        <f>F126/要介護認定者数!F125</f>
        <v>0.12195121951219512</v>
      </c>
      <c r="R126" s="14">
        <f>G126/要介護認定者数!G125</f>
        <v>1.7079646017699115</v>
      </c>
      <c r="S126" s="14">
        <f>H126/要介護認定者数!H125</f>
        <v>1.9428571428571428</v>
      </c>
      <c r="T126" s="14">
        <f>I126/要介護認定者数!I125</f>
        <v>2.347826086956522</v>
      </c>
      <c r="U126" s="14">
        <f>J126/要介護認定者数!J125</f>
        <v>2.13953488372093</v>
      </c>
      <c r="V126" s="27">
        <f>K126/要介護認定者数!K125</f>
        <v>1.4123222748815165</v>
      </c>
    </row>
    <row r="127" spans="2:22" ht="19.5" customHeight="1" x14ac:dyDescent="0.15">
      <c r="B127" s="125" t="s">
        <v>132</v>
      </c>
      <c r="C127" s="121" t="s">
        <v>25</v>
      </c>
      <c r="D127" s="4">
        <v>0</v>
      </c>
      <c r="E127" s="4">
        <v>0</v>
      </c>
      <c r="F127" s="4">
        <v>0</v>
      </c>
      <c r="G127" s="4">
        <v>58</v>
      </c>
      <c r="H127" s="4">
        <v>241</v>
      </c>
      <c r="I127" s="4">
        <v>105</v>
      </c>
      <c r="J127" s="4">
        <v>428</v>
      </c>
      <c r="K127" s="23">
        <v>832</v>
      </c>
      <c r="M127" s="51" t="s">
        <v>132</v>
      </c>
      <c r="N127" s="121" t="s">
        <v>25</v>
      </c>
      <c r="O127" s="12"/>
      <c r="P127" s="12"/>
      <c r="Q127" s="14">
        <f>F127/要介護認定者数!F126</f>
        <v>0</v>
      </c>
      <c r="R127" s="14">
        <f>G127/要介護認定者数!G126</f>
        <v>0.13211845102505695</v>
      </c>
      <c r="S127" s="14">
        <f>H127/要介護認定者数!H126</f>
        <v>0.79537953795379535</v>
      </c>
      <c r="T127" s="14">
        <f>I127/要介護認定者数!I126</f>
        <v>0.40856031128404668</v>
      </c>
      <c r="U127" s="14">
        <f>J127/要介護認定者数!J126</f>
        <v>2.3135135135135134</v>
      </c>
      <c r="V127" s="27">
        <f>K127/要介護認定者数!K126</f>
        <v>0.51741293532338306</v>
      </c>
    </row>
    <row r="128" spans="2:22" ht="19.5" customHeight="1" x14ac:dyDescent="0.15">
      <c r="B128" s="125" t="s">
        <v>132</v>
      </c>
      <c r="C128" s="121" t="s">
        <v>26</v>
      </c>
      <c r="D128" s="4">
        <v>2</v>
      </c>
      <c r="E128" s="4">
        <v>160</v>
      </c>
      <c r="F128" s="4">
        <v>41</v>
      </c>
      <c r="G128" s="4">
        <v>140</v>
      </c>
      <c r="H128" s="4">
        <v>55</v>
      </c>
      <c r="I128" s="4">
        <v>281</v>
      </c>
      <c r="J128" s="4">
        <v>344</v>
      </c>
      <c r="K128" s="23">
        <v>1023</v>
      </c>
      <c r="M128" s="51" t="s">
        <v>132</v>
      </c>
      <c r="N128" s="121" t="s">
        <v>26</v>
      </c>
      <c r="O128" s="12"/>
      <c r="P128" s="12"/>
      <c r="Q128" s="14">
        <f>F128/要介護認定者数!F127</f>
        <v>0.2</v>
      </c>
      <c r="R128" s="14">
        <f>G128/要介護認定者数!G127</f>
        <v>0.89171974522292996</v>
      </c>
      <c r="S128" s="14">
        <f>H128/要介護認定者数!H127</f>
        <v>0.38194444444444442</v>
      </c>
      <c r="T128" s="14">
        <f>I128/要介護認定者数!I127</f>
        <v>2.1953125</v>
      </c>
      <c r="U128" s="14">
        <f>J128/要介護認定者数!J127</f>
        <v>3.0175438596491229</v>
      </c>
      <c r="V128" s="27">
        <f>K128/要介護認定者数!K127</f>
        <v>1.0791139240506329</v>
      </c>
    </row>
    <row r="129" spans="2:24" ht="19.5" customHeight="1" x14ac:dyDescent="0.15">
      <c r="B129" s="125" t="s">
        <v>132</v>
      </c>
      <c r="C129" s="121" t="s">
        <v>27</v>
      </c>
      <c r="D129" s="4">
        <v>36</v>
      </c>
      <c r="E129" s="4">
        <v>0</v>
      </c>
      <c r="F129" s="4">
        <v>36</v>
      </c>
      <c r="G129" s="4">
        <v>106</v>
      </c>
      <c r="H129" s="4">
        <v>48</v>
      </c>
      <c r="I129" s="4">
        <v>39</v>
      </c>
      <c r="J129" s="4">
        <v>0</v>
      </c>
      <c r="K129" s="23">
        <v>265</v>
      </c>
      <c r="M129" s="51" t="s">
        <v>132</v>
      </c>
      <c r="N129" s="121" t="s">
        <v>27</v>
      </c>
      <c r="O129" s="12"/>
      <c r="P129" s="12"/>
      <c r="Q129" s="14">
        <f>F129/要介護認定者数!F128</f>
        <v>0.11612903225806452</v>
      </c>
      <c r="R129" s="14">
        <f>G129/要介護認定者数!G128</f>
        <v>0.76811594202898548</v>
      </c>
      <c r="S129" s="14">
        <f>H129/要介護認定者数!H128</f>
        <v>0.2774566473988439</v>
      </c>
      <c r="T129" s="14">
        <f>I129/要介護認定者数!I128</f>
        <v>0.18139534883720931</v>
      </c>
      <c r="U129" s="14">
        <f>J129/要介護認定者数!J128</f>
        <v>0</v>
      </c>
      <c r="V129" s="27">
        <f>K129/要介護認定者数!K128</f>
        <v>0.18874643874643873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3</v>
      </c>
      <c r="E130" s="147">
        <f t="shared" ref="E130" si="63">SUM(E131)</f>
        <v>24</v>
      </c>
      <c r="F130" s="130">
        <f t="shared" ref="F130" si="64">SUM(F131)</f>
        <v>295</v>
      </c>
      <c r="G130" s="130">
        <f t="shared" ref="G130" si="65">SUM(G131)</f>
        <v>851</v>
      </c>
      <c r="H130" s="130">
        <f t="shared" ref="H130" si="66">SUM(H131)</f>
        <v>1300</v>
      </c>
      <c r="I130" s="130">
        <f t="shared" ref="I130" si="67">SUM(I131)</f>
        <v>539</v>
      </c>
      <c r="J130" s="130">
        <f t="shared" ref="J130" si="68">SUM(J131)</f>
        <v>1495</v>
      </c>
      <c r="K130" s="144">
        <f t="shared" ref="K130" si="69">SUM(K131)</f>
        <v>4507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0.26083112290008842</v>
      </c>
      <c r="R130" s="14">
        <f>G130/要介護認定者数!G129</f>
        <v>0.82381413359148115</v>
      </c>
      <c r="S130" s="14">
        <f>H130/要介護認定者数!H129</f>
        <v>1.9461077844311376</v>
      </c>
      <c r="T130" s="14">
        <f>I130/要介護認定者数!I129</f>
        <v>0.64014251781472686</v>
      </c>
      <c r="U130" s="14">
        <f>J130/要介護認定者数!J129</f>
        <v>2.5041876046901175</v>
      </c>
      <c r="V130" s="27">
        <f>K130/要介護認定者数!K129</f>
        <v>0.79953876175270533</v>
      </c>
    </row>
    <row r="131" spans="2:24" ht="19.5" customHeight="1" x14ac:dyDescent="0.15">
      <c r="B131" s="125" t="s">
        <v>132</v>
      </c>
      <c r="C131" s="121" t="s">
        <v>28</v>
      </c>
      <c r="D131" s="4">
        <v>3</v>
      </c>
      <c r="E131" s="4">
        <v>24</v>
      </c>
      <c r="F131" s="4">
        <v>295</v>
      </c>
      <c r="G131" s="4">
        <v>851</v>
      </c>
      <c r="H131" s="4">
        <v>1300</v>
      </c>
      <c r="I131" s="4">
        <v>539</v>
      </c>
      <c r="J131" s="4">
        <v>1495</v>
      </c>
      <c r="K131" s="23">
        <v>4507</v>
      </c>
      <c r="M131" s="51" t="s">
        <v>132</v>
      </c>
      <c r="N131" s="121" t="s">
        <v>28</v>
      </c>
      <c r="O131" s="12"/>
      <c r="P131" s="12"/>
      <c r="Q131" s="14">
        <f>F131/要介護認定者数!F130</f>
        <v>0.26083112290008842</v>
      </c>
      <c r="R131" s="14">
        <f>G131/要介護認定者数!G130</f>
        <v>0.82381413359148115</v>
      </c>
      <c r="S131" s="14">
        <f>H131/要介護認定者数!H130</f>
        <v>1.9461077844311376</v>
      </c>
      <c r="T131" s="14">
        <f>I131/要介護認定者数!I130</f>
        <v>0.64014251781472686</v>
      </c>
      <c r="U131" s="14">
        <f>J131/要介護認定者数!J130</f>
        <v>2.5041876046901175</v>
      </c>
      <c r="V131" s="27">
        <f>K131/要介護認定者数!K130</f>
        <v>0.79953876175270533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3</v>
      </c>
      <c r="E132" s="147">
        <f t="shared" ref="E132" si="70">SUM(E133:E135)</f>
        <v>117</v>
      </c>
      <c r="F132" s="130">
        <f t="shared" ref="F132" si="71">SUM(F133:F135)</f>
        <v>1309</v>
      </c>
      <c r="G132" s="130">
        <f t="shared" ref="G132" si="72">SUM(G133:G135)</f>
        <v>1243</v>
      </c>
      <c r="H132" s="130">
        <f t="shared" ref="H132" si="73">SUM(H133:H135)</f>
        <v>1195</v>
      </c>
      <c r="I132" s="130">
        <f t="shared" ref="I132" si="74">SUM(I133:I135)</f>
        <v>1237</v>
      </c>
      <c r="J132" s="130">
        <f t="shared" ref="J132" si="75">SUM(J133:J135)</f>
        <v>949</v>
      </c>
      <c r="K132" s="144">
        <f t="shared" ref="K132" si="76">SUM(K133:K135)</f>
        <v>6053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0.64135227829495345</v>
      </c>
      <c r="R132" s="14">
        <f>G132/要介護認定者数!G131</f>
        <v>0.69480156512017888</v>
      </c>
      <c r="S132" s="14">
        <f>H132/要介護認定者数!H131</f>
        <v>0.9178187403993856</v>
      </c>
      <c r="T132" s="14">
        <f>I132/要介護認定者数!I131</f>
        <v>0.87482319660537478</v>
      </c>
      <c r="U132" s="14">
        <f>J132/要介護認定者数!J131</f>
        <v>1.106060606060606</v>
      </c>
      <c r="V132" s="27">
        <f>K132/要介護認定者数!K131</f>
        <v>0.53382132463180176</v>
      </c>
    </row>
    <row r="133" spans="2:24" ht="19.5" customHeight="1" x14ac:dyDescent="0.15">
      <c r="B133" s="125" t="s">
        <v>132</v>
      </c>
      <c r="C133" s="121" t="s">
        <v>29</v>
      </c>
      <c r="D133" s="4">
        <v>0</v>
      </c>
      <c r="E133" s="4">
        <v>51</v>
      </c>
      <c r="F133" s="4">
        <v>944</v>
      </c>
      <c r="G133" s="4">
        <v>848</v>
      </c>
      <c r="H133" s="4">
        <v>640</v>
      </c>
      <c r="I133" s="4">
        <v>602</v>
      </c>
      <c r="J133" s="4">
        <v>742</v>
      </c>
      <c r="K133" s="23">
        <v>3827</v>
      </c>
      <c r="M133" s="51" t="s">
        <v>132</v>
      </c>
      <c r="N133" s="121" t="s">
        <v>29</v>
      </c>
      <c r="O133" s="12"/>
      <c r="P133" s="12"/>
      <c r="Q133" s="14">
        <f>F133/要介護認定者数!F132</f>
        <v>0.59898477157360408</v>
      </c>
      <c r="R133" s="14">
        <f>G133/要介護認定者数!G132</f>
        <v>0.5946704067321178</v>
      </c>
      <c r="S133" s="14">
        <f>H133/要介護認定者数!H132</f>
        <v>0.62992125984251968</v>
      </c>
      <c r="T133" s="14">
        <f>I133/要介護認定者数!I132</f>
        <v>0.55844155844155841</v>
      </c>
      <c r="U133" s="14">
        <f>J133/要介護認定者数!J132</f>
        <v>1.1259484066767831</v>
      </c>
      <c r="V133" s="27">
        <f>K133/要介護認定者数!K132</f>
        <v>0.43503467091053766</v>
      </c>
    </row>
    <row r="134" spans="2:24" ht="19.5" customHeight="1" x14ac:dyDescent="0.15">
      <c r="B134" s="125" t="s">
        <v>132</v>
      </c>
      <c r="C134" s="121" t="s">
        <v>30</v>
      </c>
      <c r="D134" s="4">
        <v>0</v>
      </c>
      <c r="E134" s="4">
        <v>38</v>
      </c>
      <c r="F134" s="4">
        <v>129</v>
      </c>
      <c r="G134" s="4">
        <v>155</v>
      </c>
      <c r="H134" s="4">
        <v>364</v>
      </c>
      <c r="I134" s="4">
        <v>273</v>
      </c>
      <c r="J134" s="4">
        <v>207</v>
      </c>
      <c r="K134" s="23">
        <v>1166</v>
      </c>
      <c r="M134" s="51" t="s">
        <v>132</v>
      </c>
      <c r="N134" s="121" t="s">
        <v>30</v>
      </c>
      <c r="O134" s="12"/>
      <c r="P134" s="12"/>
      <c r="Q134" s="14">
        <f>F134/要介護認定者数!F133</f>
        <v>0.34677419354838712</v>
      </c>
      <c r="R134" s="14">
        <f>G134/要介護認定者数!G133</f>
        <v>0.59845559845559848</v>
      </c>
      <c r="S134" s="14">
        <f>H134/要介護認定者数!H133</f>
        <v>1.6106194690265487</v>
      </c>
      <c r="T134" s="14">
        <f>I134/要介護認定者数!I133</f>
        <v>1.0148698884758365</v>
      </c>
      <c r="U134" s="14">
        <f>J134/要介護認定者数!J133</f>
        <v>1.2248520710059172</v>
      </c>
      <c r="V134" s="27">
        <f>K134/要介護認定者数!K133</f>
        <v>0.57808626673277141</v>
      </c>
    </row>
    <row r="135" spans="2:24" ht="19.5" customHeight="1" x14ac:dyDescent="0.15">
      <c r="B135" s="125" t="s">
        <v>132</v>
      </c>
      <c r="C135" s="121" t="s">
        <v>31</v>
      </c>
      <c r="D135" s="4">
        <v>3</v>
      </c>
      <c r="E135" s="4">
        <v>28</v>
      </c>
      <c r="F135" s="4">
        <v>236</v>
      </c>
      <c r="G135" s="4">
        <v>240</v>
      </c>
      <c r="H135" s="4">
        <v>191</v>
      </c>
      <c r="I135" s="4">
        <v>362</v>
      </c>
      <c r="J135" s="4">
        <v>0</v>
      </c>
      <c r="K135" s="23">
        <v>1060</v>
      </c>
      <c r="M135" s="51" t="s">
        <v>132</v>
      </c>
      <c r="N135" s="121" t="s">
        <v>31</v>
      </c>
      <c r="O135" s="12"/>
      <c r="P135" s="12"/>
      <c r="Q135" s="14">
        <f>F135/要介護認定者数!F134</f>
        <v>2.5376344086021505</v>
      </c>
      <c r="R135" s="14">
        <f>G135/要介護認定者数!G134</f>
        <v>2.3076923076923075</v>
      </c>
      <c r="S135" s="14">
        <f>H135/要介護認定者数!H134</f>
        <v>3.1833333333333331</v>
      </c>
      <c r="T135" s="14">
        <f>I135/要介護認定者数!I134</f>
        <v>5.4029850746268657</v>
      </c>
      <c r="U135" s="14">
        <f>J135/要介護認定者数!J134</f>
        <v>0</v>
      </c>
      <c r="V135" s="27">
        <f>K135/要介護認定者数!K134</f>
        <v>2.019047619047619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0</v>
      </c>
      <c r="E136" s="147">
        <f t="shared" ref="E136" si="77">SUM(E137)</f>
        <v>82</v>
      </c>
      <c r="F136" s="130">
        <f t="shared" ref="F136" si="78">SUM(F137)</f>
        <v>182</v>
      </c>
      <c r="G136" s="130">
        <f t="shared" ref="G136" si="79">SUM(G137)</f>
        <v>881</v>
      </c>
      <c r="H136" s="130">
        <f t="shared" ref="H136" si="80">SUM(H137)</f>
        <v>1214</v>
      </c>
      <c r="I136" s="130">
        <f t="shared" ref="I136" si="81">SUM(I137)</f>
        <v>1981</v>
      </c>
      <c r="J136" s="130">
        <f t="shared" ref="J136" si="82">SUM(J137)</f>
        <v>1361</v>
      </c>
      <c r="K136" s="144">
        <f t="shared" ref="K136" si="83">SUM(K137)</f>
        <v>5701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0.19238900634249473</v>
      </c>
      <c r="R136" s="14">
        <f>G136/要介護認定者数!G135</f>
        <v>0.80383211678832112</v>
      </c>
      <c r="S136" s="14">
        <f>H136/要介護認定者数!H135</f>
        <v>1.3124324324324323</v>
      </c>
      <c r="T136" s="14">
        <f>I136/要介護認定者数!I135</f>
        <v>2.4487021013597032</v>
      </c>
      <c r="U136" s="14">
        <f>J136/要介護認定者数!J135</f>
        <v>2.4174067495559504</v>
      </c>
      <c r="V136" s="27">
        <f>K136/要介護認定者数!K135</f>
        <v>1.0363570259952737</v>
      </c>
    </row>
    <row r="137" spans="2:24" ht="19.5" customHeight="1" x14ac:dyDescent="0.15">
      <c r="B137" s="125" t="s">
        <v>132</v>
      </c>
      <c r="C137" s="121" t="s">
        <v>32</v>
      </c>
      <c r="D137" s="4">
        <v>0</v>
      </c>
      <c r="E137" s="4">
        <v>82</v>
      </c>
      <c r="F137" s="4">
        <v>182</v>
      </c>
      <c r="G137" s="4">
        <v>881</v>
      </c>
      <c r="H137" s="4">
        <v>1214</v>
      </c>
      <c r="I137" s="4">
        <v>1981</v>
      </c>
      <c r="J137" s="4">
        <v>1361</v>
      </c>
      <c r="K137" s="23">
        <v>5701</v>
      </c>
      <c r="M137" s="51" t="s">
        <v>132</v>
      </c>
      <c r="N137" s="121" t="s">
        <v>32</v>
      </c>
      <c r="O137" s="12"/>
      <c r="P137" s="12"/>
      <c r="Q137" s="14">
        <f>F137/要介護認定者数!F136</f>
        <v>0.19238900634249473</v>
      </c>
      <c r="R137" s="14">
        <f>G137/要介護認定者数!G136</f>
        <v>0.80383211678832112</v>
      </c>
      <c r="S137" s="14">
        <f>H137/要介護認定者数!H136</f>
        <v>1.3124324324324323</v>
      </c>
      <c r="T137" s="14">
        <f>I137/要介護認定者数!I136</f>
        <v>2.4487021013597032</v>
      </c>
      <c r="U137" s="14">
        <f>J137/要介護認定者数!J136</f>
        <v>2.4174067495559504</v>
      </c>
      <c r="V137" s="27">
        <f>K137/要介護認定者数!K136</f>
        <v>1.0363570259952737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26</v>
      </c>
      <c r="E138" s="147">
        <f t="shared" ref="E138" si="84">SUM(E139:E140)</f>
        <v>146</v>
      </c>
      <c r="F138" s="130">
        <f t="shared" ref="F138" si="85">SUM(F139:F140)</f>
        <v>604</v>
      </c>
      <c r="G138" s="130">
        <f t="shared" ref="G138" si="86">SUM(G139:G140)</f>
        <v>836</v>
      </c>
      <c r="H138" s="130">
        <f t="shared" ref="H138" si="87">SUM(H139:H140)</f>
        <v>1230</v>
      </c>
      <c r="I138" s="130">
        <f t="shared" ref="I138" si="88">SUM(I139:I140)</f>
        <v>1435</v>
      </c>
      <c r="J138" s="130">
        <f t="shared" ref="J138" si="89">SUM(J139:J140)</f>
        <v>1209</v>
      </c>
      <c r="K138" s="144">
        <f t="shared" ref="K138" si="90">SUM(K139:K140)</f>
        <v>5486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0.61382113821138207</v>
      </c>
      <c r="R138" s="14">
        <f>G138/要介護認定者数!G137</f>
        <v>1.0023980815347722</v>
      </c>
      <c r="S138" s="14">
        <f>H138/要介護認定者数!H137</f>
        <v>1.9188767550702028</v>
      </c>
      <c r="T138" s="14">
        <f>I138/要介護認定者数!I137</f>
        <v>2.129080118694362</v>
      </c>
      <c r="U138" s="14">
        <f>J138/要介護認定者数!J137</f>
        <v>2.3475728155339808</v>
      </c>
      <c r="V138" s="27">
        <f>K138/要介護認定者数!K137</f>
        <v>1.115040650406504</v>
      </c>
    </row>
    <row r="139" spans="2:24" ht="19.5" customHeight="1" x14ac:dyDescent="0.15">
      <c r="B139" s="125" t="s">
        <v>132</v>
      </c>
      <c r="C139" s="121" t="s">
        <v>33</v>
      </c>
      <c r="D139" s="4">
        <v>23</v>
      </c>
      <c r="E139" s="4">
        <v>127</v>
      </c>
      <c r="F139" s="4">
        <v>340</v>
      </c>
      <c r="G139" s="4">
        <v>513</v>
      </c>
      <c r="H139" s="4">
        <v>873</v>
      </c>
      <c r="I139" s="4">
        <v>983</v>
      </c>
      <c r="J139" s="4">
        <v>873</v>
      </c>
      <c r="K139" s="23">
        <v>3732</v>
      </c>
      <c r="M139" s="51" t="s">
        <v>132</v>
      </c>
      <c r="N139" s="121" t="s">
        <v>33</v>
      </c>
      <c r="O139" s="12"/>
      <c r="P139" s="12"/>
      <c r="Q139" s="14">
        <f>F139/要介護認定者数!F138</f>
        <v>0.43645699614890887</v>
      </c>
      <c r="R139" s="14">
        <f>G139/要介護認定者数!G138</f>
        <v>0.78082191780821919</v>
      </c>
      <c r="S139" s="14">
        <f>H139/要介護認定者数!H138</f>
        <v>1.7218934911242603</v>
      </c>
      <c r="T139" s="14">
        <f>I139/要介護認定者数!I138</f>
        <v>1.7367491166077738</v>
      </c>
      <c r="U139" s="14">
        <f>J139/要介護認定者数!J138</f>
        <v>2.0785714285714287</v>
      </c>
      <c r="V139" s="27">
        <f>K139/要介護認定者数!K138</f>
        <v>0.91853310361801621</v>
      </c>
    </row>
    <row r="140" spans="2:24" ht="19.5" customHeight="1" x14ac:dyDescent="0.15">
      <c r="B140" s="125" t="s">
        <v>132</v>
      </c>
      <c r="C140" s="121" t="s">
        <v>34</v>
      </c>
      <c r="D140" s="4">
        <v>3</v>
      </c>
      <c r="E140" s="4">
        <v>19</v>
      </c>
      <c r="F140" s="4">
        <v>264</v>
      </c>
      <c r="G140" s="4">
        <v>323</v>
      </c>
      <c r="H140" s="4">
        <v>357</v>
      </c>
      <c r="I140" s="4">
        <v>452</v>
      </c>
      <c r="J140" s="4">
        <v>336</v>
      </c>
      <c r="K140" s="23">
        <v>1754</v>
      </c>
      <c r="M140" s="51" t="s">
        <v>132</v>
      </c>
      <c r="N140" s="121" t="s">
        <v>34</v>
      </c>
      <c r="O140" s="12"/>
      <c r="P140" s="12"/>
      <c r="Q140" s="14">
        <f>F140/要介護認定者数!F139</f>
        <v>1.2878048780487805</v>
      </c>
      <c r="R140" s="14">
        <f>G140/要介護認定者数!G139</f>
        <v>1.8248587570621468</v>
      </c>
      <c r="S140" s="14">
        <f>H140/要介護認定者数!H139</f>
        <v>2.6641791044776117</v>
      </c>
      <c r="T140" s="14">
        <f>I140/要介護認定者数!I139</f>
        <v>4.1851851851851851</v>
      </c>
      <c r="U140" s="14">
        <f>J140/要介護認定者数!J139</f>
        <v>3.5368421052631578</v>
      </c>
      <c r="V140" s="27">
        <f>K140/要介護認定者数!K139</f>
        <v>2.0466744457409569</v>
      </c>
    </row>
    <row r="141" spans="2:24" ht="19.5" customHeight="1" x14ac:dyDescent="0.15">
      <c r="B141" s="125" t="s">
        <v>132</v>
      </c>
      <c r="C141" s="122" t="s">
        <v>82</v>
      </c>
      <c r="D141" s="96">
        <f>SUM(D97,D98,D108,D114,D119,D124,D130,D132,D136,D138)</f>
        <v>222</v>
      </c>
      <c r="E141" s="96">
        <f t="shared" ref="E141:K141" si="91">SUM(E97,E98,E108,E114,E119,E124,E130,E132,E136,E138)</f>
        <v>1436</v>
      </c>
      <c r="F141" s="96">
        <f t="shared" si="91"/>
        <v>10463</v>
      </c>
      <c r="G141" s="96">
        <f t="shared" si="91"/>
        <v>21871</v>
      </c>
      <c r="H141" s="96">
        <f t="shared" si="91"/>
        <v>23543</v>
      </c>
      <c r="I141" s="96">
        <f t="shared" si="91"/>
        <v>21927</v>
      </c>
      <c r="J141" s="96">
        <f t="shared" si="91"/>
        <v>21418</v>
      </c>
      <c r="K141" s="107">
        <f t="shared" si="91"/>
        <v>100880</v>
      </c>
      <c r="M141" s="51" t="s">
        <v>132</v>
      </c>
      <c r="N141" s="122" t="s">
        <v>82</v>
      </c>
      <c r="O141" s="12"/>
      <c r="P141" s="12"/>
      <c r="Q141" s="14">
        <f>F141/要介護認定者数!F140</f>
        <v>0.48161104718066744</v>
      </c>
      <c r="R141" s="14">
        <f>G141/要介護認定者数!G140</f>
        <v>1.1515901432181972</v>
      </c>
      <c r="S141" s="14">
        <f>H141/要介護認定者数!H140</f>
        <v>1.7113469506433088</v>
      </c>
      <c r="T141" s="14">
        <f>I141/要介護認定者数!I140</f>
        <v>1.5842063434722924</v>
      </c>
      <c r="U141" s="14">
        <f>J141/要介護認定者数!J140</f>
        <v>2.1091088133924174</v>
      </c>
      <c r="V141" s="27">
        <f>K141/要介護認定者数!K140</f>
        <v>0.91864425300963448</v>
      </c>
      <c r="X141" s="11" t="s">
        <v>157</v>
      </c>
    </row>
    <row r="142" spans="2:24" ht="19.5" customHeight="1" thickBot="1" x14ac:dyDescent="0.2">
      <c r="B142" s="29" t="s">
        <v>132</v>
      </c>
      <c r="C142" s="132" t="s">
        <v>44</v>
      </c>
      <c r="D142" s="5">
        <v>12316</v>
      </c>
      <c r="E142" s="5">
        <v>54957</v>
      </c>
      <c r="F142" s="5">
        <v>488871</v>
      </c>
      <c r="G142" s="5">
        <v>936545</v>
      </c>
      <c r="H142" s="5">
        <v>1230661</v>
      </c>
      <c r="I142" s="5">
        <v>1147195</v>
      </c>
      <c r="J142" s="5">
        <v>977298</v>
      </c>
      <c r="K142" s="26">
        <v>4847843</v>
      </c>
      <c r="M142" s="29" t="s">
        <v>132</v>
      </c>
      <c r="N142" s="132" t="s">
        <v>44</v>
      </c>
      <c r="O142" s="15"/>
      <c r="P142" s="15"/>
      <c r="Q142" s="79">
        <f>F142/要介護認定者数!F141</f>
        <v>0.40055732307941894</v>
      </c>
      <c r="R142" s="79">
        <f>G142/要介護認定者数!G141</f>
        <v>0.86678525582587751</v>
      </c>
      <c r="S142" s="79">
        <f>H142/要介護認定者数!H141</f>
        <v>1.520053309157293</v>
      </c>
      <c r="T142" s="79">
        <f>I142/要介護認定者数!I141</f>
        <v>1.5421090907135646</v>
      </c>
      <c r="U142" s="79">
        <f>J142/要介護認定者数!J141</f>
        <v>1.6251895753512133</v>
      </c>
      <c r="V142" s="80">
        <f>K142/要介護認定者数!K141</f>
        <v>0.78141572679093529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94</v>
      </c>
      <c r="E143" s="4">
        <v>256</v>
      </c>
      <c r="F143" s="4">
        <v>4851</v>
      </c>
      <c r="G143" s="4">
        <v>7965</v>
      </c>
      <c r="H143" s="4">
        <v>8495</v>
      </c>
      <c r="I143" s="4">
        <v>8585</v>
      </c>
      <c r="J143" s="4">
        <v>5747</v>
      </c>
      <c r="K143" s="23">
        <v>35993</v>
      </c>
      <c r="M143" s="28" t="s">
        <v>129</v>
      </c>
      <c r="N143" s="124" t="s">
        <v>0</v>
      </c>
      <c r="O143" s="12"/>
      <c r="P143" s="12"/>
      <c r="Q143" s="118">
        <f>F143/要介護認定者数!F142</f>
        <v>0.56943303204601481</v>
      </c>
      <c r="R143" s="118">
        <f>G143/要介護認定者数!G142</f>
        <v>1.2352667493796525</v>
      </c>
      <c r="S143" s="118">
        <f>H143/要介護認定者数!H142</f>
        <v>1.9614407758023551</v>
      </c>
      <c r="T143" s="118">
        <f>I143/要介護認定者数!I142</f>
        <v>1.8347937593502885</v>
      </c>
      <c r="U143" s="118">
        <f>J143/要介護認定者数!J142</f>
        <v>1.6387225548902196</v>
      </c>
      <c r="V143" s="119">
        <f>K143/要介護認定者数!K142</f>
        <v>0.8669460702844618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7</v>
      </c>
      <c r="E144" s="147">
        <f t="shared" ref="E144" si="92">SUM(E145:E153)</f>
        <v>207</v>
      </c>
      <c r="F144" s="130">
        <f t="shared" ref="F144" si="93">SUM(F145:F153)</f>
        <v>531</v>
      </c>
      <c r="G144" s="130">
        <f t="shared" ref="G144" si="94">SUM(G145:G153)</f>
        <v>2358</v>
      </c>
      <c r="H144" s="130">
        <f t="shared" ref="H144" si="95">SUM(H145:H153)</f>
        <v>2967</v>
      </c>
      <c r="I144" s="130">
        <f t="shared" ref="I144" si="96">SUM(I145:I153)</f>
        <v>1986</v>
      </c>
      <c r="J144" s="130">
        <f t="shared" ref="J144" si="97">SUM(J145:J153)</f>
        <v>881</v>
      </c>
      <c r="K144" s="144">
        <f t="shared" ref="K144" si="98">SUM(K145:K153)</f>
        <v>8937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0.40689655172413791</v>
      </c>
      <c r="R144" s="14">
        <f>G144/要介護認定者数!G143</f>
        <v>1.2364971158888307</v>
      </c>
      <c r="S144" s="14">
        <f>H144/要介護認定者数!H143</f>
        <v>2.0088016249153688</v>
      </c>
      <c r="T144" s="14">
        <f>I144/要介護認定者数!I143</f>
        <v>1.5990338164251208</v>
      </c>
      <c r="U144" s="14">
        <f>J144/要介護認定者数!J143</f>
        <v>0.87661691542288556</v>
      </c>
      <c r="V144" s="27">
        <f>K144/要介護認定者数!K143</f>
        <v>0.96501457725947526</v>
      </c>
    </row>
    <row r="145" spans="2:22" ht="19.5" customHeight="1" x14ac:dyDescent="0.15">
      <c r="B145" s="125" t="s">
        <v>129</v>
      </c>
      <c r="C145" s="121" t="s">
        <v>1</v>
      </c>
      <c r="D145" s="4">
        <v>2</v>
      </c>
      <c r="E145" s="4">
        <v>111</v>
      </c>
      <c r="F145" s="4">
        <v>144</v>
      </c>
      <c r="G145" s="4">
        <v>423</v>
      </c>
      <c r="H145" s="4">
        <v>149</v>
      </c>
      <c r="I145" s="4">
        <v>266</v>
      </c>
      <c r="J145" s="4">
        <v>131</v>
      </c>
      <c r="K145" s="23">
        <v>1226</v>
      </c>
      <c r="M145" s="28" t="s">
        <v>129</v>
      </c>
      <c r="N145" s="121" t="s">
        <v>1</v>
      </c>
      <c r="O145" s="12"/>
      <c r="P145" s="12"/>
      <c r="Q145" s="14">
        <f>F145/要介護認定者数!F144</f>
        <v>0.52173913043478259</v>
      </c>
      <c r="R145" s="14">
        <f>G145/要介護認定者数!G144</f>
        <v>1</v>
      </c>
      <c r="S145" s="14">
        <f>H145/要介護認定者数!H144</f>
        <v>0.50853242320819114</v>
      </c>
      <c r="T145" s="14">
        <f>I145/要介護認定者数!I144</f>
        <v>0.96028880866425992</v>
      </c>
      <c r="U145" s="14">
        <f>J145/要介護認定者数!J144</f>
        <v>0.52400000000000002</v>
      </c>
      <c r="V145" s="27">
        <f>K145/要介護認定者数!K144</f>
        <v>0.5577797998180164</v>
      </c>
    </row>
    <row r="146" spans="2:22" ht="19.5" customHeight="1" x14ac:dyDescent="0.15">
      <c r="B146" s="125" t="s">
        <v>129</v>
      </c>
      <c r="C146" s="121" t="s">
        <v>2</v>
      </c>
      <c r="D146" s="4">
        <v>0</v>
      </c>
      <c r="E146" s="4">
        <v>0</v>
      </c>
      <c r="F146" s="4">
        <v>0</v>
      </c>
      <c r="G146" s="4">
        <v>0</v>
      </c>
      <c r="H146" s="4">
        <v>7</v>
      </c>
      <c r="I146" s="4">
        <v>0</v>
      </c>
      <c r="J146" s="4">
        <v>0</v>
      </c>
      <c r="K146" s="23">
        <v>7</v>
      </c>
      <c r="M146" s="28" t="s">
        <v>129</v>
      </c>
      <c r="N146" s="121" t="s">
        <v>2</v>
      </c>
      <c r="O146" s="12"/>
      <c r="P146" s="12"/>
      <c r="Q146" s="14">
        <f>F146/要介護認定者数!F145</f>
        <v>0</v>
      </c>
      <c r="R146" s="14">
        <f>G146/要介護認定者数!G145</f>
        <v>0</v>
      </c>
      <c r="S146" s="14">
        <f>H146/要介護認定者数!H145</f>
        <v>6.8627450980392163E-2</v>
      </c>
      <c r="T146" s="14">
        <f>I146/要介護認定者数!I145</f>
        <v>0</v>
      </c>
      <c r="U146" s="14">
        <f>J146/要介護認定者数!J145</f>
        <v>0</v>
      </c>
      <c r="V146" s="27">
        <f>K146/要介護認定者数!K145</f>
        <v>1.0971786833855799E-2</v>
      </c>
    </row>
    <row r="147" spans="2:22" ht="19.5" customHeight="1" x14ac:dyDescent="0.15">
      <c r="B147" s="125" t="s">
        <v>129</v>
      </c>
      <c r="C147" s="121" t="s">
        <v>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193</v>
      </c>
      <c r="J147" s="4">
        <v>0</v>
      </c>
      <c r="K147" s="23">
        <v>193</v>
      </c>
      <c r="M147" s="28" t="s">
        <v>129</v>
      </c>
      <c r="N147" s="121" t="s">
        <v>3</v>
      </c>
      <c r="O147" s="12"/>
      <c r="P147" s="12"/>
      <c r="Q147" s="14">
        <f>F147/要介護認定者数!F146</f>
        <v>0</v>
      </c>
      <c r="R147" s="14">
        <f>G147/要介護認定者数!G146</f>
        <v>0</v>
      </c>
      <c r="S147" s="14">
        <f>H147/要介護認定者数!H146</f>
        <v>0</v>
      </c>
      <c r="T147" s="14">
        <f>I147/要介護認定者数!I146</f>
        <v>10.157894736842104</v>
      </c>
      <c r="U147" s="14">
        <f>J147/要介護認定者数!J146</f>
        <v>0</v>
      </c>
      <c r="V147" s="27">
        <f>K147/要介護認定者数!K146</f>
        <v>1.1768292682926829</v>
      </c>
    </row>
    <row r="148" spans="2:22" ht="19.5" customHeight="1" x14ac:dyDescent="0.15">
      <c r="B148" s="125" t="s">
        <v>129</v>
      </c>
      <c r="C148" s="121" t="s">
        <v>4</v>
      </c>
      <c r="D148" s="4">
        <v>0</v>
      </c>
      <c r="E148" s="4">
        <v>53</v>
      </c>
      <c r="F148" s="4">
        <v>54</v>
      </c>
      <c r="G148" s="4">
        <v>232</v>
      </c>
      <c r="H148" s="4">
        <v>9</v>
      </c>
      <c r="I148" s="4">
        <v>97</v>
      </c>
      <c r="J148" s="4">
        <v>7</v>
      </c>
      <c r="K148" s="23">
        <v>452</v>
      </c>
      <c r="M148" s="28" t="s">
        <v>129</v>
      </c>
      <c r="N148" s="121" t="s">
        <v>4</v>
      </c>
      <c r="O148" s="12"/>
      <c r="P148" s="12"/>
      <c r="Q148" s="14">
        <f>F148/要介護認定者数!F147</f>
        <v>0.32142857142857145</v>
      </c>
      <c r="R148" s="14">
        <f>G148/要介護認定者数!G147</f>
        <v>1.8412698412698412</v>
      </c>
      <c r="S148" s="14">
        <f>H148/要介護認定者数!H147</f>
        <v>0.10588235294117647</v>
      </c>
      <c r="T148" s="14">
        <f>I148/要介護認定者数!I147</f>
        <v>1.1547619047619047</v>
      </c>
      <c r="U148" s="14">
        <f>J148/要介護認定者数!J147</f>
        <v>0.12280701754385964</v>
      </c>
      <c r="V148" s="27">
        <f>K148/要介護認定者数!K147</f>
        <v>0.59709379128137385</v>
      </c>
    </row>
    <row r="149" spans="2:22" ht="19.5" customHeight="1" x14ac:dyDescent="0.15">
      <c r="B149" s="125" t="s">
        <v>129</v>
      </c>
      <c r="C149" s="121" t="s">
        <v>5</v>
      </c>
      <c r="D149" s="4">
        <v>0</v>
      </c>
      <c r="E149" s="4">
        <v>0</v>
      </c>
      <c r="F149" s="4">
        <v>0</v>
      </c>
      <c r="G149" s="4">
        <v>12</v>
      </c>
      <c r="H149" s="4">
        <v>192</v>
      </c>
      <c r="I149" s="4">
        <v>131</v>
      </c>
      <c r="J149" s="4">
        <v>86</v>
      </c>
      <c r="K149" s="23">
        <v>421</v>
      </c>
      <c r="M149" s="28" t="s">
        <v>129</v>
      </c>
      <c r="N149" s="121" t="s">
        <v>5</v>
      </c>
      <c r="O149" s="12"/>
      <c r="P149" s="12"/>
      <c r="Q149" s="14">
        <f>F149/要介護認定者数!F148</f>
        <v>0</v>
      </c>
      <c r="R149" s="14">
        <f>G149/要介護認定者数!G148</f>
        <v>9.3023255813953487E-2</v>
      </c>
      <c r="S149" s="14">
        <f>H149/要介護認定者数!H148</f>
        <v>1.5</v>
      </c>
      <c r="T149" s="14">
        <f>I149/要介護認定者数!I148</f>
        <v>1.4395604395604396</v>
      </c>
      <c r="U149" s="14">
        <f>J149/要介護認定者数!J148</f>
        <v>1.3650793650793651</v>
      </c>
      <c r="V149" s="27">
        <f>K149/要介護認定者数!K148</f>
        <v>0.68233387358184761</v>
      </c>
    </row>
    <row r="150" spans="2:22" ht="19.5" customHeight="1" x14ac:dyDescent="0.15">
      <c r="B150" s="125" t="s">
        <v>129</v>
      </c>
      <c r="C150" s="121" t="s">
        <v>6</v>
      </c>
      <c r="D150" s="4">
        <v>0</v>
      </c>
      <c r="E150" s="4">
        <v>0</v>
      </c>
      <c r="F150" s="4">
        <v>0</v>
      </c>
      <c r="G150" s="4">
        <v>115</v>
      </c>
      <c r="H150" s="4">
        <v>386</v>
      </c>
      <c r="I150" s="4">
        <v>372</v>
      </c>
      <c r="J150" s="4">
        <v>39</v>
      </c>
      <c r="K150" s="23">
        <v>912</v>
      </c>
      <c r="M150" s="28" t="s">
        <v>129</v>
      </c>
      <c r="N150" s="121" t="s">
        <v>6</v>
      </c>
      <c r="O150" s="12"/>
      <c r="P150" s="12"/>
      <c r="Q150" s="14">
        <f>F150/要介護認定者数!F149</f>
        <v>0</v>
      </c>
      <c r="R150" s="14">
        <f>G150/要介護認定者数!G149</f>
        <v>0.32857142857142857</v>
      </c>
      <c r="S150" s="14">
        <f>H150/要介護認定者数!H149</f>
        <v>1.2532467532467533</v>
      </c>
      <c r="T150" s="14">
        <f>I150/要介護認定者数!I149</f>
        <v>1.7142857142857142</v>
      </c>
      <c r="U150" s="14">
        <f>J150/要介護認定者数!J149</f>
        <v>0.23636363636363636</v>
      </c>
      <c r="V150" s="27">
        <f>K150/要介護認定者数!K149</f>
        <v>0.60437375745526833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3</v>
      </c>
      <c r="F151" s="4">
        <v>67</v>
      </c>
      <c r="G151" s="4">
        <v>323</v>
      </c>
      <c r="H151" s="4">
        <v>492</v>
      </c>
      <c r="I151" s="4">
        <v>190</v>
      </c>
      <c r="J151" s="4">
        <v>93</v>
      </c>
      <c r="K151" s="23">
        <v>1168</v>
      </c>
      <c r="M151" s="28" t="s">
        <v>129</v>
      </c>
      <c r="N151" s="121" t="s">
        <v>7</v>
      </c>
      <c r="O151" s="12"/>
      <c r="P151" s="12"/>
      <c r="Q151" s="14">
        <f>F151/要介護認定者数!F150</f>
        <v>0.76136363636363635</v>
      </c>
      <c r="R151" s="14">
        <f>G151/要介護認定者数!G150</f>
        <v>2.9099099099099099</v>
      </c>
      <c r="S151" s="14">
        <f>H151/要介護認定者数!H150</f>
        <v>5.2340425531914896</v>
      </c>
      <c r="T151" s="14">
        <f>I151/要介護認定者数!I150</f>
        <v>2.8358208955223883</v>
      </c>
      <c r="U151" s="14">
        <f>J151/要介護認定者数!J150</f>
        <v>1.8235294117647058</v>
      </c>
      <c r="V151" s="27">
        <f>K151/要介護認定者数!K150</f>
        <v>2.2461538461538462</v>
      </c>
    </row>
    <row r="152" spans="2:22" ht="19.5" customHeight="1" x14ac:dyDescent="0.15">
      <c r="B152" s="125" t="s">
        <v>129</v>
      </c>
      <c r="C152" s="121" t="s">
        <v>8</v>
      </c>
      <c r="D152" s="4">
        <v>0</v>
      </c>
      <c r="E152" s="4">
        <v>38</v>
      </c>
      <c r="F152" s="4">
        <v>232</v>
      </c>
      <c r="G152" s="4">
        <v>1031</v>
      </c>
      <c r="H152" s="4">
        <v>1151</v>
      </c>
      <c r="I152" s="4">
        <v>570</v>
      </c>
      <c r="J152" s="4">
        <v>301</v>
      </c>
      <c r="K152" s="23">
        <v>3323</v>
      </c>
      <c r="M152" s="28" t="s">
        <v>129</v>
      </c>
      <c r="N152" s="121" t="s">
        <v>8</v>
      </c>
      <c r="O152" s="12"/>
      <c r="P152" s="12"/>
      <c r="Q152" s="14">
        <f>F152/要介護認定者数!F151</f>
        <v>0.79180887372013653</v>
      </c>
      <c r="R152" s="14">
        <f>G152/要介護認定者数!G151</f>
        <v>2.8638888888888889</v>
      </c>
      <c r="S152" s="14">
        <f>H152/要介護認定者数!H151</f>
        <v>4.4099616858237551</v>
      </c>
      <c r="T152" s="14">
        <f>I152/要介護認定者数!I151</f>
        <v>2.4255319148936172</v>
      </c>
      <c r="U152" s="14">
        <f>J152/要介護認定者数!J151</f>
        <v>1.6722222222222223</v>
      </c>
      <c r="V152" s="27">
        <f>K152/要介護認定者数!K151</f>
        <v>1.9163783160322954</v>
      </c>
    </row>
    <row r="153" spans="2:22" ht="19.5" customHeight="1" x14ac:dyDescent="0.15">
      <c r="B153" s="125" t="s">
        <v>129</v>
      </c>
      <c r="C153" s="121" t="s">
        <v>9</v>
      </c>
      <c r="D153" s="4">
        <v>5</v>
      </c>
      <c r="E153" s="4">
        <v>2</v>
      </c>
      <c r="F153" s="4">
        <v>34</v>
      </c>
      <c r="G153" s="4">
        <v>222</v>
      </c>
      <c r="H153" s="4">
        <v>581</v>
      </c>
      <c r="I153" s="4">
        <v>167</v>
      </c>
      <c r="J153" s="4">
        <v>224</v>
      </c>
      <c r="K153" s="23">
        <v>1235</v>
      </c>
      <c r="M153" s="28" t="s">
        <v>129</v>
      </c>
      <c r="N153" s="121" t="s">
        <v>9</v>
      </c>
      <c r="O153" s="12"/>
      <c r="P153" s="12"/>
      <c r="Q153" s="14">
        <f>F153/要介護認定者数!F152</f>
        <v>0.18994413407821228</v>
      </c>
      <c r="R153" s="14">
        <f>G153/要介護認定者数!G152</f>
        <v>0.9568965517241379</v>
      </c>
      <c r="S153" s="14">
        <f>H153/要介護認定者数!H152</f>
        <v>3.1405405405405404</v>
      </c>
      <c r="T153" s="14">
        <f>I153/要介護認定者数!I152</f>
        <v>1.1133333333333333</v>
      </c>
      <c r="U153" s="14">
        <f>J153/要介護認定者数!J152</f>
        <v>1.3742331288343559</v>
      </c>
      <c r="V153" s="27">
        <f>K153/要介護認定者数!K152</f>
        <v>1.0987544483985765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11</v>
      </c>
      <c r="E154" s="147">
        <f t="shared" ref="E154" si="99">SUM(E155:E159)</f>
        <v>152</v>
      </c>
      <c r="F154" s="130">
        <f t="shared" ref="F154" si="100">SUM(F155:F159)</f>
        <v>598</v>
      </c>
      <c r="G154" s="130">
        <f t="shared" ref="G154" si="101">SUM(G155:G159)</f>
        <v>2385</v>
      </c>
      <c r="H154" s="130">
        <f t="shared" ref="H154" si="102">SUM(H155:H159)</f>
        <v>2399</v>
      </c>
      <c r="I154" s="130">
        <f t="shared" ref="I154" si="103">SUM(I155:I159)</f>
        <v>2363</v>
      </c>
      <c r="J154" s="130">
        <f t="shared" ref="J154" si="104">SUM(J155:J159)</f>
        <v>4504</v>
      </c>
      <c r="K154" s="144">
        <f t="shared" ref="K154" si="105">SUM(K155:K159)</f>
        <v>12412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0.37776373973468097</v>
      </c>
      <c r="R154" s="14">
        <f>G154/要介護認定者数!G153</f>
        <v>1.584717607973422</v>
      </c>
      <c r="S154" s="14">
        <f>H154/要介護認定者数!H153</f>
        <v>2.2274837511606314</v>
      </c>
      <c r="T154" s="14">
        <f>I154/要介護認定者数!I153</f>
        <v>2.363</v>
      </c>
      <c r="U154" s="14">
        <f>J154/要介護認定者数!J153</f>
        <v>5.6370463078848561</v>
      </c>
      <c r="V154" s="27">
        <f>K154/要介護認定者数!K153</f>
        <v>1.5968094686736138</v>
      </c>
    </row>
    <row r="155" spans="2:22" ht="19.5" customHeight="1" x14ac:dyDescent="0.15">
      <c r="B155" s="125" t="s">
        <v>129</v>
      </c>
      <c r="C155" s="121" t="s">
        <v>10</v>
      </c>
      <c r="D155" s="4">
        <v>0</v>
      </c>
      <c r="E155" s="4">
        <v>114</v>
      </c>
      <c r="F155" s="4">
        <v>456</v>
      </c>
      <c r="G155" s="4">
        <v>1309</v>
      </c>
      <c r="H155" s="4">
        <v>733</v>
      </c>
      <c r="I155" s="4">
        <v>925</v>
      </c>
      <c r="J155" s="4">
        <v>1939</v>
      </c>
      <c r="K155" s="23">
        <v>5476</v>
      </c>
      <c r="M155" s="28" t="s">
        <v>129</v>
      </c>
      <c r="N155" s="121" t="s">
        <v>10</v>
      </c>
      <c r="O155" s="12"/>
      <c r="P155" s="12"/>
      <c r="Q155" s="14">
        <f>F155/要介護認定者数!F154</f>
        <v>0.69724770642201839</v>
      </c>
      <c r="R155" s="14">
        <f>G155/要介護認定者数!G154</f>
        <v>2.6878850102669403</v>
      </c>
      <c r="S155" s="14">
        <f>H155/要介護認定者数!H154</f>
        <v>2.2347560975609757</v>
      </c>
      <c r="T155" s="14">
        <f>I155/要介護認定者数!I154</f>
        <v>2.447089947089947</v>
      </c>
      <c r="U155" s="14">
        <f>J155/要介護認定者数!J154</f>
        <v>6.9249999999999998</v>
      </c>
      <c r="V155" s="27">
        <f>K155/要介護認定者数!K154</f>
        <v>1.8779149519890261</v>
      </c>
    </row>
    <row r="156" spans="2:22" ht="19.5" customHeight="1" x14ac:dyDescent="0.15">
      <c r="B156" s="125" t="s">
        <v>129</v>
      </c>
      <c r="C156" s="121" t="s">
        <v>11</v>
      </c>
      <c r="D156" s="4">
        <v>11</v>
      </c>
      <c r="E156" s="4">
        <v>17</v>
      </c>
      <c r="F156" s="4">
        <v>78</v>
      </c>
      <c r="G156" s="4">
        <v>694</v>
      </c>
      <c r="H156" s="4">
        <v>963</v>
      </c>
      <c r="I156" s="4">
        <v>686</v>
      </c>
      <c r="J156" s="4">
        <v>1116</v>
      </c>
      <c r="K156" s="23">
        <v>3565</v>
      </c>
      <c r="M156" s="28" t="s">
        <v>129</v>
      </c>
      <c r="N156" s="121" t="s">
        <v>11</v>
      </c>
      <c r="O156" s="12"/>
      <c r="P156" s="12"/>
      <c r="Q156" s="14">
        <f>F156/要介護認定者数!F155</f>
        <v>0.16846652267818574</v>
      </c>
      <c r="R156" s="14">
        <f>G156/要介護認定者数!G155</f>
        <v>1.6102088167053363</v>
      </c>
      <c r="S156" s="14">
        <f>H156/要介護認定者数!H155</f>
        <v>3.297945205479452</v>
      </c>
      <c r="T156" s="14">
        <f>I156/要介護認定者数!I155</f>
        <v>2.7222222222222223</v>
      </c>
      <c r="U156" s="14">
        <f>J156/要介護認定者数!J155</f>
        <v>5.095890410958904</v>
      </c>
      <c r="V156" s="27">
        <f>K156/要介護認定者数!K155</f>
        <v>1.5915178571428572</v>
      </c>
    </row>
    <row r="157" spans="2:22" ht="19.5" customHeight="1" x14ac:dyDescent="0.15">
      <c r="B157" s="125" t="s">
        <v>129</v>
      </c>
      <c r="C157" s="121" t="s">
        <v>12</v>
      </c>
      <c r="D157" s="4">
        <v>0</v>
      </c>
      <c r="E157" s="4">
        <v>0</v>
      </c>
      <c r="F157" s="4">
        <v>2</v>
      </c>
      <c r="G157" s="4">
        <v>73</v>
      </c>
      <c r="H157" s="4">
        <v>103</v>
      </c>
      <c r="I157" s="4">
        <v>205</v>
      </c>
      <c r="J157" s="4">
        <v>389</v>
      </c>
      <c r="K157" s="23">
        <v>772</v>
      </c>
      <c r="M157" s="28" t="s">
        <v>129</v>
      </c>
      <c r="N157" s="121" t="s">
        <v>12</v>
      </c>
      <c r="O157" s="12"/>
      <c r="P157" s="12"/>
      <c r="Q157" s="14">
        <f>F157/要介護認定者数!F156</f>
        <v>1.2048192771084338E-2</v>
      </c>
      <c r="R157" s="14">
        <f>G157/要介護認定者数!G156</f>
        <v>0.40555555555555556</v>
      </c>
      <c r="S157" s="14">
        <f>H157/要介護認定者数!H156</f>
        <v>0.88793103448275867</v>
      </c>
      <c r="T157" s="14">
        <f>I157/要介護認定者数!I156</f>
        <v>1.9902912621359223</v>
      </c>
      <c r="U157" s="14">
        <f>J157/要介護認定者数!J156</f>
        <v>4.322222222222222</v>
      </c>
      <c r="V157" s="27">
        <f>K157/要介護認定者数!K156</f>
        <v>0.95781637717121593</v>
      </c>
    </row>
    <row r="158" spans="2:22" ht="19.5" customHeight="1" x14ac:dyDescent="0.15">
      <c r="B158" s="125" t="s">
        <v>129</v>
      </c>
      <c r="C158" s="121" t="s">
        <v>13</v>
      </c>
      <c r="D158" s="4">
        <v>0</v>
      </c>
      <c r="E158" s="4">
        <v>0</v>
      </c>
      <c r="F158" s="4">
        <v>9</v>
      </c>
      <c r="G158" s="4">
        <v>153</v>
      </c>
      <c r="H158" s="4">
        <v>173</v>
      </c>
      <c r="I158" s="4">
        <v>271</v>
      </c>
      <c r="J158" s="4">
        <v>634</v>
      </c>
      <c r="K158" s="23">
        <v>1240</v>
      </c>
      <c r="M158" s="28" t="s">
        <v>129</v>
      </c>
      <c r="N158" s="121" t="s">
        <v>13</v>
      </c>
      <c r="O158" s="12"/>
      <c r="P158" s="12"/>
      <c r="Q158" s="14">
        <f>F158/要介護認定者数!F157</f>
        <v>7.6923076923076927E-2</v>
      </c>
      <c r="R158" s="14">
        <f>G158/要介護認定者数!G157</f>
        <v>0.72169811320754718</v>
      </c>
      <c r="S158" s="14">
        <f>H158/要介護認定者数!H157</f>
        <v>1.0236686390532543</v>
      </c>
      <c r="T158" s="14">
        <f>I158/要介護認定者数!I157</f>
        <v>2.3771929824561404</v>
      </c>
      <c r="U158" s="14">
        <f>J158/要介護認定者数!J157</f>
        <v>6.0961538461538458</v>
      </c>
      <c r="V158" s="27">
        <f>K158/要介護認定者数!K157</f>
        <v>1.5048543689320388</v>
      </c>
    </row>
    <row r="159" spans="2:22" ht="19.5" customHeight="1" x14ac:dyDescent="0.15">
      <c r="B159" s="125" t="s">
        <v>129</v>
      </c>
      <c r="C159" s="121" t="s">
        <v>14</v>
      </c>
      <c r="D159" s="4">
        <v>0</v>
      </c>
      <c r="E159" s="4">
        <v>21</v>
      </c>
      <c r="F159" s="4">
        <v>53</v>
      </c>
      <c r="G159" s="4">
        <v>156</v>
      </c>
      <c r="H159" s="4">
        <v>427</v>
      </c>
      <c r="I159" s="4">
        <v>276</v>
      </c>
      <c r="J159" s="4">
        <v>426</v>
      </c>
      <c r="K159" s="23">
        <v>1359</v>
      </c>
      <c r="M159" s="28" t="s">
        <v>129</v>
      </c>
      <c r="N159" s="121" t="s">
        <v>14</v>
      </c>
      <c r="O159" s="12"/>
      <c r="P159" s="12"/>
      <c r="Q159" s="14">
        <f>F159/要介護認定者数!F158</f>
        <v>0.2896174863387978</v>
      </c>
      <c r="R159" s="14">
        <f>G159/要介護認定者数!G158</f>
        <v>0.8</v>
      </c>
      <c r="S159" s="14">
        <f>H159/要介護認定者数!H158</f>
        <v>2.4825581395348837</v>
      </c>
      <c r="T159" s="14">
        <f>I159/要介護認定者数!I158</f>
        <v>1.803921568627451</v>
      </c>
      <c r="U159" s="14">
        <f>J159/要介護認定者数!J158</f>
        <v>4.0188679245283021</v>
      </c>
      <c r="V159" s="27">
        <f>K159/要介護認定者数!K158</f>
        <v>1.3768996960486322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0</v>
      </c>
      <c r="E160" s="147">
        <f t="shared" ref="E160" si="106">SUM(E161:E164)</f>
        <v>64</v>
      </c>
      <c r="F160" s="130">
        <f t="shared" ref="F160" si="107">SUM(F161:F164)</f>
        <v>779</v>
      </c>
      <c r="G160" s="130">
        <f t="shared" ref="G160" si="108">SUM(G161:G164)</f>
        <v>2190</v>
      </c>
      <c r="H160" s="130">
        <f t="shared" ref="H160" si="109">SUM(H161:H164)</f>
        <v>2546</v>
      </c>
      <c r="I160" s="130">
        <f t="shared" ref="I160" si="110">SUM(I161:I164)</f>
        <v>2600</v>
      </c>
      <c r="J160" s="130">
        <f t="shared" ref="J160" si="111">SUM(J161:J164)</f>
        <v>2732</v>
      </c>
      <c r="K160" s="144">
        <f t="shared" ref="K160" si="112">SUM(K161:K164)</f>
        <v>10911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0.58004467609828747</v>
      </c>
      <c r="R160" s="14">
        <f>G160/要介護認定者数!G159</f>
        <v>1.4827352742044686</v>
      </c>
      <c r="S160" s="14">
        <f>H160/要介護認定者数!H159</f>
        <v>2.4386973180076628</v>
      </c>
      <c r="T160" s="14">
        <f>I160/要介護認定者数!I159</f>
        <v>2.7896995708154506</v>
      </c>
      <c r="U160" s="14">
        <f>J160/要介護認定者数!J159</f>
        <v>3.8209790209790211</v>
      </c>
      <c r="V160" s="27">
        <f>K160/要介護認定者数!K159</f>
        <v>1.4661381349099705</v>
      </c>
    </row>
    <row r="161" spans="2:22" ht="19.5" customHeight="1" x14ac:dyDescent="0.15">
      <c r="B161" s="125" t="s">
        <v>129</v>
      </c>
      <c r="C161" s="121" t="s">
        <v>15</v>
      </c>
      <c r="D161" s="4">
        <v>0</v>
      </c>
      <c r="E161" s="4">
        <v>57</v>
      </c>
      <c r="F161" s="4">
        <v>531</v>
      </c>
      <c r="G161" s="4">
        <v>1120</v>
      </c>
      <c r="H161" s="4">
        <v>1204</v>
      </c>
      <c r="I161" s="4">
        <v>1464</v>
      </c>
      <c r="J161" s="4">
        <v>1338</v>
      </c>
      <c r="K161" s="23">
        <v>5714</v>
      </c>
      <c r="M161" s="28" t="s">
        <v>129</v>
      </c>
      <c r="N161" s="121" t="s">
        <v>15</v>
      </c>
      <c r="O161" s="12"/>
      <c r="P161" s="12"/>
      <c r="Q161" s="14">
        <f>F161/要介護認定者数!F160</f>
        <v>1.045275590551181</v>
      </c>
      <c r="R161" s="14">
        <f>G161/要介護認定者数!G160</f>
        <v>2.1960784313725492</v>
      </c>
      <c r="S161" s="14">
        <f>H161/要介護認定者数!H160</f>
        <v>3.168421052631579</v>
      </c>
      <c r="T161" s="14">
        <f>I161/要介護認定者数!I160</f>
        <v>4.2932551319648091</v>
      </c>
      <c r="U161" s="14">
        <f>J161/要介護認定者数!J160</f>
        <v>5.5289256198347108</v>
      </c>
      <c r="V161" s="27">
        <f>K161/要介護認定者数!K160</f>
        <v>2.0429031104755095</v>
      </c>
    </row>
    <row r="162" spans="2:22" ht="19.5" customHeight="1" x14ac:dyDescent="0.15">
      <c r="B162" s="125" t="s">
        <v>129</v>
      </c>
      <c r="C162" s="121" t="s">
        <v>16</v>
      </c>
      <c r="D162" s="4">
        <v>0</v>
      </c>
      <c r="E162" s="4">
        <v>7</v>
      </c>
      <c r="F162" s="4">
        <v>67</v>
      </c>
      <c r="G162" s="4">
        <v>473</v>
      </c>
      <c r="H162" s="4">
        <v>599</v>
      </c>
      <c r="I162" s="4">
        <v>566</v>
      </c>
      <c r="J162" s="4">
        <v>633</v>
      </c>
      <c r="K162" s="23">
        <v>2345</v>
      </c>
      <c r="M162" s="28" t="s">
        <v>129</v>
      </c>
      <c r="N162" s="121" t="s">
        <v>16</v>
      </c>
      <c r="O162" s="12"/>
      <c r="P162" s="12"/>
      <c r="Q162" s="14">
        <f>F162/要介護認定者数!F161</f>
        <v>0.23103448275862068</v>
      </c>
      <c r="R162" s="14">
        <f>G162/要介護認定者数!G161</f>
        <v>1.2066326530612246</v>
      </c>
      <c r="S162" s="14">
        <f>H162/要介護認定者数!H161</f>
        <v>2.2434456928838951</v>
      </c>
      <c r="T162" s="14">
        <f>I162/要介護認定者数!I161</f>
        <v>2.429184549356223</v>
      </c>
      <c r="U162" s="14">
        <f>J162/要介護認定者数!J161</f>
        <v>3.403225806451613</v>
      </c>
      <c r="V162" s="27">
        <f>K162/要介護認定者数!K161</f>
        <v>1.290588882773803</v>
      </c>
    </row>
    <row r="163" spans="2:22" ht="19.5" customHeight="1" x14ac:dyDescent="0.15">
      <c r="B163" s="125" t="s">
        <v>129</v>
      </c>
      <c r="C163" s="121" t="s">
        <v>17</v>
      </c>
      <c r="D163" s="4">
        <v>0</v>
      </c>
      <c r="E163" s="4">
        <v>0</v>
      </c>
      <c r="F163" s="4">
        <v>40</v>
      </c>
      <c r="G163" s="4">
        <v>286</v>
      </c>
      <c r="H163" s="4">
        <v>218</v>
      </c>
      <c r="I163" s="4">
        <v>417</v>
      </c>
      <c r="J163" s="4">
        <v>484</v>
      </c>
      <c r="K163" s="23">
        <v>1445</v>
      </c>
      <c r="M163" s="28" t="s">
        <v>129</v>
      </c>
      <c r="N163" s="121" t="s">
        <v>17</v>
      </c>
      <c r="O163" s="12"/>
      <c r="P163" s="12"/>
      <c r="Q163" s="14">
        <f>F163/要介護認定者数!F162</f>
        <v>0.10362694300518134</v>
      </c>
      <c r="R163" s="14">
        <f>G163/要介護認定者数!G162</f>
        <v>0.71321695760598502</v>
      </c>
      <c r="S163" s="14">
        <f>H163/要介護認定者数!H162</f>
        <v>0.79272727272727272</v>
      </c>
      <c r="T163" s="14">
        <f>I163/要介護認定者数!I162</f>
        <v>1.774468085106383</v>
      </c>
      <c r="U163" s="14">
        <f>J163/要介護認定者数!J162</f>
        <v>3.0249999999999999</v>
      </c>
      <c r="V163" s="27">
        <f>K163/要介護認定者数!K162</f>
        <v>0.74102564102564106</v>
      </c>
    </row>
    <row r="164" spans="2:22" ht="19.5" customHeight="1" x14ac:dyDescent="0.15">
      <c r="B164" s="125" t="s">
        <v>129</v>
      </c>
      <c r="C164" s="121" t="s">
        <v>18</v>
      </c>
      <c r="D164" s="4">
        <v>0</v>
      </c>
      <c r="E164" s="4">
        <v>0</v>
      </c>
      <c r="F164" s="4">
        <v>141</v>
      </c>
      <c r="G164" s="4">
        <v>311</v>
      </c>
      <c r="H164" s="4">
        <v>525</v>
      </c>
      <c r="I164" s="4">
        <v>153</v>
      </c>
      <c r="J164" s="4">
        <v>277</v>
      </c>
      <c r="K164" s="23">
        <v>1407</v>
      </c>
      <c r="M164" s="28" t="s">
        <v>129</v>
      </c>
      <c r="N164" s="121" t="s">
        <v>18</v>
      </c>
      <c r="O164" s="12"/>
      <c r="P164" s="12"/>
      <c r="Q164" s="14">
        <f>F164/要介護認定者数!F163</f>
        <v>0.8867924528301887</v>
      </c>
      <c r="R164" s="14">
        <f>G164/要介護認定者数!G163</f>
        <v>1.7873563218390804</v>
      </c>
      <c r="S164" s="14">
        <f>H164/要介護認定者数!H163</f>
        <v>4.3032786885245899</v>
      </c>
      <c r="T164" s="14">
        <f>I164/要介護認定者数!I163</f>
        <v>1.2439024390243902</v>
      </c>
      <c r="U164" s="14">
        <f>J164/要介護認定者数!J163</f>
        <v>2.1811023622047245</v>
      </c>
      <c r="V164" s="27">
        <f>K164/要介護認定者数!K163</f>
        <v>1.6025056947608201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4</v>
      </c>
      <c r="E165" s="147">
        <f t="shared" ref="E165" si="113">SUM(E166:E169)</f>
        <v>42</v>
      </c>
      <c r="F165" s="130">
        <f t="shared" ref="F165" si="114">SUM(F166:F169)</f>
        <v>231</v>
      </c>
      <c r="G165" s="130">
        <f t="shared" ref="G165" si="115">SUM(G166:G169)</f>
        <v>1464</v>
      </c>
      <c r="H165" s="130">
        <f t="shared" ref="H165" si="116">SUM(H166:H169)</f>
        <v>1354</v>
      </c>
      <c r="I165" s="130">
        <f t="shared" ref="I165" si="117">SUM(I166:I169)</f>
        <v>1042</v>
      </c>
      <c r="J165" s="130">
        <f t="shared" ref="J165" si="118">SUM(J166:J169)</f>
        <v>595</v>
      </c>
      <c r="K165" s="144">
        <f t="shared" ref="K165" si="119">SUM(K166:K169)</f>
        <v>4732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0.37138263665594856</v>
      </c>
      <c r="R165" s="14">
        <f>G165/要介護認定者数!G164</f>
        <v>2.1186685962373373</v>
      </c>
      <c r="S165" s="14">
        <f>H165/要介護認定者数!H164</f>
        <v>2.7188755020080322</v>
      </c>
      <c r="T165" s="14">
        <f>I165/要介護認定者数!I164</f>
        <v>2.5539215686274508</v>
      </c>
      <c r="U165" s="14">
        <f>J165/要介護認定者数!J164</f>
        <v>1.797583081570997</v>
      </c>
      <c r="V165" s="27">
        <f>K165/要介護認定者数!K164</f>
        <v>1.4979423868312758</v>
      </c>
    </row>
    <row r="166" spans="2:22" ht="19.5" customHeight="1" x14ac:dyDescent="0.15">
      <c r="B166" s="125" t="s">
        <v>129</v>
      </c>
      <c r="C166" s="121" t="s">
        <v>19</v>
      </c>
      <c r="D166" s="4">
        <v>0</v>
      </c>
      <c r="E166" s="4">
        <v>39</v>
      </c>
      <c r="F166" s="4">
        <v>72</v>
      </c>
      <c r="G166" s="4">
        <v>745</v>
      </c>
      <c r="H166" s="4">
        <v>529</v>
      </c>
      <c r="I166" s="4">
        <v>542</v>
      </c>
      <c r="J166" s="4">
        <v>269</v>
      </c>
      <c r="K166" s="23">
        <v>2196</v>
      </c>
      <c r="M166" s="28" t="s">
        <v>129</v>
      </c>
      <c r="N166" s="121" t="s">
        <v>19</v>
      </c>
      <c r="O166" s="12"/>
      <c r="P166" s="12"/>
      <c r="Q166" s="14">
        <f>F166/要介護認定者数!F165</f>
        <v>0.30901287553648071</v>
      </c>
      <c r="R166" s="14">
        <f>G166/要介護認定者数!G165</f>
        <v>3.1837606837606836</v>
      </c>
      <c r="S166" s="14">
        <f>H166/要介護認定者数!H165</f>
        <v>2.8138297872340425</v>
      </c>
      <c r="T166" s="14">
        <f>I166/要介護認定者数!I165</f>
        <v>3.9275362318840581</v>
      </c>
      <c r="U166" s="14">
        <f>J166/要介護認定者数!J165</f>
        <v>2.4678899082568808</v>
      </c>
      <c r="V166" s="27">
        <f>K166/要介護認定者数!K165</f>
        <v>1.9891304347826086</v>
      </c>
    </row>
    <row r="167" spans="2:22" ht="19.5" customHeight="1" x14ac:dyDescent="0.15">
      <c r="B167" s="125" t="s">
        <v>129</v>
      </c>
      <c r="C167" s="121" t="s">
        <v>20</v>
      </c>
      <c r="D167" s="4">
        <v>4</v>
      </c>
      <c r="E167" s="4">
        <v>3</v>
      </c>
      <c r="F167" s="4">
        <v>91</v>
      </c>
      <c r="G167" s="4">
        <v>462</v>
      </c>
      <c r="H167" s="4">
        <v>509</v>
      </c>
      <c r="I167" s="4">
        <v>274</v>
      </c>
      <c r="J167" s="4">
        <v>127</v>
      </c>
      <c r="K167" s="23">
        <v>1470</v>
      </c>
      <c r="M167" s="28" t="s">
        <v>129</v>
      </c>
      <c r="N167" s="121" t="s">
        <v>20</v>
      </c>
      <c r="O167" s="12"/>
      <c r="P167" s="12"/>
      <c r="Q167" s="14">
        <f>F167/要介護認定者数!F166</f>
        <v>0.98913043478260865</v>
      </c>
      <c r="R167" s="14">
        <f>G167/要介護認定者数!G166</f>
        <v>3.6960000000000002</v>
      </c>
      <c r="S167" s="14">
        <f>H167/要介護認定者数!H166</f>
        <v>5.9186046511627906</v>
      </c>
      <c r="T167" s="14">
        <f>I167/要介護認定者数!I166</f>
        <v>3.4683544303797467</v>
      </c>
      <c r="U167" s="14">
        <f>J167/要介護認定者数!J166</f>
        <v>2.3090909090909091</v>
      </c>
      <c r="V167" s="27">
        <f>K167/要介護認定者数!K166</f>
        <v>2.6923076923076925</v>
      </c>
    </row>
    <row r="168" spans="2:22" ht="19.5" customHeight="1" x14ac:dyDescent="0.15">
      <c r="B168" s="125" t="s">
        <v>129</v>
      </c>
      <c r="C168" s="121" t="s">
        <v>114</v>
      </c>
      <c r="D168" s="4">
        <v>0</v>
      </c>
      <c r="E168" s="4">
        <v>0</v>
      </c>
      <c r="F168" s="4">
        <v>68</v>
      </c>
      <c r="G168" s="4">
        <v>239</v>
      </c>
      <c r="H168" s="4">
        <v>316</v>
      </c>
      <c r="I168" s="4">
        <v>201</v>
      </c>
      <c r="J168" s="4">
        <v>165</v>
      </c>
      <c r="K168" s="23">
        <v>989</v>
      </c>
      <c r="M168" s="28" t="s">
        <v>129</v>
      </c>
      <c r="N168" s="121" t="s">
        <v>114</v>
      </c>
      <c r="O168" s="12"/>
      <c r="P168" s="12"/>
      <c r="Q168" s="14">
        <f>F168/要介護認定者数!F167</f>
        <v>0.27755102040816326</v>
      </c>
      <c r="R168" s="14">
        <f>G168/要介護認定者数!G167</f>
        <v>0.85971223021582732</v>
      </c>
      <c r="S168" s="14">
        <f>H168/要介護認定者数!H167</f>
        <v>1.8479532163742689</v>
      </c>
      <c r="T168" s="14">
        <f>I168/要介護認定者数!I167</f>
        <v>1.2641509433962264</v>
      </c>
      <c r="U168" s="14">
        <f>J168/要介護認定者数!J167</f>
        <v>1.1785714285714286</v>
      </c>
      <c r="V168" s="27">
        <f>K168/要介護認定者数!K167</f>
        <v>0.80341186027619826</v>
      </c>
    </row>
    <row r="169" spans="2:22" ht="19.5" customHeight="1" x14ac:dyDescent="0.15">
      <c r="B169" s="125" t="s">
        <v>129</v>
      </c>
      <c r="C169" s="121" t="s">
        <v>22</v>
      </c>
      <c r="D169" s="4">
        <v>0</v>
      </c>
      <c r="E169" s="4">
        <v>0</v>
      </c>
      <c r="F169" s="4">
        <v>0</v>
      </c>
      <c r="G169" s="4">
        <v>18</v>
      </c>
      <c r="H169" s="4">
        <v>0</v>
      </c>
      <c r="I169" s="4">
        <v>25</v>
      </c>
      <c r="J169" s="4">
        <v>34</v>
      </c>
      <c r="K169" s="23">
        <v>77</v>
      </c>
      <c r="M169" s="28" t="s">
        <v>129</v>
      </c>
      <c r="N169" s="121" t="s">
        <v>22</v>
      </c>
      <c r="O169" s="12"/>
      <c r="P169" s="12"/>
      <c r="Q169" s="14">
        <f>F169/要介護認定者数!F168</f>
        <v>0</v>
      </c>
      <c r="R169" s="14">
        <f>G169/要介護認定者数!G168</f>
        <v>0.33333333333333331</v>
      </c>
      <c r="S169" s="14">
        <f>H169/要介護認定者数!H168</f>
        <v>0</v>
      </c>
      <c r="T169" s="14">
        <f>I169/要介護認定者数!I168</f>
        <v>0.78125</v>
      </c>
      <c r="U169" s="14">
        <f>J169/要介護認定者数!J168</f>
        <v>1.2592592592592593</v>
      </c>
      <c r="V169" s="27">
        <f>K169/要介護認定者数!K168</f>
        <v>0.27697841726618705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11</v>
      </c>
      <c r="E170" s="147">
        <f t="shared" ref="E170" si="120">SUM(E171:E175)</f>
        <v>197</v>
      </c>
      <c r="F170" s="130">
        <f t="shared" ref="F170" si="121">SUM(F171:F175)</f>
        <v>784</v>
      </c>
      <c r="G170" s="130">
        <f t="shared" ref="G170" si="122">SUM(G171:G175)</f>
        <v>1407</v>
      </c>
      <c r="H170" s="130">
        <f t="shared" ref="H170" si="123">SUM(H171:H175)</f>
        <v>1221</v>
      </c>
      <c r="I170" s="130">
        <f t="shared" ref="I170" si="124">SUM(I171:I175)</f>
        <v>1596</v>
      </c>
      <c r="J170" s="130">
        <f t="shared" ref="J170" si="125">SUM(J171:J175)</f>
        <v>1396</v>
      </c>
      <c r="K170" s="144">
        <f t="shared" ref="K170" si="126">SUM(K171:K175)</f>
        <v>6612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0.3124750896771622</v>
      </c>
      <c r="R170" s="14">
        <f>G170/要介護認定者数!G169</f>
        <v>0.70561685055165502</v>
      </c>
      <c r="S170" s="14">
        <f>H170/要介護認定者数!H169</f>
        <v>0.7616968184653774</v>
      </c>
      <c r="T170" s="14">
        <f>I170/要介護認定者数!I169</f>
        <v>0.97080291970802923</v>
      </c>
      <c r="U170" s="14">
        <f>J170/要介護認定者数!J169</f>
        <v>1.0779922779922779</v>
      </c>
      <c r="V170" s="27">
        <f>K170/要介護認定者数!K169</f>
        <v>0.57630959644382462</v>
      </c>
    </row>
    <row r="171" spans="2:22" ht="19.5" customHeight="1" x14ac:dyDescent="0.15">
      <c r="B171" s="125" t="s">
        <v>129</v>
      </c>
      <c r="C171" s="121" t="s">
        <v>23</v>
      </c>
      <c r="D171" s="4">
        <v>11</v>
      </c>
      <c r="E171" s="4">
        <v>46</v>
      </c>
      <c r="F171" s="4">
        <v>607</v>
      </c>
      <c r="G171" s="4">
        <v>880</v>
      </c>
      <c r="H171" s="4">
        <v>837</v>
      </c>
      <c r="I171" s="4">
        <v>935</v>
      </c>
      <c r="J171" s="4">
        <v>696</v>
      </c>
      <c r="K171" s="23">
        <v>4012</v>
      </c>
      <c r="M171" s="28" t="s">
        <v>129</v>
      </c>
      <c r="N171" s="121" t="s">
        <v>23</v>
      </c>
      <c r="O171" s="12"/>
      <c r="P171" s="12"/>
      <c r="Q171" s="14">
        <f>F171/要介護認定者数!F170</f>
        <v>0.35747938751472319</v>
      </c>
      <c r="R171" s="14">
        <f>G171/要介護認定者数!G170</f>
        <v>0.76655052264808365</v>
      </c>
      <c r="S171" s="14">
        <f>H171/要介護認定者数!H170</f>
        <v>0.94576271186440675</v>
      </c>
      <c r="T171" s="14">
        <f>I171/要介護認定者数!I170</f>
        <v>0.93127490039840632</v>
      </c>
      <c r="U171" s="14">
        <f>J171/要介護認定者数!J170</f>
        <v>0.87878787878787878</v>
      </c>
      <c r="V171" s="27">
        <f>K171/要介護認定者数!K170</f>
        <v>0.5597098214285714</v>
      </c>
    </row>
    <row r="172" spans="2:22" ht="19.5" customHeight="1" x14ac:dyDescent="0.15">
      <c r="B172" s="125" t="s">
        <v>129</v>
      </c>
      <c r="C172" s="121" t="s">
        <v>24</v>
      </c>
      <c r="D172" s="4">
        <v>0</v>
      </c>
      <c r="E172" s="4">
        <v>0</v>
      </c>
      <c r="F172" s="4">
        <v>39</v>
      </c>
      <c r="G172" s="4">
        <v>477</v>
      </c>
      <c r="H172" s="4">
        <v>104</v>
      </c>
      <c r="I172" s="4">
        <v>338</v>
      </c>
      <c r="J172" s="4">
        <v>67</v>
      </c>
      <c r="K172" s="23">
        <v>1025</v>
      </c>
      <c r="M172" s="28" t="s">
        <v>129</v>
      </c>
      <c r="N172" s="121" t="s">
        <v>24</v>
      </c>
      <c r="O172" s="12"/>
      <c r="P172" s="12"/>
      <c r="Q172" s="14">
        <f>F172/要介護認定者数!F171</f>
        <v>0.41489361702127658</v>
      </c>
      <c r="R172" s="14">
        <f>G172/要介護認定者数!G171</f>
        <v>4.5865384615384617</v>
      </c>
      <c r="S172" s="14">
        <f>H172/要介護認定者数!H171</f>
        <v>1.2093023255813953</v>
      </c>
      <c r="T172" s="14">
        <f>I172/要介護認定者数!I171</f>
        <v>5.3650793650793647</v>
      </c>
      <c r="U172" s="14">
        <f>J172/要介護認定者数!J171</f>
        <v>1.4565217391304348</v>
      </c>
      <c r="V172" s="27">
        <f>K172/要介護認定者数!K171</f>
        <v>2.3509174311926606</v>
      </c>
    </row>
    <row r="173" spans="2:22" ht="19.5" customHeight="1" x14ac:dyDescent="0.15">
      <c r="B173" s="125" t="s">
        <v>129</v>
      </c>
      <c r="C173" s="121" t="s">
        <v>25</v>
      </c>
      <c r="D173" s="4">
        <v>0</v>
      </c>
      <c r="E173" s="4">
        <v>0</v>
      </c>
      <c r="F173" s="4">
        <v>9</v>
      </c>
      <c r="G173" s="4">
        <v>6</v>
      </c>
      <c r="H173" s="4">
        <v>124</v>
      </c>
      <c r="I173" s="4">
        <v>176</v>
      </c>
      <c r="J173" s="4">
        <v>431</v>
      </c>
      <c r="K173" s="23">
        <v>746</v>
      </c>
      <c r="M173" s="28" t="s">
        <v>129</v>
      </c>
      <c r="N173" s="121" t="s">
        <v>25</v>
      </c>
      <c r="O173" s="12"/>
      <c r="P173" s="12"/>
      <c r="Q173" s="14">
        <f>F173/要介護認定者数!F172</f>
        <v>3.7344398340248962E-2</v>
      </c>
      <c r="R173" s="14">
        <f>G173/要介護認定者数!G172</f>
        <v>1.4218009478672985E-2</v>
      </c>
      <c r="S173" s="14">
        <f>H173/要介護認定者数!H172</f>
        <v>0.41196013289036543</v>
      </c>
      <c r="T173" s="14">
        <f>I173/要介護認定者数!I172</f>
        <v>0.73029045643153523</v>
      </c>
      <c r="U173" s="14">
        <f>J173/要介護認定者数!J172</f>
        <v>2.144278606965174</v>
      </c>
      <c r="V173" s="27">
        <f>K173/要介護認定者数!K172</f>
        <v>0.48098001289490649</v>
      </c>
    </row>
    <row r="174" spans="2:22" ht="19.5" customHeight="1" x14ac:dyDescent="0.15">
      <c r="B174" s="125" t="s">
        <v>129</v>
      </c>
      <c r="C174" s="121" t="s">
        <v>26</v>
      </c>
      <c r="D174" s="4">
        <v>0</v>
      </c>
      <c r="E174" s="4">
        <v>151</v>
      </c>
      <c r="F174" s="4">
        <v>98</v>
      </c>
      <c r="G174" s="4">
        <v>25</v>
      </c>
      <c r="H174" s="4">
        <v>154</v>
      </c>
      <c r="I174" s="4">
        <v>111</v>
      </c>
      <c r="J174" s="4">
        <v>184</v>
      </c>
      <c r="K174" s="23">
        <v>723</v>
      </c>
      <c r="M174" s="28" t="s">
        <v>129</v>
      </c>
      <c r="N174" s="121" t="s">
        <v>26</v>
      </c>
      <c r="O174" s="12"/>
      <c r="P174" s="12"/>
      <c r="Q174" s="14">
        <f>F174/要介護認定者数!F173</f>
        <v>0.52127659574468088</v>
      </c>
      <c r="R174" s="14">
        <f>G174/要介護認定者数!G173</f>
        <v>0.16339869281045752</v>
      </c>
      <c r="S174" s="14">
        <f>H174/要介護認定者数!H173</f>
        <v>1.0335570469798658</v>
      </c>
      <c r="T174" s="14">
        <f>I174/要介護認定者数!I173</f>
        <v>0.88095238095238093</v>
      </c>
      <c r="U174" s="14">
        <f>J174/要介護認定者数!J173</f>
        <v>1.5333333333333334</v>
      </c>
      <c r="V174" s="27">
        <f>K174/要介護認定者数!K173</f>
        <v>0.76025236593059942</v>
      </c>
    </row>
    <row r="175" spans="2:22" ht="19.5" customHeight="1" x14ac:dyDescent="0.15">
      <c r="B175" s="125" t="s">
        <v>129</v>
      </c>
      <c r="C175" s="121" t="s">
        <v>27</v>
      </c>
      <c r="D175" s="4">
        <v>0</v>
      </c>
      <c r="E175" s="4">
        <v>0</v>
      </c>
      <c r="F175" s="4">
        <v>31</v>
      </c>
      <c r="G175" s="4">
        <v>19</v>
      </c>
      <c r="H175" s="4">
        <v>2</v>
      </c>
      <c r="I175" s="4">
        <v>36</v>
      </c>
      <c r="J175" s="4">
        <v>18</v>
      </c>
      <c r="K175" s="23">
        <v>106</v>
      </c>
      <c r="M175" s="28" t="s">
        <v>129</v>
      </c>
      <c r="N175" s="121" t="s">
        <v>27</v>
      </c>
      <c r="O175" s="12"/>
      <c r="P175" s="12"/>
      <c r="Q175" s="14">
        <f>F175/要介護認定者数!F174</f>
        <v>0.1076388888888889</v>
      </c>
      <c r="R175" s="14">
        <f>G175/要介護認定者数!G174</f>
        <v>0.11377245508982035</v>
      </c>
      <c r="S175" s="14">
        <f>H175/要介護認定者数!H174</f>
        <v>1.098901098901099E-2</v>
      </c>
      <c r="T175" s="14">
        <f>I175/要介護認定者数!I174</f>
        <v>0.17142857142857143</v>
      </c>
      <c r="U175" s="14">
        <f>J175/要介護認定者数!J174</f>
        <v>0.13235294117647059</v>
      </c>
      <c r="V175" s="27">
        <f>K175/要介護認定者数!K174</f>
        <v>7.7542062911485007E-2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0</v>
      </c>
      <c r="E176" s="147">
        <f t="shared" ref="E176" si="127">SUM(E177)</f>
        <v>8</v>
      </c>
      <c r="F176" s="130">
        <f t="shared" ref="F176" si="128">SUM(F177)</f>
        <v>318</v>
      </c>
      <c r="G176" s="130">
        <f t="shared" ref="G176" si="129">SUM(G177)</f>
        <v>1145</v>
      </c>
      <c r="H176" s="130">
        <f t="shared" ref="H176" si="130">SUM(H177)</f>
        <v>1122</v>
      </c>
      <c r="I176" s="130">
        <f t="shared" ref="I176" si="131">SUM(I177)</f>
        <v>812</v>
      </c>
      <c r="J176" s="130">
        <f t="shared" ref="J176" si="132">SUM(J177)</f>
        <v>1320</v>
      </c>
      <c r="K176" s="144">
        <f t="shared" ref="K176" si="133">SUM(K177)</f>
        <v>4725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0.301707779886148</v>
      </c>
      <c r="R176" s="14">
        <f>G176/要介護認定者数!G175</f>
        <v>1.0936007640878702</v>
      </c>
      <c r="S176" s="14">
        <f>H176/要介護認定者数!H175</f>
        <v>1.5080645161290323</v>
      </c>
      <c r="T176" s="14">
        <f>I176/要介護認定者数!I175</f>
        <v>1.069828722002635</v>
      </c>
      <c r="U176" s="14">
        <f>J176/要介護認定者数!J175</f>
        <v>2.3321554770318023</v>
      </c>
      <c r="V176" s="27">
        <f>K176/要介護認定者数!K175</f>
        <v>0.86222627737226276</v>
      </c>
    </row>
    <row r="177" spans="2:24" ht="19.5" customHeight="1" x14ac:dyDescent="0.15">
      <c r="B177" s="125" t="s">
        <v>129</v>
      </c>
      <c r="C177" s="121" t="s">
        <v>28</v>
      </c>
      <c r="D177" s="4">
        <v>0</v>
      </c>
      <c r="E177" s="4">
        <v>8</v>
      </c>
      <c r="F177" s="4">
        <v>318</v>
      </c>
      <c r="G177" s="4">
        <v>1145</v>
      </c>
      <c r="H177" s="4">
        <v>1122</v>
      </c>
      <c r="I177" s="4">
        <v>812</v>
      </c>
      <c r="J177" s="4">
        <v>1320</v>
      </c>
      <c r="K177" s="23">
        <v>4725</v>
      </c>
      <c r="M177" s="28" t="s">
        <v>129</v>
      </c>
      <c r="N177" s="121" t="s">
        <v>28</v>
      </c>
      <c r="O177" s="12"/>
      <c r="P177" s="12"/>
      <c r="Q177" s="14">
        <f>F177/要介護認定者数!F176</f>
        <v>0.301707779886148</v>
      </c>
      <c r="R177" s="14">
        <f>G177/要介護認定者数!G176</f>
        <v>1.0936007640878702</v>
      </c>
      <c r="S177" s="14">
        <f>H177/要介護認定者数!H176</f>
        <v>1.5080645161290323</v>
      </c>
      <c r="T177" s="14">
        <f>I177/要介護認定者数!I176</f>
        <v>1.069828722002635</v>
      </c>
      <c r="U177" s="14">
        <f>J177/要介護認定者数!J176</f>
        <v>2.3321554770318023</v>
      </c>
      <c r="V177" s="27">
        <f>K177/要介護認定者数!K176</f>
        <v>0.86222627737226276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59</v>
      </c>
      <c r="E178" s="147">
        <f t="shared" ref="E178" si="134">SUM(E179:E181)</f>
        <v>180</v>
      </c>
      <c r="F178" s="130">
        <f t="shared" ref="F178" si="135">SUM(F179:F181)</f>
        <v>990</v>
      </c>
      <c r="G178" s="130">
        <f t="shared" ref="G178" si="136">SUM(G179:G181)</f>
        <v>942</v>
      </c>
      <c r="H178" s="130">
        <f t="shared" ref="H178" si="137">SUM(H179:H181)</f>
        <v>1152</v>
      </c>
      <c r="I178" s="130">
        <f t="shared" ref="I178" si="138">SUM(I179:I181)</f>
        <v>1332</v>
      </c>
      <c r="J178" s="130">
        <f t="shared" ref="J178" si="139">SUM(J179:J181)</f>
        <v>552</v>
      </c>
      <c r="K178" s="144">
        <f t="shared" ref="K178" si="140">SUM(K179:K181)</f>
        <v>5207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0.51751176163094614</v>
      </c>
      <c r="R178" s="14">
        <f>G178/要介護認定者数!G177</f>
        <v>0.57474069554606466</v>
      </c>
      <c r="S178" s="14">
        <f>H178/要介護認定者数!H177</f>
        <v>0.92307692307692313</v>
      </c>
      <c r="T178" s="14">
        <f>I178/要介護認定者数!I177</f>
        <v>0.9555236728837877</v>
      </c>
      <c r="U178" s="14">
        <f>J178/要介護認定者数!J177</f>
        <v>0.57801047120418847</v>
      </c>
      <c r="V178" s="27">
        <f>K178/要介護認定者数!K177</f>
        <v>0.46515990709308558</v>
      </c>
    </row>
    <row r="179" spans="2:24" ht="19.5" customHeight="1" x14ac:dyDescent="0.15">
      <c r="B179" s="125" t="s">
        <v>129</v>
      </c>
      <c r="C179" s="121" t="s">
        <v>29</v>
      </c>
      <c r="D179" s="4">
        <v>14</v>
      </c>
      <c r="E179" s="4">
        <v>119</v>
      </c>
      <c r="F179" s="4">
        <v>685</v>
      </c>
      <c r="G179" s="4">
        <v>641</v>
      </c>
      <c r="H179" s="4">
        <v>528</v>
      </c>
      <c r="I179" s="4">
        <v>795</v>
      </c>
      <c r="J179" s="4">
        <v>288</v>
      </c>
      <c r="K179" s="23">
        <v>3070</v>
      </c>
      <c r="M179" s="28" t="s">
        <v>129</v>
      </c>
      <c r="N179" s="121" t="s">
        <v>29</v>
      </c>
      <c r="O179" s="12"/>
      <c r="P179" s="12"/>
      <c r="Q179" s="14">
        <f>F179/要介護認定者数!F178</f>
        <v>0.46662125340599453</v>
      </c>
      <c r="R179" s="14">
        <f>G179/要介護認定者数!G178</f>
        <v>0.50117279124315872</v>
      </c>
      <c r="S179" s="14">
        <f>H179/要介護認定者数!H178</f>
        <v>0.54265159301130528</v>
      </c>
      <c r="T179" s="14">
        <f>I179/要介護認定者数!I178</f>
        <v>0.74368568755846587</v>
      </c>
      <c r="U179" s="14">
        <f>J179/要介護認定者数!J178</f>
        <v>0.39834024896265557</v>
      </c>
      <c r="V179" s="27">
        <f>K179/要介護認定者数!K178</f>
        <v>0.35077696526508229</v>
      </c>
    </row>
    <row r="180" spans="2:24" ht="19.5" customHeight="1" x14ac:dyDescent="0.15">
      <c r="B180" s="125" t="s">
        <v>129</v>
      </c>
      <c r="C180" s="121" t="s">
        <v>30</v>
      </c>
      <c r="D180" s="4">
        <v>13</v>
      </c>
      <c r="E180" s="4">
        <v>18</v>
      </c>
      <c r="F180" s="4">
        <v>158</v>
      </c>
      <c r="G180" s="4">
        <v>176</v>
      </c>
      <c r="H180" s="4">
        <v>275</v>
      </c>
      <c r="I180" s="4">
        <v>273</v>
      </c>
      <c r="J180" s="4">
        <v>205</v>
      </c>
      <c r="K180" s="23">
        <v>1118</v>
      </c>
      <c r="M180" s="28" t="s">
        <v>129</v>
      </c>
      <c r="N180" s="121" t="s">
        <v>30</v>
      </c>
      <c r="O180" s="12"/>
      <c r="P180" s="12"/>
      <c r="Q180" s="14">
        <f>F180/要介護認定者数!F179</f>
        <v>0.45014245014245013</v>
      </c>
      <c r="R180" s="14">
        <f>G180/要介護認定者数!G179</f>
        <v>0.6717557251908397</v>
      </c>
      <c r="S180" s="14">
        <f>H180/要介護認定者数!H179</f>
        <v>1.261467889908257</v>
      </c>
      <c r="T180" s="14">
        <f>I180/要介護認定者数!I179</f>
        <v>1.0963855421686748</v>
      </c>
      <c r="U180" s="14">
        <f>J180/要介護認定者数!J179</f>
        <v>1.0512820512820513</v>
      </c>
      <c r="V180" s="27">
        <f>K180/要介護認定者数!K179</f>
        <v>0.578076525336091</v>
      </c>
    </row>
    <row r="181" spans="2:24" ht="19.5" customHeight="1" x14ac:dyDescent="0.15">
      <c r="B181" s="125" t="s">
        <v>129</v>
      </c>
      <c r="C181" s="121" t="s">
        <v>31</v>
      </c>
      <c r="D181" s="4">
        <v>32</v>
      </c>
      <c r="E181" s="4">
        <v>43</v>
      </c>
      <c r="F181" s="4">
        <v>147</v>
      </c>
      <c r="G181" s="4">
        <v>125</v>
      </c>
      <c r="H181" s="4">
        <v>349</v>
      </c>
      <c r="I181" s="4">
        <v>264</v>
      </c>
      <c r="J181" s="4">
        <v>59</v>
      </c>
      <c r="K181" s="23">
        <v>1019</v>
      </c>
      <c r="M181" s="28" t="s">
        <v>129</v>
      </c>
      <c r="N181" s="121" t="s">
        <v>31</v>
      </c>
      <c r="O181" s="12"/>
      <c r="P181" s="12"/>
      <c r="Q181" s="14">
        <f>F181/要介護認定者数!F180</f>
        <v>1.5638297872340425</v>
      </c>
      <c r="R181" s="14">
        <f>G181/要介護認定者数!G180</f>
        <v>1.2755102040816326</v>
      </c>
      <c r="S181" s="14">
        <f>H181/要介護認定者数!H180</f>
        <v>6.1228070175438596</v>
      </c>
      <c r="T181" s="14">
        <f>I181/要介護認定者数!I180</f>
        <v>3.4736842105263159</v>
      </c>
      <c r="U181" s="14">
        <f>J181/要介護認定者数!J180</f>
        <v>1.5945945945945945</v>
      </c>
      <c r="V181" s="27">
        <f>K181/要介護認定者数!K180</f>
        <v>2.0059055118110236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7</v>
      </c>
      <c r="E182" s="147">
        <f t="shared" ref="E182" si="141">SUM(E183)</f>
        <v>60</v>
      </c>
      <c r="F182" s="130">
        <f t="shared" ref="F182" si="142">SUM(F183)</f>
        <v>282</v>
      </c>
      <c r="G182" s="130">
        <f t="shared" ref="G182" si="143">SUM(G183)</f>
        <v>663</v>
      </c>
      <c r="H182" s="130">
        <f t="shared" ref="H182" si="144">SUM(H183)</f>
        <v>1390</v>
      </c>
      <c r="I182" s="130">
        <f t="shared" ref="I182" si="145">SUM(I183)</f>
        <v>2140</v>
      </c>
      <c r="J182" s="130">
        <f t="shared" ref="J182" si="146">SUM(J183)</f>
        <v>1380</v>
      </c>
      <c r="K182" s="144">
        <f t="shared" ref="K182" si="147">SUM(K183)</f>
        <v>5922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0.28923076923076924</v>
      </c>
      <c r="R182" s="14">
        <f>G182/要介護認定者数!G181</f>
        <v>0.64181994191674729</v>
      </c>
      <c r="S182" s="14">
        <f>H182/要介護認定者数!H181</f>
        <v>1.5995397008055237</v>
      </c>
      <c r="T182" s="14">
        <f>I182/要介護認定者数!I181</f>
        <v>2.8647925033467203</v>
      </c>
      <c r="U182" s="14">
        <f>J182/要介護認定者数!J181</f>
        <v>2.3232323232323231</v>
      </c>
      <c r="V182" s="27">
        <f>K182/要介護認定者数!K181</f>
        <v>1.108781127129751</v>
      </c>
    </row>
    <row r="183" spans="2:24" ht="19.5" customHeight="1" x14ac:dyDescent="0.15">
      <c r="B183" s="125" t="s">
        <v>129</v>
      </c>
      <c r="C183" s="121" t="s">
        <v>32</v>
      </c>
      <c r="D183" s="4">
        <v>7</v>
      </c>
      <c r="E183" s="4">
        <v>60</v>
      </c>
      <c r="F183" s="4">
        <v>282</v>
      </c>
      <c r="G183" s="4">
        <v>663</v>
      </c>
      <c r="H183" s="4">
        <v>1390</v>
      </c>
      <c r="I183" s="4">
        <v>2140</v>
      </c>
      <c r="J183" s="4">
        <v>1380</v>
      </c>
      <c r="K183" s="23">
        <v>5922</v>
      </c>
      <c r="M183" s="28" t="s">
        <v>129</v>
      </c>
      <c r="N183" s="121" t="s">
        <v>32</v>
      </c>
      <c r="O183" s="12"/>
      <c r="P183" s="12"/>
      <c r="Q183" s="14">
        <f>F183/要介護認定者数!F182</f>
        <v>0.28923076923076924</v>
      </c>
      <c r="R183" s="14">
        <f>G183/要介護認定者数!G182</f>
        <v>0.64181994191674729</v>
      </c>
      <c r="S183" s="14">
        <f>H183/要介護認定者数!H182</f>
        <v>1.5995397008055237</v>
      </c>
      <c r="T183" s="14">
        <f>I183/要介護認定者数!I182</f>
        <v>2.8647925033467203</v>
      </c>
      <c r="U183" s="14">
        <f>J183/要介護認定者数!J182</f>
        <v>2.3232323232323231</v>
      </c>
      <c r="V183" s="27">
        <f>K183/要介護認定者数!K182</f>
        <v>1.108781127129751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39</v>
      </c>
      <c r="E184" s="147">
        <f t="shared" ref="E184" si="148">SUM(E185:E186)</f>
        <v>150</v>
      </c>
      <c r="F184" s="130">
        <f t="shared" ref="F184" si="149">SUM(F185:F186)</f>
        <v>564</v>
      </c>
      <c r="G184" s="130">
        <f t="shared" ref="G184" si="150">SUM(G185:G186)</f>
        <v>873</v>
      </c>
      <c r="H184" s="130">
        <f t="shared" ref="H184" si="151">SUM(H185:H186)</f>
        <v>1265</v>
      </c>
      <c r="I184" s="130">
        <f t="shared" ref="I184" si="152">SUM(I185:I186)</f>
        <v>1562</v>
      </c>
      <c r="J184" s="130">
        <f t="shared" ref="J184" si="153">SUM(J185:J186)</f>
        <v>1490</v>
      </c>
      <c r="K184" s="144">
        <f t="shared" ref="K184" si="154">SUM(K185:K186)</f>
        <v>5943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0.53561253561253563</v>
      </c>
      <c r="R184" s="14">
        <f>G184/要介護認定者数!G183</f>
        <v>0.98310810810810811</v>
      </c>
      <c r="S184" s="14">
        <f>H184/要介護認定者数!H183</f>
        <v>2.0771756978653531</v>
      </c>
      <c r="T184" s="14">
        <f>I184/要介護認定者数!I183</f>
        <v>2.3488721804511279</v>
      </c>
      <c r="U184" s="14">
        <f>J184/要介護認定者数!J183</f>
        <v>2.9622266401590456</v>
      </c>
      <c r="V184" s="27">
        <f>K184/要介護認定者数!K183</f>
        <v>1.210880195599022</v>
      </c>
    </row>
    <row r="185" spans="2:24" ht="19.5" customHeight="1" x14ac:dyDescent="0.15">
      <c r="B185" s="125" t="s">
        <v>129</v>
      </c>
      <c r="C185" s="121" t="s">
        <v>33</v>
      </c>
      <c r="D185" s="4">
        <v>33</v>
      </c>
      <c r="E185" s="4">
        <v>150</v>
      </c>
      <c r="F185" s="4">
        <v>276</v>
      </c>
      <c r="G185" s="4">
        <v>597</v>
      </c>
      <c r="H185" s="4">
        <v>1007</v>
      </c>
      <c r="I185" s="4">
        <v>964</v>
      </c>
      <c r="J185" s="4">
        <v>915</v>
      </c>
      <c r="K185" s="23">
        <v>3942</v>
      </c>
      <c r="M185" s="28" t="s">
        <v>129</v>
      </c>
      <c r="N185" s="121" t="s">
        <v>33</v>
      </c>
      <c r="O185" s="12"/>
      <c r="P185" s="12"/>
      <c r="Q185" s="14">
        <f>F185/要介護認定者数!F184</f>
        <v>0.3353584447144593</v>
      </c>
      <c r="R185" s="14">
        <f>G185/要介護認定者数!G184</f>
        <v>0.86396526772793059</v>
      </c>
      <c r="S185" s="14">
        <f>H185/要介護認定者数!H184</f>
        <v>2.0261569416498992</v>
      </c>
      <c r="T185" s="14">
        <f>I185/要介護認定者数!I184</f>
        <v>1.7655677655677655</v>
      </c>
      <c r="U185" s="14">
        <f>J185/要介護認定者数!J184</f>
        <v>2.2262773722627736</v>
      </c>
      <c r="V185" s="27">
        <f>K185/要介護認定者数!K184</f>
        <v>0.97622585438335807</v>
      </c>
    </row>
    <row r="186" spans="2:24" ht="19.5" customHeight="1" x14ac:dyDescent="0.15">
      <c r="B186" s="125" t="s">
        <v>129</v>
      </c>
      <c r="C186" s="121" t="s">
        <v>34</v>
      </c>
      <c r="D186" s="4">
        <v>6</v>
      </c>
      <c r="E186" s="4">
        <v>0</v>
      </c>
      <c r="F186" s="4">
        <v>288</v>
      </c>
      <c r="G186" s="4">
        <v>276</v>
      </c>
      <c r="H186" s="4">
        <v>258</v>
      </c>
      <c r="I186" s="4">
        <v>598</v>
      </c>
      <c r="J186" s="4">
        <v>575</v>
      </c>
      <c r="K186" s="23">
        <v>2001</v>
      </c>
      <c r="M186" s="28" t="s">
        <v>129</v>
      </c>
      <c r="N186" s="121" t="s">
        <v>34</v>
      </c>
      <c r="O186" s="12"/>
      <c r="P186" s="12"/>
      <c r="Q186" s="14">
        <f>F186/要介護認定者数!F185</f>
        <v>1.2521739130434784</v>
      </c>
      <c r="R186" s="14">
        <f>G186/要介護認定者数!G185</f>
        <v>1.4010152284263959</v>
      </c>
      <c r="S186" s="14">
        <f>H186/要介護認定者数!H185</f>
        <v>2.3035714285714284</v>
      </c>
      <c r="T186" s="14">
        <f>I186/要介護認定者数!I185</f>
        <v>5.0252100840336134</v>
      </c>
      <c r="U186" s="14">
        <f>J186/要介護認定者数!J185</f>
        <v>6.25</v>
      </c>
      <c r="V186" s="27">
        <f>K186/要介護認定者数!K185</f>
        <v>2.2999999999999998</v>
      </c>
    </row>
    <row r="187" spans="2:24" ht="19.5" customHeight="1" x14ac:dyDescent="0.15">
      <c r="B187" s="125" t="s">
        <v>129</v>
      </c>
      <c r="C187" s="122" t="s">
        <v>82</v>
      </c>
      <c r="D187" s="96">
        <f>SUM(D143,D144,D154,D160,D165,D170,D176,D178,D182,D184)</f>
        <v>232</v>
      </c>
      <c r="E187" s="96">
        <f t="shared" ref="E187:K187" si="155">SUM(E143,E144,E154,E160,E165,E170,E176,E178,E182,E184)</f>
        <v>1316</v>
      </c>
      <c r="F187" s="96">
        <f t="shared" si="155"/>
        <v>9928</v>
      </c>
      <c r="G187" s="96">
        <f t="shared" si="155"/>
        <v>21392</v>
      </c>
      <c r="H187" s="96">
        <f t="shared" si="155"/>
        <v>23911</v>
      </c>
      <c r="I187" s="96">
        <f t="shared" si="155"/>
        <v>24018</v>
      </c>
      <c r="J187" s="96">
        <f t="shared" si="155"/>
        <v>20597</v>
      </c>
      <c r="K187" s="107">
        <f t="shared" si="155"/>
        <v>101394</v>
      </c>
      <c r="M187" s="28" t="s">
        <v>129</v>
      </c>
      <c r="N187" s="122" t="s">
        <v>82</v>
      </c>
      <c r="O187" s="12"/>
      <c r="P187" s="12"/>
      <c r="Q187" s="14">
        <f>F187/要介護認定者数!F186</f>
        <v>0.47557003257328989</v>
      </c>
      <c r="R187" s="14">
        <f>G187/要介護認定者数!G186</f>
        <v>1.1483171399430994</v>
      </c>
      <c r="S187" s="14">
        <f>H187/要介護認定者数!H186</f>
        <v>1.7711851851851852</v>
      </c>
      <c r="T187" s="14">
        <f>I187/要介護認定者数!I186</f>
        <v>1.7830734966592428</v>
      </c>
      <c r="U187" s="14">
        <f>J187/要介護認定者数!J186</f>
        <v>2.0055501460564753</v>
      </c>
      <c r="V187" s="27">
        <f>K187/要介護認定者数!K186</f>
        <v>0.94277903819689812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10600</v>
      </c>
      <c r="E188" s="5">
        <v>50558</v>
      </c>
      <c r="F188" s="5">
        <v>466278</v>
      </c>
      <c r="G188" s="5">
        <v>926502</v>
      </c>
      <c r="H188" s="5">
        <v>1210604</v>
      </c>
      <c r="I188" s="5">
        <v>1168476</v>
      </c>
      <c r="J188" s="5">
        <v>1020640</v>
      </c>
      <c r="K188" s="26">
        <v>4853658</v>
      </c>
      <c r="M188" s="29" t="s">
        <v>129</v>
      </c>
      <c r="N188" s="132" t="s">
        <v>44</v>
      </c>
      <c r="O188" s="15"/>
      <c r="P188" s="15"/>
      <c r="Q188" s="79">
        <f>F188/要介護認定者数!F187</f>
        <v>0.39836409274128093</v>
      </c>
      <c r="R188" s="79">
        <f>G188/要介護認定者数!G187</f>
        <v>0.87436286782851769</v>
      </c>
      <c r="S188" s="79">
        <f>H188/要介護認定者数!H187</f>
        <v>1.5326545752866914</v>
      </c>
      <c r="T188" s="79">
        <f>I188/要介護認定者数!I187</f>
        <v>1.6086933176935119</v>
      </c>
      <c r="U188" s="79">
        <f>J188/要介護認定者数!J187</f>
        <v>1.6933309663686393</v>
      </c>
      <c r="V188" s="80">
        <f>K188/要介護認定者数!K187</f>
        <v>0.80118644694497665</v>
      </c>
      <c r="X188" s="11" t="s">
        <v>46</v>
      </c>
    </row>
    <row r="189" spans="2:24" ht="19.5" customHeight="1" thickTop="1" x14ac:dyDescent="0.15">
      <c r="B189" s="125" t="s">
        <v>152</v>
      </c>
      <c r="C189" s="124" t="s">
        <v>0</v>
      </c>
      <c r="D189" s="4">
        <v>81</v>
      </c>
      <c r="E189" s="4">
        <v>266</v>
      </c>
      <c r="F189" s="4">
        <v>4293</v>
      </c>
      <c r="G189" s="4">
        <v>5920</v>
      </c>
      <c r="H189" s="4">
        <v>8306</v>
      </c>
      <c r="I189" s="4">
        <v>8118</v>
      </c>
      <c r="J189" s="4">
        <v>6467</v>
      </c>
      <c r="K189" s="23">
        <v>33451</v>
      </c>
      <c r="M189" s="51" t="s">
        <v>154</v>
      </c>
      <c r="N189" s="124" t="s">
        <v>0</v>
      </c>
      <c r="O189" s="12"/>
      <c r="P189" s="12"/>
      <c r="Q189" s="118">
        <f>F189/要介護認定者数!F188</f>
        <v>0.51450143815915628</v>
      </c>
      <c r="R189" s="118">
        <f>G189/要介護認定者数!G188</f>
        <v>0.99629754291484351</v>
      </c>
      <c r="S189" s="118">
        <f>H189/要介護認定者数!H188</f>
        <v>1.9289363678588016</v>
      </c>
      <c r="T189" s="118">
        <f>I189/要介護認定者数!I188</f>
        <v>1.7972105379676777</v>
      </c>
      <c r="U189" s="118">
        <f>J189/要介護認定者数!J188</f>
        <v>1.8382603752131894</v>
      </c>
      <c r="V189" s="119">
        <f>K189/要介護認定者数!K188</f>
        <v>0.83919118938310633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32</v>
      </c>
      <c r="E190" s="147">
        <f t="shared" ref="E190" si="156">SUM(E191:E199)</f>
        <v>170</v>
      </c>
      <c r="F190" s="130">
        <f t="shared" ref="F190" si="157">SUM(F191:F199)</f>
        <v>502</v>
      </c>
      <c r="G190" s="130">
        <f t="shared" ref="G190" si="158">SUM(G191:G199)</f>
        <v>1828</v>
      </c>
      <c r="H190" s="130">
        <f t="shared" ref="H190" si="159">SUM(H191:H199)</f>
        <v>2514</v>
      </c>
      <c r="I190" s="130">
        <f t="shared" ref="I190" si="160">SUM(I191:I199)</f>
        <v>1778</v>
      </c>
      <c r="J190" s="130">
        <f t="shared" ref="J190" si="161">SUM(J191:J199)</f>
        <v>994</v>
      </c>
      <c r="K190" s="144">
        <f t="shared" ref="K190" si="162">SUM(K191:K199)</f>
        <v>7818</v>
      </c>
      <c r="M190" s="125" t="s">
        <v>155</v>
      </c>
      <c r="N190" s="122" t="s">
        <v>166</v>
      </c>
      <c r="O190" s="12"/>
      <c r="P190" s="12"/>
      <c r="Q190" s="14">
        <f>F190/要介護認定者数!F189</f>
        <v>0.41181296144380641</v>
      </c>
      <c r="R190" s="14">
        <f>G190/要介護認定者数!G189</f>
        <v>0.97182349813928759</v>
      </c>
      <c r="S190" s="14">
        <f>H190/要介護認定者数!H189</f>
        <v>1.7102040816326531</v>
      </c>
      <c r="T190" s="14">
        <f>I190/要介護認定者数!I189</f>
        <v>1.4189944134078212</v>
      </c>
      <c r="U190" s="14">
        <f>J190/要介護認定者数!J189</f>
        <v>0.99003984063745021</v>
      </c>
      <c r="V190" s="27">
        <f>K190/要介護認定者数!K189</f>
        <v>0.86587661978070662</v>
      </c>
    </row>
    <row r="191" spans="2:24" ht="19.5" customHeight="1" x14ac:dyDescent="0.15">
      <c r="B191" s="125" t="s">
        <v>152</v>
      </c>
      <c r="C191" s="121" t="s">
        <v>1</v>
      </c>
      <c r="D191" s="4">
        <v>20</v>
      </c>
      <c r="E191" s="4">
        <v>153</v>
      </c>
      <c r="F191" s="4">
        <v>68</v>
      </c>
      <c r="G191" s="4">
        <v>268</v>
      </c>
      <c r="H191" s="4">
        <v>367</v>
      </c>
      <c r="I191" s="4">
        <v>232</v>
      </c>
      <c r="J191" s="4">
        <v>148</v>
      </c>
      <c r="K191" s="23">
        <v>1256</v>
      </c>
      <c r="M191" s="51" t="s">
        <v>155</v>
      </c>
      <c r="N191" s="121" t="s">
        <v>1</v>
      </c>
      <c r="O191" s="12"/>
      <c r="P191" s="12"/>
      <c r="Q191" s="14">
        <f>F191/要介護認定者数!F190</f>
        <v>0.23859649122807017</v>
      </c>
      <c r="R191" s="14">
        <f>G191/要介護認定者数!G190</f>
        <v>0.66666666666666663</v>
      </c>
      <c r="S191" s="14">
        <f>H191/要介護認定者数!H190</f>
        <v>1.1915584415584415</v>
      </c>
      <c r="T191" s="14">
        <f>I191/要介護認定者数!I190</f>
        <v>0.8315412186379928</v>
      </c>
      <c r="U191" s="14">
        <f>J191/要介護認定者数!J190</f>
        <v>0.58964143426294824</v>
      </c>
      <c r="V191" s="27">
        <f>K191/要介護認定者数!K190</f>
        <v>0.58911819887429639</v>
      </c>
    </row>
    <row r="192" spans="2:24" ht="19.5" customHeight="1" x14ac:dyDescent="0.15">
      <c r="B192" s="125" t="s">
        <v>152</v>
      </c>
      <c r="C192" s="121" t="s">
        <v>2</v>
      </c>
      <c r="D192" s="4">
        <v>0</v>
      </c>
      <c r="E192" s="4">
        <v>0</v>
      </c>
      <c r="F192" s="4">
        <v>0</v>
      </c>
      <c r="G192" s="4">
        <v>0</v>
      </c>
      <c r="H192" s="4">
        <v>44</v>
      </c>
      <c r="I192" s="4">
        <v>0</v>
      </c>
      <c r="J192" s="4">
        <v>33</v>
      </c>
      <c r="K192" s="23">
        <v>77</v>
      </c>
      <c r="M192" s="51" t="s">
        <v>155</v>
      </c>
      <c r="N192" s="121" t="s">
        <v>2</v>
      </c>
      <c r="O192" s="12"/>
      <c r="P192" s="12"/>
      <c r="Q192" s="14">
        <f>F192/要介護認定者数!F191</f>
        <v>0</v>
      </c>
      <c r="R192" s="14">
        <f>G192/要介護認定者数!G191</f>
        <v>0</v>
      </c>
      <c r="S192" s="14">
        <f>H192/要介護認定者数!H191</f>
        <v>0.40740740740740738</v>
      </c>
      <c r="T192" s="14">
        <f>I192/要介護認定者数!I191</f>
        <v>0</v>
      </c>
      <c r="U192" s="14">
        <f>J192/要介護認定者数!J191</f>
        <v>0.46478873239436619</v>
      </c>
      <c r="V192" s="27">
        <f>K192/要介護認定者数!K191</f>
        <v>0.12106918238993711</v>
      </c>
    </row>
    <row r="193" spans="2:22" ht="19.5" customHeight="1" x14ac:dyDescent="0.15">
      <c r="B193" s="125" t="s">
        <v>152</v>
      </c>
      <c r="C193" s="121" t="s">
        <v>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26</v>
      </c>
      <c r="K193" s="23">
        <v>26</v>
      </c>
      <c r="M193" s="51" t="s">
        <v>155</v>
      </c>
      <c r="N193" s="121" t="s">
        <v>3</v>
      </c>
      <c r="O193" s="12"/>
      <c r="P193" s="12"/>
      <c r="Q193" s="14">
        <f>F193/要介護認定者数!F192</f>
        <v>0</v>
      </c>
      <c r="R193" s="14">
        <f>G193/要介護認定者数!G192</f>
        <v>0</v>
      </c>
      <c r="S193" s="14">
        <f>H193/要介護認定者数!H192</f>
        <v>0</v>
      </c>
      <c r="T193" s="14">
        <f>I193/要介護認定者数!I192</f>
        <v>0</v>
      </c>
      <c r="U193" s="14">
        <f>J193/要介護認定者数!J192</f>
        <v>1.625</v>
      </c>
      <c r="V193" s="27">
        <f>K193/要介護認定者数!K192</f>
        <v>0.16455696202531644</v>
      </c>
    </row>
    <row r="194" spans="2:22" ht="19.5" customHeight="1" x14ac:dyDescent="0.15">
      <c r="B194" s="125" t="s">
        <v>152</v>
      </c>
      <c r="C194" s="121" t="s">
        <v>4</v>
      </c>
      <c r="D194" s="4">
        <v>12</v>
      </c>
      <c r="E194" s="4">
        <v>4</v>
      </c>
      <c r="F194" s="4">
        <v>136</v>
      </c>
      <c r="G194" s="4">
        <v>129</v>
      </c>
      <c r="H194" s="4">
        <v>21</v>
      </c>
      <c r="I194" s="4">
        <v>62</v>
      </c>
      <c r="J194" s="4">
        <v>58</v>
      </c>
      <c r="K194" s="23">
        <v>422</v>
      </c>
      <c r="M194" s="51" t="s">
        <v>155</v>
      </c>
      <c r="N194" s="121" t="s">
        <v>4</v>
      </c>
      <c r="O194" s="12"/>
      <c r="P194" s="12"/>
      <c r="Q194" s="14">
        <f>F194/要介護認定者数!F193</f>
        <v>0.81437125748502992</v>
      </c>
      <c r="R194" s="14">
        <f>G194/要介護認定者数!G193</f>
        <v>0.96268656716417911</v>
      </c>
      <c r="S194" s="14">
        <f>H194/要介護認定者数!H193</f>
        <v>0.27631578947368424</v>
      </c>
      <c r="T194" s="14">
        <f>I194/要介護認定者数!I193</f>
        <v>0.71264367816091956</v>
      </c>
      <c r="U194" s="14">
        <f>J194/要介護認定者数!J193</f>
        <v>1.1153846153846154</v>
      </c>
      <c r="V194" s="27">
        <f>K194/要介護認定者数!K193</f>
        <v>0.5375796178343949</v>
      </c>
    </row>
    <row r="195" spans="2:22" ht="19.5" customHeight="1" x14ac:dyDescent="0.15">
      <c r="B195" s="125" t="s">
        <v>152</v>
      </c>
      <c r="C195" s="121" t="s">
        <v>5</v>
      </c>
      <c r="D195" s="4">
        <v>0</v>
      </c>
      <c r="E195" s="4">
        <v>5</v>
      </c>
      <c r="F195" s="4">
        <v>4</v>
      </c>
      <c r="G195" s="4">
        <v>31</v>
      </c>
      <c r="H195" s="4">
        <v>138</v>
      </c>
      <c r="I195" s="4">
        <v>191</v>
      </c>
      <c r="J195" s="4">
        <v>16</v>
      </c>
      <c r="K195" s="23">
        <v>385</v>
      </c>
      <c r="M195" s="51" t="s">
        <v>155</v>
      </c>
      <c r="N195" s="121" t="s">
        <v>5</v>
      </c>
      <c r="O195" s="12"/>
      <c r="P195" s="12"/>
      <c r="Q195" s="14">
        <f>F195/要介護認定者数!F194</f>
        <v>6.8965517241379309E-2</v>
      </c>
      <c r="R195" s="14">
        <f>G195/要介護認定者数!G194</f>
        <v>0.248</v>
      </c>
      <c r="S195" s="14">
        <f>H195/要介護認定者数!H194</f>
        <v>1.069767441860465</v>
      </c>
      <c r="T195" s="14">
        <f>I195/要介護認定者数!I194</f>
        <v>2.0760869565217392</v>
      </c>
      <c r="U195" s="14">
        <f>J195/要介護認定者数!J194</f>
        <v>0.34042553191489361</v>
      </c>
      <c r="V195" s="27">
        <f>K195/要介護認定者数!K194</f>
        <v>0.67190226876090753</v>
      </c>
    </row>
    <row r="196" spans="2:22" ht="19.5" customHeight="1" x14ac:dyDescent="0.15">
      <c r="B196" s="125" t="s">
        <v>152</v>
      </c>
      <c r="C196" s="121" t="s">
        <v>6</v>
      </c>
      <c r="D196" s="4">
        <v>0</v>
      </c>
      <c r="E196" s="4">
        <v>0</v>
      </c>
      <c r="F196" s="4">
        <v>14</v>
      </c>
      <c r="G196" s="4">
        <v>51</v>
      </c>
      <c r="H196" s="4">
        <v>342</v>
      </c>
      <c r="I196" s="4">
        <v>286</v>
      </c>
      <c r="J196" s="4">
        <v>150</v>
      </c>
      <c r="K196" s="23">
        <v>843</v>
      </c>
      <c r="M196" s="51" t="s">
        <v>155</v>
      </c>
      <c r="N196" s="121" t="s">
        <v>6</v>
      </c>
      <c r="O196" s="12"/>
      <c r="P196" s="12"/>
      <c r="Q196" s="14">
        <f>F196/要介護認定者数!F195</f>
        <v>0.1037037037037037</v>
      </c>
      <c r="R196" s="14">
        <f>G196/要介護認定者数!G195</f>
        <v>0.13783783783783785</v>
      </c>
      <c r="S196" s="14">
        <f>H196/要介護認定者数!H195</f>
        <v>1.2436363636363637</v>
      </c>
      <c r="T196" s="14">
        <f>I196/要介護認定者数!I195</f>
        <v>1.3364485981308412</v>
      </c>
      <c r="U196" s="14">
        <f>J196/要介護認定者数!J195</f>
        <v>0.99337748344370858</v>
      </c>
      <c r="V196" s="27">
        <f>K196/要介護認定者数!K195</f>
        <v>0.59033613445378152</v>
      </c>
    </row>
    <row r="197" spans="2:22" ht="19.5" customHeight="1" x14ac:dyDescent="0.15">
      <c r="B197" s="125" t="s">
        <v>152</v>
      </c>
      <c r="C197" s="121" t="s">
        <v>7</v>
      </c>
      <c r="D197" s="4">
        <v>0</v>
      </c>
      <c r="E197" s="4">
        <v>8</v>
      </c>
      <c r="F197" s="4">
        <v>40</v>
      </c>
      <c r="G197" s="4">
        <v>332</v>
      </c>
      <c r="H197" s="4">
        <v>104</v>
      </c>
      <c r="I197" s="4">
        <v>120</v>
      </c>
      <c r="J197" s="4">
        <v>161</v>
      </c>
      <c r="K197" s="23">
        <v>765</v>
      </c>
      <c r="M197" s="51" t="s">
        <v>155</v>
      </c>
      <c r="N197" s="121" t="s">
        <v>7</v>
      </c>
      <c r="O197" s="12"/>
      <c r="P197" s="12"/>
      <c r="Q197" s="14">
        <f>F197/要介護認定者数!F196</f>
        <v>0.449438202247191</v>
      </c>
      <c r="R197" s="14">
        <f>G197/要介護認定者数!G196</f>
        <v>3.0181818181818181</v>
      </c>
      <c r="S197" s="14">
        <f>H197/要介護認定者数!H196</f>
        <v>1.0947368421052632</v>
      </c>
      <c r="T197" s="14">
        <f>I197/要介護認定者数!I196</f>
        <v>1.7142857142857142</v>
      </c>
      <c r="U197" s="14">
        <f>J197/要介護認定者数!J196</f>
        <v>3.6590909090909092</v>
      </c>
      <c r="V197" s="27">
        <f>K197/要介護認定者数!K196</f>
        <v>1.4854368932038835</v>
      </c>
    </row>
    <row r="198" spans="2:22" ht="19.5" customHeight="1" x14ac:dyDescent="0.15">
      <c r="B198" s="125" t="s">
        <v>152</v>
      </c>
      <c r="C198" s="121" t="s">
        <v>8</v>
      </c>
      <c r="D198" s="4"/>
      <c r="E198" s="4"/>
      <c r="F198" s="4">
        <v>195</v>
      </c>
      <c r="G198" s="4">
        <v>863</v>
      </c>
      <c r="H198" s="4">
        <v>1242</v>
      </c>
      <c r="I198" s="4">
        <v>790</v>
      </c>
      <c r="J198" s="4">
        <v>140</v>
      </c>
      <c r="K198" s="23">
        <v>3230</v>
      </c>
      <c r="M198" s="51" t="s">
        <v>155</v>
      </c>
      <c r="N198" s="121" t="s">
        <v>8</v>
      </c>
      <c r="O198" s="12"/>
      <c r="P198" s="12"/>
      <c r="Q198" s="14">
        <f>F198/要介護認定者数!F197</f>
        <v>0.8091286307053942</v>
      </c>
      <c r="R198" s="14">
        <f>G198/要介護認定者数!G197</f>
        <v>2.3198924731182795</v>
      </c>
      <c r="S198" s="14">
        <f>H198/要介護認定者数!H197</f>
        <v>4.6691729323308273</v>
      </c>
      <c r="T198" s="14">
        <f>I198/要介護認定者数!I197</f>
        <v>3.1474103585657369</v>
      </c>
      <c r="U198" s="14">
        <f>J198/要介護認定者数!J197</f>
        <v>0.67307692307692313</v>
      </c>
      <c r="V198" s="27">
        <f>K198/要介護認定者数!K197</f>
        <v>1.8955399061032865</v>
      </c>
    </row>
    <row r="199" spans="2:22" ht="19.5" customHeight="1" x14ac:dyDescent="0.15">
      <c r="B199" s="125" t="s">
        <v>152</v>
      </c>
      <c r="C199" s="121" t="s">
        <v>9</v>
      </c>
      <c r="D199" s="4"/>
      <c r="E199" s="4"/>
      <c r="F199" s="4">
        <v>45</v>
      </c>
      <c r="G199" s="4">
        <v>154</v>
      </c>
      <c r="H199" s="4">
        <v>256</v>
      </c>
      <c r="I199" s="4">
        <v>97</v>
      </c>
      <c r="J199" s="4">
        <v>262</v>
      </c>
      <c r="K199" s="23">
        <v>814</v>
      </c>
      <c r="M199" s="51" t="s">
        <v>155</v>
      </c>
      <c r="N199" s="121" t="s">
        <v>9</v>
      </c>
      <c r="O199" s="12"/>
      <c r="P199" s="12"/>
      <c r="Q199" s="14">
        <f>F199/要介護認定者数!F198</f>
        <v>0.27439024390243905</v>
      </c>
      <c r="R199" s="14">
        <f>G199/要介護認定者数!G198</f>
        <v>0.70642201834862384</v>
      </c>
      <c r="S199" s="14">
        <f>H199/要介護認定者数!H198</f>
        <v>1.3617021276595744</v>
      </c>
      <c r="T199" s="14">
        <f>I199/要介護認定者数!I198</f>
        <v>0.74045801526717558</v>
      </c>
      <c r="U199" s="14">
        <f>J199/要介護認定者数!J198</f>
        <v>1.5975609756097562</v>
      </c>
      <c r="V199" s="27">
        <f>K199/要介護認定者数!K198</f>
        <v>0.74134790528233152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28</v>
      </c>
      <c r="E200" s="147">
        <f t="shared" ref="E200" si="163">SUM(E201:E205)</f>
        <v>139</v>
      </c>
      <c r="F200" s="130">
        <f t="shared" ref="F200" si="164">SUM(F201:F205)</f>
        <v>994</v>
      </c>
      <c r="G200" s="130">
        <f t="shared" ref="G200" si="165">SUM(G201:G205)</f>
        <v>2227</v>
      </c>
      <c r="H200" s="130">
        <f t="shared" ref="H200" si="166">SUM(H201:H205)</f>
        <v>2957</v>
      </c>
      <c r="I200" s="130">
        <f t="shared" ref="I200" si="167">SUM(I201:I205)</f>
        <v>2622</v>
      </c>
      <c r="J200" s="130">
        <f t="shared" ref="J200" si="168">SUM(J201:J205)</f>
        <v>4652</v>
      </c>
      <c r="K200" s="144">
        <f t="shared" ref="K200" si="169">SUM(K201:K205)</f>
        <v>13619</v>
      </c>
      <c r="M200" s="125" t="s">
        <v>155</v>
      </c>
      <c r="N200" s="122" t="s">
        <v>167</v>
      </c>
      <c r="O200" s="12"/>
      <c r="P200" s="12"/>
      <c r="Q200" s="14">
        <f>F200/要介護認定者数!F199</f>
        <v>0.64294954721862874</v>
      </c>
      <c r="R200" s="14">
        <f>G200/要介護認定者数!G199</f>
        <v>1.5907142857142857</v>
      </c>
      <c r="S200" s="14">
        <f>H200/要介護認定者数!H199</f>
        <v>2.7817497648165568</v>
      </c>
      <c r="T200" s="14">
        <f>I200/要介護認定者数!I199</f>
        <v>2.6511627906976742</v>
      </c>
      <c r="U200" s="14">
        <f>J200/要介護認定者数!J199</f>
        <v>5.7860696517412933</v>
      </c>
      <c r="V200" s="27">
        <f>K200/要介護認定者数!K199</f>
        <v>1.8122421823020625</v>
      </c>
    </row>
    <row r="201" spans="2:22" ht="19.5" customHeight="1" x14ac:dyDescent="0.15">
      <c r="B201" s="125" t="s">
        <v>152</v>
      </c>
      <c r="C201" s="121" t="s">
        <v>10</v>
      </c>
      <c r="D201" s="4">
        <v>19</v>
      </c>
      <c r="E201" s="4">
        <v>127</v>
      </c>
      <c r="F201" s="4">
        <v>697</v>
      </c>
      <c r="G201" s="4">
        <v>1292</v>
      </c>
      <c r="H201" s="4">
        <v>1295</v>
      </c>
      <c r="I201" s="4">
        <v>868</v>
      </c>
      <c r="J201" s="4">
        <v>2291</v>
      </c>
      <c r="K201" s="23">
        <v>6589</v>
      </c>
      <c r="M201" s="51" t="s">
        <v>155</v>
      </c>
      <c r="N201" s="121" t="s">
        <v>10</v>
      </c>
      <c r="O201" s="12"/>
      <c r="P201" s="12"/>
      <c r="Q201" s="14">
        <f>F201/要介護認定者数!F200</f>
        <v>1.1793570219966159</v>
      </c>
      <c r="R201" s="14">
        <f>G201/要介護認定者数!G200</f>
        <v>2.9099099099099099</v>
      </c>
      <c r="S201" s="14">
        <f>H201/要介護認定者数!H200</f>
        <v>3.76453488372093</v>
      </c>
      <c r="T201" s="14">
        <f>I201/要介護認定者数!I200</f>
        <v>2.345945945945946</v>
      </c>
      <c r="U201" s="14">
        <f>J201/要介護認定者数!J200</f>
        <v>7.7398648648648649</v>
      </c>
      <c r="V201" s="27">
        <f>K201/要介護認定者数!K200</f>
        <v>2.3582677165354329</v>
      </c>
    </row>
    <row r="202" spans="2:22" ht="19.5" customHeight="1" x14ac:dyDescent="0.15">
      <c r="B202" s="125" t="s">
        <v>152</v>
      </c>
      <c r="C202" s="121" t="s">
        <v>11</v>
      </c>
      <c r="D202" s="4">
        <v>9</v>
      </c>
      <c r="E202" s="4"/>
      <c r="F202" s="4">
        <v>206</v>
      </c>
      <c r="G202" s="4">
        <v>541</v>
      </c>
      <c r="H202" s="4">
        <v>834</v>
      </c>
      <c r="I202" s="4">
        <v>1130</v>
      </c>
      <c r="J202" s="4">
        <v>1297</v>
      </c>
      <c r="K202" s="23">
        <v>4017</v>
      </c>
      <c r="M202" s="51" t="s">
        <v>155</v>
      </c>
      <c r="N202" s="121" t="s">
        <v>11</v>
      </c>
      <c r="O202" s="12"/>
      <c r="P202" s="12"/>
      <c r="Q202" s="14">
        <f>F202/要介護認定者数!F201</f>
        <v>0.42386831275720166</v>
      </c>
      <c r="R202" s="14">
        <f>G202/要介護認定者数!G201</f>
        <v>1.3036144578313253</v>
      </c>
      <c r="S202" s="14">
        <f>H202/要介護認定者数!H201</f>
        <v>2.9679715302491103</v>
      </c>
      <c r="T202" s="14">
        <f>I202/要介護認定者数!I201</f>
        <v>4.3629343629343627</v>
      </c>
      <c r="U202" s="14">
        <f>J202/要介護認定者数!J201</f>
        <v>6.0046296296296298</v>
      </c>
      <c r="V202" s="27">
        <f>K202/要介護認定者数!K201</f>
        <v>1.8053932584269663</v>
      </c>
    </row>
    <row r="203" spans="2:22" ht="19.5" customHeight="1" x14ac:dyDescent="0.15">
      <c r="B203" s="125" t="s">
        <v>152</v>
      </c>
      <c r="C203" s="121" t="s">
        <v>12</v>
      </c>
      <c r="D203" s="4"/>
      <c r="E203" s="4"/>
      <c r="F203" s="4">
        <v>14</v>
      </c>
      <c r="G203" s="4">
        <v>77</v>
      </c>
      <c r="H203" s="4">
        <v>126</v>
      </c>
      <c r="I203" s="4">
        <v>144</v>
      </c>
      <c r="J203" s="4">
        <v>129</v>
      </c>
      <c r="K203" s="23">
        <v>490</v>
      </c>
      <c r="M203" s="51" t="s">
        <v>155</v>
      </c>
      <c r="N203" s="121" t="s">
        <v>12</v>
      </c>
      <c r="O203" s="12"/>
      <c r="P203" s="12"/>
      <c r="Q203" s="14">
        <f>F203/要介護認定者数!F202</f>
        <v>7.9545454545454544E-2</v>
      </c>
      <c r="R203" s="14">
        <f>G203/要介護認定者数!G202</f>
        <v>0.48125000000000001</v>
      </c>
      <c r="S203" s="14">
        <f>H203/要介護認定者数!H202</f>
        <v>1.2475247524752475</v>
      </c>
      <c r="T203" s="14">
        <f>I203/要介護認定者数!I202</f>
        <v>1.4693877551020409</v>
      </c>
      <c r="U203" s="14">
        <f>J203/要介護認定者数!J202</f>
        <v>1.4021739130434783</v>
      </c>
      <c r="V203" s="27">
        <f>K203/要介護認定者数!K202</f>
        <v>0.62340966921119589</v>
      </c>
    </row>
    <row r="204" spans="2:22" ht="19.5" customHeight="1" x14ac:dyDescent="0.15">
      <c r="B204" s="125" t="s">
        <v>152</v>
      </c>
      <c r="C204" s="121" t="s">
        <v>13</v>
      </c>
      <c r="D204" s="4"/>
      <c r="E204" s="4">
        <v>9</v>
      </c>
      <c r="F204" s="4">
        <v>10</v>
      </c>
      <c r="G204" s="4">
        <v>188</v>
      </c>
      <c r="H204" s="4">
        <v>343</v>
      </c>
      <c r="I204" s="4">
        <v>206</v>
      </c>
      <c r="J204" s="4">
        <v>462</v>
      </c>
      <c r="K204" s="23">
        <v>1218</v>
      </c>
      <c r="M204" s="51" t="s">
        <v>155</v>
      </c>
      <c r="N204" s="121" t="s">
        <v>13</v>
      </c>
      <c r="O204" s="12"/>
      <c r="P204" s="12"/>
      <c r="Q204" s="14">
        <f>F204/要介護認定者数!F203</f>
        <v>7.407407407407407E-2</v>
      </c>
      <c r="R204" s="14">
        <f>G204/要介護認定者数!G203</f>
        <v>0.94472361809045224</v>
      </c>
      <c r="S204" s="14">
        <f>H204/要介護認定者数!H203</f>
        <v>2.0914634146341462</v>
      </c>
      <c r="T204" s="14">
        <f>I204/要介護認定者数!I203</f>
        <v>1.7758620689655173</v>
      </c>
      <c r="U204" s="14">
        <f>J204/要介護認定者数!J203</f>
        <v>4.3177570093457946</v>
      </c>
      <c r="V204" s="27">
        <f>K204/要介護認定者数!K203</f>
        <v>1.4817518248175183</v>
      </c>
    </row>
    <row r="205" spans="2:22" ht="19.5" customHeight="1" x14ac:dyDescent="0.15">
      <c r="B205" s="125" t="s">
        <v>152</v>
      </c>
      <c r="C205" s="121" t="s">
        <v>14</v>
      </c>
      <c r="D205" s="4"/>
      <c r="E205" s="4">
        <v>3</v>
      </c>
      <c r="F205" s="4">
        <v>67</v>
      </c>
      <c r="G205" s="4">
        <v>129</v>
      </c>
      <c r="H205" s="4">
        <v>359</v>
      </c>
      <c r="I205" s="4">
        <v>274</v>
      </c>
      <c r="J205" s="4">
        <v>473</v>
      </c>
      <c r="K205" s="23">
        <v>1305</v>
      </c>
      <c r="M205" s="51" t="s">
        <v>155</v>
      </c>
      <c r="N205" s="121" t="s">
        <v>14</v>
      </c>
      <c r="O205" s="12"/>
      <c r="P205" s="12"/>
      <c r="Q205" s="14">
        <f>F205/要介護認定者数!F204</f>
        <v>0.42405063291139239</v>
      </c>
      <c r="R205" s="14">
        <f>G205/要介護認定者数!G204</f>
        <v>0.70879120879120883</v>
      </c>
      <c r="S205" s="14">
        <f>H205/要介護認定者数!H204</f>
        <v>2.0751445086705202</v>
      </c>
      <c r="T205" s="14">
        <f>I205/要介護認定者数!I204</f>
        <v>1.8767123287671232</v>
      </c>
      <c r="U205" s="14">
        <f>J205/要介護認定者数!J204</f>
        <v>5.086021505376344</v>
      </c>
      <c r="V205" s="27">
        <f>K205/要介護認定者数!K204</f>
        <v>1.4695945945945945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5</v>
      </c>
      <c r="E206" s="147">
        <f t="shared" ref="E206" si="170">SUM(E207:E210)</f>
        <v>125</v>
      </c>
      <c r="F206" s="130">
        <f t="shared" ref="F206" si="171">SUM(F207:F210)</f>
        <v>793</v>
      </c>
      <c r="G206" s="130">
        <f t="shared" ref="G206" si="172">SUM(G207:G210)</f>
        <v>2282</v>
      </c>
      <c r="H206" s="130">
        <f t="shared" ref="H206" si="173">SUM(H207:H210)</f>
        <v>2736</v>
      </c>
      <c r="I206" s="130">
        <f t="shared" ref="I206" si="174">SUM(I207:I210)</f>
        <v>2732</v>
      </c>
      <c r="J206" s="130">
        <f t="shared" ref="J206" si="175">SUM(J207:J210)</f>
        <v>2462</v>
      </c>
      <c r="K206" s="144">
        <f t="shared" ref="K206" si="176">SUM(K207:K210)</f>
        <v>11135</v>
      </c>
      <c r="M206" s="125" t="s">
        <v>155</v>
      </c>
      <c r="N206" s="122" t="s">
        <v>168</v>
      </c>
      <c r="O206" s="12"/>
      <c r="P206" s="12"/>
      <c r="Q206" s="14">
        <f>F206/要介護認定者数!F205</f>
        <v>0.64524003254678597</v>
      </c>
      <c r="R206" s="14">
        <f>G206/要介護認定者数!G205</f>
        <v>1.5619438740588638</v>
      </c>
      <c r="S206" s="14">
        <f>H206/要介護認定者数!H205</f>
        <v>2.7552870090634443</v>
      </c>
      <c r="T206" s="14">
        <f>I206/要介護認定者数!I205</f>
        <v>2.989059080962801</v>
      </c>
      <c r="U206" s="14">
        <f>J206/要介護認定者数!J205</f>
        <v>3.4433566433566432</v>
      </c>
      <c r="V206" s="27">
        <f>K206/要介護認定者数!K205</f>
        <v>1.5645637206688212</v>
      </c>
    </row>
    <row r="207" spans="2:22" ht="19.5" customHeight="1" x14ac:dyDescent="0.15">
      <c r="B207" s="125" t="s">
        <v>152</v>
      </c>
      <c r="C207" s="121" t="s">
        <v>15</v>
      </c>
      <c r="D207" s="4">
        <v>5</v>
      </c>
      <c r="E207" s="4">
        <v>61</v>
      </c>
      <c r="F207" s="4">
        <v>338</v>
      </c>
      <c r="G207" s="4">
        <v>852</v>
      </c>
      <c r="H207" s="4">
        <v>1317</v>
      </c>
      <c r="I207" s="4">
        <v>1663</v>
      </c>
      <c r="J207" s="4">
        <v>1067</v>
      </c>
      <c r="K207" s="23">
        <v>5303</v>
      </c>
      <c r="M207" s="51" t="s">
        <v>155</v>
      </c>
      <c r="N207" s="121" t="s">
        <v>15</v>
      </c>
      <c r="O207" s="12"/>
      <c r="P207" s="12"/>
      <c r="Q207" s="14">
        <f>F207/要介護認定者数!F206</f>
        <v>0.76818181818181819</v>
      </c>
      <c r="R207" s="14">
        <f>G207/要介護認定者数!G206</f>
        <v>1.5214285714285714</v>
      </c>
      <c r="S207" s="14">
        <f>H207/要介護認定者数!H206</f>
        <v>3.5498652291105119</v>
      </c>
      <c r="T207" s="14">
        <f>I207/要介護認定者数!I206</f>
        <v>4.7650429799426934</v>
      </c>
      <c r="U207" s="14">
        <f>J207/要介護認定者数!J206</f>
        <v>4.1356589147286824</v>
      </c>
      <c r="V207" s="27">
        <f>K207/要介護認定者数!K206</f>
        <v>1.9325801749271136</v>
      </c>
    </row>
    <row r="208" spans="2:22" ht="19.5" customHeight="1" x14ac:dyDescent="0.15">
      <c r="B208" s="125" t="s">
        <v>152</v>
      </c>
      <c r="C208" s="121" t="s">
        <v>16</v>
      </c>
      <c r="D208" s="4"/>
      <c r="E208" s="4"/>
      <c r="F208" s="4">
        <v>116</v>
      </c>
      <c r="G208" s="4">
        <v>693</v>
      </c>
      <c r="H208" s="4">
        <v>556</v>
      </c>
      <c r="I208" s="4">
        <v>413</v>
      </c>
      <c r="J208" s="4">
        <v>554</v>
      </c>
      <c r="K208" s="23">
        <v>2332</v>
      </c>
      <c r="M208" s="51" t="s">
        <v>155</v>
      </c>
      <c r="N208" s="121" t="s">
        <v>16</v>
      </c>
      <c r="O208" s="12"/>
      <c r="P208" s="12"/>
      <c r="Q208" s="14">
        <f>F208/要介護認定者数!F207</f>
        <v>0.42962962962962964</v>
      </c>
      <c r="R208" s="14">
        <f>G208/要介護認定者数!G207</f>
        <v>1.9631728045325778</v>
      </c>
      <c r="S208" s="14">
        <f>H208/要介護認定者数!H207</f>
        <v>2.1976284584980239</v>
      </c>
      <c r="T208" s="14">
        <f>I208/要介護認定者数!I207</f>
        <v>1.8034934497816595</v>
      </c>
      <c r="U208" s="14">
        <f>J208/要介護認定者数!J207</f>
        <v>3.2023121387283235</v>
      </c>
      <c r="V208" s="27">
        <f>K208/要介護認定者数!K207</f>
        <v>1.3637426900584795</v>
      </c>
    </row>
    <row r="209" spans="2:22" ht="19.5" customHeight="1" x14ac:dyDescent="0.15">
      <c r="B209" s="125" t="s">
        <v>152</v>
      </c>
      <c r="C209" s="121" t="s">
        <v>17</v>
      </c>
      <c r="D209" s="4"/>
      <c r="E209" s="4">
        <v>11</v>
      </c>
      <c r="F209" s="4">
        <v>29</v>
      </c>
      <c r="G209" s="4">
        <v>319</v>
      </c>
      <c r="H209" s="4">
        <v>600</v>
      </c>
      <c r="I209" s="4">
        <v>465</v>
      </c>
      <c r="J209" s="4">
        <v>551</v>
      </c>
      <c r="K209" s="23">
        <v>1975</v>
      </c>
      <c r="M209" s="51" t="s">
        <v>155</v>
      </c>
      <c r="N209" s="121" t="s">
        <v>17</v>
      </c>
      <c r="O209" s="12"/>
      <c r="P209" s="12"/>
      <c r="Q209" s="14">
        <f>F209/要介護認定者数!F208</f>
        <v>8.0779944289693595E-2</v>
      </c>
      <c r="R209" s="14">
        <f>G209/要介護認定者数!G208</f>
        <v>0.83289817232375984</v>
      </c>
      <c r="S209" s="14">
        <f>H209/要介護認定者数!H208</f>
        <v>2.3715415019762847</v>
      </c>
      <c r="T209" s="14">
        <f>I209/要介護認定者数!I208</f>
        <v>2.1933962264150941</v>
      </c>
      <c r="U209" s="14">
        <f>J209/要介護認定者数!J208</f>
        <v>3.2797619047619047</v>
      </c>
      <c r="V209" s="27">
        <f>K209/要介護認定者数!K208</f>
        <v>1.08397365532382</v>
      </c>
    </row>
    <row r="210" spans="2:22" ht="19.5" customHeight="1" x14ac:dyDescent="0.15">
      <c r="B210" s="125" t="s">
        <v>152</v>
      </c>
      <c r="C210" s="121" t="s">
        <v>18</v>
      </c>
      <c r="D210" s="4"/>
      <c r="E210" s="4">
        <v>53</v>
      </c>
      <c r="F210" s="4">
        <v>310</v>
      </c>
      <c r="G210" s="4">
        <v>418</v>
      </c>
      <c r="H210" s="4">
        <v>263</v>
      </c>
      <c r="I210" s="4">
        <v>191</v>
      </c>
      <c r="J210" s="4">
        <v>290</v>
      </c>
      <c r="K210" s="23">
        <v>1525</v>
      </c>
      <c r="M210" s="51" t="s">
        <v>155</v>
      </c>
      <c r="N210" s="121" t="s">
        <v>18</v>
      </c>
      <c r="O210" s="12"/>
      <c r="P210" s="12"/>
      <c r="Q210" s="14">
        <f>F210/要介護認定者数!F209</f>
        <v>1.9375</v>
      </c>
      <c r="R210" s="14">
        <f>G210/要介護認定者数!G209</f>
        <v>2.5333333333333332</v>
      </c>
      <c r="S210" s="14">
        <f>H210/要介護認定者数!H209</f>
        <v>2.2672413793103448</v>
      </c>
      <c r="T210" s="14">
        <f>I210/要介護認定者数!I209</f>
        <v>1.5403225806451613</v>
      </c>
      <c r="U210" s="14">
        <f>J210/要介護認定者数!J209</f>
        <v>2.5</v>
      </c>
      <c r="V210" s="27">
        <f>K210/要介護認定者数!K209</f>
        <v>1.8133174791914388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19</v>
      </c>
      <c r="E211" s="147">
        <f t="shared" ref="E211" si="177">SUM(E212:E215)</f>
        <v>41</v>
      </c>
      <c r="F211" s="130">
        <f t="shared" ref="F211" si="178">SUM(F212:F215)</f>
        <v>221</v>
      </c>
      <c r="G211" s="130">
        <f t="shared" ref="G211" si="179">SUM(G212:G215)</f>
        <v>1517</v>
      </c>
      <c r="H211" s="130">
        <f t="shared" ref="H211" si="180">SUM(H212:H215)</f>
        <v>1382</v>
      </c>
      <c r="I211" s="130">
        <f t="shared" ref="I211" si="181">SUM(I212:I215)</f>
        <v>1041</v>
      </c>
      <c r="J211" s="130">
        <f t="shared" ref="J211" si="182">SUM(J212:J215)</f>
        <v>607</v>
      </c>
      <c r="K211" s="144">
        <f t="shared" ref="K211" si="183">SUM(K212:K215)</f>
        <v>4828</v>
      </c>
      <c r="M211" s="125" t="s">
        <v>155</v>
      </c>
      <c r="N211" s="122" t="s">
        <v>169</v>
      </c>
      <c r="O211" s="12"/>
      <c r="P211" s="12"/>
      <c r="Q211" s="14">
        <f>F211/要介護認定者数!F210</f>
        <v>0.39393939393939392</v>
      </c>
      <c r="R211" s="14">
        <f>G211/要介護認定者数!G210</f>
        <v>2.326687116564417</v>
      </c>
      <c r="S211" s="14">
        <f>H211/要介護認定者数!H210</f>
        <v>2.8204081632653062</v>
      </c>
      <c r="T211" s="14">
        <f>I211/要介護認定者数!I210</f>
        <v>2.5640394088669951</v>
      </c>
      <c r="U211" s="14">
        <f>J211/要介護認定者数!J210</f>
        <v>1.7594202898550724</v>
      </c>
      <c r="V211" s="27">
        <f>K211/要介護認定者数!K210</f>
        <v>1.6034540019926935</v>
      </c>
    </row>
    <row r="212" spans="2:22" ht="19.5" customHeight="1" x14ac:dyDescent="0.15">
      <c r="B212" s="125" t="s">
        <v>152</v>
      </c>
      <c r="C212" s="121" t="s">
        <v>19</v>
      </c>
      <c r="D212" s="4">
        <v>0</v>
      </c>
      <c r="E212" s="4">
        <v>23</v>
      </c>
      <c r="F212" s="4">
        <v>61</v>
      </c>
      <c r="G212" s="4">
        <v>722</v>
      </c>
      <c r="H212" s="4">
        <v>520</v>
      </c>
      <c r="I212" s="4">
        <v>569</v>
      </c>
      <c r="J212" s="4">
        <v>200</v>
      </c>
      <c r="K212" s="23">
        <v>2095</v>
      </c>
      <c r="M212" s="51" t="s">
        <v>155</v>
      </c>
      <c r="N212" s="121" t="s">
        <v>19</v>
      </c>
      <c r="O212" s="12"/>
      <c r="P212" s="12"/>
      <c r="Q212" s="14">
        <f>F212/要介護認定者数!F211</f>
        <v>0.30499999999999999</v>
      </c>
      <c r="R212" s="14">
        <f>G212/要介護認定者数!G211</f>
        <v>3.3119266055045871</v>
      </c>
      <c r="S212" s="14">
        <f>H212/要介護認定者数!H211</f>
        <v>2.810810810810811</v>
      </c>
      <c r="T212" s="14">
        <f>I212/要介護認定者数!I211</f>
        <v>4.1231884057971016</v>
      </c>
      <c r="U212" s="14">
        <f>J212/要介護認定者数!J211</f>
        <v>1.639344262295082</v>
      </c>
      <c r="V212" s="27">
        <f>K212/要介護認定者数!K211</f>
        <v>1.9876660341555976</v>
      </c>
    </row>
    <row r="213" spans="2:22" ht="19.5" customHeight="1" x14ac:dyDescent="0.15">
      <c r="B213" s="125" t="s">
        <v>152</v>
      </c>
      <c r="C213" s="121" t="s">
        <v>20</v>
      </c>
      <c r="D213" s="4">
        <v>17</v>
      </c>
      <c r="E213" s="4">
        <v>14</v>
      </c>
      <c r="F213" s="4">
        <v>91</v>
      </c>
      <c r="G213" s="4">
        <v>569</v>
      </c>
      <c r="H213" s="4">
        <v>673</v>
      </c>
      <c r="I213" s="4">
        <v>239</v>
      </c>
      <c r="J213" s="4">
        <v>224</v>
      </c>
      <c r="K213" s="23">
        <v>1827</v>
      </c>
      <c r="M213" s="51" t="s">
        <v>155</v>
      </c>
      <c r="N213" s="121" t="s">
        <v>20</v>
      </c>
      <c r="O213" s="12"/>
      <c r="P213" s="12"/>
      <c r="Q213" s="14">
        <f>F213/要介護認定者数!F212</f>
        <v>1.0111111111111111</v>
      </c>
      <c r="R213" s="14">
        <f>G213/要介護認定者数!G212</f>
        <v>4.3106060606060606</v>
      </c>
      <c r="S213" s="14">
        <f>H213/要介護認定者数!H212</f>
        <v>7.735632183908046</v>
      </c>
      <c r="T213" s="14">
        <f>I213/要介護認定者数!I212</f>
        <v>2.7790697674418605</v>
      </c>
      <c r="U213" s="14">
        <f>J213/要介護認定者数!J212</f>
        <v>3.8620689655172415</v>
      </c>
      <c r="V213" s="27">
        <f>K213/要介護認定者数!K212</f>
        <v>3.2279151943462896</v>
      </c>
    </row>
    <row r="214" spans="2:22" ht="19.5" customHeight="1" x14ac:dyDescent="0.15">
      <c r="B214" s="125" t="s">
        <v>152</v>
      </c>
      <c r="C214" s="121" t="s">
        <v>114</v>
      </c>
      <c r="D214" s="4">
        <v>2</v>
      </c>
      <c r="E214" s="4">
        <v>4</v>
      </c>
      <c r="F214" s="4">
        <v>69</v>
      </c>
      <c r="G214" s="4">
        <v>154</v>
      </c>
      <c r="H214" s="4">
        <v>125</v>
      </c>
      <c r="I214" s="4">
        <v>233</v>
      </c>
      <c r="J214" s="4">
        <v>131</v>
      </c>
      <c r="K214" s="23">
        <v>718</v>
      </c>
      <c r="M214" s="51" t="s">
        <v>155</v>
      </c>
      <c r="N214" s="121" t="s">
        <v>114</v>
      </c>
      <c r="O214" s="12"/>
      <c r="P214" s="12"/>
      <c r="Q214" s="14">
        <f>F214/要介護認定者数!F213</f>
        <v>0.29487179487179488</v>
      </c>
      <c r="R214" s="14">
        <f>G214/要介護認定者数!G213</f>
        <v>0.60629921259842523</v>
      </c>
      <c r="S214" s="14">
        <f>H214/要介護認定者数!H213</f>
        <v>0.73529411764705888</v>
      </c>
      <c r="T214" s="14">
        <f>I214/要介護認定者数!I213</f>
        <v>1.5850340136054422</v>
      </c>
      <c r="U214" s="14">
        <f>J214/要介護認定者数!J213</f>
        <v>0.95620437956204385</v>
      </c>
      <c r="V214" s="27">
        <f>K214/要介護認定者数!K213</f>
        <v>0.63037752414398596</v>
      </c>
    </row>
    <row r="215" spans="2:22" ht="19.5" customHeight="1" x14ac:dyDescent="0.15">
      <c r="B215" s="125" t="s">
        <v>152</v>
      </c>
      <c r="C215" s="121" t="s">
        <v>22</v>
      </c>
      <c r="D215" s="4">
        <v>0</v>
      </c>
      <c r="E215" s="4">
        <v>0</v>
      </c>
      <c r="F215" s="4">
        <v>0</v>
      </c>
      <c r="G215" s="4">
        <v>72</v>
      </c>
      <c r="H215" s="4">
        <v>64</v>
      </c>
      <c r="I215" s="4">
        <v>0</v>
      </c>
      <c r="J215" s="4">
        <v>52</v>
      </c>
      <c r="K215" s="23">
        <v>188</v>
      </c>
      <c r="M215" s="125" t="s">
        <v>155</v>
      </c>
      <c r="N215" s="121" t="s">
        <v>22</v>
      </c>
      <c r="O215" s="12"/>
      <c r="P215" s="12"/>
      <c r="Q215" s="14">
        <f>F215/要介護認定者数!F214</f>
        <v>0</v>
      </c>
      <c r="R215" s="14">
        <f>G215/要介護認定者数!G214</f>
        <v>1.5</v>
      </c>
      <c r="S215" s="14">
        <f>H215/要介護認定者数!H214</f>
        <v>1.3333333333333333</v>
      </c>
      <c r="T215" s="14">
        <f>I215/要介護認定者数!I214</f>
        <v>0</v>
      </c>
      <c r="U215" s="14">
        <f>J215/要介護認定者数!J214</f>
        <v>1.8571428571428572</v>
      </c>
      <c r="V215" s="27">
        <f>K215/要介護認定者数!K214</f>
        <v>0.74603174603174605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5</v>
      </c>
      <c r="E216" s="147">
        <f t="shared" ref="E216" si="184">SUM(E217:E221)</f>
        <v>67</v>
      </c>
      <c r="F216" s="130">
        <f t="shared" ref="F216" si="185">SUM(F217:F221)</f>
        <v>610</v>
      </c>
      <c r="G216" s="130">
        <f t="shared" ref="G216" si="186">SUM(G217:G221)</f>
        <v>808</v>
      </c>
      <c r="H216" s="130">
        <f t="shared" ref="H216" si="187">SUM(H217:H221)</f>
        <v>1513</v>
      </c>
      <c r="I216" s="130">
        <f t="shared" ref="I216" si="188">SUM(I217:I221)</f>
        <v>1739</v>
      </c>
      <c r="J216" s="130">
        <f t="shared" ref="J216" si="189">SUM(J217:J221)</f>
        <v>1445</v>
      </c>
      <c r="K216" s="144">
        <f t="shared" ref="K216" si="190">SUM(K217:K221)</f>
        <v>6187</v>
      </c>
      <c r="M216" s="125" t="s">
        <v>155</v>
      </c>
      <c r="N216" s="122" t="s">
        <v>170</v>
      </c>
      <c r="O216" s="12"/>
      <c r="P216" s="12"/>
      <c r="Q216" s="14">
        <f>F216/要介護認定者数!F215</f>
        <v>0.26579520697167758</v>
      </c>
      <c r="R216" s="14">
        <f>G216/要介護認定者数!G215</f>
        <v>0.40725806451612906</v>
      </c>
      <c r="S216" s="14">
        <f>H216/要介護認定者数!H215</f>
        <v>0.98888888888888893</v>
      </c>
      <c r="T216" s="14">
        <f>I216/要介護認定者数!I215</f>
        <v>1.0259587020648968</v>
      </c>
      <c r="U216" s="14">
        <f>J216/要介護認定者数!J215</f>
        <v>1.1513944223107571</v>
      </c>
      <c r="V216" s="27">
        <f>K216/要介護認定者数!K215</f>
        <v>0.55899891579327787</v>
      </c>
    </row>
    <row r="217" spans="2:22" ht="19.5" customHeight="1" x14ac:dyDescent="0.15">
      <c r="B217" s="125" t="s">
        <v>152</v>
      </c>
      <c r="C217" s="121" t="s">
        <v>23</v>
      </c>
      <c r="D217" s="4">
        <v>2</v>
      </c>
      <c r="E217" s="4">
        <v>63</v>
      </c>
      <c r="F217" s="4">
        <v>402</v>
      </c>
      <c r="G217" s="4">
        <v>530</v>
      </c>
      <c r="H217" s="4">
        <v>1019</v>
      </c>
      <c r="I217" s="4">
        <v>938</v>
      </c>
      <c r="J217" s="4">
        <v>816</v>
      </c>
      <c r="K217" s="23">
        <v>3770</v>
      </c>
      <c r="M217" s="51" t="s">
        <v>155</v>
      </c>
      <c r="N217" s="121" t="s">
        <v>23</v>
      </c>
      <c r="O217" s="12"/>
      <c r="P217" s="12"/>
      <c r="Q217" s="14">
        <f>F217/要介護認定者数!F216</f>
        <v>0.259857789269554</v>
      </c>
      <c r="R217" s="14">
        <f>G217/要介護認定者数!G216</f>
        <v>0.46046915725456128</v>
      </c>
      <c r="S217" s="14">
        <f>H217/要介護認定者数!H216</f>
        <v>1.1848837209302325</v>
      </c>
      <c r="T217" s="14">
        <f>I217/要介護認定者数!I216</f>
        <v>0.87012987012987009</v>
      </c>
      <c r="U217" s="14">
        <f>J217/要介護認定者数!J216</f>
        <v>1.0461538461538462</v>
      </c>
      <c r="V217" s="27">
        <f>K217/要介護認定者数!K216</f>
        <v>0.54197814836112712</v>
      </c>
    </row>
    <row r="218" spans="2:22" ht="19.5" customHeight="1" x14ac:dyDescent="0.15">
      <c r="B218" s="125" t="s">
        <v>152</v>
      </c>
      <c r="C218" s="121" t="s">
        <v>24</v>
      </c>
      <c r="D218" s="4">
        <v>0</v>
      </c>
      <c r="E218" s="4">
        <v>0</v>
      </c>
      <c r="F218" s="4">
        <v>116</v>
      </c>
      <c r="G218" s="4">
        <v>180</v>
      </c>
      <c r="H218" s="4">
        <v>304</v>
      </c>
      <c r="I218" s="4">
        <v>360</v>
      </c>
      <c r="J218" s="4">
        <v>107</v>
      </c>
      <c r="K218" s="23">
        <v>1067</v>
      </c>
      <c r="M218" s="51" t="s">
        <v>155</v>
      </c>
      <c r="N218" s="121" t="s">
        <v>24</v>
      </c>
      <c r="O218" s="12"/>
      <c r="P218" s="12"/>
      <c r="Q218" s="14">
        <f>F218/要介護認定者数!F217</f>
        <v>1.3809523809523809</v>
      </c>
      <c r="R218" s="14">
        <f>G218/要介護認定者数!G217</f>
        <v>1.5929203539823009</v>
      </c>
      <c r="S218" s="14">
        <f>H218/要介護認定者数!H217</f>
        <v>3.6190476190476191</v>
      </c>
      <c r="T218" s="14">
        <f>I218/要介護認定者数!I217</f>
        <v>7.0588235294117645</v>
      </c>
      <c r="U218" s="14">
        <f>J218/要介護認定者数!J217</f>
        <v>2.8918918918918921</v>
      </c>
      <c r="V218" s="27">
        <f>K218/要介護認定者数!K217</f>
        <v>2.5898058252427183</v>
      </c>
    </row>
    <row r="219" spans="2:22" ht="19.5" customHeight="1" x14ac:dyDescent="0.15">
      <c r="B219" s="125" t="s">
        <v>152</v>
      </c>
      <c r="C219" s="121" t="s">
        <v>25</v>
      </c>
      <c r="D219" s="4">
        <v>3</v>
      </c>
      <c r="E219" s="4">
        <v>0</v>
      </c>
      <c r="F219" s="4">
        <v>15</v>
      </c>
      <c r="G219" s="4">
        <v>30</v>
      </c>
      <c r="H219" s="4">
        <v>130</v>
      </c>
      <c r="I219" s="4">
        <v>133</v>
      </c>
      <c r="J219" s="4">
        <v>202</v>
      </c>
      <c r="K219" s="23">
        <v>513</v>
      </c>
      <c r="M219" s="51" t="s">
        <v>155</v>
      </c>
      <c r="N219" s="121" t="s">
        <v>25</v>
      </c>
      <c r="O219" s="12"/>
      <c r="P219" s="12"/>
      <c r="Q219" s="14">
        <f>F219/要介護認定者数!F218</f>
        <v>7.2463768115942032E-2</v>
      </c>
      <c r="R219" s="14">
        <f>G219/要介護認定者数!G218</f>
        <v>7.4626865671641784E-2</v>
      </c>
      <c r="S219" s="14">
        <f>H219/要介護認定者数!H218</f>
        <v>0.47794117647058826</v>
      </c>
      <c r="T219" s="14">
        <f>I219/要介護認定者数!I218</f>
        <v>0.54508196721311475</v>
      </c>
      <c r="U219" s="14">
        <f>J219/要介護認定者数!J218</f>
        <v>0.95734597156398105</v>
      </c>
      <c r="V219" s="27">
        <f>K219/要介護認定者数!K218</f>
        <v>0.3449899125756557</v>
      </c>
    </row>
    <row r="220" spans="2:22" ht="19.5" customHeight="1" x14ac:dyDescent="0.15">
      <c r="B220" s="125" t="s">
        <v>152</v>
      </c>
      <c r="C220" s="121" t="s">
        <v>26</v>
      </c>
      <c r="D220" s="4">
        <v>0</v>
      </c>
      <c r="E220" s="4">
        <v>4</v>
      </c>
      <c r="F220" s="4">
        <v>54</v>
      </c>
      <c r="G220" s="4">
        <v>63</v>
      </c>
      <c r="H220" s="4">
        <v>50</v>
      </c>
      <c r="I220" s="4">
        <v>258</v>
      </c>
      <c r="J220" s="4">
        <v>94</v>
      </c>
      <c r="K220" s="23">
        <v>523</v>
      </c>
      <c r="M220" s="51" t="s">
        <v>155</v>
      </c>
      <c r="N220" s="121" t="s">
        <v>26</v>
      </c>
      <c r="O220" s="12"/>
      <c r="P220" s="12"/>
      <c r="Q220" s="14">
        <f>F220/要介護認定者数!F219</f>
        <v>0.27979274611398963</v>
      </c>
      <c r="R220" s="14">
        <f>G220/要介護認定者数!G219</f>
        <v>0.41721854304635764</v>
      </c>
      <c r="S220" s="14">
        <f>H220/要介護認定者数!H219</f>
        <v>0.35714285714285715</v>
      </c>
      <c r="T220" s="14">
        <f>I220/要介護認定者数!I219</f>
        <v>2.1322314049586777</v>
      </c>
      <c r="U220" s="14">
        <f>J220/要介護認定者数!J219</f>
        <v>0.97916666666666663</v>
      </c>
      <c r="V220" s="27">
        <f>K220/要介護認定者数!K219</f>
        <v>0.58698092031425364</v>
      </c>
    </row>
    <row r="221" spans="2:22" ht="19.5" customHeight="1" x14ac:dyDescent="0.15">
      <c r="B221" s="125" t="s">
        <v>152</v>
      </c>
      <c r="C221" s="121" t="s">
        <v>27</v>
      </c>
      <c r="D221" s="4">
        <v>0</v>
      </c>
      <c r="E221" s="4">
        <v>0</v>
      </c>
      <c r="F221" s="4">
        <v>23</v>
      </c>
      <c r="G221" s="4">
        <v>5</v>
      </c>
      <c r="H221" s="4">
        <v>10</v>
      </c>
      <c r="I221" s="4">
        <v>50</v>
      </c>
      <c r="J221" s="4">
        <v>226</v>
      </c>
      <c r="K221" s="23">
        <v>314</v>
      </c>
      <c r="M221" s="51" t="s">
        <v>155</v>
      </c>
      <c r="N221" s="121" t="s">
        <v>27</v>
      </c>
      <c r="O221" s="12"/>
      <c r="P221" s="12"/>
      <c r="Q221" s="14">
        <f>F221/要介護認定者数!F220</f>
        <v>8.7121212121212127E-2</v>
      </c>
      <c r="R221" s="14">
        <f>G221/要介護認定者数!G220</f>
        <v>2.9940119760479042E-2</v>
      </c>
      <c r="S221" s="14">
        <f>H221/要介護認定者数!H220</f>
        <v>5.7471264367816091E-2</v>
      </c>
      <c r="T221" s="14">
        <f>I221/要介護認定者数!I220</f>
        <v>0.24875621890547264</v>
      </c>
      <c r="U221" s="14">
        <f>J221/要介護認定者数!J220</f>
        <v>1.7251908396946565</v>
      </c>
      <c r="V221" s="27">
        <f>K221/要介護認定者数!K220</f>
        <v>0.23751891074130105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0</v>
      </c>
      <c r="E222" s="147">
        <f t="shared" ref="E222" si="191">SUM(E223)</f>
        <v>10</v>
      </c>
      <c r="F222" s="130">
        <f t="shared" ref="F222" si="192">SUM(F223)</f>
        <v>464</v>
      </c>
      <c r="G222" s="130">
        <f t="shared" ref="G222" si="193">SUM(G223)</f>
        <v>910</v>
      </c>
      <c r="H222" s="130">
        <f t="shared" ref="H222" si="194">SUM(H223)</f>
        <v>1202</v>
      </c>
      <c r="I222" s="130">
        <f t="shared" ref="I222" si="195">SUM(I223)</f>
        <v>587</v>
      </c>
      <c r="J222" s="130">
        <f t="shared" ref="J222" si="196">SUM(J223)</f>
        <v>1320</v>
      </c>
      <c r="K222" s="144">
        <f t="shared" ref="K222" si="197">SUM(K223)</f>
        <v>4493</v>
      </c>
      <c r="M222" s="125" t="s">
        <v>155</v>
      </c>
      <c r="N222" s="122" t="s">
        <v>171</v>
      </c>
      <c r="O222" s="12"/>
      <c r="P222" s="12"/>
      <c r="Q222" s="14">
        <f>F222/要介護認定者数!F221</f>
        <v>0.4626121635094716</v>
      </c>
      <c r="R222" s="14">
        <f>G222/要介護認定者数!G221</f>
        <v>0.79406631762652702</v>
      </c>
      <c r="S222" s="14">
        <f>H222/要介護認定者数!H221</f>
        <v>1.4748466257668711</v>
      </c>
      <c r="T222" s="14">
        <f>I222/要介護認定者数!I221</f>
        <v>0.84582132564841495</v>
      </c>
      <c r="U222" s="14">
        <f>J222/要介護認定者数!J221</f>
        <v>2.3571428571428572</v>
      </c>
      <c r="V222" s="27">
        <f>K222/要介護認定者数!K221</f>
        <v>0.84725627003582882</v>
      </c>
    </row>
    <row r="223" spans="2:22" ht="19.5" customHeight="1" x14ac:dyDescent="0.15">
      <c r="B223" s="125" t="s">
        <v>152</v>
      </c>
      <c r="C223" s="121" t="s">
        <v>28</v>
      </c>
      <c r="D223" s="4"/>
      <c r="E223" s="4">
        <v>10</v>
      </c>
      <c r="F223" s="4">
        <v>464</v>
      </c>
      <c r="G223" s="4">
        <v>910</v>
      </c>
      <c r="H223" s="4">
        <v>1202</v>
      </c>
      <c r="I223" s="4">
        <v>587</v>
      </c>
      <c r="J223" s="4">
        <v>1320</v>
      </c>
      <c r="K223" s="23">
        <v>4493</v>
      </c>
      <c r="M223" s="51" t="s">
        <v>155</v>
      </c>
      <c r="N223" s="121" t="s">
        <v>28</v>
      </c>
      <c r="O223" s="12"/>
      <c r="P223" s="12"/>
      <c r="Q223" s="14">
        <f>F223/要介護認定者数!F222</f>
        <v>0.4626121635094716</v>
      </c>
      <c r="R223" s="14">
        <f>G223/要介護認定者数!G222</f>
        <v>0.79406631762652702</v>
      </c>
      <c r="S223" s="14">
        <f>H223/要介護認定者数!H222</f>
        <v>1.4748466257668711</v>
      </c>
      <c r="T223" s="14">
        <f>I223/要介護認定者数!I222</f>
        <v>0.84582132564841495</v>
      </c>
      <c r="U223" s="14">
        <f>J223/要介護認定者数!J222</f>
        <v>2.3571428571428572</v>
      </c>
      <c r="V223" s="27">
        <f>K223/要介護認定者数!K222</f>
        <v>0.84725627003582882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125</v>
      </c>
      <c r="E224" s="147">
        <f t="shared" ref="E224" si="198">SUM(E225:E227)</f>
        <v>215</v>
      </c>
      <c r="F224" s="130">
        <f t="shared" ref="F224" si="199">SUM(F225:F227)</f>
        <v>1111</v>
      </c>
      <c r="G224" s="130">
        <f t="shared" ref="G224" si="200">SUM(G225:G227)</f>
        <v>1002</v>
      </c>
      <c r="H224" s="130">
        <f t="shared" ref="H224" si="201">SUM(H225:H227)</f>
        <v>1609</v>
      </c>
      <c r="I224" s="130">
        <f t="shared" ref="I224" si="202">SUM(I225:I227)</f>
        <v>1333</v>
      </c>
      <c r="J224" s="130">
        <f t="shared" ref="J224" si="203">SUM(J225:J227)</f>
        <v>600</v>
      </c>
      <c r="K224" s="144">
        <f t="shared" ref="K224" si="204">SUM(K225:K227)</f>
        <v>5995</v>
      </c>
      <c r="M224" s="125" t="s">
        <v>155</v>
      </c>
      <c r="N224" s="122" t="s">
        <v>172</v>
      </c>
      <c r="O224" s="12"/>
      <c r="P224" s="12"/>
      <c r="Q224" s="14">
        <f>F224/要介護認定者数!F223</f>
        <v>0.62485939257592804</v>
      </c>
      <c r="R224" s="14">
        <f>G224/要介護認定者数!G223</f>
        <v>0.61890055589870285</v>
      </c>
      <c r="S224" s="14">
        <f>H224/要介護認定者数!H223</f>
        <v>1.2882305844675741</v>
      </c>
      <c r="T224" s="14">
        <f>I224/要介護認定者数!I223</f>
        <v>0.94606103619588355</v>
      </c>
      <c r="U224" s="14">
        <f>J224/要介護認定者数!J223</f>
        <v>0.68415051311288488</v>
      </c>
      <c r="V224" s="27">
        <f>K224/要介護認定者数!K223</f>
        <v>0.55798585256887567</v>
      </c>
    </row>
    <row r="225" spans="2:24" ht="19.5" customHeight="1" x14ac:dyDescent="0.15">
      <c r="B225" s="125" t="s">
        <v>152</v>
      </c>
      <c r="C225" s="121" t="s">
        <v>29</v>
      </c>
      <c r="D225" s="4">
        <v>37</v>
      </c>
      <c r="E225" s="4">
        <v>103</v>
      </c>
      <c r="F225" s="4">
        <v>501</v>
      </c>
      <c r="G225" s="4">
        <v>580</v>
      </c>
      <c r="H225" s="4">
        <v>642</v>
      </c>
      <c r="I225" s="4">
        <v>788</v>
      </c>
      <c r="J225" s="4">
        <v>377</v>
      </c>
      <c r="K225" s="23">
        <v>3028</v>
      </c>
      <c r="M225" s="51" t="s">
        <v>155</v>
      </c>
      <c r="N225" s="121" t="s">
        <v>29</v>
      </c>
      <c r="O225" s="12"/>
      <c r="P225" s="12"/>
      <c r="Q225" s="14">
        <f>F225/要介護認定者数!F224</f>
        <v>0.35836909871244638</v>
      </c>
      <c r="R225" s="14">
        <f>G225/要介護認定者数!G224</f>
        <v>0.47116165718927699</v>
      </c>
      <c r="S225" s="14">
        <f>H225/要介護認定者数!H224</f>
        <v>0.65376782077393081</v>
      </c>
      <c r="T225" s="14">
        <f>I225/要介護認定者数!I224</f>
        <v>0.73030583873957367</v>
      </c>
      <c r="U225" s="14">
        <f>J225/要介護認定者数!J224</f>
        <v>0.55116959064327486</v>
      </c>
      <c r="V225" s="27">
        <f>K225/要介護認定者数!K224</f>
        <v>0.36099189318073438</v>
      </c>
    </row>
    <row r="226" spans="2:24" ht="19.5" customHeight="1" x14ac:dyDescent="0.15">
      <c r="B226" s="125" t="s">
        <v>152</v>
      </c>
      <c r="C226" s="121" t="s">
        <v>30</v>
      </c>
      <c r="D226" s="4">
        <v>59</v>
      </c>
      <c r="E226" s="4">
        <v>6</v>
      </c>
      <c r="F226" s="4">
        <v>315</v>
      </c>
      <c r="G226" s="4">
        <v>215</v>
      </c>
      <c r="H226" s="4">
        <v>545</v>
      </c>
      <c r="I226" s="4">
        <v>482</v>
      </c>
      <c r="J226" s="4">
        <v>223</v>
      </c>
      <c r="K226" s="23">
        <v>1845</v>
      </c>
      <c r="M226" s="51" t="s">
        <v>155</v>
      </c>
      <c r="N226" s="121" t="s">
        <v>30</v>
      </c>
      <c r="O226" s="12"/>
      <c r="P226" s="12"/>
      <c r="Q226" s="14">
        <f>F226/要介護認定者数!F225</f>
        <v>1.1130742049469964</v>
      </c>
      <c r="R226" s="14">
        <f>G226/要介護認定者数!G225</f>
        <v>0.69579288025889963</v>
      </c>
      <c r="S226" s="14">
        <f>H226/要介護認定者数!H225</f>
        <v>2.7386934673366836</v>
      </c>
      <c r="T226" s="14">
        <f>I226/要介護認定者数!I225</f>
        <v>1.8901960784313725</v>
      </c>
      <c r="U226" s="14">
        <f>J226/要介護認定者数!J225</f>
        <v>1.4025157232704402</v>
      </c>
      <c r="V226" s="27">
        <f>K226/要介護認定者数!K225</f>
        <v>1.0059978189749181</v>
      </c>
    </row>
    <row r="227" spans="2:24" ht="19.5" customHeight="1" x14ac:dyDescent="0.15">
      <c r="B227" s="125" t="s">
        <v>152</v>
      </c>
      <c r="C227" s="121" t="s">
        <v>31</v>
      </c>
      <c r="D227" s="4">
        <v>29</v>
      </c>
      <c r="E227" s="4">
        <v>106</v>
      </c>
      <c r="F227" s="4">
        <v>295</v>
      </c>
      <c r="G227" s="4">
        <v>207</v>
      </c>
      <c r="H227" s="4">
        <v>422</v>
      </c>
      <c r="I227" s="4">
        <v>63</v>
      </c>
      <c r="J227" s="4">
        <v>0</v>
      </c>
      <c r="K227" s="23">
        <v>1122</v>
      </c>
      <c r="M227" s="51" t="s">
        <v>155</v>
      </c>
      <c r="N227" s="121" t="s">
        <v>31</v>
      </c>
      <c r="O227" s="12"/>
      <c r="P227" s="12"/>
      <c r="Q227" s="14">
        <f>F227/要介護認定者数!F226</f>
        <v>3.0412371134020617</v>
      </c>
      <c r="R227" s="14">
        <f>G227/要介護認定者数!G226</f>
        <v>2.6202531645569622</v>
      </c>
      <c r="S227" s="14">
        <f>H227/要介護認定者数!H226</f>
        <v>6.2058823529411766</v>
      </c>
      <c r="T227" s="14">
        <f>I227/要介護認定者数!I226</f>
        <v>0.84</v>
      </c>
      <c r="U227" s="14">
        <f>J227/要介護認定者数!J226</f>
        <v>0</v>
      </c>
      <c r="V227" s="27">
        <f>K227/要介護認定者数!K226</f>
        <v>2.1494252873563218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25</v>
      </c>
      <c r="E228" s="147">
        <f t="shared" ref="E228" si="205">SUM(E229)</f>
        <v>8</v>
      </c>
      <c r="F228" s="130">
        <f t="shared" ref="F228" si="206">SUM(F229)</f>
        <v>285</v>
      </c>
      <c r="G228" s="130">
        <f t="shared" ref="G228" si="207">SUM(G229)</f>
        <v>629</v>
      </c>
      <c r="H228" s="130">
        <f t="shared" ref="H228" si="208">SUM(H229)</f>
        <v>857</v>
      </c>
      <c r="I228" s="130">
        <f t="shared" ref="I228" si="209">SUM(I229)</f>
        <v>2278</v>
      </c>
      <c r="J228" s="130">
        <f t="shared" ref="J228" si="210">SUM(J229)</f>
        <v>1213</v>
      </c>
      <c r="K228" s="144">
        <f t="shared" ref="K228" si="211">SUM(K229)</f>
        <v>5295</v>
      </c>
      <c r="M228" s="125" t="s">
        <v>155</v>
      </c>
      <c r="N228" s="122" t="s">
        <v>173</v>
      </c>
      <c r="O228" s="12"/>
      <c r="P228" s="12"/>
      <c r="Q228" s="14">
        <f>F228/要介護認定者数!F227</f>
        <v>0.31353135313531355</v>
      </c>
      <c r="R228" s="14">
        <f>G228/要介護認定者数!G227</f>
        <v>0.62524850894632211</v>
      </c>
      <c r="S228" s="14">
        <f>H228/要介護認定者数!H227</f>
        <v>1.0489596083231334</v>
      </c>
      <c r="T228" s="14">
        <f>I228/要介護認定者数!I227</f>
        <v>2.9895013123359582</v>
      </c>
      <c r="U228" s="14">
        <f>J228/要介護認定者数!J227</f>
        <v>2.059422750424448</v>
      </c>
      <c r="V228" s="27">
        <f>K228/要介護認定者数!K227</f>
        <v>1.0384389095901156</v>
      </c>
    </row>
    <row r="229" spans="2:24" ht="19.5" customHeight="1" x14ac:dyDescent="0.15">
      <c r="B229" s="125" t="s">
        <v>152</v>
      </c>
      <c r="C229" s="121" t="s">
        <v>32</v>
      </c>
      <c r="D229" s="4">
        <v>25</v>
      </c>
      <c r="E229" s="4">
        <v>8</v>
      </c>
      <c r="F229" s="4">
        <v>285</v>
      </c>
      <c r="G229" s="4">
        <v>629</v>
      </c>
      <c r="H229" s="4">
        <v>857</v>
      </c>
      <c r="I229" s="4">
        <v>2278</v>
      </c>
      <c r="J229" s="4">
        <v>1213</v>
      </c>
      <c r="K229" s="23">
        <v>5295</v>
      </c>
      <c r="M229" s="51" t="s">
        <v>155</v>
      </c>
      <c r="N229" s="121" t="s">
        <v>32</v>
      </c>
      <c r="O229" s="12"/>
      <c r="P229" s="12"/>
      <c r="Q229" s="14">
        <f>F229/要介護認定者数!F228</f>
        <v>0.31353135313531355</v>
      </c>
      <c r="R229" s="14">
        <f>G229/要介護認定者数!G228</f>
        <v>0.62524850894632211</v>
      </c>
      <c r="S229" s="14">
        <f>H229/要介護認定者数!H228</f>
        <v>1.0489596083231334</v>
      </c>
      <c r="T229" s="14">
        <f>I229/要介護認定者数!I228</f>
        <v>2.9895013123359582</v>
      </c>
      <c r="U229" s="14">
        <f>J229/要介護認定者数!J228</f>
        <v>2.059422750424448</v>
      </c>
      <c r="V229" s="27">
        <f>K229/要介護認定者数!K228</f>
        <v>1.0384389095901156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44</v>
      </c>
      <c r="E230" s="147">
        <f t="shared" ref="E230" si="212">SUM(E231:E232)</f>
        <v>245</v>
      </c>
      <c r="F230" s="130">
        <f t="shared" ref="F230" si="213">SUM(F231:F232)</f>
        <v>1033</v>
      </c>
      <c r="G230" s="130">
        <f t="shared" ref="G230" si="214">SUM(G231:G232)</f>
        <v>1041</v>
      </c>
      <c r="H230" s="130">
        <f t="shared" ref="H230" si="215">SUM(H231:H232)</f>
        <v>1459</v>
      </c>
      <c r="I230" s="130">
        <f t="shared" ref="I230" si="216">SUM(I231:I232)</f>
        <v>1679</v>
      </c>
      <c r="J230" s="130">
        <f t="shared" ref="J230" si="217">SUM(J231:J232)</f>
        <v>1330</v>
      </c>
      <c r="K230" s="144">
        <f t="shared" ref="K230" si="218">SUM(K231:K232)</f>
        <v>6831</v>
      </c>
      <c r="M230" s="125" t="s">
        <v>155</v>
      </c>
      <c r="N230" s="122" t="s">
        <v>174</v>
      </c>
      <c r="O230" s="12"/>
      <c r="P230" s="12"/>
      <c r="Q230" s="14">
        <f>F230/要介護認定者数!F229</f>
        <v>1.0207509881422925</v>
      </c>
      <c r="R230" s="14">
        <f>G230/要介護認定者数!G229</f>
        <v>1.2648845686512757</v>
      </c>
      <c r="S230" s="14">
        <f>H230/要介護認定者数!H229</f>
        <v>2.2039274924471299</v>
      </c>
      <c r="T230" s="14">
        <f>I230/要介護認定者数!I229</f>
        <v>2.8554421768707483</v>
      </c>
      <c r="U230" s="14">
        <f>J230/要介護認定者数!J229</f>
        <v>2.5675675675675675</v>
      </c>
      <c r="V230" s="27">
        <f>K230/要介護認定者数!K229</f>
        <v>1.4466327827191867</v>
      </c>
    </row>
    <row r="231" spans="2:24" ht="19.5" customHeight="1" x14ac:dyDescent="0.15">
      <c r="B231" s="125" t="s">
        <v>152</v>
      </c>
      <c r="C231" s="121" t="s">
        <v>33</v>
      </c>
      <c r="D231" s="4">
        <v>44</v>
      </c>
      <c r="E231" s="4">
        <v>222</v>
      </c>
      <c r="F231" s="4">
        <v>515</v>
      </c>
      <c r="G231" s="4">
        <v>743</v>
      </c>
      <c r="H231" s="4">
        <v>847</v>
      </c>
      <c r="I231" s="4">
        <v>660</v>
      </c>
      <c r="J231" s="4">
        <v>862</v>
      </c>
      <c r="K231" s="23">
        <v>3893</v>
      </c>
      <c r="M231" s="51" t="s">
        <v>155</v>
      </c>
      <c r="N231" s="121" t="s">
        <v>33</v>
      </c>
      <c r="O231" s="12"/>
      <c r="P231" s="12"/>
      <c r="Q231" s="14">
        <f>F231/要介護認定者数!F230</f>
        <v>0.64214463840399005</v>
      </c>
      <c r="R231" s="14">
        <f>G231/要介護認定者数!G230</f>
        <v>1.1627543035993739</v>
      </c>
      <c r="S231" s="14">
        <f>H231/要介護認定者数!H230</f>
        <v>1.5484460694698354</v>
      </c>
      <c r="T231" s="14">
        <f>I231/要介護認定者数!I230</f>
        <v>1.3836477987421383</v>
      </c>
      <c r="U231" s="14">
        <f>J231/要介護認定者数!J230</f>
        <v>2.0821256038647342</v>
      </c>
      <c r="V231" s="27">
        <f>K231/要介護認定者数!K230</f>
        <v>1.0059431524547804</v>
      </c>
    </row>
    <row r="232" spans="2:24" ht="19.5" customHeight="1" x14ac:dyDescent="0.15">
      <c r="B232" s="125" t="s">
        <v>152</v>
      </c>
      <c r="C232" s="121" t="s">
        <v>34</v>
      </c>
      <c r="D232" s="4">
        <v>0</v>
      </c>
      <c r="E232" s="4">
        <v>23</v>
      </c>
      <c r="F232" s="4">
        <v>518</v>
      </c>
      <c r="G232" s="4">
        <v>298</v>
      </c>
      <c r="H232" s="4">
        <v>612</v>
      </c>
      <c r="I232" s="4">
        <v>1019</v>
      </c>
      <c r="J232" s="4">
        <v>468</v>
      </c>
      <c r="K232" s="23">
        <v>2938</v>
      </c>
      <c r="M232" s="51" t="s">
        <v>155</v>
      </c>
      <c r="N232" s="121" t="s">
        <v>34</v>
      </c>
      <c r="O232" s="12"/>
      <c r="P232" s="12"/>
      <c r="Q232" s="14">
        <f>F232/要介護認定者数!F231</f>
        <v>2.4666666666666668</v>
      </c>
      <c r="R232" s="14">
        <f>G232/要介護認定者数!G231</f>
        <v>1.6195652173913044</v>
      </c>
      <c r="S232" s="14">
        <f>H232/要介護認定者数!H231</f>
        <v>5.321739130434783</v>
      </c>
      <c r="T232" s="14">
        <f>I232/要介護認定者数!I231</f>
        <v>9.1801801801801801</v>
      </c>
      <c r="U232" s="14">
        <f>J232/要介護認定者数!J231</f>
        <v>4.5</v>
      </c>
      <c r="V232" s="27">
        <f>K232/要介護認定者数!K231</f>
        <v>3.448356807511737</v>
      </c>
    </row>
    <row r="233" spans="2:24" ht="19.5" customHeight="1" x14ac:dyDescent="0.15">
      <c r="B233" s="125" t="s">
        <v>152</v>
      </c>
      <c r="C233" s="122" t="s">
        <v>82</v>
      </c>
      <c r="D233" s="96">
        <f>SUM(D189,D190,D200,D206,D211,D216,D222,D224,D228,D230)</f>
        <v>364</v>
      </c>
      <c r="E233" s="96">
        <f t="shared" ref="E233:K233" si="219">SUM(E189,E190,E200,E206,E211,E216,E222,E224,E228,E230)</f>
        <v>1286</v>
      </c>
      <c r="F233" s="96">
        <f t="shared" si="219"/>
        <v>10306</v>
      </c>
      <c r="G233" s="96">
        <f t="shared" si="219"/>
        <v>18164</v>
      </c>
      <c r="H233" s="96">
        <f t="shared" si="219"/>
        <v>24535</v>
      </c>
      <c r="I233" s="96">
        <f t="shared" si="219"/>
        <v>23907</v>
      </c>
      <c r="J233" s="96">
        <f t="shared" si="219"/>
        <v>21090</v>
      </c>
      <c r="K233" s="107">
        <f t="shared" si="219"/>
        <v>99652</v>
      </c>
      <c r="M233" s="51" t="s">
        <v>155</v>
      </c>
      <c r="N233" s="122" t="s">
        <v>82</v>
      </c>
      <c r="O233" s="12"/>
      <c r="P233" s="12"/>
      <c r="Q233" s="14">
        <f>F233/要介護認定者数!F232</f>
        <v>0.51799356654603945</v>
      </c>
      <c r="R233" s="14">
        <f>G233/要介護認定者数!G232</f>
        <v>1.0139555654795132</v>
      </c>
      <c r="S233" s="14">
        <f>H233/要介護認定者数!H232</f>
        <v>1.8316536020903322</v>
      </c>
      <c r="T233" s="14">
        <f>I233/要介護認定者数!I232</f>
        <v>1.8074393286459514</v>
      </c>
      <c r="U233" s="14">
        <f>J233/要介護認定者数!J232</f>
        <v>2.0706921944035348</v>
      </c>
      <c r="V233" s="27">
        <f>K233/要介護認定者数!K232</f>
        <v>0.96310972368535508</v>
      </c>
      <c r="X233" s="11" t="s">
        <v>158</v>
      </c>
    </row>
    <row r="234" spans="2:24" ht="19.5" customHeight="1" thickBot="1" x14ac:dyDescent="0.2">
      <c r="B234" s="29" t="s">
        <v>152</v>
      </c>
      <c r="C234" s="132" t="s">
        <v>44</v>
      </c>
      <c r="D234" s="5">
        <v>11531</v>
      </c>
      <c r="E234" s="5">
        <v>51658</v>
      </c>
      <c r="F234" s="5">
        <v>466665</v>
      </c>
      <c r="G234" s="5">
        <v>911336</v>
      </c>
      <c r="H234" s="5">
        <v>1223471</v>
      </c>
      <c r="I234" s="5">
        <v>1190347</v>
      </c>
      <c r="J234" s="5">
        <v>1079301</v>
      </c>
      <c r="K234" s="26">
        <v>4934309</v>
      </c>
      <c r="M234" s="29" t="s">
        <v>155</v>
      </c>
      <c r="N234" s="132" t="s">
        <v>44</v>
      </c>
      <c r="O234" s="15"/>
      <c r="P234" s="15"/>
      <c r="Q234" s="79">
        <f>F234/要介護認定者数!F233</f>
        <v>0.42048180178296934</v>
      </c>
      <c r="R234" s="79">
        <f>G234/要介護認定者数!G233</f>
        <v>0.88803744947555918</v>
      </c>
      <c r="S234" s="79">
        <f>H234/要介護認定者数!H233</f>
        <v>1.5975730938026798</v>
      </c>
      <c r="T234" s="79">
        <f>I234/要介護認定者数!I233</f>
        <v>1.6795374858021686</v>
      </c>
      <c r="U234" s="79">
        <f>J234/要介護認定者数!J233</f>
        <v>1.7835971351421027</v>
      </c>
      <c r="V234" s="80">
        <f>K234/要介護認定者数!K233</f>
        <v>0.84520479944857863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2" manualBreakCount="2">
    <brk id="142" max="22" man="1"/>
    <brk id="188" max="22" man="1"/>
  </rowBreaks>
  <colBreaks count="1" manualBreakCount="1">
    <brk id="11" max="1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7"/>
  <sheetViews>
    <sheetView zoomScale="80" zoomScaleNormal="80" workbookViewId="0">
      <selection activeCell="D5" sqref="D5:D6"/>
    </sheetView>
  </sheetViews>
  <sheetFormatPr defaultRowHeight="13.5" x14ac:dyDescent="0.15"/>
  <cols>
    <col min="1" max="1" width="2.375" customWidth="1"/>
    <col min="2" max="2" width="15.75" bestFit="1" customWidth="1"/>
    <col min="3" max="3" width="18" bestFit="1" customWidth="1"/>
    <col min="4" max="4" width="8.75" bestFit="1" customWidth="1"/>
    <col min="5" max="6" width="9" customWidth="1"/>
  </cols>
  <sheetData>
    <row r="2" spans="2:4" x14ac:dyDescent="0.15">
      <c r="B2" t="s">
        <v>47</v>
      </c>
      <c r="C2" s="13" t="s">
        <v>94</v>
      </c>
      <c r="D2" t="s">
        <v>163</v>
      </c>
    </row>
    <row r="3" spans="2:4" x14ac:dyDescent="0.15">
      <c r="B3" t="s">
        <v>48</v>
      </c>
      <c r="C3" s="13" t="s">
        <v>95</v>
      </c>
      <c r="D3" t="s">
        <v>129</v>
      </c>
    </row>
    <row r="4" spans="2:4" x14ac:dyDescent="0.15">
      <c r="B4" t="s">
        <v>49</v>
      </c>
      <c r="C4" s="13" t="s">
        <v>96</v>
      </c>
      <c r="D4" t="s">
        <v>132</v>
      </c>
    </row>
    <row r="5" spans="2:4" x14ac:dyDescent="0.15">
      <c r="B5" t="s">
        <v>50</v>
      </c>
      <c r="C5" s="13" t="s">
        <v>97</v>
      </c>
      <c r="D5" t="s">
        <v>165</v>
      </c>
    </row>
    <row r="6" spans="2:4" x14ac:dyDescent="0.15">
      <c r="B6" t="s">
        <v>51</v>
      </c>
      <c r="C6" s="13" t="s">
        <v>98</v>
      </c>
      <c r="D6" t="s">
        <v>184</v>
      </c>
    </row>
    <row r="7" spans="2:4" x14ac:dyDescent="0.15">
      <c r="B7" t="s">
        <v>52</v>
      </c>
      <c r="C7" s="13" t="s">
        <v>99</v>
      </c>
    </row>
    <row r="8" spans="2:4" x14ac:dyDescent="0.15">
      <c r="B8" t="s">
        <v>53</v>
      </c>
      <c r="C8" s="13" t="s">
        <v>100</v>
      </c>
    </row>
    <row r="9" spans="2:4" x14ac:dyDescent="0.15">
      <c r="B9" t="s">
        <v>54</v>
      </c>
      <c r="C9" s="13" t="s">
        <v>111</v>
      </c>
    </row>
    <row r="10" spans="2:4" x14ac:dyDescent="0.15">
      <c r="B10" t="s">
        <v>55</v>
      </c>
    </row>
    <row r="11" spans="2:4" x14ac:dyDescent="0.15">
      <c r="B11" t="s">
        <v>56</v>
      </c>
    </row>
    <row r="12" spans="2:4" x14ac:dyDescent="0.15">
      <c r="B12" t="s">
        <v>10</v>
      </c>
    </row>
    <row r="13" spans="2:4" x14ac:dyDescent="0.15">
      <c r="B13" t="s">
        <v>57</v>
      </c>
    </row>
    <row r="14" spans="2:4" x14ac:dyDescent="0.15">
      <c r="B14" t="s">
        <v>58</v>
      </c>
    </row>
    <row r="15" spans="2:4" x14ac:dyDescent="0.15">
      <c r="B15" t="s">
        <v>59</v>
      </c>
    </row>
    <row r="16" spans="2:4" x14ac:dyDescent="0.15">
      <c r="B16" t="s">
        <v>60</v>
      </c>
    </row>
    <row r="17" spans="2:2" x14ac:dyDescent="0.15">
      <c r="B17" t="s">
        <v>61</v>
      </c>
    </row>
    <row r="18" spans="2:2" x14ac:dyDescent="0.15">
      <c r="B18" t="s">
        <v>62</v>
      </c>
    </row>
    <row r="19" spans="2:2" x14ac:dyDescent="0.15">
      <c r="B19" t="s">
        <v>63</v>
      </c>
    </row>
    <row r="20" spans="2:2" x14ac:dyDescent="0.15">
      <c r="B20" t="s">
        <v>64</v>
      </c>
    </row>
    <row r="21" spans="2:2" x14ac:dyDescent="0.15">
      <c r="B21" t="s">
        <v>65</v>
      </c>
    </row>
    <row r="22" spans="2:2" x14ac:dyDescent="0.15">
      <c r="B22" t="s">
        <v>66</v>
      </c>
    </row>
    <row r="23" spans="2:2" x14ac:dyDescent="0.15">
      <c r="B23" t="s">
        <v>67</v>
      </c>
    </row>
    <row r="24" spans="2:2" x14ac:dyDescent="0.15">
      <c r="B24" t="s">
        <v>68</v>
      </c>
    </row>
    <row r="25" spans="2:2" x14ac:dyDescent="0.15">
      <c r="B25" t="s">
        <v>69</v>
      </c>
    </row>
    <row r="26" spans="2:2" x14ac:dyDescent="0.15">
      <c r="B26" t="s">
        <v>70</v>
      </c>
    </row>
    <row r="27" spans="2:2" x14ac:dyDescent="0.15">
      <c r="B27" t="s">
        <v>71</v>
      </c>
    </row>
    <row r="28" spans="2:2" x14ac:dyDescent="0.15">
      <c r="B28" t="s">
        <v>72</v>
      </c>
    </row>
    <row r="29" spans="2:2" x14ac:dyDescent="0.15">
      <c r="B29" t="s">
        <v>73</v>
      </c>
    </row>
    <row r="30" spans="2:2" x14ac:dyDescent="0.15">
      <c r="B30" t="s">
        <v>74</v>
      </c>
    </row>
    <row r="31" spans="2:2" x14ac:dyDescent="0.15">
      <c r="B31" t="s">
        <v>75</v>
      </c>
    </row>
    <row r="32" spans="2:2" x14ac:dyDescent="0.15">
      <c r="B32" t="s">
        <v>76</v>
      </c>
    </row>
    <row r="33" spans="2:2" x14ac:dyDescent="0.15">
      <c r="B33" t="s">
        <v>77</v>
      </c>
    </row>
    <row r="34" spans="2:2" x14ac:dyDescent="0.15">
      <c r="B34" t="s">
        <v>78</v>
      </c>
    </row>
    <row r="35" spans="2:2" x14ac:dyDescent="0.15">
      <c r="B35" t="s">
        <v>79</v>
      </c>
    </row>
    <row r="36" spans="2:2" x14ac:dyDescent="0.15">
      <c r="B36" t="s">
        <v>80</v>
      </c>
    </row>
    <row r="37" spans="2:2" x14ac:dyDescent="0.15">
      <c r="B37" t="s">
        <v>166</v>
      </c>
    </row>
    <row r="38" spans="2:2" x14ac:dyDescent="0.15">
      <c r="B38" t="s">
        <v>167</v>
      </c>
    </row>
    <row r="39" spans="2:2" x14ac:dyDescent="0.15">
      <c r="B39" t="s">
        <v>168</v>
      </c>
    </row>
    <row r="40" spans="2:2" x14ac:dyDescent="0.15">
      <c r="B40" t="s">
        <v>169</v>
      </c>
    </row>
    <row r="41" spans="2:2" x14ac:dyDescent="0.15">
      <c r="B41" t="s">
        <v>170</v>
      </c>
    </row>
    <row r="42" spans="2:2" x14ac:dyDescent="0.15">
      <c r="B42" t="s">
        <v>171</v>
      </c>
    </row>
    <row r="43" spans="2:2" x14ac:dyDescent="0.15">
      <c r="B43" t="s">
        <v>172</v>
      </c>
    </row>
    <row r="44" spans="2:2" x14ac:dyDescent="0.15">
      <c r="B44" t="s">
        <v>173</v>
      </c>
    </row>
    <row r="45" spans="2:2" x14ac:dyDescent="0.15">
      <c r="B45" t="s">
        <v>174</v>
      </c>
    </row>
    <row r="46" spans="2:2" x14ac:dyDescent="0.15">
      <c r="B46" t="s">
        <v>81</v>
      </c>
    </row>
    <row r="47" spans="2:2" x14ac:dyDescent="0.15">
      <c r="B47" t="s">
        <v>83</v>
      </c>
    </row>
  </sheetData>
  <sheetProtection password="E9BF" sheet="1" selectLockedCells="1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41"/>
  <sheetViews>
    <sheetView view="pageBreakPreview" zoomScale="70" zoomScaleNormal="60" zoomScaleSheetLayoutView="70" workbookViewId="0">
      <selection activeCell="D18" sqref="D18"/>
    </sheetView>
  </sheetViews>
  <sheetFormatPr defaultRowHeight="13.5" x14ac:dyDescent="0.15"/>
  <cols>
    <col min="1" max="1" width="2.75" style="11" customWidth="1"/>
    <col min="2" max="2" width="11.375" style="11" bestFit="1" customWidth="1"/>
    <col min="3" max="3" width="15.5" style="11" bestFit="1" customWidth="1"/>
    <col min="4" max="4" width="10.25" style="11" customWidth="1"/>
    <col min="5" max="5" width="9.875" style="11" bestFit="1" customWidth="1"/>
    <col min="6" max="7" width="11.625" style="11" bestFit="1" customWidth="1"/>
    <col min="8" max="9" width="9.875" style="11" bestFit="1" customWidth="1"/>
    <col min="10" max="10" width="9.875" style="11" customWidth="1"/>
    <col min="11" max="11" width="11.625" style="11" bestFit="1" customWidth="1"/>
    <col min="12" max="12" width="1.875" style="11" customWidth="1"/>
    <col min="13" max="16384" width="9" style="11"/>
  </cols>
  <sheetData>
    <row r="2" spans="2:11" ht="14.25" thickBot="1" x14ac:dyDescent="0.2">
      <c r="D2" s="16" t="s">
        <v>135</v>
      </c>
    </row>
    <row r="3" spans="2:11" ht="33.75" customHeight="1" thickTop="1" thickBot="1" x14ac:dyDescent="0.2">
      <c r="B3" s="45" t="s">
        <v>130</v>
      </c>
      <c r="C3" s="6" t="s">
        <v>133</v>
      </c>
      <c r="D3" s="66" t="s">
        <v>84</v>
      </c>
      <c r="E3" s="67" t="s">
        <v>85</v>
      </c>
      <c r="F3" s="67" t="s">
        <v>86</v>
      </c>
      <c r="G3" s="67" t="s">
        <v>87</v>
      </c>
      <c r="H3" s="67" t="s">
        <v>88</v>
      </c>
      <c r="I3" s="67" t="s">
        <v>89</v>
      </c>
      <c r="J3" s="67" t="s">
        <v>90</v>
      </c>
      <c r="K3" s="71" t="s">
        <v>91</v>
      </c>
    </row>
    <row r="4" spans="2:11" ht="19.5" customHeight="1" thickTop="1" x14ac:dyDescent="0.15">
      <c r="B4" s="158" t="s">
        <v>178</v>
      </c>
      <c r="C4" s="138" t="s">
        <v>0</v>
      </c>
      <c r="D4" s="187">
        <v>10194</v>
      </c>
      <c r="E4" s="188">
        <v>4583</v>
      </c>
      <c r="F4" s="188">
        <v>10055</v>
      </c>
      <c r="G4" s="188">
        <v>6279</v>
      </c>
      <c r="H4" s="188">
        <v>4580</v>
      </c>
      <c r="I4" s="188">
        <v>5161</v>
      </c>
      <c r="J4" s="188">
        <v>3660</v>
      </c>
      <c r="K4" s="87">
        <f>SUM(D4:J4)</f>
        <v>44512</v>
      </c>
    </row>
    <row r="5" spans="2:11" ht="19.5" customHeight="1" x14ac:dyDescent="0.15">
      <c r="B5" s="43" t="s">
        <v>178</v>
      </c>
      <c r="C5" s="68" t="s">
        <v>166</v>
      </c>
      <c r="D5" s="139">
        <f>SUM(D6:D14)</f>
        <v>654</v>
      </c>
      <c r="E5" s="140">
        <f t="shared" ref="E5" si="0">SUM(E6:E14)</f>
        <v>1379</v>
      </c>
      <c r="F5" s="140">
        <f t="shared" ref="F5" si="1">SUM(F6:F14)</f>
        <v>1394</v>
      </c>
      <c r="G5" s="140">
        <f t="shared" ref="G5" si="2">SUM(G6:G14)</f>
        <v>1948</v>
      </c>
      <c r="H5" s="140">
        <f t="shared" ref="H5" si="3">SUM(H6:H14)</f>
        <v>1582</v>
      </c>
      <c r="I5" s="140">
        <f t="shared" ref="I5" si="4">SUM(I6:I14)</f>
        <v>1374</v>
      </c>
      <c r="J5" s="140">
        <f t="shared" ref="J5" si="5">SUM(J6:J14)</f>
        <v>906</v>
      </c>
      <c r="K5" s="186">
        <f>SUM(D5:J5)</f>
        <v>9237</v>
      </c>
    </row>
    <row r="6" spans="2:11" ht="19.5" customHeight="1" x14ac:dyDescent="0.15">
      <c r="B6" s="43" t="s">
        <v>178</v>
      </c>
      <c r="C6" s="68" t="s">
        <v>1</v>
      </c>
      <c r="D6" s="88">
        <v>113</v>
      </c>
      <c r="E6" s="89">
        <v>243</v>
      </c>
      <c r="F6" s="89">
        <v>295</v>
      </c>
      <c r="G6" s="89">
        <v>457</v>
      </c>
      <c r="H6" s="89">
        <v>332</v>
      </c>
      <c r="I6" s="89">
        <v>265</v>
      </c>
      <c r="J6" s="89">
        <v>220</v>
      </c>
      <c r="K6" s="186">
        <f t="shared" ref="K6:K47" si="6">SUM(D6:J6)</f>
        <v>1925</v>
      </c>
    </row>
    <row r="7" spans="2:11" ht="19.5" customHeight="1" x14ac:dyDescent="0.15">
      <c r="B7" s="43" t="s">
        <v>178</v>
      </c>
      <c r="C7" s="68" t="s">
        <v>2</v>
      </c>
      <c r="D7" s="88">
        <v>23</v>
      </c>
      <c r="E7" s="89">
        <v>112</v>
      </c>
      <c r="F7" s="89">
        <v>68</v>
      </c>
      <c r="G7" s="89">
        <v>155</v>
      </c>
      <c r="H7" s="89">
        <v>132</v>
      </c>
      <c r="I7" s="89">
        <v>87</v>
      </c>
      <c r="J7" s="89">
        <v>66</v>
      </c>
      <c r="K7" s="186">
        <f t="shared" si="6"/>
        <v>643</v>
      </c>
    </row>
    <row r="8" spans="2:11" ht="19.5" customHeight="1" x14ac:dyDescent="0.15">
      <c r="B8" s="43" t="s">
        <v>178</v>
      </c>
      <c r="C8" s="68" t="s">
        <v>3</v>
      </c>
      <c r="D8" s="88">
        <v>9</v>
      </c>
      <c r="E8" s="89">
        <v>49</v>
      </c>
      <c r="F8" s="89">
        <v>15</v>
      </c>
      <c r="G8" s="89">
        <v>34</v>
      </c>
      <c r="H8" s="89">
        <v>30</v>
      </c>
      <c r="I8" s="89">
        <v>26</v>
      </c>
      <c r="J8" s="89">
        <v>21</v>
      </c>
      <c r="K8" s="186">
        <f t="shared" si="6"/>
        <v>184</v>
      </c>
    </row>
    <row r="9" spans="2:11" ht="19.5" customHeight="1" x14ac:dyDescent="0.15">
      <c r="B9" s="43" t="s">
        <v>178</v>
      </c>
      <c r="C9" s="68" t="s">
        <v>4</v>
      </c>
      <c r="D9" s="88">
        <v>96</v>
      </c>
      <c r="E9" s="89">
        <v>95</v>
      </c>
      <c r="F9" s="89">
        <v>173</v>
      </c>
      <c r="G9" s="89">
        <v>118</v>
      </c>
      <c r="H9" s="89">
        <v>89</v>
      </c>
      <c r="I9" s="89">
        <v>94</v>
      </c>
      <c r="J9" s="89">
        <v>51</v>
      </c>
      <c r="K9" s="186">
        <f t="shared" si="6"/>
        <v>716</v>
      </c>
    </row>
    <row r="10" spans="2:11" ht="19.5" customHeight="1" x14ac:dyDescent="0.15">
      <c r="B10" s="43" t="s">
        <v>178</v>
      </c>
      <c r="C10" s="68" t="s">
        <v>5</v>
      </c>
      <c r="D10" s="88">
        <v>36</v>
      </c>
      <c r="E10" s="89">
        <v>85</v>
      </c>
      <c r="F10" s="89">
        <v>72</v>
      </c>
      <c r="G10" s="89">
        <v>157</v>
      </c>
      <c r="H10" s="89">
        <v>89</v>
      </c>
      <c r="I10" s="89">
        <v>99</v>
      </c>
      <c r="J10" s="89">
        <v>66</v>
      </c>
      <c r="K10" s="186">
        <f t="shared" si="6"/>
        <v>604</v>
      </c>
    </row>
    <row r="11" spans="2:11" ht="19.5" customHeight="1" x14ac:dyDescent="0.15">
      <c r="B11" s="43" t="s">
        <v>178</v>
      </c>
      <c r="C11" s="68" t="s">
        <v>6</v>
      </c>
      <c r="D11" s="88">
        <v>107</v>
      </c>
      <c r="E11" s="89">
        <v>258</v>
      </c>
      <c r="F11" s="89">
        <v>181</v>
      </c>
      <c r="G11" s="89">
        <v>353</v>
      </c>
      <c r="H11" s="89">
        <v>304</v>
      </c>
      <c r="I11" s="89">
        <v>273</v>
      </c>
      <c r="J11" s="89">
        <v>155</v>
      </c>
      <c r="K11" s="186">
        <f t="shared" si="6"/>
        <v>1631</v>
      </c>
    </row>
    <row r="12" spans="2:11" ht="19.5" customHeight="1" x14ac:dyDescent="0.15">
      <c r="B12" s="43" t="s">
        <v>178</v>
      </c>
      <c r="C12" s="68" t="s">
        <v>7</v>
      </c>
      <c r="D12" s="88">
        <v>19</v>
      </c>
      <c r="E12" s="89">
        <v>73</v>
      </c>
      <c r="F12" s="89">
        <v>81</v>
      </c>
      <c r="G12" s="89">
        <v>117</v>
      </c>
      <c r="H12" s="89">
        <v>118</v>
      </c>
      <c r="I12" s="89">
        <v>89</v>
      </c>
      <c r="J12" s="89">
        <v>47</v>
      </c>
      <c r="K12" s="186">
        <f t="shared" si="6"/>
        <v>544</v>
      </c>
    </row>
    <row r="13" spans="2:11" ht="19.5" customHeight="1" x14ac:dyDescent="0.15">
      <c r="B13" s="43" t="s">
        <v>178</v>
      </c>
      <c r="C13" s="68" t="s">
        <v>8</v>
      </c>
      <c r="D13" s="88">
        <v>180</v>
      </c>
      <c r="E13" s="89">
        <v>271</v>
      </c>
      <c r="F13" s="89">
        <v>337</v>
      </c>
      <c r="G13" s="89">
        <v>308</v>
      </c>
      <c r="H13" s="89">
        <v>270</v>
      </c>
      <c r="I13" s="89">
        <v>267</v>
      </c>
      <c r="J13" s="89">
        <v>151</v>
      </c>
      <c r="K13" s="186">
        <f t="shared" si="6"/>
        <v>1784</v>
      </c>
    </row>
    <row r="14" spans="2:11" ht="19.5" customHeight="1" x14ac:dyDescent="0.15">
      <c r="B14" s="43" t="s">
        <v>178</v>
      </c>
      <c r="C14" s="68" t="s">
        <v>9</v>
      </c>
      <c r="D14" s="88">
        <v>71</v>
      </c>
      <c r="E14" s="89">
        <v>193</v>
      </c>
      <c r="F14" s="89">
        <v>172</v>
      </c>
      <c r="G14" s="89">
        <v>249</v>
      </c>
      <c r="H14" s="89">
        <v>218</v>
      </c>
      <c r="I14" s="89">
        <v>174</v>
      </c>
      <c r="J14" s="89">
        <v>129</v>
      </c>
      <c r="K14" s="186">
        <f t="shared" si="6"/>
        <v>1206</v>
      </c>
    </row>
    <row r="15" spans="2:11" ht="19.5" customHeight="1" x14ac:dyDescent="0.15">
      <c r="B15" s="43" t="s">
        <v>178</v>
      </c>
      <c r="C15" s="68" t="s">
        <v>167</v>
      </c>
      <c r="D15" s="88">
        <f>SUM(D16:D20)</f>
        <v>968</v>
      </c>
      <c r="E15" s="89">
        <f t="shared" ref="E15" si="7">SUM(E16:E20)</f>
        <v>905</v>
      </c>
      <c r="F15" s="89">
        <f t="shared" ref="F15" si="8">SUM(F16:F20)</f>
        <v>1752</v>
      </c>
      <c r="G15" s="89">
        <f t="shared" ref="G15" si="9">SUM(G16:G20)</f>
        <v>1679</v>
      </c>
      <c r="H15" s="89">
        <f t="shared" ref="H15" si="10">SUM(H16:H20)</f>
        <v>1142</v>
      </c>
      <c r="I15" s="89">
        <f t="shared" ref="I15" si="11">SUM(I16:I20)</f>
        <v>1031</v>
      </c>
      <c r="J15" s="89">
        <f t="shared" ref="J15" si="12">SUM(J16:J20)</f>
        <v>867</v>
      </c>
      <c r="K15" s="186">
        <f t="shared" si="6"/>
        <v>8344</v>
      </c>
    </row>
    <row r="16" spans="2:11" ht="19.5" customHeight="1" x14ac:dyDescent="0.15">
      <c r="B16" s="43" t="s">
        <v>178</v>
      </c>
      <c r="C16" s="68" t="s">
        <v>10</v>
      </c>
      <c r="D16" s="88">
        <v>455</v>
      </c>
      <c r="E16" s="89">
        <v>326</v>
      </c>
      <c r="F16" s="89">
        <v>670</v>
      </c>
      <c r="G16" s="89">
        <v>540</v>
      </c>
      <c r="H16" s="89">
        <v>392</v>
      </c>
      <c r="I16" s="89">
        <v>364</v>
      </c>
      <c r="J16" s="89">
        <v>309</v>
      </c>
      <c r="K16" s="186">
        <f t="shared" si="6"/>
        <v>3056</v>
      </c>
    </row>
    <row r="17" spans="2:11" ht="19.5" customHeight="1" x14ac:dyDescent="0.15">
      <c r="B17" s="43" t="s">
        <v>178</v>
      </c>
      <c r="C17" s="68" t="s">
        <v>11</v>
      </c>
      <c r="D17" s="88">
        <v>306</v>
      </c>
      <c r="E17" s="89">
        <v>269</v>
      </c>
      <c r="F17" s="89">
        <v>490</v>
      </c>
      <c r="G17" s="89">
        <v>466</v>
      </c>
      <c r="H17" s="89">
        <v>290</v>
      </c>
      <c r="I17" s="89">
        <v>246</v>
      </c>
      <c r="J17" s="89">
        <v>242</v>
      </c>
      <c r="K17" s="186">
        <f t="shared" si="6"/>
        <v>2309</v>
      </c>
    </row>
    <row r="18" spans="2:11" ht="19.5" customHeight="1" x14ac:dyDescent="0.15">
      <c r="B18" s="43" t="s">
        <v>178</v>
      </c>
      <c r="C18" s="68" t="s">
        <v>12</v>
      </c>
      <c r="D18" s="88">
        <v>85</v>
      </c>
      <c r="E18" s="89">
        <v>99</v>
      </c>
      <c r="F18" s="89">
        <v>206</v>
      </c>
      <c r="G18" s="89">
        <v>192</v>
      </c>
      <c r="H18" s="89">
        <v>133</v>
      </c>
      <c r="I18" s="89">
        <v>122</v>
      </c>
      <c r="J18" s="89">
        <v>118</v>
      </c>
      <c r="K18" s="186">
        <f t="shared" si="6"/>
        <v>955</v>
      </c>
    </row>
    <row r="19" spans="2:11" ht="19.5" customHeight="1" x14ac:dyDescent="0.15">
      <c r="B19" s="43" t="s">
        <v>178</v>
      </c>
      <c r="C19" s="68" t="s">
        <v>13</v>
      </c>
      <c r="D19" s="88">
        <v>22</v>
      </c>
      <c r="E19" s="89">
        <v>80</v>
      </c>
      <c r="F19" s="89">
        <v>140</v>
      </c>
      <c r="G19" s="89">
        <v>273</v>
      </c>
      <c r="H19" s="89">
        <v>168</v>
      </c>
      <c r="I19" s="89">
        <v>124</v>
      </c>
      <c r="J19" s="89">
        <v>105</v>
      </c>
      <c r="K19" s="186">
        <f t="shared" si="6"/>
        <v>912</v>
      </c>
    </row>
    <row r="20" spans="2:11" ht="19.5" customHeight="1" x14ac:dyDescent="0.15">
      <c r="B20" s="43" t="s">
        <v>178</v>
      </c>
      <c r="C20" s="68" t="s">
        <v>14</v>
      </c>
      <c r="D20" s="88">
        <v>100</v>
      </c>
      <c r="E20" s="89">
        <v>131</v>
      </c>
      <c r="F20" s="89">
        <v>246</v>
      </c>
      <c r="G20" s="89">
        <v>208</v>
      </c>
      <c r="H20" s="89">
        <v>159</v>
      </c>
      <c r="I20" s="89">
        <v>175</v>
      </c>
      <c r="J20" s="89">
        <v>93</v>
      </c>
      <c r="K20" s="186">
        <f t="shared" si="6"/>
        <v>1112</v>
      </c>
    </row>
    <row r="21" spans="2:11" ht="19.5" customHeight="1" x14ac:dyDescent="0.15">
      <c r="B21" s="43" t="s">
        <v>178</v>
      </c>
      <c r="C21" s="68" t="s">
        <v>168</v>
      </c>
      <c r="D21" s="88">
        <f>SUM(D22:D25)</f>
        <v>781</v>
      </c>
      <c r="E21" s="89">
        <f t="shared" ref="E21" si="13">SUM(E22:E25)</f>
        <v>1089</v>
      </c>
      <c r="F21" s="89">
        <f t="shared" ref="F21" si="14">SUM(F22:F25)</f>
        <v>1531</v>
      </c>
      <c r="G21" s="89">
        <f t="shared" ref="G21" si="15">SUM(G22:G25)</f>
        <v>1483</v>
      </c>
      <c r="H21" s="89">
        <f t="shared" ref="H21" si="16">SUM(H22:H25)</f>
        <v>1096</v>
      </c>
      <c r="I21" s="89">
        <f t="shared" ref="I21" si="17">SUM(I22:I25)</f>
        <v>969</v>
      </c>
      <c r="J21" s="89">
        <f t="shared" ref="J21" si="18">SUM(J22:J25)</f>
        <v>695</v>
      </c>
      <c r="K21" s="186">
        <f t="shared" si="6"/>
        <v>7644</v>
      </c>
    </row>
    <row r="22" spans="2:11" ht="19.5" customHeight="1" x14ac:dyDescent="0.15">
      <c r="B22" s="43" t="s">
        <v>178</v>
      </c>
      <c r="C22" s="68" t="s">
        <v>15</v>
      </c>
      <c r="D22" s="88">
        <v>429</v>
      </c>
      <c r="E22" s="89">
        <v>453</v>
      </c>
      <c r="F22" s="89">
        <v>626</v>
      </c>
      <c r="G22" s="89">
        <v>507</v>
      </c>
      <c r="H22" s="89">
        <v>351</v>
      </c>
      <c r="I22" s="89">
        <v>379</v>
      </c>
      <c r="J22" s="89">
        <v>252</v>
      </c>
      <c r="K22" s="186">
        <f t="shared" si="6"/>
        <v>2997</v>
      </c>
    </row>
    <row r="23" spans="2:11" ht="19.5" customHeight="1" x14ac:dyDescent="0.15">
      <c r="B23" s="43" t="s">
        <v>178</v>
      </c>
      <c r="C23" s="68" t="s">
        <v>16</v>
      </c>
      <c r="D23" s="88">
        <v>133</v>
      </c>
      <c r="E23" s="89">
        <v>319</v>
      </c>
      <c r="F23" s="89">
        <v>355</v>
      </c>
      <c r="G23" s="89">
        <v>389</v>
      </c>
      <c r="H23" s="89">
        <v>299</v>
      </c>
      <c r="I23" s="89">
        <v>249</v>
      </c>
      <c r="J23" s="89">
        <v>145</v>
      </c>
      <c r="K23" s="186">
        <f t="shared" si="6"/>
        <v>1889</v>
      </c>
    </row>
    <row r="24" spans="2:11" ht="19.5" customHeight="1" x14ac:dyDescent="0.15">
      <c r="B24" s="43" t="s">
        <v>178</v>
      </c>
      <c r="C24" s="68" t="s">
        <v>17</v>
      </c>
      <c r="D24" s="88">
        <v>166</v>
      </c>
      <c r="E24" s="89">
        <v>222</v>
      </c>
      <c r="F24" s="89">
        <v>345</v>
      </c>
      <c r="G24" s="89">
        <v>387</v>
      </c>
      <c r="H24" s="89">
        <v>288</v>
      </c>
      <c r="I24" s="89">
        <v>224</v>
      </c>
      <c r="J24" s="89">
        <v>192</v>
      </c>
      <c r="K24" s="186">
        <f t="shared" si="6"/>
        <v>1824</v>
      </c>
    </row>
    <row r="25" spans="2:11" ht="19.5" customHeight="1" x14ac:dyDescent="0.15">
      <c r="B25" s="43" t="s">
        <v>178</v>
      </c>
      <c r="C25" s="68" t="s">
        <v>18</v>
      </c>
      <c r="D25" s="88">
        <v>53</v>
      </c>
      <c r="E25" s="89">
        <v>95</v>
      </c>
      <c r="F25" s="89">
        <v>205</v>
      </c>
      <c r="G25" s="89">
        <v>200</v>
      </c>
      <c r="H25" s="89">
        <v>158</v>
      </c>
      <c r="I25" s="89">
        <v>117</v>
      </c>
      <c r="J25" s="89">
        <v>106</v>
      </c>
      <c r="K25" s="186">
        <f t="shared" si="6"/>
        <v>934</v>
      </c>
    </row>
    <row r="26" spans="2:11" ht="19.5" customHeight="1" x14ac:dyDescent="0.15">
      <c r="B26" s="43" t="s">
        <v>178</v>
      </c>
      <c r="C26" s="68" t="s">
        <v>169</v>
      </c>
      <c r="D26" s="88">
        <f>SUM(D27:D30)</f>
        <v>293</v>
      </c>
      <c r="E26" s="89">
        <f t="shared" ref="E26" si="19">SUM(E27:E30)</f>
        <v>386</v>
      </c>
      <c r="F26" s="89">
        <f t="shared" ref="F26" si="20">SUM(F27:F30)</f>
        <v>678</v>
      </c>
      <c r="G26" s="89">
        <f t="shared" ref="G26" si="21">SUM(G27:G30)</f>
        <v>723</v>
      </c>
      <c r="H26" s="89">
        <f t="shared" ref="H26" si="22">SUM(H27:H30)</f>
        <v>540</v>
      </c>
      <c r="I26" s="89">
        <f t="shared" ref="I26" si="23">SUM(I27:I30)</f>
        <v>446</v>
      </c>
      <c r="J26" s="89">
        <f t="shared" ref="J26" si="24">SUM(J27:J30)</f>
        <v>337</v>
      </c>
      <c r="K26" s="186">
        <f t="shared" si="6"/>
        <v>3403</v>
      </c>
    </row>
    <row r="27" spans="2:11" ht="19.5" customHeight="1" x14ac:dyDescent="0.15">
      <c r="B27" s="43" t="s">
        <v>178</v>
      </c>
      <c r="C27" s="68" t="s">
        <v>19</v>
      </c>
      <c r="D27" s="88">
        <v>96</v>
      </c>
      <c r="E27" s="89">
        <v>125</v>
      </c>
      <c r="F27" s="89">
        <v>191</v>
      </c>
      <c r="G27" s="89">
        <v>231</v>
      </c>
      <c r="H27" s="89">
        <v>186</v>
      </c>
      <c r="I27" s="89">
        <v>163</v>
      </c>
      <c r="J27" s="89">
        <v>119</v>
      </c>
      <c r="K27" s="186">
        <f t="shared" si="6"/>
        <v>1111</v>
      </c>
    </row>
    <row r="28" spans="2:11" ht="19.5" customHeight="1" x14ac:dyDescent="0.15">
      <c r="B28" s="43" t="s">
        <v>178</v>
      </c>
      <c r="C28" s="68" t="s">
        <v>20</v>
      </c>
      <c r="D28" s="88">
        <v>49</v>
      </c>
      <c r="E28" s="89">
        <v>55</v>
      </c>
      <c r="F28" s="89">
        <v>125</v>
      </c>
      <c r="G28" s="89">
        <v>125</v>
      </c>
      <c r="H28" s="89">
        <v>91</v>
      </c>
      <c r="I28" s="89">
        <v>84</v>
      </c>
      <c r="J28" s="89">
        <v>37</v>
      </c>
      <c r="K28" s="186">
        <f t="shared" si="6"/>
        <v>566</v>
      </c>
    </row>
    <row r="29" spans="2:11" ht="19.5" customHeight="1" x14ac:dyDescent="0.15">
      <c r="B29" s="43" t="s">
        <v>178</v>
      </c>
      <c r="C29" s="68" t="s">
        <v>179</v>
      </c>
      <c r="D29" s="88">
        <v>119</v>
      </c>
      <c r="E29" s="89">
        <v>170</v>
      </c>
      <c r="F29" s="89">
        <v>296</v>
      </c>
      <c r="G29" s="89">
        <v>307</v>
      </c>
      <c r="H29" s="89">
        <v>206</v>
      </c>
      <c r="I29" s="89">
        <v>166</v>
      </c>
      <c r="J29" s="89">
        <v>142</v>
      </c>
      <c r="K29" s="186">
        <f t="shared" si="6"/>
        <v>1406</v>
      </c>
    </row>
    <row r="30" spans="2:11" ht="19.5" customHeight="1" x14ac:dyDescent="0.15">
      <c r="B30" s="43" t="s">
        <v>178</v>
      </c>
      <c r="C30" s="68" t="s">
        <v>22</v>
      </c>
      <c r="D30" s="88">
        <v>29</v>
      </c>
      <c r="E30" s="89">
        <v>36</v>
      </c>
      <c r="F30" s="89">
        <v>66</v>
      </c>
      <c r="G30" s="89">
        <v>60</v>
      </c>
      <c r="H30" s="89">
        <v>57</v>
      </c>
      <c r="I30" s="89">
        <v>33</v>
      </c>
      <c r="J30" s="89">
        <v>39</v>
      </c>
      <c r="K30" s="186">
        <f t="shared" si="6"/>
        <v>320</v>
      </c>
    </row>
    <row r="31" spans="2:11" ht="19.5" customHeight="1" x14ac:dyDescent="0.15">
      <c r="B31" s="43" t="s">
        <v>178</v>
      </c>
      <c r="C31" s="68" t="s">
        <v>170</v>
      </c>
      <c r="D31" s="88">
        <f>SUM(D32:D36)</f>
        <v>1332</v>
      </c>
      <c r="E31" s="89">
        <f t="shared" ref="E31:J31" si="25">SUM(E32:E36)</f>
        <v>1159</v>
      </c>
      <c r="F31" s="89">
        <f t="shared" si="25"/>
        <v>2972</v>
      </c>
      <c r="G31" s="89">
        <f t="shared" si="25"/>
        <v>2016</v>
      </c>
      <c r="H31" s="89">
        <f t="shared" si="25"/>
        <v>1572</v>
      </c>
      <c r="I31" s="89">
        <f t="shared" si="25"/>
        <v>1842</v>
      </c>
      <c r="J31" s="89">
        <f t="shared" si="25"/>
        <v>1215</v>
      </c>
      <c r="K31" s="186">
        <f t="shared" si="6"/>
        <v>12108</v>
      </c>
    </row>
    <row r="32" spans="2:11" ht="19.5" customHeight="1" x14ac:dyDescent="0.15">
      <c r="B32" s="43" t="s">
        <v>178</v>
      </c>
      <c r="C32" s="68" t="s">
        <v>23</v>
      </c>
      <c r="D32" s="88">
        <v>888</v>
      </c>
      <c r="E32" s="89">
        <v>801</v>
      </c>
      <c r="F32" s="89">
        <v>2090</v>
      </c>
      <c r="G32" s="89">
        <v>1146</v>
      </c>
      <c r="H32" s="89">
        <v>859</v>
      </c>
      <c r="I32" s="89">
        <v>1131</v>
      </c>
      <c r="J32" s="89">
        <v>722</v>
      </c>
      <c r="K32" s="186">
        <f t="shared" si="6"/>
        <v>7637</v>
      </c>
    </row>
    <row r="33" spans="2:11" ht="19.5" customHeight="1" x14ac:dyDescent="0.15">
      <c r="B33" s="43" t="s">
        <v>178</v>
      </c>
      <c r="C33" s="68" t="s">
        <v>24</v>
      </c>
      <c r="D33" s="88">
        <v>19</v>
      </c>
      <c r="E33" s="89">
        <v>32</v>
      </c>
      <c r="F33" s="89">
        <v>82</v>
      </c>
      <c r="G33" s="89">
        <v>93</v>
      </c>
      <c r="H33" s="89">
        <v>82</v>
      </c>
      <c r="I33" s="89">
        <v>51</v>
      </c>
      <c r="J33" s="89">
        <v>53</v>
      </c>
      <c r="K33" s="186">
        <f t="shared" si="6"/>
        <v>412</v>
      </c>
    </row>
    <row r="34" spans="2:11" ht="19.5" customHeight="1" x14ac:dyDescent="0.15">
      <c r="B34" s="43" t="s">
        <v>178</v>
      </c>
      <c r="C34" s="68" t="s">
        <v>25</v>
      </c>
      <c r="D34" s="88">
        <v>43</v>
      </c>
      <c r="E34" s="89">
        <v>80</v>
      </c>
      <c r="F34" s="89">
        <v>278</v>
      </c>
      <c r="G34" s="89">
        <v>429</v>
      </c>
      <c r="H34" s="89">
        <v>323</v>
      </c>
      <c r="I34" s="89">
        <v>279</v>
      </c>
      <c r="J34" s="89">
        <v>183</v>
      </c>
      <c r="K34" s="186">
        <f t="shared" si="6"/>
        <v>1615</v>
      </c>
    </row>
    <row r="35" spans="2:11" ht="19.5" customHeight="1" x14ac:dyDescent="0.15">
      <c r="B35" s="43" t="s">
        <v>178</v>
      </c>
      <c r="C35" s="68" t="s">
        <v>26</v>
      </c>
      <c r="D35" s="88">
        <v>88</v>
      </c>
      <c r="E35" s="89">
        <v>125</v>
      </c>
      <c r="F35" s="89">
        <v>190</v>
      </c>
      <c r="G35" s="89">
        <v>182</v>
      </c>
      <c r="H35" s="89">
        <v>151</v>
      </c>
      <c r="I35" s="89">
        <v>147</v>
      </c>
      <c r="J35" s="89">
        <v>112</v>
      </c>
      <c r="K35" s="186">
        <f t="shared" si="6"/>
        <v>995</v>
      </c>
    </row>
    <row r="36" spans="2:11" ht="19.5" customHeight="1" x14ac:dyDescent="0.15">
      <c r="B36" s="43" t="s">
        <v>178</v>
      </c>
      <c r="C36" s="68" t="s">
        <v>27</v>
      </c>
      <c r="D36" s="88">
        <v>294</v>
      </c>
      <c r="E36" s="89">
        <v>121</v>
      </c>
      <c r="F36" s="89">
        <v>332</v>
      </c>
      <c r="G36" s="89">
        <v>166</v>
      </c>
      <c r="H36" s="89">
        <v>157</v>
      </c>
      <c r="I36" s="89">
        <v>234</v>
      </c>
      <c r="J36" s="89">
        <v>145</v>
      </c>
      <c r="K36" s="186">
        <f t="shared" si="6"/>
        <v>1449</v>
      </c>
    </row>
    <row r="37" spans="2:11" ht="19.5" customHeight="1" x14ac:dyDescent="0.15">
      <c r="B37" s="43" t="s">
        <v>178</v>
      </c>
      <c r="C37" s="68" t="s">
        <v>171</v>
      </c>
      <c r="D37" s="88">
        <f>SUM(D38)</f>
        <v>750</v>
      </c>
      <c r="E37" s="89">
        <f t="shared" ref="E37" si="26">SUM(E38)</f>
        <v>585</v>
      </c>
      <c r="F37" s="89">
        <f t="shared" ref="F37" si="27">SUM(F38)</f>
        <v>1239</v>
      </c>
      <c r="G37" s="89">
        <f t="shared" ref="G37" si="28">SUM(G38)</f>
        <v>1043</v>
      </c>
      <c r="H37" s="89">
        <f t="shared" ref="H37" si="29">SUM(H38)</f>
        <v>691</v>
      </c>
      <c r="I37" s="89">
        <f t="shared" ref="I37" si="30">SUM(I38)</f>
        <v>883</v>
      </c>
      <c r="J37" s="89">
        <f t="shared" ref="J37" si="31">SUM(J38)</f>
        <v>604</v>
      </c>
      <c r="K37" s="186">
        <f t="shared" si="6"/>
        <v>5795</v>
      </c>
    </row>
    <row r="38" spans="2:11" ht="19.5" customHeight="1" x14ac:dyDescent="0.15">
      <c r="B38" s="43" t="s">
        <v>178</v>
      </c>
      <c r="C38" s="68" t="s">
        <v>28</v>
      </c>
      <c r="D38" s="88">
        <v>750</v>
      </c>
      <c r="E38" s="89">
        <v>585</v>
      </c>
      <c r="F38" s="89">
        <v>1239</v>
      </c>
      <c r="G38" s="89">
        <v>1043</v>
      </c>
      <c r="H38" s="89">
        <v>691</v>
      </c>
      <c r="I38" s="89">
        <v>883</v>
      </c>
      <c r="J38" s="89">
        <v>604</v>
      </c>
      <c r="K38" s="186">
        <f t="shared" si="6"/>
        <v>5795</v>
      </c>
    </row>
    <row r="39" spans="2:11" ht="19.5" customHeight="1" x14ac:dyDescent="0.15">
      <c r="B39" s="43" t="s">
        <v>178</v>
      </c>
      <c r="C39" s="68" t="s">
        <v>172</v>
      </c>
      <c r="D39" s="88">
        <f>SUM(D40:D42)</f>
        <v>2089</v>
      </c>
      <c r="E39" s="89">
        <f t="shared" ref="E39" si="32">SUM(E40:E42)</f>
        <v>2144</v>
      </c>
      <c r="F39" s="89">
        <f t="shared" ref="F39" si="33">SUM(F40:F42)</f>
        <v>2003</v>
      </c>
      <c r="G39" s="89">
        <f t="shared" ref="G39" si="34">SUM(G40:G42)</f>
        <v>1820</v>
      </c>
      <c r="H39" s="89">
        <f t="shared" ref="H39" si="35">SUM(H40:H42)</f>
        <v>1344</v>
      </c>
      <c r="I39" s="89">
        <f t="shared" ref="I39" si="36">SUM(I40:I42)</f>
        <v>1490</v>
      </c>
      <c r="J39" s="89">
        <f t="shared" ref="J39" si="37">SUM(J40:J42)</f>
        <v>887</v>
      </c>
      <c r="K39" s="186">
        <f t="shared" si="6"/>
        <v>11777</v>
      </c>
    </row>
    <row r="40" spans="2:11" ht="19.5" customHeight="1" x14ac:dyDescent="0.15">
      <c r="B40" s="43" t="s">
        <v>178</v>
      </c>
      <c r="C40" s="68" t="s">
        <v>29</v>
      </c>
      <c r="D40" s="88">
        <v>1609</v>
      </c>
      <c r="E40" s="89">
        <v>1732</v>
      </c>
      <c r="F40" s="89">
        <v>1501</v>
      </c>
      <c r="G40" s="89">
        <v>1446</v>
      </c>
      <c r="H40" s="89">
        <v>1079</v>
      </c>
      <c r="I40" s="89">
        <v>1158</v>
      </c>
      <c r="J40" s="89">
        <v>685</v>
      </c>
      <c r="K40" s="186">
        <f t="shared" si="6"/>
        <v>9210</v>
      </c>
    </row>
    <row r="41" spans="2:11" ht="19.5" customHeight="1" x14ac:dyDescent="0.15">
      <c r="B41" s="43" t="s">
        <v>178</v>
      </c>
      <c r="C41" s="68" t="s">
        <v>30</v>
      </c>
      <c r="D41" s="88">
        <v>404</v>
      </c>
      <c r="E41" s="89">
        <v>315</v>
      </c>
      <c r="F41" s="89">
        <v>387</v>
      </c>
      <c r="G41" s="89">
        <v>292</v>
      </c>
      <c r="H41" s="89">
        <v>211</v>
      </c>
      <c r="I41" s="89">
        <v>261</v>
      </c>
      <c r="J41" s="89">
        <v>164</v>
      </c>
      <c r="K41" s="186">
        <f t="shared" si="6"/>
        <v>2034</v>
      </c>
    </row>
    <row r="42" spans="2:11" ht="19.5" customHeight="1" x14ac:dyDescent="0.15">
      <c r="B42" s="43" t="s">
        <v>178</v>
      </c>
      <c r="C42" s="68" t="s">
        <v>31</v>
      </c>
      <c r="D42" s="88">
        <v>76</v>
      </c>
      <c r="E42" s="89">
        <v>97</v>
      </c>
      <c r="F42" s="89">
        <v>115</v>
      </c>
      <c r="G42" s="89">
        <v>82</v>
      </c>
      <c r="H42" s="89">
        <v>54</v>
      </c>
      <c r="I42" s="89">
        <v>71</v>
      </c>
      <c r="J42" s="89">
        <v>38</v>
      </c>
      <c r="K42" s="186">
        <f t="shared" si="6"/>
        <v>533</v>
      </c>
    </row>
    <row r="43" spans="2:11" ht="19.5" customHeight="1" x14ac:dyDescent="0.15">
      <c r="B43" s="43" t="s">
        <v>178</v>
      </c>
      <c r="C43" s="68" t="s">
        <v>173</v>
      </c>
      <c r="D43" s="88">
        <f>SUM(D44)</f>
        <v>407</v>
      </c>
      <c r="E43" s="89">
        <f t="shared" ref="E43" si="38">SUM(E44)</f>
        <v>634</v>
      </c>
      <c r="F43" s="89">
        <f t="shared" ref="F43" si="39">SUM(F44)</f>
        <v>1077</v>
      </c>
      <c r="G43" s="89">
        <f t="shared" ref="G43" si="40">SUM(G44)</f>
        <v>1178</v>
      </c>
      <c r="H43" s="89">
        <f t="shared" ref="H43" si="41">SUM(H44)</f>
        <v>960</v>
      </c>
      <c r="I43" s="89">
        <f t="shared" ref="I43" si="42">SUM(I44)</f>
        <v>790</v>
      </c>
      <c r="J43" s="89">
        <f t="shared" ref="J43" si="43">SUM(J44)</f>
        <v>572</v>
      </c>
      <c r="K43" s="186">
        <f t="shared" si="6"/>
        <v>5618</v>
      </c>
    </row>
    <row r="44" spans="2:11" ht="19.5" customHeight="1" x14ac:dyDescent="0.15">
      <c r="B44" s="43" t="s">
        <v>178</v>
      </c>
      <c r="C44" s="68" t="s">
        <v>32</v>
      </c>
      <c r="D44" s="88">
        <v>407</v>
      </c>
      <c r="E44" s="89">
        <v>634</v>
      </c>
      <c r="F44" s="89">
        <v>1077</v>
      </c>
      <c r="G44" s="89">
        <v>1178</v>
      </c>
      <c r="H44" s="89">
        <v>960</v>
      </c>
      <c r="I44" s="89">
        <v>790</v>
      </c>
      <c r="J44" s="89">
        <v>572</v>
      </c>
      <c r="K44" s="186">
        <f t="shared" si="6"/>
        <v>5618</v>
      </c>
    </row>
    <row r="45" spans="2:11" ht="19.5" customHeight="1" x14ac:dyDescent="0.15">
      <c r="B45" s="43" t="s">
        <v>178</v>
      </c>
      <c r="C45" s="68" t="s">
        <v>174</v>
      </c>
      <c r="D45" s="88">
        <f>SUM(D46:D47)</f>
        <v>613</v>
      </c>
      <c r="E45" s="89">
        <f t="shared" ref="E45" si="44">SUM(E46:E47)</f>
        <v>788</v>
      </c>
      <c r="F45" s="89">
        <f t="shared" ref="F45" si="45">SUM(F46:F47)</f>
        <v>1027</v>
      </c>
      <c r="G45" s="89">
        <f t="shared" ref="G45" si="46">SUM(G46:G47)</f>
        <v>894</v>
      </c>
      <c r="H45" s="89">
        <f t="shared" ref="H45" si="47">SUM(H46:H47)</f>
        <v>651</v>
      </c>
      <c r="I45" s="89">
        <f t="shared" ref="I45" si="48">SUM(I46:I47)</f>
        <v>695</v>
      </c>
      <c r="J45" s="89">
        <f t="shared" ref="J45" si="49">SUM(J46:J47)</f>
        <v>475</v>
      </c>
      <c r="K45" s="186">
        <f t="shared" si="6"/>
        <v>5143</v>
      </c>
    </row>
    <row r="46" spans="2:11" ht="19.5" customHeight="1" x14ac:dyDescent="0.15">
      <c r="B46" s="43" t="s">
        <v>178</v>
      </c>
      <c r="C46" s="68" t="s">
        <v>33</v>
      </c>
      <c r="D46" s="88">
        <v>559</v>
      </c>
      <c r="E46" s="89">
        <v>710</v>
      </c>
      <c r="F46" s="89">
        <v>830</v>
      </c>
      <c r="G46" s="89">
        <v>722</v>
      </c>
      <c r="H46" s="89">
        <v>525</v>
      </c>
      <c r="I46" s="89">
        <v>581</v>
      </c>
      <c r="J46" s="89">
        <v>380</v>
      </c>
      <c r="K46" s="186">
        <f t="shared" si="6"/>
        <v>4307</v>
      </c>
    </row>
    <row r="47" spans="2:11" ht="19.5" customHeight="1" x14ac:dyDescent="0.15">
      <c r="B47" s="43" t="s">
        <v>178</v>
      </c>
      <c r="C47" s="68" t="s">
        <v>34</v>
      </c>
      <c r="D47" s="88">
        <v>54</v>
      </c>
      <c r="E47" s="89">
        <v>78</v>
      </c>
      <c r="F47" s="89">
        <v>197</v>
      </c>
      <c r="G47" s="89">
        <v>172</v>
      </c>
      <c r="H47" s="89">
        <v>126</v>
      </c>
      <c r="I47" s="89">
        <v>114</v>
      </c>
      <c r="J47" s="89">
        <v>95</v>
      </c>
      <c r="K47" s="186">
        <f t="shared" si="6"/>
        <v>836</v>
      </c>
    </row>
    <row r="48" spans="2:11" ht="19.5" customHeight="1" x14ac:dyDescent="0.15">
      <c r="B48" s="43" t="s">
        <v>178</v>
      </c>
      <c r="C48" s="69" t="s">
        <v>82</v>
      </c>
      <c r="D48" s="88">
        <f>SUM(D4,D5,D15,D21,D26,D31,D37,D39,D43,D45)</f>
        <v>18081</v>
      </c>
      <c r="E48" s="89">
        <f>SUM(E4,E5,E15,E21,E26,E31,E37,E39,E43,E45)</f>
        <v>13652</v>
      </c>
      <c r="F48" s="89">
        <f t="shared" ref="F48:I48" si="50">SUM(F4,F5,F15,F21,F26,F31,F37,F39,F43,F45)</f>
        <v>23728</v>
      </c>
      <c r="G48" s="89">
        <f t="shared" si="50"/>
        <v>19063</v>
      </c>
      <c r="H48" s="89">
        <f t="shared" si="50"/>
        <v>14158</v>
      </c>
      <c r="I48" s="89">
        <f t="shared" si="50"/>
        <v>14681</v>
      </c>
      <c r="J48" s="89">
        <f>SUM(J4,J5,J15,J21,J26,J31,J37,J39,J43,J45)</f>
        <v>10218</v>
      </c>
      <c r="K48" s="90">
        <f>SUM(K4,K5,K15,K21,K26,K31,K37,K39,K43,K45)</f>
        <v>113581</v>
      </c>
    </row>
    <row r="49" spans="2:13" ht="19.5" customHeight="1" thickBot="1" x14ac:dyDescent="0.2">
      <c r="B49" s="44" t="s">
        <v>178</v>
      </c>
      <c r="C49" s="70" t="s">
        <v>44</v>
      </c>
      <c r="D49" s="92">
        <v>877891</v>
      </c>
      <c r="E49" s="93">
        <v>880319</v>
      </c>
      <c r="F49" s="93">
        <v>1294212</v>
      </c>
      <c r="G49" s="93">
        <v>1124344</v>
      </c>
      <c r="H49" s="93">
        <v>851635</v>
      </c>
      <c r="I49" s="93">
        <v>785013</v>
      </c>
      <c r="J49" s="93">
        <v>599346</v>
      </c>
      <c r="K49" s="94">
        <f>SUM(D49:J49)</f>
        <v>6412760</v>
      </c>
      <c r="M49" s="47" t="s">
        <v>186</v>
      </c>
    </row>
    <row r="50" spans="2:13" ht="20.25" customHeight="1" thickTop="1" x14ac:dyDescent="0.15">
      <c r="B50" s="43" t="s">
        <v>160</v>
      </c>
      <c r="C50" s="138" t="s">
        <v>0</v>
      </c>
      <c r="D50" s="139">
        <v>10328</v>
      </c>
      <c r="E50" s="140">
        <v>4356</v>
      </c>
      <c r="F50" s="140">
        <v>9105</v>
      </c>
      <c r="G50" s="140">
        <v>6635</v>
      </c>
      <c r="H50" s="140">
        <v>4561</v>
      </c>
      <c r="I50" s="140">
        <v>4852</v>
      </c>
      <c r="J50" s="140">
        <v>3531</v>
      </c>
      <c r="K50" s="141">
        <f>SUM(D50:J50)</f>
        <v>43368</v>
      </c>
    </row>
    <row r="51" spans="2:13" ht="20.25" customHeight="1" x14ac:dyDescent="0.15">
      <c r="B51" s="91" t="s">
        <v>160</v>
      </c>
      <c r="C51" s="138" t="s">
        <v>166</v>
      </c>
      <c r="D51" s="139">
        <f>SUM(D52:D60)</f>
        <v>612</v>
      </c>
      <c r="E51" s="140">
        <f t="shared" ref="E51:K51" si="51">SUM(E52:E60)</f>
        <v>1334</v>
      </c>
      <c r="F51" s="140">
        <f t="shared" si="51"/>
        <v>1395</v>
      </c>
      <c r="G51" s="140">
        <f t="shared" si="51"/>
        <v>1974</v>
      </c>
      <c r="H51" s="140">
        <f t="shared" si="51"/>
        <v>1566</v>
      </c>
      <c r="I51" s="140">
        <f t="shared" si="51"/>
        <v>1289</v>
      </c>
      <c r="J51" s="140">
        <f t="shared" si="51"/>
        <v>903</v>
      </c>
      <c r="K51" s="141">
        <f t="shared" si="51"/>
        <v>9073</v>
      </c>
    </row>
    <row r="52" spans="2:13" ht="20.25" customHeight="1" x14ac:dyDescent="0.15">
      <c r="B52" s="91" t="s">
        <v>160</v>
      </c>
      <c r="C52" s="68" t="s">
        <v>1</v>
      </c>
      <c r="D52" s="88">
        <v>112</v>
      </c>
      <c r="E52" s="89">
        <v>222</v>
      </c>
      <c r="F52" s="89">
        <v>297</v>
      </c>
      <c r="G52" s="89">
        <v>470</v>
      </c>
      <c r="H52" s="89">
        <v>316</v>
      </c>
      <c r="I52" s="89">
        <v>280</v>
      </c>
      <c r="J52" s="89">
        <v>221</v>
      </c>
      <c r="K52" s="90">
        <f t="shared" ref="K52:K93" si="52">SUM(D52:J52)</f>
        <v>1918</v>
      </c>
    </row>
    <row r="53" spans="2:13" ht="20.25" customHeight="1" x14ac:dyDescent="0.15">
      <c r="B53" s="91" t="s">
        <v>160</v>
      </c>
      <c r="C53" s="68" t="s">
        <v>2</v>
      </c>
      <c r="D53" s="88">
        <v>35</v>
      </c>
      <c r="E53" s="89">
        <v>129</v>
      </c>
      <c r="F53" s="89">
        <v>56</v>
      </c>
      <c r="G53" s="89">
        <v>154</v>
      </c>
      <c r="H53" s="89">
        <v>112</v>
      </c>
      <c r="I53" s="89">
        <v>81</v>
      </c>
      <c r="J53" s="89">
        <v>54</v>
      </c>
      <c r="K53" s="90">
        <f t="shared" si="52"/>
        <v>621</v>
      </c>
    </row>
    <row r="54" spans="2:13" ht="20.25" customHeight="1" x14ac:dyDescent="0.15">
      <c r="B54" s="91" t="s">
        <v>160</v>
      </c>
      <c r="C54" s="68" t="s">
        <v>3</v>
      </c>
      <c r="D54" s="88">
        <v>15</v>
      </c>
      <c r="E54" s="89">
        <v>45</v>
      </c>
      <c r="F54" s="89">
        <v>33</v>
      </c>
      <c r="G54" s="89">
        <v>29</v>
      </c>
      <c r="H54" s="89">
        <v>22</v>
      </c>
      <c r="I54" s="89">
        <v>27</v>
      </c>
      <c r="J54" s="89">
        <v>11</v>
      </c>
      <c r="K54" s="90">
        <f t="shared" si="52"/>
        <v>182</v>
      </c>
    </row>
    <row r="55" spans="2:13" ht="20.25" customHeight="1" x14ac:dyDescent="0.15">
      <c r="B55" s="91" t="s">
        <v>160</v>
      </c>
      <c r="C55" s="68" t="s">
        <v>4</v>
      </c>
      <c r="D55" s="88">
        <v>89</v>
      </c>
      <c r="E55" s="89">
        <v>88</v>
      </c>
      <c r="F55" s="89">
        <v>174</v>
      </c>
      <c r="G55" s="89">
        <v>129</v>
      </c>
      <c r="H55" s="89">
        <v>77</v>
      </c>
      <c r="I55" s="89">
        <v>94</v>
      </c>
      <c r="J55" s="89">
        <v>57</v>
      </c>
      <c r="K55" s="90">
        <f t="shared" si="52"/>
        <v>708</v>
      </c>
    </row>
    <row r="56" spans="2:13" ht="20.25" customHeight="1" x14ac:dyDescent="0.15">
      <c r="B56" s="91" t="s">
        <v>160</v>
      </c>
      <c r="C56" s="68" t="s">
        <v>5</v>
      </c>
      <c r="D56" s="88">
        <v>38</v>
      </c>
      <c r="E56" s="89">
        <v>92</v>
      </c>
      <c r="F56" s="89">
        <v>71</v>
      </c>
      <c r="G56" s="89">
        <v>154</v>
      </c>
      <c r="H56" s="89">
        <v>135</v>
      </c>
      <c r="I56" s="89">
        <v>93</v>
      </c>
      <c r="J56" s="89">
        <v>64</v>
      </c>
      <c r="K56" s="90">
        <f t="shared" si="52"/>
        <v>647</v>
      </c>
    </row>
    <row r="57" spans="2:13" ht="20.25" customHeight="1" x14ac:dyDescent="0.15">
      <c r="B57" s="91" t="s">
        <v>160</v>
      </c>
      <c r="C57" s="68" t="s">
        <v>6</v>
      </c>
      <c r="D57" s="88">
        <v>92</v>
      </c>
      <c r="E57" s="89">
        <v>252</v>
      </c>
      <c r="F57" s="89">
        <v>192</v>
      </c>
      <c r="G57" s="89">
        <v>336</v>
      </c>
      <c r="H57" s="89">
        <v>317</v>
      </c>
      <c r="I57" s="89">
        <v>235</v>
      </c>
      <c r="J57" s="89">
        <v>154</v>
      </c>
      <c r="K57" s="90">
        <f t="shared" si="52"/>
        <v>1578</v>
      </c>
    </row>
    <row r="58" spans="2:13" ht="20.25" customHeight="1" x14ac:dyDescent="0.15">
      <c r="B58" s="91" t="s">
        <v>160</v>
      </c>
      <c r="C58" s="68" t="s">
        <v>7</v>
      </c>
      <c r="D58" s="88">
        <v>25</v>
      </c>
      <c r="E58" s="89">
        <v>65</v>
      </c>
      <c r="F58" s="89">
        <v>79</v>
      </c>
      <c r="G58" s="89">
        <v>128</v>
      </c>
      <c r="H58" s="89">
        <v>105</v>
      </c>
      <c r="I58" s="89">
        <v>84</v>
      </c>
      <c r="J58" s="89">
        <v>45</v>
      </c>
      <c r="K58" s="90">
        <f t="shared" si="52"/>
        <v>531</v>
      </c>
    </row>
    <row r="59" spans="2:13" ht="20.25" customHeight="1" x14ac:dyDescent="0.15">
      <c r="B59" s="91" t="s">
        <v>160</v>
      </c>
      <c r="C59" s="68" t="s">
        <v>8</v>
      </c>
      <c r="D59" s="88">
        <v>139</v>
      </c>
      <c r="E59" s="89">
        <v>262</v>
      </c>
      <c r="F59" s="89">
        <v>329</v>
      </c>
      <c r="G59" s="89">
        <v>314</v>
      </c>
      <c r="H59" s="89">
        <v>266</v>
      </c>
      <c r="I59" s="89">
        <v>231</v>
      </c>
      <c r="J59" s="89">
        <v>156</v>
      </c>
      <c r="K59" s="90">
        <f t="shared" si="52"/>
        <v>1697</v>
      </c>
    </row>
    <row r="60" spans="2:13" ht="20.25" customHeight="1" x14ac:dyDescent="0.15">
      <c r="B60" s="91" t="s">
        <v>160</v>
      </c>
      <c r="C60" s="68" t="s">
        <v>9</v>
      </c>
      <c r="D60" s="88">
        <v>67</v>
      </c>
      <c r="E60" s="89">
        <v>179</v>
      </c>
      <c r="F60" s="89">
        <v>164</v>
      </c>
      <c r="G60" s="89">
        <v>260</v>
      </c>
      <c r="H60" s="89">
        <v>216</v>
      </c>
      <c r="I60" s="89">
        <v>164</v>
      </c>
      <c r="J60" s="89">
        <v>141</v>
      </c>
      <c r="K60" s="90">
        <f t="shared" si="52"/>
        <v>1191</v>
      </c>
    </row>
    <row r="61" spans="2:13" ht="20.25" customHeight="1" x14ac:dyDescent="0.15">
      <c r="B61" s="91" t="s">
        <v>160</v>
      </c>
      <c r="C61" s="68" t="s">
        <v>167</v>
      </c>
      <c r="D61" s="88">
        <f>SUM(D62:D66)</f>
        <v>924</v>
      </c>
      <c r="E61" s="89">
        <f t="shared" ref="E61:K61" si="53">SUM(E62:E66)</f>
        <v>795</v>
      </c>
      <c r="F61" s="89">
        <f t="shared" si="53"/>
        <v>1668</v>
      </c>
      <c r="G61" s="89">
        <f t="shared" si="53"/>
        <v>1639</v>
      </c>
      <c r="H61" s="89">
        <f t="shared" si="53"/>
        <v>1147</v>
      </c>
      <c r="I61" s="89">
        <f t="shared" si="53"/>
        <v>1007</v>
      </c>
      <c r="J61" s="89">
        <f t="shared" si="53"/>
        <v>867</v>
      </c>
      <c r="K61" s="90">
        <f t="shared" si="53"/>
        <v>8047</v>
      </c>
    </row>
    <row r="62" spans="2:13" ht="20.25" customHeight="1" x14ac:dyDescent="0.15">
      <c r="B62" s="91" t="s">
        <v>160</v>
      </c>
      <c r="C62" s="68" t="s">
        <v>10</v>
      </c>
      <c r="D62" s="88">
        <v>399</v>
      </c>
      <c r="E62" s="89">
        <v>284</v>
      </c>
      <c r="F62" s="89">
        <v>664</v>
      </c>
      <c r="G62" s="89">
        <v>549</v>
      </c>
      <c r="H62" s="89">
        <v>376</v>
      </c>
      <c r="I62" s="89">
        <v>344</v>
      </c>
      <c r="J62" s="89">
        <v>346</v>
      </c>
      <c r="K62" s="90">
        <f t="shared" si="52"/>
        <v>2962</v>
      </c>
    </row>
    <row r="63" spans="2:13" ht="20.25" customHeight="1" x14ac:dyDescent="0.15">
      <c r="B63" s="91" t="s">
        <v>160</v>
      </c>
      <c r="C63" s="68" t="s">
        <v>11</v>
      </c>
      <c r="D63" s="88">
        <v>303</v>
      </c>
      <c r="E63" s="89">
        <v>230</v>
      </c>
      <c r="F63" s="89">
        <v>457</v>
      </c>
      <c r="G63" s="89">
        <v>447</v>
      </c>
      <c r="H63" s="89">
        <v>326</v>
      </c>
      <c r="I63" s="89">
        <v>264</v>
      </c>
      <c r="J63" s="89">
        <v>245</v>
      </c>
      <c r="K63" s="90">
        <f t="shared" si="52"/>
        <v>2272</v>
      </c>
    </row>
    <row r="64" spans="2:13" ht="20.25" customHeight="1" x14ac:dyDescent="0.15">
      <c r="B64" s="91" t="s">
        <v>160</v>
      </c>
      <c r="C64" s="68" t="s">
        <v>12</v>
      </c>
      <c r="D64" s="88">
        <v>87</v>
      </c>
      <c r="E64" s="89">
        <v>98</v>
      </c>
      <c r="F64" s="89">
        <v>196</v>
      </c>
      <c r="G64" s="89">
        <v>187</v>
      </c>
      <c r="H64" s="89">
        <v>134</v>
      </c>
      <c r="I64" s="89">
        <v>124</v>
      </c>
      <c r="J64" s="89">
        <v>97</v>
      </c>
      <c r="K64" s="90">
        <f t="shared" si="52"/>
        <v>923</v>
      </c>
    </row>
    <row r="65" spans="2:11" ht="20.25" customHeight="1" x14ac:dyDescent="0.15">
      <c r="B65" s="91" t="s">
        <v>160</v>
      </c>
      <c r="C65" s="68" t="s">
        <v>13</v>
      </c>
      <c r="D65" s="88">
        <v>35</v>
      </c>
      <c r="E65" s="89">
        <v>90</v>
      </c>
      <c r="F65" s="89">
        <v>145</v>
      </c>
      <c r="G65" s="89">
        <v>232</v>
      </c>
      <c r="H65" s="89">
        <v>159</v>
      </c>
      <c r="I65" s="89">
        <v>124</v>
      </c>
      <c r="J65" s="89">
        <v>93</v>
      </c>
      <c r="K65" s="90">
        <f t="shared" si="52"/>
        <v>878</v>
      </c>
    </row>
    <row r="66" spans="2:11" ht="20.25" customHeight="1" x14ac:dyDescent="0.15">
      <c r="B66" s="91" t="s">
        <v>160</v>
      </c>
      <c r="C66" s="68" t="s">
        <v>14</v>
      </c>
      <c r="D66" s="88">
        <v>100</v>
      </c>
      <c r="E66" s="89">
        <v>93</v>
      </c>
      <c r="F66" s="89">
        <v>206</v>
      </c>
      <c r="G66" s="89">
        <v>224</v>
      </c>
      <c r="H66" s="89">
        <v>152</v>
      </c>
      <c r="I66" s="89">
        <v>151</v>
      </c>
      <c r="J66" s="89">
        <v>86</v>
      </c>
      <c r="K66" s="90">
        <f t="shared" si="52"/>
        <v>1012</v>
      </c>
    </row>
    <row r="67" spans="2:11" ht="20.25" customHeight="1" x14ac:dyDescent="0.15">
      <c r="B67" s="91" t="s">
        <v>160</v>
      </c>
      <c r="C67" s="68" t="s">
        <v>168</v>
      </c>
      <c r="D67" s="88">
        <f>SUM(D68:D71)</f>
        <v>886</v>
      </c>
      <c r="E67" s="89">
        <f t="shared" ref="E67:K67" si="54">SUM(E68:E71)</f>
        <v>1101</v>
      </c>
      <c r="F67" s="89">
        <f t="shared" si="54"/>
        <v>1455</v>
      </c>
      <c r="G67" s="89">
        <f t="shared" si="54"/>
        <v>1498</v>
      </c>
      <c r="H67" s="89">
        <f t="shared" si="54"/>
        <v>1112</v>
      </c>
      <c r="I67" s="89">
        <f t="shared" si="54"/>
        <v>959</v>
      </c>
      <c r="J67" s="89">
        <f t="shared" si="54"/>
        <v>686</v>
      </c>
      <c r="K67" s="90">
        <f t="shared" si="54"/>
        <v>7697</v>
      </c>
    </row>
    <row r="68" spans="2:11" ht="20.25" customHeight="1" x14ac:dyDescent="0.15">
      <c r="B68" s="91" t="s">
        <v>160</v>
      </c>
      <c r="C68" s="68" t="s">
        <v>15</v>
      </c>
      <c r="D68" s="88">
        <v>464</v>
      </c>
      <c r="E68" s="89">
        <v>441</v>
      </c>
      <c r="F68" s="89">
        <v>597</v>
      </c>
      <c r="G68" s="89">
        <v>517</v>
      </c>
      <c r="H68" s="89">
        <v>366</v>
      </c>
      <c r="I68" s="89">
        <v>354</v>
      </c>
      <c r="J68" s="89">
        <v>241</v>
      </c>
      <c r="K68" s="90">
        <f t="shared" si="52"/>
        <v>2980</v>
      </c>
    </row>
    <row r="69" spans="2:11" ht="20.25" customHeight="1" x14ac:dyDescent="0.15">
      <c r="B69" s="91" t="s">
        <v>160</v>
      </c>
      <c r="C69" s="68" t="s">
        <v>16</v>
      </c>
      <c r="D69" s="88">
        <v>139</v>
      </c>
      <c r="E69" s="89">
        <v>323</v>
      </c>
      <c r="F69" s="89">
        <v>351</v>
      </c>
      <c r="G69" s="89">
        <v>399</v>
      </c>
      <c r="H69" s="89">
        <v>310</v>
      </c>
      <c r="I69" s="89">
        <v>243</v>
      </c>
      <c r="J69" s="89">
        <v>162</v>
      </c>
      <c r="K69" s="90">
        <f t="shared" si="52"/>
        <v>1927</v>
      </c>
    </row>
    <row r="70" spans="2:11" ht="20.25" customHeight="1" x14ac:dyDescent="0.15">
      <c r="B70" s="91" t="s">
        <v>160</v>
      </c>
      <c r="C70" s="68" t="s">
        <v>17</v>
      </c>
      <c r="D70" s="88">
        <v>236</v>
      </c>
      <c r="E70" s="89">
        <v>248</v>
      </c>
      <c r="F70" s="89">
        <v>342</v>
      </c>
      <c r="G70" s="89">
        <v>391</v>
      </c>
      <c r="H70" s="89">
        <v>291</v>
      </c>
      <c r="I70" s="89">
        <v>231</v>
      </c>
      <c r="J70" s="89">
        <v>167</v>
      </c>
      <c r="K70" s="90">
        <f t="shared" si="52"/>
        <v>1906</v>
      </c>
    </row>
    <row r="71" spans="2:11" ht="20.25" customHeight="1" x14ac:dyDescent="0.15">
      <c r="B71" s="91" t="s">
        <v>160</v>
      </c>
      <c r="C71" s="68" t="s">
        <v>18</v>
      </c>
      <c r="D71" s="88">
        <v>47</v>
      </c>
      <c r="E71" s="89">
        <v>89</v>
      </c>
      <c r="F71" s="89">
        <v>165</v>
      </c>
      <c r="G71" s="89">
        <v>191</v>
      </c>
      <c r="H71" s="89">
        <v>145</v>
      </c>
      <c r="I71" s="89">
        <v>131</v>
      </c>
      <c r="J71" s="89">
        <v>116</v>
      </c>
      <c r="K71" s="90">
        <f t="shared" si="52"/>
        <v>884</v>
      </c>
    </row>
    <row r="72" spans="2:11" ht="20.25" customHeight="1" x14ac:dyDescent="0.15">
      <c r="B72" s="91" t="s">
        <v>160</v>
      </c>
      <c r="C72" s="68" t="s">
        <v>169</v>
      </c>
      <c r="D72" s="88">
        <f>SUM(D73:D76)</f>
        <v>319</v>
      </c>
      <c r="E72" s="89">
        <f t="shared" ref="E72:K72" si="55">SUM(E73:E76)</f>
        <v>348</v>
      </c>
      <c r="F72" s="89">
        <f t="shared" si="55"/>
        <v>659</v>
      </c>
      <c r="G72" s="89">
        <f t="shared" si="55"/>
        <v>696</v>
      </c>
      <c r="H72" s="89">
        <f t="shared" si="55"/>
        <v>536</v>
      </c>
      <c r="I72" s="89">
        <f t="shared" si="55"/>
        <v>442</v>
      </c>
      <c r="J72" s="89">
        <f t="shared" si="55"/>
        <v>344</v>
      </c>
      <c r="K72" s="90">
        <f t="shared" si="55"/>
        <v>3344</v>
      </c>
    </row>
    <row r="73" spans="2:11" ht="20.25" customHeight="1" x14ac:dyDescent="0.15">
      <c r="B73" s="91" t="s">
        <v>160</v>
      </c>
      <c r="C73" s="68" t="s">
        <v>19</v>
      </c>
      <c r="D73" s="88">
        <v>111</v>
      </c>
      <c r="E73" s="89">
        <v>110</v>
      </c>
      <c r="F73" s="89">
        <v>204</v>
      </c>
      <c r="G73" s="89">
        <v>225</v>
      </c>
      <c r="H73" s="89">
        <v>203</v>
      </c>
      <c r="I73" s="89">
        <v>168</v>
      </c>
      <c r="J73" s="89">
        <v>111</v>
      </c>
      <c r="K73" s="90">
        <f t="shared" si="52"/>
        <v>1132</v>
      </c>
    </row>
    <row r="74" spans="2:11" ht="20.25" customHeight="1" x14ac:dyDescent="0.15">
      <c r="B74" s="91" t="s">
        <v>160</v>
      </c>
      <c r="C74" s="68" t="s">
        <v>20</v>
      </c>
      <c r="D74" s="88">
        <v>48</v>
      </c>
      <c r="E74" s="89">
        <v>47</v>
      </c>
      <c r="F74" s="89">
        <v>106</v>
      </c>
      <c r="G74" s="89">
        <v>124</v>
      </c>
      <c r="H74" s="89">
        <v>90</v>
      </c>
      <c r="I74" s="89">
        <v>81</v>
      </c>
      <c r="J74" s="89">
        <v>49</v>
      </c>
      <c r="K74" s="90">
        <f t="shared" si="52"/>
        <v>545</v>
      </c>
    </row>
    <row r="75" spans="2:11" ht="20.25" customHeight="1" x14ac:dyDescent="0.15">
      <c r="B75" s="91" t="s">
        <v>160</v>
      </c>
      <c r="C75" s="68" t="s">
        <v>177</v>
      </c>
      <c r="D75" s="88">
        <v>126</v>
      </c>
      <c r="E75" s="89">
        <v>156</v>
      </c>
      <c r="F75" s="89">
        <v>289</v>
      </c>
      <c r="G75" s="89">
        <v>293</v>
      </c>
      <c r="H75" s="89">
        <v>187</v>
      </c>
      <c r="I75" s="89">
        <v>157</v>
      </c>
      <c r="J75" s="89">
        <v>147</v>
      </c>
      <c r="K75" s="90">
        <f t="shared" si="52"/>
        <v>1355</v>
      </c>
    </row>
    <row r="76" spans="2:11" ht="20.25" customHeight="1" x14ac:dyDescent="0.15">
      <c r="B76" s="91" t="s">
        <v>160</v>
      </c>
      <c r="C76" s="68" t="s">
        <v>22</v>
      </c>
      <c r="D76" s="88">
        <v>34</v>
      </c>
      <c r="E76" s="89">
        <v>35</v>
      </c>
      <c r="F76" s="89">
        <v>60</v>
      </c>
      <c r="G76" s="89">
        <v>54</v>
      </c>
      <c r="H76" s="89">
        <v>56</v>
      </c>
      <c r="I76" s="89">
        <v>36</v>
      </c>
      <c r="J76" s="89">
        <v>37</v>
      </c>
      <c r="K76" s="90">
        <f t="shared" si="52"/>
        <v>312</v>
      </c>
    </row>
    <row r="77" spans="2:11" ht="20.25" customHeight="1" x14ac:dyDescent="0.15">
      <c r="B77" s="91" t="s">
        <v>160</v>
      </c>
      <c r="C77" s="68" t="s">
        <v>170</v>
      </c>
      <c r="D77" s="88">
        <f>SUM(D78:D82)</f>
        <v>1320</v>
      </c>
      <c r="E77" s="89">
        <f t="shared" ref="E77" si="56">SUM(E78:E82)</f>
        <v>1152</v>
      </c>
      <c r="F77" s="89">
        <f t="shared" ref="F77" si="57">SUM(F78:F82)</f>
        <v>2784</v>
      </c>
      <c r="G77" s="89">
        <f t="shared" ref="G77" si="58">SUM(G78:G82)</f>
        <v>2012</v>
      </c>
      <c r="H77" s="89">
        <f t="shared" ref="H77" si="59">SUM(H78:H82)</f>
        <v>1637</v>
      </c>
      <c r="I77" s="89">
        <f t="shared" ref="I77" si="60">SUM(I78:I82)</f>
        <v>1731</v>
      </c>
      <c r="J77" s="89">
        <f t="shared" ref="J77" si="61">SUM(J78:J82)</f>
        <v>1242</v>
      </c>
      <c r="K77" s="90">
        <f t="shared" ref="K77" si="62">SUM(K78:K82)</f>
        <v>11878</v>
      </c>
    </row>
    <row r="78" spans="2:11" ht="20.25" customHeight="1" x14ac:dyDescent="0.15">
      <c r="B78" s="91" t="s">
        <v>160</v>
      </c>
      <c r="C78" s="68" t="s">
        <v>23</v>
      </c>
      <c r="D78" s="88">
        <v>884</v>
      </c>
      <c r="E78" s="89">
        <v>764</v>
      </c>
      <c r="F78" s="89">
        <v>1942</v>
      </c>
      <c r="G78" s="89">
        <v>1148</v>
      </c>
      <c r="H78" s="89">
        <v>933</v>
      </c>
      <c r="I78" s="89">
        <v>1050</v>
      </c>
      <c r="J78" s="89">
        <v>745</v>
      </c>
      <c r="K78" s="90">
        <f t="shared" si="52"/>
        <v>7466</v>
      </c>
    </row>
    <row r="79" spans="2:11" ht="20.25" customHeight="1" x14ac:dyDescent="0.15">
      <c r="B79" s="91" t="s">
        <v>160</v>
      </c>
      <c r="C79" s="68" t="s">
        <v>24</v>
      </c>
      <c r="D79" s="88">
        <v>13</v>
      </c>
      <c r="E79" s="89">
        <v>36</v>
      </c>
      <c r="F79" s="89">
        <v>90</v>
      </c>
      <c r="G79" s="89">
        <v>97</v>
      </c>
      <c r="H79" s="89">
        <v>77</v>
      </c>
      <c r="I79" s="89">
        <v>61</v>
      </c>
      <c r="J79" s="89">
        <v>52</v>
      </c>
      <c r="K79" s="90">
        <f t="shared" si="52"/>
        <v>426</v>
      </c>
    </row>
    <row r="80" spans="2:11" ht="20.25" customHeight="1" x14ac:dyDescent="0.15">
      <c r="B80" s="91" t="s">
        <v>160</v>
      </c>
      <c r="C80" s="68" t="s">
        <v>25</v>
      </c>
      <c r="D80" s="88">
        <v>36</v>
      </c>
      <c r="E80" s="89">
        <v>108</v>
      </c>
      <c r="F80" s="89">
        <v>277</v>
      </c>
      <c r="G80" s="89">
        <v>425</v>
      </c>
      <c r="H80" s="89">
        <v>328</v>
      </c>
      <c r="I80" s="89">
        <v>250</v>
      </c>
      <c r="J80" s="89">
        <v>192</v>
      </c>
      <c r="K80" s="90">
        <f t="shared" si="52"/>
        <v>1616</v>
      </c>
    </row>
    <row r="81" spans="2:13" ht="20.25" customHeight="1" x14ac:dyDescent="0.15">
      <c r="B81" s="91" t="s">
        <v>160</v>
      </c>
      <c r="C81" s="68" t="s">
        <v>26</v>
      </c>
      <c r="D81" s="88">
        <v>82</v>
      </c>
      <c r="E81" s="89">
        <v>112</v>
      </c>
      <c r="F81" s="89">
        <v>184</v>
      </c>
      <c r="G81" s="89">
        <v>175</v>
      </c>
      <c r="H81" s="89">
        <v>144</v>
      </c>
      <c r="I81" s="89">
        <v>145</v>
      </c>
      <c r="J81" s="89">
        <v>109</v>
      </c>
      <c r="K81" s="90">
        <f t="shared" si="52"/>
        <v>951</v>
      </c>
    </row>
    <row r="82" spans="2:13" ht="20.25" customHeight="1" x14ac:dyDescent="0.15">
      <c r="B82" s="91" t="s">
        <v>160</v>
      </c>
      <c r="C82" s="68" t="s">
        <v>27</v>
      </c>
      <c r="D82" s="88">
        <v>305</v>
      </c>
      <c r="E82" s="89">
        <v>132</v>
      </c>
      <c r="F82" s="89">
        <v>291</v>
      </c>
      <c r="G82" s="89">
        <v>167</v>
      </c>
      <c r="H82" s="89">
        <v>155</v>
      </c>
      <c r="I82" s="89">
        <v>225</v>
      </c>
      <c r="J82" s="89">
        <v>144</v>
      </c>
      <c r="K82" s="90">
        <f t="shared" si="52"/>
        <v>1419</v>
      </c>
    </row>
    <row r="83" spans="2:13" ht="20.25" customHeight="1" x14ac:dyDescent="0.15">
      <c r="B83" s="91" t="s">
        <v>160</v>
      </c>
      <c r="C83" s="68" t="s">
        <v>171</v>
      </c>
      <c r="D83" s="88">
        <f>SUM(D84)</f>
        <v>726</v>
      </c>
      <c r="E83" s="89">
        <f t="shared" ref="E83:K83" si="63">SUM(E84)</f>
        <v>611</v>
      </c>
      <c r="F83" s="89">
        <f t="shared" si="63"/>
        <v>1215</v>
      </c>
      <c r="G83" s="89">
        <f t="shared" si="63"/>
        <v>1005</v>
      </c>
      <c r="H83" s="89">
        <f t="shared" si="63"/>
        <v>730</v>
      </c>
      <c r="I83" s="89">
        <f t="shared" si="63"/>
        <v>827</v>
      </c>
      <c r="J83" s="89">
        <f t="shared" si="63"/>
        <v>598</v>
      </c>
      <c r="K83" s="90">
        <f t="shared" si="63"/>
        <v>5712</v>
      </c>
    </row>
    <row r="84" spans="2:13" ht="20.25" customHeight="1" x14ac:dyDescent="0.15">
      <c r="B84" s="91" t="s">
        <v>160</v>
      </c>
      <c r="C84" s="68" t="s">
        <v>28</v>
      </c>
      <c r="D84" s="88">
        <v>726</v>
      </c>
      <c r="E84" s="89">
        <v>611</v>
      </c>
      <c r="F84" s="89">
        <v>1215</v>
      </c>
      <c r="G84" s="89">
        <v>1005</v>
      </c>
      <c r="H84" s="89">
        <v>730</v>
      </c>
      <c r="I84" s="89">
        <v>827</v>
      </c>
      <c r="J84" s="89">
        <v>598</v>
      </c>
      <c r="K84" s="90">
        <f t="shared" si="52"/>
        <v>5712</v>
      </c>
    </row>
    <row r="85" spans="2:13" ht="20.25" customHeight="1" x14ac:dyDescent="0.15">
      <c r="B85" s="91" t="s">
        <v>160</v>
      </c>
      <c r="C85" s="68" t="s">
        <v>172</v>
      </c>
      <c r="D85" s="88">
        <f>SUM(D86:D88)</f>
        <v>2067</v>
      </c>
      <c r="E85" s="89">
        <f t="shared" ref="E85:K85" si="64">SUM(E86:E88)</f>
        <v>2083</v>
      </c>
      <c r="F85" s="89">
        <f t="shared" si="64"/>
        <v>2024</v>
      </c>
      <c r="G85" s="89">
        <f t="shared" si="64"/>
        <v>1730</v>
      </c>
      <c r="H85" s="89">
        <f t="shared" si="64"/>
        <v>1361</v>
      </c>
      <c r="I85" s="89">
        <f t="shared" si="64"/>
        <v>1487</v>
      </c>
      <c r="J85" s="89">
        <f t="shared" si="64"/>
        <v>883</v>
      </c>
      <c r="K85" s="90">
        <f t="shared" si="64"/>
        <v>11635</v>
      </c>
    </row>
    <row r="86" spans="2:13" ht="20.25" customHeight="1" x14ac:dyDescent="0.15">
      <c r="B86" s="91" t="s">
        <v>160</v>
      </c>
      <c r="C86" s="68" t="s">
        <v>29</v>
      </c>
      <c r="D86" s="88">
        <v>1521</v>
      </c>
      <c r="E86" s="89">
        <v>1699</v>
      </c>
      <c r="F86" s="89">
        <v>1530</v>
      </c>
      <c r="G86" s="89">
        <v>1368</v>
      </c>
      <c r="H86" s="89">
        <v>1080</v>
      </c>
      <c r="I86" s="89">
        <v>1163</v>
      </c>
      <c r="J86" s="89">
        <v>673</v>
      </c>
      <c r="K86" s="90">
        <f t="shared" si="52"/>
        <v>9034</v>
      </c>
    </row>
    <row r="87" spans="2:13" ht="20.25" customHeight="1" x14ac:dyDescent="0.15">
      <c r="B87" s="91" t="s">
        <v>160</v>
      </c>
      <c r="C87" s="68" t="s">
        <v>30</v>
      </c>
      <c r="D87" s="88">
        <v>472</v>
      </c>
      <c r="E87" s="89">
        <v>290</v>
      </c>
      <c r="F87" s="89">
        <v>385</v>
      </c>
      <c r="G87" s="89">
        <v>275</v>
      </c>
      <c r="H87" s="89">
        <v>221</v>
      </c>
      <c r="I87" s="89">
        <v>262</v>
      </c>
      <c r="J87" s="89">
        <v>168</v>
      </c>
      <c r="K87" s="90">
        <f t="shared" si="52"/>
        <v>2073</v>
      </c>
    </row>
    <row r="88" spans="2:13" ht="20.25" customHeight="1" x14ac:dyDescent="0.15">
      <c r="B88" s="91" t="s">
        <v>160</v>
      </c>
      <c r="C88" s="68" t="s">
        <v>31</v>
      </c>
      <c r="D88" s="88">
        <v>74</v>
      </c>
      <c r="E88" s="89">
        <v>94</v>
      </c>
      <c r="F88" s="89">
        <v>109</v>
      </c>
      <c r="G88" s="89">
        <v>87</v>
      </c>
      <c r="H88" s="89">
        <v>60</v>
      </c>
      <c r="I88" s="89">
        <v>62</v>
      </c>
      <c r="J88" s="89">
        <v>42</v>
      </c>
      <c r="K88" s="90">
        <f t="shared" si="52"/>
        <v>528</v>
      </c>
    </row>
    <row r="89" spans="2:13" ht="20.25" customHeight="1" x14ac:dyDescent="0.15">
      <c r="B89" s="91" t="s">
        <v>160</v>
      </c>
      <c r="C89" s="68" t="s">
        <v>173</v>
      </c>
      <c r="D89" s="88">
        <f>SUM(D90)</f>
        <v>484</v>
      </c>
      <c r="E89" s="89">
        <f t="shared" ref="E89:K89" si="65">SUM(E90)</f>
        <v>684</v>
      </c>
      <c r="F89" s="89">
        <f t="shared" si="65"/>
        <v>956</v>
      </c>
      <c r="G89" s="89">
        <f t="shared" si="65"/>
        <v>1184</v>
      </c>
      <c r="H89" s="89">
        <f t="shared" si="65"/>
        <v>920</v>
      </c>
      <c r="I89" s="89">
        <f t="shared" si="65"/>
        <v>804</v>
      </c>
      <c r="J89" s="89">
        <f t="shared" si="65"/>
        <v>579</v>
      </c>
      <c r="K89" s="90">
        <f t="shared" si="65"/>
        <v>5611</v>
      </c>
    </row>
    <row r="90" spans="2:13" ht="20.25" customHeight="1" x14ac:dyDescent="0.15">
      <c r="B90" s="91" t="s">
        <v>160</v>
      </c>
      <c r="C90" s="68" t="s">
        <v>32</v>
      </c>
      <c r="D90" s="88">
        <v>484</v>
      </c>
      <c r="E90" s="89">
        <v>684</v>
      </c>
      <c r="F90" s="89">
        <v>956</v>
      </c>
      <c r="G90" s="89">
        <v>1184</v>
      </c>
      <c r="H90" s="89">
        <v>920</v>
      </c>
      <c r="I90" s="89">
        <v>804</v>
      </c>
      <c r="J90" s="89">
        <v>579</v>
      </c>
      <c r="K90" s="90">
        <f t="shared" si="52"/>
        <v>5611</v>
      </c>
    </row>
    <row r="91" spans="2:13" ht="20.25" customHeight="1" x14ac:dyDescent="0.15">
      <c r="B91" s="91" t="s">
        <v>160</v>
      </c>
      <c r="C91" s="68" t="s">
        <v>174</v>
      </c>
      <c r="D91" s="88">
        <f>SUM(D92:D93)</f>
        <v>533</v>
      </c>
      <c r="E91" s="89">
        <f t="shared" ref="E91:K91" si="66">SUM(E92:E93)</f>
        <v>748</v>
      </c>
      <c r="F91" s="89">
        <f t="shared" si="66"/>
        <v>955</v>
      </c>
      <c r="G91" s="89">
        <f t="shared" si="66"/>
        <v>829</v>
      </c>
      <c r="H91" s="89">
        <f t="shared" si="66"/>
        <v>736</v>
      </c>
      <c r="I91" s="89">
        <f t="shared" si="66"/>
        <v>667</v>
      </c>
      <c r="J91" s="89">
        <f t="shared" si="66"/>
        <v>493</v>
      </c>
      <c r="K91" s="90">
        <f t="shared" si="66"/>
        <v>4961</v>
      </c>
    </row>
    <row r="92" spans="2:13" ht="20.25" customHeight="1" x14ac:dyDescent="0.15">
      <c r="B92" s="91" t="s">
        <v>160</v>
      </c>
      <c r="C92" s="68" t="s">
        <v>33</v>
      </c>
      <c r="D92" s="88">
        <v>476</v>
      </c>
      <c r="E92" s="89">
        <v>680</v>
      </c>
      <c r="F92" s="89">
        <v>751</v>
      </c>
      <c r="G92" s="89">
        <v>682</v>
      </c>
      <c r="H92" s="89">
        <v>570</v>
      </c>
      <c r="I92" s="89">
        <v>549</v>
      </c>
      <c r="J92" s="89">
        <v>398</v>
      </c>
      <c r="K92" s="90">
        <f t="shared" si="52"/>
        <v>4106</v>
      </c>
    </row>
    <row r="93" spans="2:13" ht="20.25" customHeight="1" x14ac:dyDescent="0.15">
      <c r="B93" s="91" t="s">
        <v>160</v>
      </c>
      <c r="C93" s="68" t="s">
        <v>34</v>
      </c>
      <c r="D93" s="88">
        <v>57</v>
      </c>
      <c r="E93" s="89">
        <v>68</v>
      </c>
      <c r="F93" s="89">
        <v>204</v>
      </c>
      <c r="G93" s="89">
        <v>147</v>
      </c>
      <c r="H93" s="89">
        <v>166</v>
      </c>
      <c r="I93" s="89">
        <v>118</v>
      </c>
      <c r="J93" s="89">
        <v>95</v>
      </c>
      <c r="K93" s="90">
        <f t="shared" si="52"/>
        <v>855</v>
      </c>
    </row>
    <row r="94" spans="2:13" ht="20.25" customHeight="1" x14ac:dyDescent="0.15">
      <c r="B94" s="91" t="s">
        <v>160</v>
      </c>
      <c r="C94" s="69" t="s">
        <v>82</v>
      </c>
      <c r="D94" s="88">
        <f>SUM(D50,D51,D61,D67,D72,D77,D83,D85,D89,D91)</f>
        <v>18199</v>
      </c>
      <c r="E94" s="89">
        <f t="shared" ref="E94:K94" si="67">SUM(E50,E51,E61,E67,E72,E77,E83,E85,E89,E91)</f>
        <v>13212</v>
      </c>
      <c r="F94" s="89">
        <f t="shared" si="67"/>
        <v>22216</v>
      </c>
      <c r="G94" s="89">
        <f t="shared" si="67"/>
        <v>19202</v>
      </c>
      <c r="H94" s="89">
        <f t="shared" si="67"/>
        <v>14306</v>
      </c>
      <c r="I94" s="89">
        <f t="shared" si="67"/>
        <v>14065</v>
      </c>
      <c r="J94" s="89">
        <f t="shared" si="67"/>
        <v>10126</v>
      </c>
      <c r="K94" s="90">
        <f t="shared" si="67"/>
        <v>111326</v>
      </c>
    </row>
    <row r="95" spans="2:13" ht="20.25" customHeight="1" thickBot="1" x14ac:dyDescent="0.2">
      <c r="B95" s="43" t="s">
        <v>160</v>
      </c>
      <c r="C95" s="70" t="s">
        <v>44</v>
      </c>
      <c r="D95" s="92">
        <v>891758</v>
      </c>
      <c r="E95" s="93">
        <v>867870</v>
      </c>
      <c r="F95" s="93">
        <v>1259834</v>
      </c>
      <c r="G95" s="93">
        <v>1102791</v>
      </c>
      <c r="H95" s="93">
        <v>832152</v>
      </c>
      <c r="I95" s="93">
        <v>764491</v>
      </c>
      <c r="J95" s="93">
        <v>600834</v>
      </c>
      <c r="K95" s="94">
        <v>6319730</v>
      </c>
      <c r="M95" s="47" t="s">
        <v>161</v>
      </c>
    </row>
    <row r="96" spans="2:13" ht="20.25" customHeight="1" thickTop="1" x14ac:dyDescent="0.15">
      <c r="B96" s="42" t="s">
        <v>134</v>
      </c>
      <c r="C96" s="32" t="s">
        <v>0</v>
      </c>
      <c r="D96" s="72">
        <v>10347</v>
      </c>
      <c r="E96" s="73">
        <v>4280</v>
      </c>
      <c r="F96" s="73">
        <v>8794</v>
      </c>
      <c r="G96" s="73">
        <v>6559</v>
      </c>
      <c r="H96" s="73">
        <v>4420</v>
      </c>
      <c r="I96" s="73">
        <v>4846</v>
      </c>
      <c r="J96" s="73">
        <v>3545</v>
      </c>
      <c r="K96" s="74">
        <v>42791</v>
      </c>
    </row>
    <row r="97" spans="2:11" ht="20.25" customHeight="1" x14ac:dyDescent="0.15">
      <c r="B97" s="43" t="s">
        <v>132</v>
      </c>
      <c r="C97" s="138" t="s">
        <v>166</v>
      </c>
      <c r="D97" s="139">
        <f>SUM(D98:D106)</f>
        <v>622</v>
      </c>
      <c r="E97" s="140">
        <f t="shared" ref="E97" si="68">SUM(E98:E106)</f>
        <v>1329</v>
      </c>
      <c r="F97" s="140">
        <f t="shared" ref="F97" si="69">SUM(F98:F106)</f>
        <v>1284</v>
      </c>
      <c r="G97" s="140">
        <f t="shared" ref="G97" si="70">SUM(G98:G106)</f>
        <v>1975</v>
      </c>
      <c r="H97" s="140">
        <f t="shared" ref="H97" si="71">SUM(H98:H106)</f>
        <v>1528</v>
      </c>
      <c r="I97" s="140">
        <f t="shared" ref="I97" si="72">SUM(I98:I106)</f>
        <v>1240</v>
      </c>
      <c r="J97" s="140">
        <f t="shared" ref="J97" si="73">SUM(J98:J106)</f>
        <v>979</v>
      </c>
      <c r="K97" s="141">
        <f t="shared" ref="K97" si="74">SUM(K98:K106)</f>
        <v>8957</v>
      </c>
    </row>
    <row r="98" spans="2:11" ht="20.25" customHeight="1" x14ac:dyDescent="0.15">
      <c r="B98" s="43" t="s">
        <v>134</v>
      </c>
      <c r="C98" s="2" t="s">
        <v>1</v>
      </c>
      <c r="D98" s="7">
        <v>92</v>
      </c>
      <c r="E98" s="8">
        <v>211</v>
      </c>
      <c r="F98" s="8">
        <v>268</v>
      </c>
      <c r="G98" s="8">
        <v>432</v>
      </c>
      <c r="H98" s="8">
        <v>317</v>
      </c>
      <c r="I98" s="8">
        <v>286</v>
      </c>
      <c r="J98" s="8">
        <v>245</v>
      </c>
      <c r="K98" s="36">
        <v>1851</v>
      </c>
    </row>
    <row r="99" spans="2:11" ht="20.25" customHeight="1" x14ac:dyDescent="0.15">
      <c r="B99" s="43" t="s">
        <v>134</v>
      </c>
      <c r="C99" s="2" t="s">
        <v>2</v>
      </c>
      <c r="D99" s="7">
        <v>38</v>
      </c>
      <c r="E99" s="8">
        <v>110</v>
      </c>
      <c r="F99" s="8">
        <v>71</v>
      </c>
      <c r="G99" s="8">
        <v>159</v>
      </c>
      <c r="H99" s="8">
        <v>109</v>
      </c>
      <c r="I99" s="8">
        <v>74</v>
      </c>
      <c r="J99" s="8">
        <v>61</v>
      </c>
      <c r="K99" s="36">
        <v>622</v>
      </c>
    </row>
    <row r="100" spans="2:11" ht="20.25" customHeight="1" x14ac:dyDescent="0.15">
      <c r="B100" s="43" t="s">
        <v>134</v>
      </c>
      <c r="C100" s="2" t="s">
        <v>3</v>
      </c>
      <c r="D100" s="7">
        <v>16</v>
      </c>
      <c r="E100" s="8">
        <v>39</v>
      </c>
      <c r="F100" s="8">
        <v>24</v>
      </c>
      <c r="G100" s="8">
        <v>30</v>
      </c>
      <c r="H100" s="8">
        <v>30</v>
      </c>
      <c r="I100" s="8">
        <v>14</v>
      </c>
      <c r="J100" s="8">
        <v>19</v>
      </c>
      <c r="K100" s="36">
        <v>172</v>
      </c>
    </row>
    <row r="101" spans="2:11" ht="20.25" customHeight="1" x14ac:dyDescent="0.15">
      <c r="B101" s="43" t="s">
        <v>134</v>
      </c>
      <c r="C101" s="2" t="s">
        <v>4</v>
      </c>
      <c r="D101" s="7">
        <v>101</v>
      </c>
      <c r="E101" s="8">
        <v>82</v>
      </c>
      <c r="F101" s="8">
        <v>168</v>
      </c>
      <c r="G101" s="8">
        <v>126</v>
      </c>
      <c r="H101" s="8">
        <v>86</v>
      </c>
      <c r="I101" s="8">
        <v>84</v>
      </c>
      <c r="J101" s="8">
        <v>57</v>
      </c>
      <c r="K101" s="36">
        <v>704</v>
      </c>
    </row>
    <row r="102" spans="2:11" ht="20.25" customHeight="1" x14ac:dyDescent="0.15">
      <c r="B102" s="43" t="s">
        <v>134</v>
      </c>
      <c r="C102" s="2" t="s">
        <v>5</v>
      </c>
      <c r="D102" s="7">
        <v>35</v>
      </c>
      <c r="E102" s="8">
        <v>102</v>
      </c>
      <c r="F102" s="8">
        <v>68</v>
      </c>
      <c r="G102" s="8">
        <v>150</v>
      </c>
      <c r="H102" s="8">
        <v>128</v>
      </c>
      <c r="I102" s="8">
        <v>89</v>
      </c>
      <c r="J102" s="8">
        <v>58</v>
      </c>
      <c r="K102" s="36">
        <v>630</v>
      </c>
    </row>
    <row r="103" spans="2:11" ht="20.25" customHeight="1" x14ac:dyDescent="0.15">
      <c r="B103" s="43" t="s">
        <v>134</v>
      </c>
      <c r="C103" s="2" t="s">
        <v>6</v>
      </c>
      <c r="D103" s="7">
        <v>71</v>
      </c>
      <c r="E103" s="8">
        <v>251</v>
      </c>
      <c r="F103" s="8">
        <v>154</v>
      </c>
      <c r="G103" s="8">
        <v>330</v>
      </c>
      <c r="H103" s="8">
        <v>305</v>
      </c>
      <c r="I103" s="8">
        <v>238</v>
      </c>
      <c r="J103" s="8">
        <v>174</v>
      </c>
      <c r="K103" s="36">
        <v>1523</v>
      </c>
    </row>
    <row r="104" spans="2:11" ht="20.25" customHeight="1" x14ac:dyDescent="0.15">
      <c r="B104" s="43" t="s">
        <v>134</v>
      </c>
      <c r="C104" s="2" t="s">
        <v>7</v>
      </c>
      <c r="D104" s="7">
        <v>28</v>
      </c>
      <c r="E104" s="8">
        <v>67</v>
      </c>
      <c r="F104" s="8">
        <v>77</v>
      </c>
      <c r="G104" s="8">
        <v>131</v>
      </c>
      <c r="H104" s="8">
        <v>102</v>
      </c>
      <c r="I104" s="8">
        <v>75</v>
      </c>
      <c r="J104" s="8">
        <v>50</v>
      </c>
      <c r="K104" s="36">
        <v>530</v>
      </c>
    </row>
    <row r="105" spans="2:11" ht="20.25" customHeight="1" x14ac:dyDescent="0.15">
      <c r="B105" s="43" t="s">
        <v>134</v>
      </c>
      <c r="C105" s="2" t="s">
        <v>8</v>
      </c>
      <c r="D105" s="7">
        <v>165</v>
      </c>
      <c r="E105" s="8">
        <v>283</v>
      </c>
      <c r="F105" s="8">
        <v>288</v>
      </c>
      <c r="G105" s="8">
        <v>361</v>
      </c>
      <c r="H105" s="8">
        <v>257</v>
      </c>
      <c r="I105" s="8">
        <v>239</v>
      </c>
      <c r="J105" s="8">
        <v>180</v>
      </c>
      <c r="K105" s="36">
        <v>1773</v>
      </c>
    </row>
    <row r="106" spans="2:11" ht="20.25" customHeight="1" x14ac:dyDescent="0.15">
      <c r="B106" s="43" t="s">
        <v>134</v>
      </c>
      <c r="C106" s="2" t="s">
        <v>9</v>
      </c>
      <c r="D106" s="7">
        <v>76</v>
      </c>
      <c r="E106" s="8">
        <v>184</v>
      </c>
      <c r="F106" s="8">
        <v>166</v>
      </c>
      <c r="G106" s="8">
        <v>256</v>
      </c>
      <c r="H106" s="8">
        <v>194</v>
      </c>
      <c r="I106" s="8">
        <v>141</v>
      </c>
      <c r="J106" s="8">
        <v>135</v>
      </c>
      <c r="K106" s="36">
        <v>1152</v>
      </c>
    </row>
    <row r="107" spans="2:11" ht="20.25" customHeight="1" x14ac:dyDescent="0.15">
      <c r="B107" s="43" t="s">
        <v>132</v>
      </c>
      <c r="C107" s="68" t="s">
        <v>167</v>
      </c>
      <c r="D107" s="88">
        <f>SUM(D108:D112)</f>
        <v>1048</v>
      </c>
      <c r="E107" s="89">
        <f t="shared" ref="E107" si="75">SUM(E108:E112)</f>
        <v>820</v>
      </c>
      <c r="F107" s="89">
        <f t="shared" ref="F107" si="76">SUM(F108:F112)</f>
        <v>1703</v>
      </c>
      <c r="G107" s="89">
        <f t="shared" ref="G107" si="77">SUM(G108:G112)</f>
        <v>1542</v>
      </c>
      <c r="H107" s="89">
        <f t="shared" ref="H107" si="78">SUM(H108:H112)</f>
        <v>1116</v>
      </c>
      <c r="I107" s="89">
        <f t="shared" ref="I107" si="79">SUM(I108:I112)</f>
        <v>1010</v>
      </c>
      <c r="J107" s="89">
        <f t="shared" ref="J107" si="80">SUM(J108:J112)</f>
        <v>805</v>
      </c>
      <c r="K107" s="90">
        <f t="shared" ref="K107" si="81">SUM(K108:K112)</f>
        <v>8044</v>
      </c>
    </row>
    <row r="108" spans="2:11" ht="20.25" customHeight="1" x14ac:dyDescent="0.15">
      <c r="B108" s="43" t="s">
        <v>134</v>
      </c>
      <c r="C108" s="2" t="s">
        <v>10</v>
      </c>
      <c r="D108" s="7">
        <v>502</v>
      </c>
      <c r="E108" s="8">
        <v>317</v>
      </c>
      <c r="F108" s="8">
        <v>659</v>
      </c>
      <c r="G108" s="8">
        <v>510</v>
      </c>
      <c r="H108" s="8">
        <v>364</v>
      </c>
      <c r="I108" s="8">
        <v>360</v>
      </c>
      <c r="J108" s="8">
        <v>304</v>
      </c>
      <c r="K108" s="36">
        <v>3016</v>
      </c>
    </row>
    <row r="109" spans="2:11" ht="20.25" customHeight="1" x14ac:dyDescent="0.15">
      <c r="B109" s="43" t="s">
        <v>134</v>
      </c>
      <c r="C109" s="2" t="s">
        <v>11</v>
      </c>
      <c r="D109" s="7">
        <v>332</v>
      </c>
      <c r="E109" s="8">
        <v>248</v>
      </c>
      <c r="F109" s="8">
        <v>501</v>
      </c>
      <c r="G109" s="8">
        <v>436</v>
      </c>
      <c r="H109" s="8">
        <v>308</v>
      </c>
      <c r="I109" s="8">
        <v>278</v>
      </c>
      <c r="J109" s="8">
        <v>213</v>
      </c>
      <c r="K109" s="36">
        <v>2316</v>
      </c>
    </row>
    <row r="110" spans="2:11" ht="20.25" customHeight="1" x14ac:dyDescent="0.15">
      <c r="B110" s="43" t="s">
        <v>134</v>
      </c>
      <c r="C110" s="2" t="s">
        <v>12</v>
      </c>
      <c r="D110" s="7">
        <v>86</v>
      </c>
      <c r="E110" s="8">
        <v>90</v>
      </c>
      <c r="F110" s="8">
        <v>184</v>
      </c>
      <c r="G110" s="8">
        <v>174</v>
      </c>
      <c r="H110" s="8">
        <v>133</v>
      </c>
      <c r="I110" s="8">
        <v>108</v>
      </c>
      <c r="J110" s="8">
        <v>94</v>
      </c>
      <c r="K110" s="36">
        <v>869</v>
      </c>
    </row>
    <row r="111" spans="2:11" ht="20.25" customHeight="1" x14ac:dyDescent="0.15">
      <c r="B111" s="43" t="s">
        <v>134</v>
      </c>
      <c r="C111" s="2" t="s">
        <v>13</v>
      </c>
      <c r="D111" s="7">
        <v>29</v>
      </c>
      <c r="E111" s="8">
        <v>87</v>
      </c>
      <c r="F111" s="8">
        <v>146</v>
      </c>
      <c r="G111" s="8">
        <v>234</v>
      </c>
      <c r="H111" s="8">
        <v>171</v>
      </c>
      <c r="I111" s="8">
        <v>115</v>
      </c>
      <c r="J111" s="8">
        <v>96</v>
      </c>
      <c r="K111" s="36">
        <v>878</v>
      </c>
    </row>
    <row r="112" spans="2:11" ht="20.25" customHeight="1" x14ac:dyDescent="0.15">
      <c r="B112" s="43" t="s">
        <v>134</v>
      </c>
      <c r="C112" s="2" t="s">
        <v>14</v>
      </c>
      <c r="D112" s="7">
        <v>99</v>
      </c>
      <c r="E112" s="8">
        <v>78</v>
      </c>
      <c r="F112" s="8">
        <v>213</v>
      </c>
      <c r="G112" s="8">
        <v>188</v>
      </c>
      <c r="H112" s="8">
        <v>140</v>
      </c>
      <c r="I112" s="8">
        <v>149</v>
      </c>
      <c r="J112" s="8">
        <v>98</v>
      </c>
      <c r="K112" s="36">
        <v>965</v>
      </c>
    </row>
    <row r="113" spans="2:11" ht="20.25" customHeight="1" thickBot="1" x14ac:dyDescent="0.2">
      <c r="B113" s="43" t="s">
        <v>132</v>
      </c>
      <c r="C113" s="68" t="s">
        <v>168</v>
      </c>
      <c r="D113" s="88">
        <f>SUM(D114:D117)</f>
        <v>940</v>
      </c>
      <c r="E113" s="89">
        <f t="shared" ref="E113" si="82">SUM(E114:E117)</f>
        <v>1112</v>
      </c>
      <c r="F113" s="89">
        <f t="shared" ref="F113" si="83">SUM(F114:F117)</f>
        <v>1414</v>
      </c>
      <c r="G113" s="89">
        <f t="shared" ref="G113" si="84">SUM(G114:G117)</f>
        <v>1517</v>
      </c>
      <c r="H113" s="89">
        <f t="shared" ref="H113" si="85">SUM(H114:H117)</f>
        <v>1028</v>
      </c>
      <c r="I113" s="89">
        <f t="shared" ref="I113" si="86">SUM(I114:I117)</f>
        <v>916</v>
      </c>
      <c r="J113" s="89">
        <f t="shared" ref="J113" si="87">SUM(J114:J117)</f>
        <v>693</v>
      </c>
      <c r="K113" s="90">
        <f t="shared" ref="K113" si="88">SUM(K114:K117)</f>
        <v>7620</v>
      </c>
    </row>
    <row r="114" spans="2:11" ht="20.25" customHeight="1" thickTop="1" x14ac:dyDescent="0.15">
      <c r="B114" s="42" t="s">
        <v>132</v>
      </c>
      <c r="C114" s="2" t="s">
        <v>15</v>
      </c>
      <c r="D114" s="7">
        <v>436</v>
      </c>
      <c r="E114" s="8">
        <v>447</v>
      </c>
      <c r="F114" s="8">
        <v>577</v>
      </c>
      <c r="G114" s="8">
        <v>501</v>
      </c>
      <c r="H114" s="8">
        <v>343</v>
      </c>
      <c r="I114" s="8">
        <v>323</v>
      </c>
      <c r="J114" s="8">
        <v>249</v>
      </c>
      <c r="K114" s="36">
        <v>2876</v>
      </c>
    </row>
    <row r="115" spans="2:11" ht="20.25" customHeight="1" x14ac:dyDescent="0.15">
      <c r="B115" s="43" t="s">
        <v>134</v>
      </c>
      <c r="C115" s="2" t="s">
        <v>16</v>
      </c>
      <c r="D115" s="7">
        <v>158</v>
      </c>
      <c r="E115" s="8">
        <v>321</v>
      </c>
      <c r="F115" s="8">
        <v>313</v>
      </c>
      <c r="G115" s="8">
        <v>428</v>
      </c>
      <c r="H115" s="8">
        <v>282</v>
      </c>
      <c r="I115" s="8">
        <v>237</v>
      </c>
      <c r="J115" s="8">
        <v>156</v>
      </c>
      <c r="K115" s="36">
        <v>1895</v>
      </c>
    </row>
    <row r="116" spans="2:11" ht="20.25" customHeight="1" x14ac:dyDescent="0.15">
      <c r="B116" s="43" t="s">
        <v>134</v>
      </c>
      <c r="C116" s="2" t="s">
        <v>17</v>
      </c>
      <c r="D116" s="7">
        <v>289</v>
      </c>
      <c r="E116" s="8">
        <v>251</v>
      </c>
      <c r="F116" s="8">
        <v>374</v>
      </c>
      <c r="G116" s="8">
        <v>384</v>
      </c>
      <c r="H116" s="8">
        <v>262</v>
      </c>
      <c r="I116" s="8">
        <v>233</v>
      </c>
      <c r="J116" s="8">
        <v>175</v>
      </c>
      <c r="K116" s="36">
        <v>1968</v>
      </c>
    </row>
    <row r="117" spans="2:11" ht="20.25" customHeight="1" x14ac:dyDescent="0.15">
      <c r="B117" s="43" t="s">
        <v>134</v>
      </c>
      <c r="C117" s="2" t="s">
        <v>18</v>
      </c>
      <c r="D117" s="7">
        <v>57</v>
      </c>
      <c r="E117" s="8">
        <v>93</v>
      </c>
      <c r="F117" s="8">
        <v>150</v>
      </c>
      <c r="G117" s="8">
        <v>204</v>
      </c>
      <c r="H117" s="8">
        <v>141</v>
      </c>
      <c r="I117" s="8">
        <v>123</v>
      </c>
      <c r="J117" s="8">
        <v>113</v>
      </c>
      <c r="K117" s="36">
        <v>881</v>
      </c>
    </row>
    <row r="118" spans="2:11" ht="20.25" customHeight="1" x14ac:dyDescent="0.15">
      <c r="B118" s="43" t="s">
        <v>132</v>
      </c>
      <c r="C118" s="68" t="s">
        <v>169</v>
      </c>
      <c r="D118" s="88">
        <f>SUM(D119:D122)</f>
        <v>316</v>
      </c>
      <c r="E118" s="89">
        <f t="shared" ref="E118" si="89">SUM(E119:E122)</f>
        <v>339</v>
      </c>
      <c r="F118" s="89">
        <f t="shared" ref="F118" si="90">SUM(F119:F122)</f>
        <v>656</v>
      </c>
      <c r="G118" s="89">
        <f t="shared" ref="G118" si="91">SUM(G119:G122)</f>
        <v>669</v>
      </c>
      <c r="H118" s="89">
        <f t="shared" ref="H118" si="92">SUM(H119:H122)</f>
        <v>537</v>
      </c>
      <c r="I118" s="89">
        <f t="shared" ref="I118" si="93">SUM(I119:I122)</f>
        <v>408</v>
      </c>
      <c r="J118" s="89">
        <f t="shared" ref="J118" si="94">SUM(J119:J122)</f>
        <v>348</v>
      </c>
      <c r="K118" s="90">
        <f t="shared" ref="K118" si="95">SUM(K119:K122)</f>
        <v>3273</v>
      </c>
    </row>
    <row r="119" spans="2:11" ht="20.25" customHeight="1" x14ac:dyDescent="0.15">
      <c r="B119" s="43" t="s">
        <v>134</v>
      </c>
      <c r="C119" s="2" t="s">
        <v>19</v>
      </c>
      <c r="D119" s="7">
        <v>112</v>
      </c>
      <c r="E119" s="8">
        <v>108</v>
      </c>
      <c r="F119" s="8">
        <v>203</v>
      </c>
      <c r="G119" s="8">
        <v>211</v>
      </c>
      <c r="H119" s="8">
        <v>203</v>
      </c>
      <c r="I119" s="8">
        <v>154</v>
      </c>
      <c r="J119" s="8">
        <v>124</v>
      </c>
      <c r="K119" s="36">
        <v>1115</v>
      </c>
    </row>
    <row r="120" spans="2:11" ht="20.25" customHeight="1" x14ac:dyDescent="0.15">
      <c r="B120" s="43" t="s">
        <v>134</v>
      </c>
      <c r="C120" s="2" t="s">
        <v>20</v>
      </c>
      <c r="D120" s="7">
        <v>57</v>
      </c>
      <c r="E120" s="8">
        <v>50</v>
      </c>
      <c r="F120" s="8">
        <v>102</v>
      </c>
      <c r="G120" s="8">
        <v>128</v>
      </c>
      <c r="H120" s="8">
        <v>96</v>
      </c>
      <c r="I120" s="8">
        <v>72</v>
      </c>
      <c r="J120" s="8">
        <v>51</v>
      </c>
      <c r="K120" s="36">
        <v>556</v>
      </c>
    </row>
    <row r="121" spans="2:11" ht="20.25" customHeight="1" x14ac:dyDescent="0.15">
      <c r="B121" s="43" t="s">
        <v>134</v>
      </c>
      <c r="C121" s="2" t="s">
        <v>21</v>
      </c>
      <c r="D121" s="7">
        <v>113</v>
      </c>
      <c r="E121" s="8">
        <v>146</v>
      </c>
      <c r="F121" s="8">
        <v>289</v>
      </c>
      <c r="G121" s="8">
        <v>274</v>
      </c>
      <c r="H121" s="8">
        <v>188</v>
      </c>
      <c r="I121" s="8">
        <v>146</v>
      </c>
      <c r="J121" s="8">
        <v>137</v>
      </c>
      <c r="K121" s="36">
        <v>1293</v>
      </c>
    </row>
    <row r="122" spans="2:11" ht="20.25" customHeight="1" x14ac:dyDescent="0.15">
      <c r="B122" s="43" t="s">
        <v>134</v>
      </c>
      <c r="C122" s="2" t="s">
        <v>22</v>
      </c>
      <c r="D122" s="7">
        <v>34</v>
      </c>
      <c r="E122" s="8">
        <v>35</v>
      </c>
      <c r="F122" s="8">
        <v>62</v>
      </c>
      <c r="G122" s="8">
        <v>56</v>
      </c>
      <c r="H122" s="8">
        <v>50</v>
      </c>
      <c r="I122" s="8">
        <v>36</v>
      </c>
      <c r="J122" s="8">
        <v>36</v>
      </c>
      <c r="K122" s="36">
        <v>309</v>
      </c>
    </row>
    <row r="123" spans="2:11" ht="20.25" customHeight="1" x14ac:dyDescent="0.15">
      <c r="B123" s="43" t="s">
        <v>132</v>
      </c>
      <c r="C123" s="68" t="s">
        <v>170</v>
      </c>
      <c r="D123" s="88">
        <f>SUM(D124:D128)</f>
        <v>1346</v>
      </c>
      <c r="E123" s="89">
        <f t="shared" ref="E123" si="96">SUM(E124:E128)</f>
        <v>1110</v>
      </c>
      <c r="F123" s="89">
        <f t="shared" ref="F123" si="97">SUM(F124:F128)</f>
        <v>2772</v>
      </c>
      <c r="G123" s="89">
        <f t="shared" ref="G123" si="98">SUM(G124:G128)</f>
        <v>1978</v>
      </c>
      <c r="H123" s="89">
        <f t="shared" ref="H123" si="99">SUM(H124:H128)</f>
        <v>1592</v>
      </c>
      <c r="I123" s="89">
        <f t="shared" ref="I123" si="100">SUM(I124:I128)</f>
        <v>1682</v>
      </c>
      <c r="J123" s="89">
        <f t="shared" ref="J123" si="101">SUM(J124:J128)</f>
        <v>1252</v>
      </c>
      <c r="K123" s="90">
        <f t="shared" ref="K123" si="102">SUM(K124:K128)</f>
        <v>11732</v>
      </c>
    </row>
    <row r="124" spans="2:11" ht="20.25" customHeight="1" x14ac:dyDescent="0.15">
      <c r="B124" s="43" t="s">
        <v>132</v>
      </c>
      <c r="C124" s="2" t="s">
        <v>23</v>
      </c>
      <c r="D124" s="7">
        <v>919</v>
      </c>
      <c r="E124" s="8">
        <v>713</v>
      </c>
      <c r="F124" s="8">
        <v>1899</v>
      </c>
      <c r="G124" s="8">
        <v>1131</v>
      </c>
      <c r="H124" s="8">
        <v>902</v>
      </c>
      <c r="I124" s="8">
        <v>1013</v>
      </c>
      <c r="J124" s="8">
        <v>773</v>
      </c>
      <c r="K124" s="36">
        <v>7350</v>
      </c>
    </row>
    <row r="125" spans="2:11" ht="20.25" customHeight="1" x14ac:dyDescent="0.15">
      <c r="B125" s="43" t="s">
        <v>134</v>
      </c>
      <c r="C125" s="2" t="s">
        <v>24</v>
      </c>
      <c r="D125" s="7">
        <v>12</v>
      </c>
      <c r="E125" s="8">
        <v>33</v>
      </c>
      <c r="F125" s="8">
        <v>82</v>
      </c>
      <c r="G125" s="8">
        <v>113</v>
      </c>
      <c r="H125" s="8">
        <v>70</v>
      </c>
      <c r="I125" s="8">
        <v>69</v>
      </c>
      <c r="J125" s="8">
        <v>43</v>
      </c>
      <c r="K125" s="36">
        <v>422</v>
      </c>
    </row>
    <row r="126" spans="2:11" ht="20.25" customHeight="1" x14ac:dyDescent="0.15">
      <c r="B126" s="43" t="s">
        <v>134</v>
      </c>
      <c r="C126" s="2" t="s">
        <v>25</v>
      </c>
      <c r="D126" s="7">
        <v>38</v>
      </c>
      <c r="E126" s="8">
        <v>110</v>
      </c>
      <c r="F126" s="8">
        <v>276</v>
      </c>
      <c r="G126" s="8">
        <v>439</v>
      </c>
      <c r="H126" s="8">
        <v>303</v>
      </c>
      <c r="I126" s="8">
        <v>257</v>
      </c>
      <c r="J126" s="8">
        <v>185</v>
      </c>
      <c r="K126" s="36">
        <v>1608</v>
      </c>
    </row>
    <row r="127" spans="2:11" ht="20.25" customHeight="1" x14ac:dyDescent="0.15">
      <c r="B127" s="43" t="s">
        <v>134</v>
      </c>
      <c r="C127" s="2" t="s">
        <v>26</v>
      </c>
      <c r="D127" s="7">
        <v>75</v>
      </c>
      <c r="E127" s="8">
        <v>125</v>
      </c>
      <c r="F127" s="8">
        <v>205</v>
      </c>
      <c r="G127" s="8">
        <v>157</v>
      </c>
      <c r="H127" s="8">
        <v>144</v>
      </c>
      <c r="I127" s="8">
        <v>128</v>
      </c>
      <c r="J127" s="8">
        <v>114</v>
      </c>
      <c r="K127" s="36">
        <v>948</v>
      </c>
    </row>
    <row r="128" spans="2:11" ht="20.25" customHeight="1" x14ac:dyDescent="0.15">
      <c r="B128" s="43" t="s">
        <v>134</v>
      </c>
      <c r="C128" s="2" t="s">
        <v>27</v>
      </c>
      <c r="D128" s="7">
        <v>302</v>
      </c>
      <c r="E128" s="8">
        <v>129</v>
      </c>
      <c r="F128" s="8">
        <v>310</v>
      </c>
      <c r="G128" s="8">
        <v>138</v>
      </c>
      <c r="H128" s="8">
        <v>173</v>
      </c>
      <c r="I128" s="8">
        <v>215</v>
      </c>
      <c r="J128" s="8">
        <v>137</v>
      </c>
      <c r="K128" s="36">
        <v>1404</v>
      </c>
    </row>
    <row r="129" spans="2:13" ht="20.25" customHeight="1" x14ac:dyDescent="0.15">
      <c r="B129" s="43" t="s">
        <v>132</v>
      </c>
      <c r="C129" s="68" t="s">
        <v>171</v>
      </c>
      <c r="D129" s="88">
        <f>SUM(D130)</f>
        <v>736</v>
      </c>
      <c r="E129" s="89">
        <f t="shared" ref="E129" si="103">SUM(E130)</f>
        <v>630</v>
      </c>
      <c r="F129" s="89">
        <f t="shared" ref="F129" si="104">SUM(F130)</f>
        <v>1131</v>
      </c>
      <c r="G129" s="89">
        <f t="shared" ref="G129" si="105">SUM(G130)</f>
        <v>1033</v>
      </c>
      <c r="H129" s="89">
        <f t="shared" ref="H129" si="106">SUM(H130)</f>
        <v>668</v>
      </c>
      <c r="I129" s="89">
        <f t="shared" ref="I129" si="107">SUM(I130)</f>
        <v>842</v>
      </c>
      <c r="J129" s="89">
        <f t="shared" ref="J129" si="108">SUM(J130)</f>
        <v>597</v>
      </c>
      <c r="K129" s="90">
        <f t="shared" ref="K129" si="109">SUM(K130)</f>
        <v>5637</v>
      </c>
    </row>
    <row r="130" spans="2:13" ht="20.25" customHeight="1" x14ac:dyDescent="0.15">
      <c r="B130" s="43" t="s">
        <v>134</v>
      </c>
      <c r="C130" s="2" t="s">
        <v>28</v>
      </c>
      <c r="D130" s="7">
        <v>736</v>
      </c>
      <c r="E130" s="8">
        <v>630</v>
      </c>
      <c r="F130" s="8">
        <v>1131</v>
      </c>
      <c r="G130" s="8">
        <v>1033</v>
      </c>
      <c r="H130" s="8">
        <v>668</v>
      </c>
      <c r="I130" s="8">
        <v>842</v>
      </c>
      <c r="J130" s="8">
        <v>597</v>
      </c>
      <c r="K130" s="36">
        <v>5637</v>
      </c>
    </row>
    <row r="131" spans="2:13" ht="20.25" customHeight="1" x14ac:dyDescent="0.15">
      <c r="B131" s="43" t="s">
        <v>132</v>
      </c>
      <c r="C131" s="68" t="s">
        <v>172</v>
      </c>
      <c r="D131" s="88">
        <f>SUM(D132:D134)</f>
        <v>1911</v>
      </c>
      <c r="E131" s="89">
        <f t="shared" ref="E131" si="110">SUM(E132:E134)</f>
        <v>2024</v>
      </c>
      <c r="F131" s="89">
        <f t="shared" ref="F131" si="111">SUM(F132:F134)</f>
        <v>2041</v>
      </c>
      <c r="G131" s="89">
        <f t="shared" ref="G131" si="112">SUM(G132:G134)</f>
        <v>1789</v>
      </c>
      <c r="H131" s="89">
        <f t="shared" ref="H131" si="113">SUM(H132:H134)</f>
        <v>1302</v>
      </c>
      <c r="I131" s="89">
        <f t="shared" ref="I131" si="114">SUM(I132:I134)</f>
        <v>1414</v>
      </c>
      <c r="J131" s="89">
        <f t="shared" ref="J131" si="115">SUM(J132:J134)</f>
        <v>858</v>
      </c>
      <c r="K131" s="90">
        <f t="shared" ref="K131" si="116">SUM(K132:K134)</f>
        <v>11339</v>
      </c>
    </row>
    <row r="132" spans="2:13" ht="20.25" customHeight="1" x14ac:dyDescent="0.15">
      <c r="B132" s="43" t="s">
        <v>134</v>
      </c>
      <c r="C132" s="2" t="s">
        <v>29</v>
      </c>
      <c r="D132" s="7">
        <v>1405</v>
      </c>
      <c r="E132" s="8">
        <v>1637</v>
      </c>
      <c r="F132" s="8">
        <v>1576</v>
      </c>
      <c r="G132" s="8">
        <v>1426</v>
      </c>
      <c r="H132" s="8">
        <v>1016</v>
      </c>
      <c r="I132" s="8">
        <v>1078</v>
      </c>
      <c r="J132" s="8">
        <v>659</v>
      </c>
      <c r="K132" s="36">
        <v>8797</v>
      </c>
    </row>
    <row r="133" spans="2:13" ht="20.25" customHeight="1" x14ac:dyDescent="0.15">
      <c r="B133" s="43" t="s">
        <v>134</v>
      </c>
      <c r="C133" s="2" t="s">
        <v>30</v>
      </c>
      <c r="D133" s="7">
        <v>449</v>
      </c>
      <c r="E133" s="8">
        <v>273</v>
      </c>
      <c r="F133" s="8">
        <v>372</v>
      </c>
      <c r="G133" s="8">
        <v>259</v>
      </c>
      <c r="H133" s="8">
        <v>226</v>
      </c>
      <c r="I133" s="8">
        <v>269</v>
      </c>
      <c r="J133" s="8">
        <v>169</v>
      </c>
      <c r="K133" s="36">
        <v>2017</v>
      </c>
    </row>
    <row r="134" spans="2:13" ht="20.25" customHeight="1" x14ac:dyDescent="0.15">
      <c r="B134" s="43" t="s">
        <v>134</v>
      </c>
      <c r="C134" s="2" t="s">
        <v>31</v>
      </c>
      <c r="D134" s="7">
        <v>57</v>
      </c>
      <c r="E134" s="8">
        <v>114</v>
      </c>
      <c r="F134" s="8">
        <v>93</v>
      </c>
      <c r="G134" s="8">
        <v>104</v>
      </c>
      <c r="H134" s="8">
        <v>60</v>
      </c>
      <c r="I134" s="8">
        <v>67</v>
      </c>
      <c r="J134" s="8">
        <v>30</v>
      </c>
      <c r="K134" s="36">
        <v>525</v>
      </c>
    </row>
    <row r="135" spans="2:13" ht="20.25" customHeight="1" x14ac:dyDescent="0.15">
      <c r="B135" s="43" t="s">
        <v>132</v>
      </c>
      <c r="C135" s="68" t="s">
        <v>173</v>
      </c>
      <c r="D135" s="88">
        <f>SUM(D136)</f>
        <v>474</v>
      </c>
      <c r="E135" s="89">
        <f t="shared" ref="E135" si="117">SUM(E136)</f>
        <v>688</v>
      </c>
      <c r="F135" s="89">
        <f t="shared" ref="F135" si="118">SUM(F136)</f>
        <v>946</v>
      </c>
      <c r="G135" s="89">
        <f t="shared" ref="G135" si="119">SUM(G136)</f>
        <v>1096</v>
      </c>
      <c r="H135" s="89">
        <f t="shared" ref="H135" si="120">SUM(H136)</f>
        <v>925</v>
      </c>
      <c r="I135" s="89">
        <f t="shared" ref="I135" si="121">SUM(I136)</f>
        <v>809</v>
      </c>
      <c r="J135" s="89">
        <f t="shared" ref="J135" si="122">SUM(J136)</f>
        <v>563</v>
      </c>
      <c r="K135" s="90">
        <f t="shared" ref="K135" si="123">SUM(K136)</f>
        <v>5501</v>
      </c>
    </row>
    <row r="136" spans="2:13" ht="20.25" customHeight="1" x14ac:dyDescent="0.15">
      <c r="B136" s="43" t="s">
        <v>134</v>
      </c>
      <c r="C136" s="2" t="s">
        <v>32</v>
      </c>
      <c r="D136" s="7">
        <v>474</v>
      </c>
      <c r="E136" s="8">
        <v>688</v>
      </c>
      <c r="F136" s="8">
        <v>946</v>
      </c>
      <c r="G136" s="8">
        <v>1096</v>
      </c>
      <c r="H136" s="8">
        <v>925</v>
      </c>
      <c r="I136" s="8">
        <v>809</v>
      </c>
      <c r="J136" s="8">
        <v>563</v>
      </c>
      <c r="K136" s="36">
        <v>5501</v>
      </c>
    </row>
    <row r="137" spans="2:13" ht="20.25" customHeight="1" x14ac:dyDescent="0.15">
      <c r="B137" s="43" t="s">
        <v>132</v>
      </c>
      <c r="C137" s="68" t="s">
        <v>174</v>
      </c>
      <c r="D137" s="88">
        <f>SUM(D138:D139)</f>
        <v>564</v>
      </c>
      <c r="E137" s="89">
        <f t="shared" ref="E137" si="124">SUM(E138:E139)</f>
        <v>708</v>
      </c>
      <c r="F137" s="89">
        <f t="shared" ref="F137" si="125">SUM(F138:F139)</f>
        <v>984</v>
      </c>
      <c r="G137" s="89">
        <f t="shared" ref="G137" si="126">SUM(G138:G139)</f>
        <v>834</v>
      </c>
      <c r="H137" s="89">
        <f t="shared" ref="H137" si="127">SUM(H138:H139)</f>
        <v>641</v>
      </c>
      <c r="I137" s="89">
        <f t="shared" ref="I137" si="128">SUM(I138:I139)</f>
        <v>674</v>
      </c>
      <c r="J137" s="89">
        <f t="shared" ref="J137" si="129">SUM(J138:J139)</f>
        <v>515</v>
      </c>
      <c r="K137" s="90">
        <f t="shared" ref="K137" si="130">SUM(K138:K139)</f>
        <v>4920</v>
      </c>
    </row>
    <row r="138" spans="2:13" ht="20.25" customHeight="1" x14ac:dyDescent="0.15">
      <c r="B138" s="43" t="s">
        <v>134</v>
      </c>
      <c r="C138" s="2" t="s">
        <v>33</v>
      </c>
      <c r="D138" s="7">
        <v>503</v>
      </c>
      <c r="E138" s="8">
        <v>631</v>
      </c>
      <c r="F138" s="8">
        <v>779</v>
      </c>
      <c r="G138" s="8">
        <v>657</v>
      </c>
      <c r="H138" s="8">
        <v>507</v>
      </c>
      <c r="I138" s="8">
        <v>566</v>
      </c>
      <c r="J138" s="8">
        <v>420</v>
      </c>
      <c r="K138" s="36">
        <v>4063</v>
      </c>
      <c r="M138" s="47" t="s">
        <v>136</v>
      </c>
    </row>
    <row r="139" spans="2:13" ht="20.25" customHeight="1" x14ac:dyDescent="0.15">
      <c r="B139" s="43" t="s">
        <v>134</v>
      </c>
      <c r="C139" s="3" t="s">
        <v>34</v>
      </c>
      <c r="D139" s="7">
        <v>61</v>
      </c>
      <c r="E139" s="8">
        <v>77</v>
      </c>
      <c r="F139" s="17">
        <v>205</v>
      </c>
      <c r="G139" s="17">
        <v>177</v>
      </c>
      <c r="H139" s="17">
        <v>134</v>
      </c>
      <c r="I139" s="17">
        <v>108</v>
      </c>
      <c r="J139" s="17">
        <v>95</v>
      </c>
      <c r="K139" s="37">
        <v>857</v>
      </c>
    </row>
    <row r="140" spans="2:13" ht="20.25" customHeight="1" x14ac:dyDescent="0.15">
      <c r="B140" s="43" t="s">
        <v>134</v>
      </c>
      <c r="C140" s="41" t="s">
        <v>82</v>
      </c>
      <c r="D140" s="88">
        <f>SUM(D96,D97,D107,D113,D118,D123,D129,D131,D135,D137)</f>
        <v>18304</v>
      </c>
      <c r="E140" s="89">
        <f t="shared" ref="E140:K140" si="131">SUM(E96,E97,E107,E113,E118,E123,E129,E131,E135,E137)</f>
        <v>13040</v>
      </c>
      <c r="F140" s="89">
        <f t="shared" si="131"/>
        <v>21725</v>
      </c>
      <c r="G140" s="89">
        <f t="shared" si="131"/>
        <v>18992</v>
      </c>
      <c r="H140" s="89">
        <f t="shared" si="131"/>
        <v>13757</v>
      </c>
      <c r="I140" s="89">
        <f t="shared" si="131"/>
        <v>13841</v>
      </c>
      <c r="J140" s="89">
        <f t="shared" si="131"/>
        <v>10155</v>
      </c>
      <c r="K140" s="90">
        <f t="shared" si="131"/>
        <v>109814</v>
      </c>
    </row>
    <row r="141" spans="2:13" ht="20.25" customHeight="1" thickBot="1" x14ac:dyDescent="0.2">
      <c r="B141" s="44" t="s">
        <v>134</v>
      </c>
      <c r="C141" s="38" t="s">
        <v>44</v>
      </c>
      <c r="D141" s="39">
        <v>889645</v>
      </c>
      <c r="E141" s="39">
        <v>858446</v>
      </c>
      <c r="F141" s="39">
        <v>1220477</v>
      </c>
      <c r="G141" s="39">
        <v>1080481</v>
      </c>
      <c r="H141" s="39">
        <v>809617</v>
      </c>
      <c r="I141" s="39">
        <v>743913</v>
      </c>
      <c r="J141" s="39">
        <v>601344</v>
      </c>
      <c r="K141" s="40">
        <v>6203923</v>
      </c>
    </row>
    <row r="142" spans="2:13" ht="20.25" customHeight="1" thickTop="1" x14ac:dyDescent="0.15">
      <c r="B142" s="42" t="s">
        <v>129</v>
      </c>
      <c r="C142" s="32" t="s">
        <v>0</v>
      </c>
      <c r="D142" s="33">
        <v>10124</v>
      </c>
      <c r="E142" s="34">
        <v>3909</v>
      </c>
      <c r="F142" s="34">
        <v>8519</v>
      </c>
      <c r="G142" s="34">
        <v>6448</v>
      </c>
      <c r="H142" s="34">
        <v>4331</v>
      </c>
      <c r="I142" s="34">
        <v>4679</v>
      </c>
      <c r="J142" s="34">
        <v>3507</v>
      </c>
      <c r="K142" s="35">
        <v>41517</v>
      </c>
    </row>
    <row r="143" spans="2:13" ht="20.25" customHeight="1" x14ac:dyDescent="0.15">
      <c r="B143" s="43" t="s">
        <v>129</v>
      </c>
      <c r="C143" s="138" t="s">
        <v>166</v>
      </c>
      <c r="D143" s="139">
        <f>SUM(D144:D152)</f>
        <v>852</v>
      </c>
      <c r="E143" s="140">
        <f t="shared" ref="E143" si="132">SUM(E144:E152)</f>
        <v>1473</v>
      </c>
      <c r="F143" s="140">
        <f t="shared" ref="F143" si="133">SUM(F144:F152)</f>
        <v>1305</v>
      </c>
      <c r="G143" s="140">
        <f t="shared" ref="G143" si="134">SUM(G144:G152)</f>
        <v>1907</v>
      </c>
      <c r="H143" s="140">
        <f t="shared" ref="H143" si="135">SUM(H144:H152)</f>
        <v>1477</v>
      </c>
      <c r="I143" s="140">
        <f t="shared" ref="I143" si="136">SUM(I144:I152)</f>
        <v>1242</v>
      </c>
      <c r="J143" s="140">
        <f t="shared" ref="J143" si="137">SUM(J144:J152)</f>
        <v>1005</v>
      </c>
      <c r="K143" s="141">
        <f t="shared" ref="K143" si="138">SUM(K144:K152)</f>
        <v>9261</v>
      </c>
    </row>
    <row r="144" spans="2:13" ht="20.25" customHeight="1" x14ac:dyDescent="0.15">
      <c r="B144" s="43" t="s">
        <v>129</v>
      </c>
      <c r="C144" s="2" t="s">
        <v>1</v>
      </c>
      <c r="D144" s="7">
        <v>309</v>
      </c>
      <c r="E144" s="8">
        <v>370</v>
      </c>
      <c r="F144" s="8">
        <v>276</v>
      </c>
      <c r="G144" s="8">
        <v>423</v>
      </c>
      <c r="H144" s="8">
        <v>293</v>
      </c>
      <c r="I144" s="8">
        <v>277</v>
      </c>
      <c r="J144" s="8">
        <v>250</v>
      </c>
      <c r="K144" s="36">
        <v>2198</v>
      </c>
    </row>
    <row r="145" spans="2:11" ht="20.25" customHeight="1" x14ac:dyDescent="0.15">
      <c r="B145" s="43" t="s">
        <v>129</v>
      </c>
      <c r="C145" s="2" t="s">
        <v>2</v>
      </c>
      <c r="D145" s="7">
        <v>31</v>
      </c>
      <c r="E145" s="8">
        <v>122</v>
      </c>
      <c r="F145" s="8">
        <v>73</v>
      </c>
      <c r="G145" s="8">
        <v>147</v>
      </c>
      <c r="H145" s="8">
        <v>102</v>
      </c>
      <c r="I145" s="8">
        <v>102</v>
      </c>
      <c r="J145" s="8">
        <v>61</v>
      </c>
      <c r="K145" s="36">
        <v>638</v>
      </c>
    </row>
    <row r="146" spans="2:11" ht="20.25" customHeight="1" x14ac:dyDescent="0.15">
      <c r="B146" s="43" t="s">
        <v>129</v>
      </c>
      <c r="C146" s="2" t="s">
        <v>3</v>
      </c>
      <c r="D146" s="7">
        <v>16</v>
      </c>
      <c r="E146" s="8">
        <v>47</v>
      </c>
      <c r="F146" s="8">
        <v>17</v>
      </c>
      <c r="G146" s="8">
        <v>29</v>
      </c>
      <c r="H146" s="8">
        <v>21</v>
      </c>
      <c r="I146" s="8">
        <v>19</v>
      </c>
      <c r="J146" s="8">
        <v>15</v>
      </c>
      <c r="K146" s="36">
        <v>164</v>
      </c>
    </row>
    <row r="147" spans="2:11" ht="20.25" customHeight="1" x14ac:dyDescent="0.15">
      <c r="B147" s="43" t="s">
        <v>129</v>
      </c>
      <c r="C147" s="2" t="s">
        <v>4</v>
      </c>
      <c r="D147" s="7">
        <v>132</v>
      </c>
      <c r="E147" s="8">
        <v>105</v>
      </c>
      <c r="F147" s="8">
        <v>168</v>
      </c>
      <c r="G147" s="8">
        <v>126</v>
      </c>
      <c r="H147" s="8">
        <v>85</v>
      </c>
      <c r="I147" s="8">
        <v>84</v>
      </c>
      <c r="J147" s="8">
        <v>57</v>
      </c>
      <c r="K147" s="36">
        <v>757</v>
      </c>
    </row>
    <row r="148" spans="2:11" ht="20.25" customHeight="1" x14ac:dyDescent="0.15">
      <c r="B148" s="43" t="s">
        <v>129</v>
      </c>
      <c r="C148" s="2" t="s">
        <v>5</v>
      </c>
      <c r="D148" s="7">
        <v>44</v>
      </c>
      <c r="E148" s="8">
        <v>102</v>
      </c>
      <c r="F148" s="8">
        <v>60</v>
      </c>
      <c r="G148" s="8">
        <v>129</v>
      </c>
      <c r="H148" s="8">
        <v>128</v>
      </c>
      <c r="I148" s="8">
        <v>91</v>
      </c>
      <c r="J148" s="8">
        <v>63</v>
      </c>
      <c r="K148" s="36">
        <v>617</v>
      </c>
    </row>
    <row r="149" spans="2:11" ht="20.25" customHeight="1" x14ac:dyDescent="0.15">
      <c r="B149" s="43" t="s">
        <v>129</v>
      </c>
      <c r="C149" s="2" t="s">
        <v>6</v>
      </c>
      <c r="D149" s="7">
        <v>75</v>
      </c>
      <c r="E149" s="8">
        <v>243</v>
      </c>
      <c r="F149" s="8">
        <v>151</v>
      </c>
      <c r="G149" s="8">
        <v>350</v>
      </c>
      <c r="H149" s="8">
        <v>308</v>
      </c>
      <c r="I149" s="8">
        <v>217</v>
      </c>
      <c r="J149" s="8">
        <v>165</v>
      </c>
      <c r="K149" s="36">
        <v>1509</v>
      </c>
    </row>
    <row r="150" spans="2:11" ht="20.25" customHeight="1" x14ac:dyDescent="0.15">
      <c r="B150" s="43" t="s">
        <v>129</v>
      </c>
      <c r="C150" s="2" t="s">
        <v>7</v>
      </c>
      <c r="D150" s="7">
        <v>39</v>
      </c>
      <c r="E150" s="8">
        <v>70</v>
      </c>
      <c r="F150" s="8">
        <v>88</v>
      </c>
      <c r="G150" s="8">
        <v>111</v>
      </c>
      <c r="H150" s="8">
        <v>94</v>
      </c>
      <c r="I150" s="8">
        <v>67</v>
      </c>
      <c r="J150" s="8">
        <v>51</v>
      </c>
      <c r="K150" s="36">
        <v>520</v>
      </c>
    </row>
    <row r="151" spans="2:11" ht="20.25" customHeight="1" x14ac:dyDescent="0.15">
      <c r="B151" s="43" t="s">
        <v>129</v>
      </c>
      <c r="C151" s="2" t="s">
        <v>8</v>
      </c>
      <c r="D151" s="7">
        <v>138</v>
      </c>
      <c r="E151" s="8">
        <v>267</v>
      </c>
      <c r="F151" s="8">
        <v>293</v>
      </c>
      <c r="G151" s="8">
        <v>360</v>
      </c>
      <c r="H151" s="8">
        <v>261</v>
      </c>
      <c r="I151" s="8">
        <v>235</v>
      </c>
      <c r="J151" s="8">
        <v>180</v>
      </c>
      <c r="K151" s="36">
        <v>1734</v>
      </c>
    </row>
    <row r="152" spans="2:11" ht="20.25" customHeight="1" x14ac:dyDescent="0.15">
      <c r="B152" s="43" t="s">
        <v>129</v>
      </c>
      <c r="C152" s="2" t="s">
        <v>9</v>
      </c>
      <c r="D152" s="7">
        <v>68</v>
      </c>
      <c r="E152" s="8">
        <v>147</v>
      </c>
      <c r="F152" s="8">
        <v>179</v>
      </c>
      <c r="G152" s="8">
        <v>232</v>
      </c>
      <c r="H152" s="8">
        <v>185</v>
      </c>
      <c r="I152" s="8">
        <v>150</v>
      </c>
      <c r="J152" s="8">
        <v>163</v>
      </c>
      <c r="K152" s="36">
        <v>1124</v>
      </c>
    </row>
    <row r="153" spans="2:11" ht="20.25" customHeight="1" x14ac:dyDescent="0.15">
      <c r="B153" s="43" t="s">
        <v>129</v>
      </c>
      <c r="C153" s="68" t="s">
        <v>167</v>
      </c>
      <c r="D153" s="88">
        <f>SUM(D154:D158)</f>
        <v>975</v>
      </c>
      <c r="E153" s="89">
        <f t="shared" ref="E153" si="139">SUM(E154:E158)</f>
        <v>834</v>
      </c>
      <c r="F153" s="89">
        <f t="shared" ref="F153" si="140">SUM(F154:F158)</f>
        <v>1583</v>
      </c>
      <c r="G153" s="89">
        <f t="shared" ref="G153" si="141">SUM(G154:G158)</f>
        <v>1505</v>
      </c>
      <c r="H153" s="89">
        <f t="shared" ref="H153" si="142">SUM(H154:H158)</f>
        <v>1077</v>
      </c>
      <c r="I153" s="89">
        <f t="shared" ref="I153" si="143">SUM(I154:I158)</f>
        <v>1000</v>
      </c>
      <c r="J153" s="89">
        <f t="shared" ref="J153" si="144">SUM(J154:J158)</f>
        <v>799</v>
      </c>
      <c r="K153" s="90">
        <f t="shared" ref="K153" si="145">SUM(K154:K158)</f>
        <v>7773</v>
      </c>
    </row>
    <row r="154" spans="2:11" ht="20.25" customHeight="1" x14ac:dyDescent="0.15">
      <c r="B154" s="43" t="s">
        <v>129</v>
      </c>
      <c r="C154" s="2" t="s">
        <v>10</v>
      </c>
      <c r="D154" s="7">
        <v>466</v>
      </c>
      <c r="E154" s="8">
        <v>323</v>
      </c>
      <c r="F154" s="8">
        <v>654</v>
      </c>
      <c r="G154" s="8">
        <v>487</v>
      </c>
      <c r="H154" s="8">
        <v>328</v>
      </c>
      <c r="I154" s="8">
        <v>378</v>
      </c>
      <c r="J154" s="8">
        <v>280</v>
      </c>
      <c r="K154" s="36">
        <v>2916</v>
      </c>
    </row>
    <row r="155" spans="2:11" ht="20.25" customHeight="1" x14ac:dyDescent="0.15">
      <c r="B155" s="43" t="s">
        <v>129</v>
      </c>
      <c r="C155" s="2" t="s">
        <v>11</v>
      </c>
      <c r="D155" s="7">
        <v>311</v>
      </c>
      <c r="E155" s="8">
        <v>272</v>
      </c>
      <c r="F155" s="8">
        <v>463</v>
      </c>
      <c r="G155" s="8">
        <v>431</v>
      </c>
      <c r="H155" s="8">
        <v>292</v>
      </c>
      <c r="I155" s="8">
        <v>252</v>
      </c>
      <c r="J155" s="8">
        <v>219</v>
      </c>
      <c r="K155" s="36">
        <v>2240</v>
      </c>
    </row>
    <row r="156" spans="2:11" ht="20.25" customHeight="1" x14ac:dyDescent="0.15">
      <c r="B156" s="43" t="s">
        <v>129</v>
      </c>
      <c r="C156" s="2" t="s">
        <v>12</v>
      </c>
      <c r="D156" s="7">
        <v>76</v>
      </c>
      <c r="E156" s="8">
        <v>75</v>
      </c>
      <c r="F156" s="8">
        <v>166</v>
      </c>
      <c r="G156" s="8">
        <v>180</v>
      </c>
      <c r="H156" s="8">
        <v>116</v>
      </c>
      <c r="I156" s="8">
        <v>103</v>
      </c>
      <c r="J156" s="8">
        <v>90</v>
      </c>
      <c r="K156" s="36">
        <v>806</v>
      </c>
    </row>
    <row r="157" spans="2:11" ht="20.25" customHeight="1" x14ac:dyDescent="0.15">
      <c r="B157" s="43" t="s">
        <v>129</v>
      </c>
      <c r="C157" s="2" t="s">
        <v>13</v>
      </c>
      <c r="D157" s="7">
        <v>29</v>
      </c>
      <c r="E157" s="8">
        <v>79</v>
      </c>
      <c r="F157" s="8">
        <v>117</v>
      </c>
      <c r="G157" s="8">
        <v>212</v>
      </c>
      <c r="H157" s="8">
        <v>169</v>
      </c>
      <c r="I157" s="8">
        <v>114</v>
      </c>
      <c r="J157" s="8">
        <v>104</v>
      </c>
      <c r="K157" s="36">
        <v>824</v>
      </c>
    </row>
    <row r="158" spans="2:11" ht="20.25" customHeight="1" x14ac:dyDescent="0.15">
      <c r="B158" s="43" t="s">
        <v>129</v>
      </c>
      <c r="C158" s="2" t="s">
        <v>14</v>
      </c>
      <c r="D158" s="7">
        <v>93</v>
      </c>
      <c r="E158" s="8">
        <v>85</v>
      </c>
      <c r="F158" s="8">
        <v>183</v>
      </c>
      <c r="G158" s="8">
        <v>195</v>
      </c>
      <c r="H158" s="8">
        <v>172</v>
      </c>
      <c r="I158" s="8">
        <v>153</v>
      </c>
      <c r="J158" s="8">
        <v>106</v>
      </c>
      <c r="K158" s="36">
        <v>987</v>
      </c>
    </row>
    <row r="159" spans="2:11" ht="20.25" customHeight="1" x14ac:dyDescent="0.15">
      <c r="B159" s="43" t="s">
        <v>129</v>
      </c>
      <c r="C159" s="68" t="s">
        <v>168</v>
      </c>
      <c r="D159" s="88">
        <f>SUM(D160:D163)</f>
        <v>875</v>
      </c>
      <c r="E159" s="89">
        <f t="shared" ref="E159" si="146">SUM(E160:E163)</f>
        <v>1056</v>
      </c>
      <c r="F159" s="89">
        <f t="shared" ref="F159" si="147">SUM(F160:F163)</f>
        <v>1343</v>
      </c>
      <c r="G159" s="89">
        <f t="shared" ref="G159" si="148">SUM(G160:G163)</f>
        <v>1477</v>
      </c>
      <c r="H159" s="89">
        <f t="shared" ref="H159" si="149">SUM(H160:H163)</f>
        <v>1044</v>
      </c>
      <c r="I159" s="89">
        <f t="shared" ref="I159" si="150">SUM(I160:I163)</f>
        <v>932</v>
      </c>
      <c r="J159" s="89">
        <f t="shared" ref="J159" si="151">SUM(J160:J163)</f>
        <v>715</v>
      </c>
      <c r="K159" s="90">
        <f t="shared" ref="K159" si="152">SUM(K160:K163)</f>
        <v>7442</v>
      </c>
    </row>
    <row r="160" spans="2:11" ht="20.25" customHeight="1" x14ac:dyDescent="0.15">
      <c r="B160" s="43" t="s">
        <v>129</v>
      </c>
      <c r="C160" s="2" t="s">
        <v>15</v>
      </c>
      <c r="D160" s="7">
        <v>406</v>
      </c>
      <c r="E160" s="8">
        <v>410</v>
      </c>
      <c r="F160" s="8">
        <v>508</v>
      </c>
      <c r="G160" s="8">
        <v>510</v>
      </c>
      <c r="H160" s="8">
        <v>380</v>
      </c>
      <c r="I160" s="8">
        <v>341</v>
      </c>
      <c r="J160" s="8">
        <v>242</v>
      </c>
      <c r="K160" s="36">
        <v>2797</v>
      </c>
    </row>
    <row r="161" spans="2:11" ht="20.25" customHeight="1" x14ac:dyDescent="0.15">
      <c r="B161" s="43" t="s">
        <v>129</v>
      </c>
      <c r="C161" s="2" t="s">
        <v>16</v>
      </c>
      <c r="D161" s="7">
        <v>146</v>
      </c>
      <c r="E161" s="8">
        <v>303</v>
      </c>
      <c r="F161" s="8">
        <v>290</v>
      </c>
      <c r="G161" s="8">
        <v>392</v>
      </c>
      <c r="H161" s="8">
        <v>267</v>
      </c>
      <c r="I161" s="8">
        <v>233</v>
      </c>
      <c r="J161" s="8">
        <v>186</v>
      </c>
      <c r="K161" s="36">
        <v>1817</v>
      </c>
    </row>
    <row r="162" spans="2:11" ht="20.25" customHeight="1" x14ac:dyDescent="0.15">
      <c r="B162" s="43" t="s">
        <v>129</v>
      </c>
      <c r="C162" s="2" t="s">
        <v>17</v>
      </c>
      <c r="D162" s="7">
        <v>250</v>
      </c>
      <c r="E162" s="8">
        <v>243</v>
      </c>
      <c r="F162" s="8">
        <v>386</v>
      </c>
      <c r="G162" s="8">
        <v>401</v>
      </c>
      <c r="H162" s="8">
        <v>275</v>
      </c>
      <c r="I162" s="8">
        <v>235</v>
      </c>
      <c r="J162" s="8">
        <v>160</v>
      </c>
      <c r="K162" s="36">
        <v>1950</v>
      </c>
    </row>
    <row r="163" spans="2:11" ht="20.25" customHeight="1" x14ac:dyDescent="0.15">
      <c r="B163" s="43" t="s">
        <v>129</v>
      </c>
      <c r="C163" s="2" t="s">
        <v>18</v>
      </c>
      <c r="D163" s="7">
        <v>73</v>
      </c>
      <c r="E163" s="8">
        <v>100</v>
      </c>
      <c r="F163" s="8">
        <v>159</v>
      </c>
      <c r="G163" s="8">
        <v>174</v>
      </c>
      <c r="H163" s="8">
        <v>122</v>
      </c>
      <c r="I163" s="8">
        <v>123</v>
      </c>
      <c r="J163" s="8">
        <v>127</v>
      </c>
      <c r="K163" s="36">
        <v>878</v>
      </c>
    </row>
    <row r="164" spans="2:11" ht="20.25" customHeight="1" x14ac:dyDescent="0.15">
      <c r="B164" s="43" t="s">
        <v>129</v>
      </c>
      <c r="C164" s="68" t="s">
        <v>169</v>
      </c>
      <c r="D164" s="88">
        <f>SUM(D165:D168)</f>
        <v>276</v>
      </c>
      <c r="E164" s="89">
        <f t="shared" ref="E164" si="153">SUM(E165:E168)</f>
        <v>333</v>
      </c>
      <c r="F164" s="89">
        <f t="shared" ref="F164" si="154">SUM(F165:F168)</f>
        <v>622</v>
      </c>
      <c r="G164" s="89">
        <f t="shared" ref="G164" si="155">SUM(G165:G168)</f>
        <v>691</v>
      </c>
      <c r="H164" s="89">
        <f t="shared" ref="H164" si="156">SUM(H165:H168)</f>
        <v>498</v>
      </c>
      <c r="I164" s="89">
        <f t="shared" ref="I164" si="157">SUM(I165:I168)</f>
        <v>408</v>
      </c>
      <c r="J164" s="89">
        <f t="shared" ref="J164" si="158">SUM(J165:J168)</f>
        <v>331</v>
      </c>
      <c r="K164" s="90">
        <f t="shared" ref="K164" si="159">SUM(K165:K168)</f>
        <v>3159</v>
      </c>
    </row>
    <row r="165" spans="2:11" ht="20.25" customHeight="1" x14ac:dyDescent="0.15">
      <c r="B165" s="43" t="s">
        <v>129</v>
      </c>
      <c r="C165" s="2" t="s">
        <v>19</v>
      </c>
      <c r="D165" s="7">
        <v>98</v>
      </c>
      <c r="E165" s="8">
        <v>104</v>
      </c>
      <c r="F165" s="8">
        <v>233</v>
      </c>
      <c r="G165" s="8">
        <v>234</v>
      </c>
      <c r="H165" s="8">
        <v>188</v>
      </c>
      <c r="I165" s="8">
        <v>138</v>
      </c>
      <c r="J165" s="8">
        <v>109</v>
      </c>
      <c r="K165" s="36">
        <v>1104</v>
      </c>
    </row>
    <row r="166" spans="2:11" ht="20.25" customHeight="1" x14ac:dyDescent="0.15">
      <c r="B166" s="43" t="s">
        <v>129</v>
      </c>
      <c r="C166" s="2" t="s">
        <v>20</v>
      </c>
      <c r="D166" s="7">
        <v>48</v>
      </c>
      <c r="E166" s="8">
        <v>61</v>
      </c>
      <c r="F166" s="8">
        <v>92</v>
      </c>
      <c r="G166" s="8">
        <v>125</v>
      </c>
      <c r="H166" s="8">
        <v>86</v>
      </c>
      <c r="I166" s="8">
        <v>79</v>
      </c>
      <c r="J166" s="8">
        <v>55</v>
      </c>
      <c r="K166" s="36">
        <v>546</v>
      </c>
    </row>
    <row r="167" spans="2:11" ht="20.25" customHeight="1" x14ac:dyDescent="0.15">
      <c r="B167" s="43" t="s">
        <v>129</v>
      </c>
      <c r="C167" s="2" t="s">
        <v>21</v>
      </c>
      <c r="D167" s="7">
        <v>103</v>
      </c>
      <c r="E167" s="8">
        <v>135</v>
      </c>
      <c r="F167" s="8">
        <v>245</v>
      </c>
      <c r="G167" s="8">
        <v>278</v>
      </c>
      <c r="H167" s="8">
        <v>171</v>
      </c>
      <c r="I167" s="8">
        <v>159</v>
      </c>
      <c r="J167" s="8">
        <v>140</v>
      </c>
      <c r="K167" s="36">
        <v>1231</v>
      </c>
    </row>
    <row r="168" spans="2:11" ht="20.25" customHeight="1" x14ac:dyDescent="0.15">
      <c r="B168" s="43" t="s">
        <v>129</v>
      </c>
      <c r="C168" s="2" t="s">
        <v>22</v>
      </c>
      <c r="D168" s="7">
        <v>27</v>
      </c>
      <c r="E168" s="8">
        <v>33</v>
      </c>
      <c r="F168" s="8">
        <v>52</v>
      </c>
      <c r="G168" s="8">
        <v>54</v>
      </c>
      <c r="H168" s="8">
        <v>53</v>
      </c>
      <c r="I168" s="8">
        <v>32</v>
      </c>
      <c r="J168" s="8">
        <v>27</v>
      </c>
      <c r="K168" s="36">
        <v>278</v>
      </c>
    </row>
    <row r="169" spans="2:11" ht="20.25" customHeight="1" x14ac:dyDescent="0.15">
      <c r="B169" s="43" t="s">
        <v>129</v>
      </c>
      <c r="C169" s="68" t="s">
        <v>170</v>
      </c>
      <c r="D169" s="88">
        <f>SUM(D170:D174)</f>
        <v>1336</v>
      </c>
      <c r="E169" s="89">
        <f t="shared" ref="E169" si="160">SUM(E170:E174)</f>
        <v>1092</v>
      </c>
      <c r="F169" s="89">
        <f t="shared" ref="F169" si="161">SUM(F170:F174)</f>
        <v>2509</v>
      </c>
      <c r="G169" s="89">
        <f t="shared" ref="G169" si="162">SUM(G170:G174)</f>
        <v>1994</v>
      </c>
      <c r="H169" s="89">
        <f t="shared" ref="H169" si="163">SUM(H170:H174)</f>
        <v>1603</v>
      </c>
      <c r="I169" s="89">
        <f t="shared" ref="I169" si="164">SUM(I170:I174)</f>
        <v>1644</v>
      </c>
      <c r="J169" s="89">
        <f t="shared" ref="J169" si="165">SUM(J170:J174)</f>
        <v>1295</v>
      </c>
      <c r="K169" s="90">
        <f t="shared" ref="K169" si="166">SUM(K170:K174)</f>
        <v>11473</v>
      </c>
    </row>
    <row r="170" spans="2:11" ht="20.25" customHeight="1" x14ac:dyDescent="0.15">
      <c r="B170" s="43" t="s">
        <v>129</v>
      </c>
      <c r="C170" s="2" t="s">
        <v>23</v>
      </c>
      <c r="D170" s="7">
        <v>938</v>
      </c>
      <c r="E170" s="8">
        <v>703</v>
      </c>
      <c r="F170" s="8">
        <v>1698</v>
      </c>
      <c r="G170" s="8">
        <v>1148</v>
      </c>
      <c r="H170" s="8">
        <v>885</v>
      </c>
      <c r="I170" s="8">
        <v>1004</v>
      </c>
      <c r="J170" s="8">
        <v>792</v>
      </c>
      <c r="K170" s="36">
        <v>7168</v>
      </c>
    </row>
    <row r="171" spans="2:11" ht="20.25" customHeight="1" x14ac:dyDescent="0.15">
      <c r="B171" s="43" t="s">
        <v>129</v>
      </c>
      <c r="C171" s="2" t="s">
        <v>24</v>
      </c>
      <c r="D171" s="7">
        <v>15</v>
      </c>
      <c r="E171" s="8">
        <v>28</v>
      </c>
      <c r="F171" s="8">
        <v>94</v>
      </c>
      <c r="G171" s="8">
        <v>104</v>
      </c>
      <c r="H171" s="8">
        <v>86</v>
      </c>
      <c r="I171" s="8">
        <v>63</v>
      </c>
      <c r="J171" s="8">
        <v>46</v>
      </c>
      <c r="K171" s="36">
        <v>436</v>
      </c>
    </row>
    <row r="172" spans="2:11" ht="20.25" customHeight="1" x14ac:dyDescent="0.15">
      <c r="B172" s="43" t="s">
        <v>129</v>
      </c>
      <c r="C172" s="2" t="s">
        <v>25</v>
      </c>
      <c r="D172" s="7">
        <v>36</v>
      </c>
      <c r="E172" s="8">
        <v>109</v>
      </c>
      <c r="F172" s="8">
        <v>241</v>
      </c>
      <c r="G172" s="8">
        <v>422</v>
      </c>
      <c r="H172" s="8">
        <v>301</v>
      </c>
      <c r="I172" s="8">
        <v>241</v>
      </c>
      <c r="J172" s="8">
        <v>201</v>
      </c>
      <c r="K172" s="36">
        <v>1551</v>
      </c>
    </row>
    <row r="173" spans="2:11" ht="20.25" customHeight="1" x14ac:dyDescent="0.15">
      <c r="B173" s="43" t="s">
        <v>129</v>
      </c>
      <c r="C173" s="2" t="s">
        <v>26</v>
      </c>
      <c r="D173" s="7">
        <v>80</v>
      </c>
      <c r="E173" s="8">
        <v>135</v>
      </c>
      <c r="F173" s="8">
        <v>188</v>
      </c>
      <c r="G173" s="8">
        <v>153</v>
      </c>
      <c r="H173" s="8">
        <v>149</v>
      </c>
      <c r="I173" s="8">
        <v>126</v>
      </c>
      <c r="J173" s="8">
        <v>120</v>
      </c>
      <c r="K173" s="36">
        <v>951</v>
      </c>
    </row>
    <row r="174" spans="2:11" ht="20.25" customHeight="1" x14ac:dyDescent="0.15">
      <c r="B174" s="43" t="s">
        <v>129</v>
      </c>
      <c r="C174" s="2" t="s">
        <v>27</v>
      </c>
      <c r="D174" s="7">
        <v>267</v>
      </c>
      <c r="E174" s="8">
        <v>117</v>
      </c>
      <c r="F174" s="8">
        <v>288</v>
      </c>
      <c r="G174" s="8">
        <v>167</v>
      </c>
      <c r="H174" s="8">
        <v>182</v>
      </c>
      <c r="I174" s="8">
        <v>210</v>
      </c>
      <c r="J174" s="8">
        <v>136</v>
      </c>
      <c r="K174" s="36">
        <v>1367</v>
      </c>
    </row>
    <row r="175" spans="2:11" ht="20.25" customHeight="1" x14ac:dyDescent="0.15">
      <c r="B175" s="43" t="s">
        <v>129</v>
      </c>
      <c r="C175" s="68" t="s">
        <v>171</v>
      </c>
      <c r="D175" s="88">
        <f>SUM(D176)</f>
        <v>649</v>
      </c>
      <c r="E175" s="89">
        <f t="shared" ref="E175" si="167">SUM(E176)</f>
        <v>661</v>
      </c>
      <c r="F175" s="89">
        <f t="shared" ref="F175" si="168">SUM(F176)</f>
        <v>1054</v>
      </c>
      <c r="G175" s="89">
        <f t="shared" ref="G175" si="169">SUM(G176)</f>
        <v>1047</v>
      </c>
      <c r="H175" s="89">
        <f t="shared" ref="H175" si="170">SUM(H176)</f>
        <v>744</v>
      </c>
      <c r="I175" s="89">
        <f t="shared" ref="I175" si="171">SUM(I176)</f>
        <v>759</v>
      </c>
      <c r="J175" s="89">
        <f t="shared" ref="J175" si="172">SUM(J176)</f>
        <v>566</v>
      </c>
      <c r="K175" s="90">
        <f t="shared" ref="K175" si="173">SUM(K176)</f>
        <v>5480</v>
      </c>
    </row>
    <row r="176" spans="2:11" ht="20.25" customHeight="1" x14ac:dyDescent="0.15">
      <c r="B176" s="43" t="s">
        <v>129</v>
      </c>
      <c r="C176" s="2" t="s">
        <v>28</v>
      </c>
      <c r="D176" s="7">
        <v>649</v>
      </c>
      <c r="E176" s="8">
        <v>661</v>
      </c>
      <c r="F176" s="8">
        <v>1054</v>
      </c>
      <c r="G176" s="8">
        <v>1047</v>
      </c>
      <c r="H176" s="8">
        <v>744</v>
      </c>
      <c r="I176" s="8">
        <v>759</v>
      </c>
      <c r="J176" s="8">
        <v>566</v>
      </c>
      <c r="K176" s="36">
        <v>5480</v>
      </c>
    </row>
    <row r="177" spans="2:13" ht="20.25" customHeight="1" x14ac:dyDescent="0.15">
      <c r="B177" s="43" t="s">
        <v>129</v>
      </c>
      <c r="C177" s="68" t="s">
        <v>172</v>
      </c>
      <c r="D177" s="88">
        <f>SUM(D178:D180)</f>
        <v>2085</v>
      </c>
      <c r="E177" s="89">
        <f t="shared" ref="E177" si="174">SUM(E178:E180)</f>
        <v>1960</v>
      </c>
      <c r="F177" s="89">
        <f t="shared" ref="F177" si="175">SUM(F178:F180)</f>
        <v>1913</v>
      </c>
      <c r="G177" s="89">
        <f t="shared" ref="G177" si="176">SUM(G178:G180)</f>
        <v>1639</v>
      </c>
      <c r="H177" s="89">
        <f t="shared" ref="H177" si="177">SUM(H178:H180)</f>
        <v>1248</v>
      </c>
      <c r="I177" s="89">
        <f t="shared" ref="I177" si="178">SUM(I178:I180)</f>
        <v>1394</v>
      </c>
      <c r="J177" s="89">
        <f t="shared" ref="J177" si="179">SUM(J178:J180)</f>
        <v>955</v>
      </c>
      <c r="K177" s="90">
        <f t="shared" ref="K177" si="180">SUM(K178:K180)</f>
        <v>11194</v>
      </c>
    </row>
    <row r="178" spans="2:13" ht="20.25" customHeight="1" x14ac:dyDescent="0.15">
      <c r="B178" s="43" t="s">
        <v>129</v>
      </c>
      <c r="C178" s="2" t="s">
        <v>29</v>
      </c>
      <c r="D178" s="7">
        <v>1633</v>
      </c>
      <c r="E178" s="8">
        <v>1607</v>
      </c>
      <c r="F178" s="8">
        <v>1468</v>
      </c>
      <c r="G178" s="8">
        <v>1279</v>
      </c>
      <c r="H178" s="8">
        <v>973</v>
      </c>
      <c r="I178" s="8">
        <v>1069</v>
      </c>
      <c r="J178" s="8">
        <v>723</v>
      </c>
      <c r="K178" s="36">
        <v>8752</v>
      </c>
    </row>
    <row r="179" spans="2:13" ht="20.25" customHeight="1" x14ac:dyDescent="0.15">
      <c r="B179" s="43" t="s">
        <v>129</v>
      </c>
      <c r="C179" s="2" t="s">
        <v>30</v>
      </c>
      <c r="D179" s="7">
        <v>412</v>
      </c>
      <c r="E179" s="8">
        <v>247</v>
      </c>
      <c r="F179" s="8">
        <v>351</v>
      </c>
      <c r="G179" s="8">
        <v>262</v>
      </c>
      <c r="H179" s="8">
        <v>218</v>
      </c>
      <c r="I179" s="8">
        <v>249</v>
      </c>
      <c r="J179" s="8">
        <v>195</v>
      </c>
      <c r="K179" s="36">
        <v>1934</v>
      </c>
    </row>
    <row r="180" spans="2:13" ht="20.25" customHeight="1" x14ac:dyDescent="0.15">
      <c r="B180" s="43" t="s">
        <v>129</v>
      </c>
      <c r="C180" s="2" t="s">
        <v>31</v>
      </c>
      <c r="D180" s="7">
        <v>40</v>
      </c>
      <c r="E180" s="8">
        <v>106</v>
      </c>
      <c r="F180" s="8">
        <v>94</v>
      </c>
      <c r="G180" s="8">
        <v>98</v>
      </c>
      <c r="H180" s="8">
        <v>57</v>
      </c>
      <c r="I180" s="8">
        <v>76</v>
      </c>
      <c r="J180" s="8">
        <v>37</v>
      </c>
      <c r="K180" s="36">
        <v>508</v>
      </c>
    </row>
    <row r="181" spans="2:13" ht="20.25" customHeight="1" x14ac:dyDescent="0.15">
      <c r="B181" s="43" t="s">
        <v>129</v>
      </c>
      <c r="C181" s="68" t="s">
        <v>173</v>
      </c>
      <c r="D181" s="88">
        <f>SUM(D182)</f>
        <v>484</v>
      </c>
      <c r="E181" s="89">
        <f t="shared" ref="E181" si="181">SUM(E182)</f>
        <v>639</v>
      </c>
      <c r="F181" s="89">
        <f t="shared" ref="F181" si="182">SUM(F182)</f>
        <v>975</v>
      </c>
      <c r="G181" s="89">
        <f t="shared" ref="G181" si="183">SUM(G182)</f>
        <v>1033</v>
      </c>
      <c r="H181" s="89">
        <f t="shared" ref="H181" si="184">SUM(H182)</f>
        <v>869</v>
      </c>
      <c r="I181" s="89">
        <f t="shared" ref="I181" si="185">SUM(I182)</f>
        <v>747</v>
      </c>
      <c r="J181" s="89">
        <f t="shared" ref="J181" si="186">SUM(J182)</f>
        <v>594</v>
      </c>
      <c r="K181" s="90">
        <f t="shared" ref="K181" si="187">SUM(K182)</f>
        <v>5341</v>
      </c>
    </row>
    <row r="182" spans="2:13" ht="20.25" customHeight="1" x14ac:dyDescent="0.15">
      <c r="B182" s="43" t="s">
        <v>129</v>
      </c>
      <c r="C182" s="2" t="s">
        <v>32</v>
      </c>
      <c r="D182" s="7">
        <v>484</v>
      </c>
      <c r="E182" s="8">
        <v>639</v>
      </c>
      <c r="F182" s="8">
        <v>975</v>
      </c>
      <c r="G182" s="8">
        <v>1033</v>
      </c>
      <c r="H182" s="8">
        <v>869</v>
      </c>
      <c r="I182" s="8">
        <v>747</v>
      </c>
      <c r="J182" s="8">
        <v>594</v>
      </c>
      <c r="K182" s="36">
        <v>5341</v>
      </c>
    </row>
    <row r="183" spans="2:13" ht="20.25" customHeight="1" x14ac:dyDescent="0.15">
      <c r="B183" s="43" t="s">
        <v>129</v>
      </c>
      <c r="C183" s="68" t="s">
        <v>174</v>
      </c>
      <c r="D183" s="88">
        <f>SUM(D184:D185)</f>
        <v>557</v>
      </c>
      <c r="E183" s="89">
        <f t="shared" ref="E183" si="188">SUM(E184:E185)</f>
        <v>633</v>
      </c>
      <c r="F183" s="89">
        <f t="shared" ref="F183" si="189">SUM(F184:F185)</f>
        <v>1053</v>
      </c>
      <c r="G183" s="89">
        <f t="shared" ref="G183" si="190">SUM(G184:G185)</f>
        <v>888</v>
      </c>
      <c r="H183" s="89">
        <f t="shared" ref="H183" si="191">SUM(H184:H185)</f>
        <v>609</v>
      </c>
      <c r="I183" s="89">
        <f t="shared" ref="I183" si="192">SUM(I184:I185)</f>
        <v>665</v>
      </c>
      <c r="J183" s="89">
        <f t="shared" ref="J183" si="193">SUM(J184:J185)</f>
        <v>503</v>
      </c>
      <c r="K183" s="90">
        <f t="shared" ref="K183" si="194">SUM(K184:K185)</f>
        <v>4908</v>
      </c>
    </row>
    <row r="184" spans="2:13" ht="20.25" customHeight="1" x14ac:dyDescent="0.15">
      <c r="B184" s="43" t="s">
        <v>129</v>
      </c>
      <c r="C184" s="2" t="s">
        <v>33</v>
      </c>
      <c r="D184" s="7">
        <v>510</v>
      </c>
      <c r="E184" s="8">
        <v>560</v>
      </c>
      <c r="F184" s="8">
        <v>823</v>
      </c>
      <c r="G184" s="8">
        <v>691</v>
      </c>
      <c r="H184" s="8">
        <v>497</v>
      </c>
      <c r="I184" s="8">
        <v>546</v>
      </c>
      <c r="J184" s="8">
        <v>411</v>
      </c>
      <c r="K184" s="36">
        <v>4038</v>
      </c>
      <c r="M184" s="47" t="s">
        <v>137</v>
      </c>
    </row>
    <row r="185" spans="2:13" ht="20.25" customHeight="1" x14ac:dyDescent="0.15">
      <c r="B185" s="43" t="s">
        <v>129</v>
      </c>
      <c r="C185" s="3" t="s">
        <v>34</v>
      </c>
      <c r="D185" s="7">
        <v>47</v>
      </c>
      <c r="E185" s="8">
        <v>73</v>
      </c>
      <c r="F185" s="17">
        <v>230</v>
      </c>
      <c r="G185" s="17">
        <v>197</v>
      </c>
      <c r="H185" s="17">
        <v>112</v>
      </c>
      <c r="I185" s="17">
        <v>119</v>
      </c>
      <c r="J185" s="17">
        <v>92</v>
      </c>
      <c r="K185" s="37">
        <v>870</v>
      </c>
    </row>
    <row r="186" spans="2:13" ht="20.25" customHeight="1" x14ac:dyDescent="0.15">
      <c r="B186" s="43" t="s">
        <v>129</v>
      </c>
      <c r="C186" s="41" t="s">
        <v>82</v>
      </c>
      <c r="D186" s="88">
        <f>SUM(D142,D143,D153,D159,D164,D169,D175,D177,D181,D183)</f>
        <v>18213</v>
      </c>
      <c r="E186" s="89">
        <f t="shared" ref="E186:K186" si="195">SUM(E142,E143,E153,E159,E164,E169,E175,E177,E181,E183)</f>
        <v>12590</v>
      </c>
      <c r="F186" s="89">
        <f t="shared" si="195"/>
        <v>20876</v>
      </c>
      <c r="G186" s="89">
        <f t="shared" si="195"/>
        <v>18629</v>
      </c>
      <c r="H186" s="89">
        <f t="shared" si="195"/>
        <v>13500</v>
      </c>
      <c r="I186" s="89">
        <f t="shared" si="195"/>
        <v>13470</v>
      </c>
      <c r="J186" s="89">
        <f t="shared" si="195"/>
        <v>10270</v>
      </c>
      <c r="K186" s="90">
        <f t="shared" si="195"/>
        <v>107548</v>
      </c>
    </row>
    <row r="187" spans="2:13" ht="20.25" customHeight="1" thickBot="1" x14ac:dyDescent="0.2">
      <c r="B187" s="44" t="s">
        <v>129</v>
      </c>
      <c r="C187" s="38" t="s">
        <v>44</v>
      </c>
      <c r="D187" s="39">
        <v>871351</v>
      </c>
      <c r="E187" s="39">
        <v>837658</v>
      </c>
      <c r="F187" s="39">
        <v>1170482</v>
      </c>
      <c r="G187" s="39">
        <v>1059631</v>
      </c>
      <c r="H187" s="39">
        <v>789874</v>
      </c>
      <c r="I187" s="39">
        <v>726351</v>
      </c>
      <c r="J187" s="39">
        <v>602741</v>
      </c>
      <c r="K187" s="40">
        <v>6058088</v>
      </c>
    </row>
    <row r="188" spans="2:13" ht="20.25" customHeight="1" thickTop="1" x14ac:dyDescent="0.15">
      <c r="B188" s="42" t="s">
        <v>153</v>
      </c>
      <c r="C188" s="32" t="s">
        <v>0</v>
      </c>
      <c r="D188" s="33">
        <v>9518</v>
      </c>
      <c r="E188" s="34">
        <v>3716</v>
      </c>
      <c r="F188" s="34">
        <v>8344</v>
      </c>
      <c r="G188" s="34">
        <v>5942</v>
      </c>
      <c r="H188" s="34">
        <v>4306</v>
      </c>
      <c r="I188" s="34">
        <v>4517</v>
      </c>
      <c r="J188" s="34">
        <v>3518</v>
      </c>
      <c r="K188" s="35">
        <v>39861</v>
      </c>
    </row>
    <row r="189" spans="2:13" ht="20.25" customHeight="1" x14ac:dyDescent="0.15">
      <c r="B189" s="43" t="s">
        <v>153</v>
      </c>
      <c r="C189" s="138" t="s">
        <v>166</v>
      </c>
      <c r="D189" s="139">
        <f>SUM(D190:D198)</f>
        <v>786</v>
      </c>
      <c r="E189" s="140">
        <f t="shared" ref="E189" si="196">SUM(E190:E198)</f>
        <v>1416</v>
      </c>
      <c r="F189" s="140">
        <f t="shared" ref="F189" si="197">SUM(F190:F198)</f>
        <v>1219</v>
      </c>
      <c r="G189" s="140">
        <f t="shared" ref="G189" si="198">SUM(G190:G198)</f>
        <v>1881</v>
      </c>
      <c r="H189" s="140">
        <f t="shared" ref="H189" si="199">SUM(H190:H198)</f>
        <v>1470</v>
      </c>
      <c r="I189" s="140">
        <f t="shared" ref="I189" si="200">SUM(I190:I198)</f>
        <v>1253</v>
      </c>
      <c r="J189" s="140">
        <f t="shared" ref="J189" si="201">SUM(J190:J198)</f>
        <v>1004</v>
      </c>
      <c r="K189" s="141">
        <f t="shared" ref="K189" si="202">SUM(K190:K198)</f>
        <v>9029</v>
      </c>
    </row>
    <row r="190" spans="2:13" ht="20.25" customHeight="1" x14ac:dyDescent="0.15">
      <c r="B190" s="43" t="s">
        <v>153</v>
      </c>
      <c r="C190" s="2" t="s">
        <v>1</v>
      </c>
      <c r="D190" s="7">
        <v>284</v>
      </c>
      <c r="E190" s="8">
        <v>323</v>
      </c>
      <c r="F190" s="8">
        <v>285</v>
      </c>
      <c r="G190" s="8">
        <v>402</v>
      </c>
      <c r="H190" s="8">
        <v>308</v>
      </c>
      <c r="I190" s="8">
        <v>279</v>
      </c>
      <c r="J190" s="8">
        <v>251</v>
      </c>
      <c r="K190" s="36">
        <v>2132</v>
      </c>
    </row>
    <row r="191" spans="2:13" ht="20.25" customHeight="1" x14ac:dyDescent="0.15">
      <c r="B191" s="43" t="s">
        <v>153</v>
      </c>
      <c r="C191" s="2" t="s">
        <v>2</v>
      </c>
      <c r="D191" s="7">
        <v>43</v>
      </c>
      <c r="E191" s="8">
        <v>114</v>
      </c>
      <c r="F191" s="8">
        <v>63</v>
      </c>
      <c r="G191" s="8">
        <v>129</v>
      </c>
      <c r="H191" s="8">
        <v>108</v>
      </c>
      <c r="I191" s="8">
        <v>108</v>
      </c>
      <c r="J191" s="8">
        <v>71</v>
      </c>
      <c r="K191" s="36">
        <v>636</v>
      </c>
    </row>
    <row r="192" spans="2:13" ht="20.25" customHeight="1" x14ac:dyDescent="0.15">
      <c r="B192" s="43" t="s">
        <v>153</v>
      </c>
      <c r="C192" s="2" t="s">
        <v>3</v>
      </c>
      <c r="D192" s="7">
        <v>16</v>
      </c>
      <c r="E192" s="8">
        <v>42</v>
      </c>
      <c r="F192" s="8">
        <v>17</v>
      </c>
      <c r="G192" s="8">
        <v>21</v>
      </c>
      <c r="H192" s="8">
        <v>25</v>
      </c>
      <c r="I192" s="8">
        <v>21</v>
      </c>
      <c r="J192" s="8">
        <v>16</v>
      </c>
      <c r="K192" s="36">
        <v>158</v>
      </c>
    </row>
    <row r="193" spans="2:11" ht="20.25" customHeight="1" x14ac:dyDescent="0.15">
      <c r="B193" s="43" t="s">
        <v>153</v>
      </c>
      <c r="C193" s="2" t="s">
        <v>4</v>
      </c>
      <c r="D193" s="7">
        <v>148</v>
      </c>
      <c r="E193" s="8">
        <v>121</v>
      </c>
      <c r="F193" s="8">
        <v>167</v>
      </c>
      <c r="G193" s="8">
        <v>134</v>
      </c>
      <c r="H193" s="8">
        <v>76</v>
      </c>
      <c r="I193" s="8">
        <v>87</v>
      </c>
      <c r="J193" s="8">
        <v>52</v>
      </c>
      <c r="K193" s="36">
        <v>785</v>
      </c>
    </row>
    <row r="194" spans="2:11" ht="20.25" customHeight="1" x14ac:dyDescent="0.15">
      <c r="B194" s="43" t="s">
        <v>153</v>
      </c>
      <c r="C194" s="2" t="s">
        <v>5</v>
      </c>
      <c r="D194" s="7">
        <v>37</v>
      </c>
      <c r="E194" s="8">
        <v>85</v>
      </c>
      <c r="F194" s="8">
        <v>58</v>
      </c>
      <c r="G194" s="8">
        <v>125</v>
      </c>
      <c r="H194" s="8">
        <v>129</v>
      </c>
      <c r="I194" s="8">
        <v>92</v>
      </c>
      <c r="J194" s="8">
        <v>47</v>
      </c>
      <c r="K194" s="36">
        <v>573</v>
      </c>
    </row>
    <row r="195" spans="2:11" ht="20.25" customHeight="1" x14ac:dyDescent="0.15">
      <c r="B195" s="43" t="s">
        <v>153</v>
      </c>
      <c r="C195" s="2" t="s">
        <v>6</v>
      </c>
      <c r="D195" s="7">
        <v>67</v>
      </c>
      <c r="E195" s="8">
        <v>216</v>
      </c>
      <c r="F195" s="8">
        <v>135</v>
      </c>
      <c r="G195" s="8">
        <v>370</v>
      </c>
      <c r="H195" s="8">
        <v>275</v>
      </c>
      <c r="I195" s="8">
        <v>214</v>
      </c>
      <c r="J195" s="8">
        <v>151</v>
      </c>
      <c r="K195" s="36">
        <v>1428</v>
      </c>
    </row>
    <row r="196" spans="2:11" ht="20.25" customHeight="1" x14ac:dyDescent="0.15">
      <c r="B196" s="43" t="s">
        <v>153</v>
      </c>
      <c r="C196" s="2" t="s">
        <v>7</v>
      </c>
      <c r="D196" s="7">
        <v>31</v>
      </c>
      <c r="E196" s="8">
        <v>76</v>
      </c>
      <c r="F196" s="8">
        <v>89</v>
      </c>
      <c r="G196" s="8">
        <v>110</v>
      </c>
      <c r="H196" s="8">
        <v>95</v>
      </c>
      <c r="I196" s="8">
        <v>70</v>
      </c>
      <c r="J196" s="8">
        <v>44</v>
      </c>
      <c r="K196" s="36">
        <v>515</v>
      </c>
    </row>
    <row r="197" spans="2:11" ht="20.25" customHeight="1" x14ac:dyDescent="0.15">
      <c r="B197" s="43" t="s">
        <v>153</v>
      </c>
      <c r="C197" s="2" t="s">
        <v>8</v>
      </c>
      <c r="D197" s="7">
        <v>98</v>
      </c>
      <c r="E197" s="8">
        <v>268</v>
      </c>
      <c r="F197" s="8">
        <v>241</v>
      </c>
      <c r="G197" s="8">
        <v>372</v>
      </c>
      <c r="H197" s="8">
        <v>266</v>
      </c>
      <c r="I197" s="8">
        <v>251</v>
      </c>
      <c r="J197" s="8">
        <v>208</v>
      </c>
      <c r="K197" s="36">
        <v>1704</v>
      </c>
    </row>
    <row r="198" spans="2:11" ht="20.25" customHeight="1" x14ac:dyDescent="0.15">
      <c r="B198" s="43" t="s">
        <v>153</v>
      </c>
      <c r="C198" s="2" t="s">
        <v>9</v>
      </c>
      <c r="D198" s="7">
        <v>62</v>
      </c>
      <c r="E198" s="8">
        <v>171</v>
      </c>
      <c r="F198" s="8">
        <v>164</v>
      </c>
      <c r="G198" s="8">
        <v>218</v>
      </c>
      <c r="H198" s="8">
        <v>188</v>
      </c>
      <c r="I198" s="8">
        <v>131</v>
      </c>
      <c r="J198" s="8">
        <v>164</v>
      </c>
      <c r="K198" s="36">
        <v>1098</v>
      </c>
    </row>
    <row r="199" spans="2:11" ht="20.25" customHeight="1" x14ac:dyDescent="0.15">
      <c r="B199" s="43" t="s">
        <v>153</v>
      </c>
      <c r="C199" s="68" t="s">
        <v>167</v>
      </c>
      <c r="D199" s="88">
        <f>SUM(D200:D204)</f>
        <v>870</v>
      </c>
      <c r="E199" s="89">
        <f t="shared" ref="E199" si="203">SUM(E200:E204)</f>
        <v>843</v>
      </c>
      <c r="F199" s="89">
        <f t="shared" ref="F199" si="204">SUM(F200:F204)</f>
        <v>1546</v>
      </c>
      <c r="G199" s="89">
        <f t="shared" ref="G199" si="205">SUM(G200:G204)</f>
        <v>1400</v>
      </c>
      <c r="H199" s="89">
        <f t="shared" ref="H199" si="206">SUM(H200:H204)</f>
        <v>1063</v>
      </c>
      <c r="I199" s="89">
        <f t="shared" ref="I199" si="207">SUM(I200:I204)</f>
        <v>989</v>
      </c>
      <c r="J199" s="89">
        <f t="shared" ref="J199" si="208">SUM(J200:J204)</f>
        <v>804</v>
      </c>
      <c r="K199" s="90">
        <f t="shared" ref="K199" si="209">SUM(K200:K204)</f>
        <v>7515</v>
      </c>
    </row>
    <row r="200" spans="2:11" ht="20.25" customHeight="1" x14ac:dyDescent="0.15">
      <c r="B200" s="43" t="s">
        <v>153</v>
      </c>
      <c r="C200" s="2" t="s">
        <v>10</v>
      </c>
      <c r="D200" s="7">
        <v>400</v>
      </c>
      <c r="E200" s="8">
        <v>349</v>
      </c>
      <c r="F200" s="8">
        <v>591</v>
      </c>
      <c r="G200" s="8">
        <v>444</v>
      </c>
      <c r="H200" s="8">
        <v>344</v>
      </c>
      <c r="I200" s="8">
        <v>370</v>
      </c>
      <c r="J200" s="8">
        <v>296</v>
      </c>
      <c r="K200" s="36">
        <v>2794</v>
      </c>
    </row>
    <row r="201" spans="2:11" ht="20.25" customHeight="1" x14ac:dyDescent="0.15">
      <c r="B201" s="43" t="s">
        <v>153</v>
      </c>
      <c r="C201" s="2" t="s">
        <v>11</v>
      </c>
      <c r="D201" s="7">
        <v>281</v>
      </c>
      <c r="E201" s="8">
        <v>287</v>
      </c>
      <c r="F201" s="8">
        <v>486</v>
      </c>
      <c r="G201" s="8">
        <v>415</v>
      </c>
      <c r="H201" s="8">
        <v>281</v>
      </c>
      <c r="I201" s="8">
        <v>259</v>
      </c>
      <c r="J201" s="8">
        <v>216</v>
      </c>
      <c r="K201" s="36">
        <v>2225</v>
      </c>
    </row>
    <row r="202" spans="2:11" ht="20.25" customHeight="1" x14ac:dyDescent="0.15">
      <c r="B202" s="43" t="s">
        <v>153</v>
      </c>
      <c r="C202" s="2" t="s">
        <v>12</v>
      </c>
      <c r="D202" s="7">
        <v>97</v>
      </c>
      <c r="E202" s="8">
        <v>62</v>
      </c>
      <c r="F202" s="8">
        <v>176</v>
      </c>
      <c r="G202" s="8">
        <v>160</v>
      </c>
      <c r="H202" s="8">
        <v>101</v>
      </c>
      <c r="I202" s="8">
        <v>98</v>
      </c>
      <c r="J202" s="8">
        <v>92</v>
      </c>
      <c r="K202" s="36">
        <v>786</v>
      </c>
    </row>
    <row r="203" spans="2:11" ht="20.25" customHeight="1" x14ac:dyDescent="0.15">
      <c r="B203" s="43" t="s">
        <v>153</v>
      </c>
      <c r="C203" s="2" t="s">
        <v>13</v>
      </c>
      <c r="D203" s="7">
        <v>25</v>
      </c>
      <c r="E203" s="8">
        <v>76</v>
      </c>
      <c r="F203" s="8">
        <v>135</v>
      </c>
      <c r="G203" s="8">
        <v>199</v>
      </c>
      <c r="H203" s="8">
        <v>164</v>
      </c>
      <c r="I203" s="8">
        <v>116</v>
      </c>
      <c r="J203" s="8">
        <v>107</v>
      </c>
      <c r="K203" s="36">
        <v>822</v>
      </c>
    </row>
    <row r="204" spans="2:11" ht="20.25" customHeight="1" x14ac:dyDescent="0.15">
      <c r="B204" s="43" t="s">
        <v>153</v>
      </c>
      <c r="C204" s="2" t="s">
        <v>14</v>
      </c>
      <c r="D204" s="7">
        <v>67</v>
      </c>
      <c r="E204" s="8">
        <v>69</v>
      </c>
      <c r="F204" s="8">
        <v>158</v>
      </c>
      <c r="G204" s="8">
        <v>182</v>
      </c>
      <c r="H204" s="8">
        <v>173</v>
      </c>
      <c r="I204" s="8">
        <v>146</v>
      </c>
      <c r="J204" s="8">
        <v>93</v>
      </c>
      <c r="K204" s="36">
        <v>888</v>
      </c>
    </row>
    <row r="205" spans="2:11" ht="20.25" customHeight="1" x14ac:dyDescent="0.15">
      <c r="B205" s="43" t="s">
        <v>153</v>
      </c>
      <c r="C205" s="68" t="s">
        <v>168</v>
      </c>
      <c r="D205" s="88">
        <f>SUM(D206:D209)</f>
        <v>766</v>
      </c>
      <c r="E205" s="89">
        <f t="shared" ref="E205" si="210">SUM(E206:E209)</f>
        <v>1039</v>
      </c>
      <c r="F205" s="89">
        <f t="shared" ref="F205" si="211">SUM(F206:F209)</f>
        <v>1229</v>
      </c>
      <c r="G205" s="89">
        <f t="shared" ref="G205" si="212">SUM(G206:G209)</f>
        <v>1461</v>
      </c>
      <c r="H205" s="89">
        <f t="shared" ref="H205" si="213">SUM(H206:H209)</f>
        <v>993</v>
      </c>
      <c r="I205" s="89">
        <f t="shared" ref="I205" si="214">SUM(I206:I209)</f>
        <v>914</v>
      </c>
      <c r="J205" s="89">
        <f t="shared" ref="J205" si="215">SUM(J206:J209)</f>
        <v>715</v>
      </c>
      <c r="K205" s="90">
        <f t="shared" ref="K205" si="216">SUM(K206:K209)</f>
        <v>7117</v>
      </c>
    </row>
    <row r="206" spans="2:11" ht="20.25" customHeight="1" x14ac:dyDescent="0.15">
      <c r="B206" s="43" t="s">
        <v>153</v>
      </c>
      <c r="C206" s="2" t="s">
        <v>15</v>
      </c>
      <c r="D206" s="7">
        <v>371</v>
      </c>
      <c r="E206" s="8">
        <v>395</v>
      </c>
      <c r="F206" s="8">
        <v>440</v>
      </c>
      <c r="G206" s="8">
        <v>560</v>
      </c>
      <c r="H206" s="8">
        <v>371</v>
      </c>
      <c r="I206" s="8">
        <v>349</v>
      </c>
      <c r="J206" s="8">
        <v>258</v>
      </c>
      <c r="K206" s="36">
        <v>2744</v>
      </c>
    </row>
    <row r="207" spans="2:11" ht="20.25" customHeight="1" x14ac:dyDescent="0.15">
      <c r="B207" s="43" t="s">
        <v>153</v>
      </c>
      <c r="C207" s="2" t="s">
        <v>16</v>
      </c>
      <c r="D207" s="7">
        <v>125</v>
      </c>
      <c r="E207" s="8">
        <v>307</v>
      </c>
      <c r="F207" s="8">
        <v>270</v>
      </c>
      <c r="G207" s="8">
        <v>353</v>
      </c>
      <c r="H207" s="8">
        <v>253</v>
      </c>
      <c r="I207" s="8">
        <v>229</v>
      </c>
      <c r="J207" s="8">
        <v>173</v>
      </c>
      <c r="K207" s="36">
        <v>1710</v>
      </c>
    </row>
    <row r="208" spans="2:11" ht="20.25" customHeight="1" x14ac:dyDescent="0.15">
      <c r="B208" s="43" t="s">
        <v>153</v>
      </c>
      <c r="C208" s="2" t="s">
        <v>17</v>
      </c>
      <c r="D208" s="7">
        <v>197</v>
      </c>
      <c r="E208" s="8">
        <v>250</v>
      </c>
      <c r="F208" s="8">
        <v>359</v>
      </c>
      <c r="G208" s="8">
        <v>383</v>
      </c>
      <c r="H208" s="8">
        <v>253</v>
      </c>
      <c r="I208" s="8">
        <v>212</v>
      </c>
      <c r="J208" s="8">
        <v>168</v>
      </c>
      <c r="K208" s="36">
        <v>1822</v>
      </c>
    </row>
    <row r="209" spans="2:11" ht="20.25" customHeight="1" x14ac:dyDescent="0.15">
      <c r="B209" s="43" t="s">
        <v>153</v>
      </c>
      <c r="C209" s="2" t="s">
        <v>18</v>
      </c>
      <c r="D209" s="7">
        <v>73</v>
      </c>
      <c r="E209" s="8">
        <v>87</v>
      </c>
      <c r="F209" s="8">
        <v>160</v>
      </c>
      <c r="G209" s="8">
        <v>165</v>
      </c>
      <c r="H209" s="8">
        <v>116</v>
      </c>
      <c r="I209" s="8">
        <v>124</v>
      </c>
      <c r="J209" s="8">
        <v>116</v>
      </c>
      <c r="K209" s="36">
        <v>841</v>
      </c>
    </row>
    <row r="210" spans="2:11" ht="20.25" customHeight="1" x14ac:dyDescent="0.15">
      <c r="B210" s="43" t="s">
        <v>153</v>
      </c>
      <c r="C210" s="68" t="s">
        <v>169</v>
      </c>
      <c r="D210" s="88">
        <f>SUM(D211:D214)</f>
        <v>218</v>
      </c>
      <c r="E210" s="89">
        <f t="shared" ref="E210" si="217">SUM(E211:E214)</f>
        <v>339</v>
      </c>
      <c r="F210" s="89">
        <f t="shared" ref="F210" si="218">SUM(F211:F214)</f>
        <v>561</v>
      </c>
      <c r="G210" s="89">
        <f t="shared" ref="G210" si="219">SUM(G211:G214)</f>
        <v>652</v>
      </c>
      <c r="H210" s="89">
        <f t="shared" ref="H210" si="220">SUM(H211:H214)</f>
        <v>490</v>
      </c>
      <c r="I210" s="89">
        <f t="shared" ref="I210" si="221">SUM(I211:I214)</f>
        <v>406</v>
      </c>
      <c r="J210" s="89">
        <f t="shared" ref="J210" si="222">SUM(J211:J214)</f>
        <v>345</v>
      </c>
      <c r="K210" s="90">
        <f t="shared" ref="K210" si="223">SUM(K211:K214)</f>
        <v>3011</v>
      </c>
    </row>
    <row r="211" spans="2:11" ht="20.25" customHeight="1" x14ac:dyDescent="0.15">
      <c r="B211" s="43" t="s">
        <v>153</v>
      </c>
      <c r="C211" s="2" t="s">
        <v>19</v>
      </c>
      <c r="D211" s="7">
        <v>75</v>
      </c>
      <c r="E211" s="8">
        <v>116</v>
      </c>
      <c r="F211" s="8">
        <v>200</v>
      </c>
      <c r="G211" s="8">
        <v>218</v>
      </c>
      <c r="H211" s="8">
        <v>185</v>
      </c>
      <c r="I211" s="8">
        <v>138</v>
      </c>
      <c r="J211" s="8">
        <v>122</v>
      </c>
      <c r="K211" s="36">
        <v>1054</v>
      </c>
    </row>
    <row r="212" spans="2:11" ht="20.25" customHeight="1" x14ac:dyDescent="0.15">
      <c r="B212" s="43" t="s">
        <v>153</v>
      </c>
      <c r="C212" s="2" t="s">
        <v>20</v>
      </c>
      <c r="D212" s="7">
        <v>53</v>
      </c>
      <c r="E212" s="8">
        <v>60</v>
      </c>
      <c r="F212" s="8">
        <v>90</v>
      </c>
      <c r="G212" s="8">
        <v>132</v>
      </c>
      <c r="H212" s="8">
        <v>87</v>
      </c>
      <c r="I212" s="8">
        <v>86</v>
      </c>
      <c r="J212" s="8">
        <v>58</v>
      </c>
      <c r="K212" s="36">
        <v>566</v>
      </c>
    </row>
    <row r="213" spans="2:11" ht="20.25" customHeight="1" x14ac:dyDescent="0.15">
      <c r="B213" s="43" t="s">
        <v>153</v>
      </c>
      <c r="C213" s="2" t="s">
        <v>21</v>
      </c>
      <c r="D213" s="7">
        <v>62</v>
      </c>
      <c r="E213" s="8">
        <v>135</v>
      </c>
      <c r="F213" s="8">
        <v>234</v>
      </c>
      <c r="G213" s="8">
        <v>254</v>
      </c>
      <c r="H213" s="8">
        <v>170</v>
      </c>
      <c r="I213" s="8">
        <v>147</v>
      </c>
      <c r="J213" s="8">
        <v>137</v>
      </c>
      <c r="K213" s="36">
        <v>1139</v>
      </c>
    </row>
    <row r="214" spans="2:11" ht="20.25" customHeight="1" x14ac:dyDescent="0.15">
      <c r="B214" s="43" t="s">
        <v>153</v>
      </c>
      <c r="C214" s="2" t="s">
        <v>22</v>
      </c>
      <c r="D214" s="7">
        <v>28</v>
      </c>
      <c r="E214" s="8">
        <v>28</v>
      </c>
      <c r="F214" s="8">
        <v>37</v>
      </c>
      <c r="G214" s="8">
        <v>48</v>
      </c>
      <c r="H214" s="8">
        <v>48</v>
      </c>
      <c r="I214" s="8">
        <v>35</v>
      </c>
      <c r="J214" s="8">
        <v>28</v>
      </c>
      <c r="K214" s="36">
        <v>252</v>
      </c>
    </row>
    <row r="215" spans="2:11" ht="20.25" customHeight="1" x14ac:dyDescent="0.15">
      <c r="B215" s="43" t="s">
        <v>153</v>
      </c>
      <c r="C215" s="68" t="s">
        <v>170</v>
      </c>
      <c r="D215" s="88">
        <f>SUM(D216:D220)</f>
        <v>1302</v>
      </c>
      <c r="E215" s="89">
        <f t="shared" ref="E215" si="224">SUM(E216:E220)</f>
        <v>1007</v>
      </c>
      <c r="F215" s="89">
        <f t="shared" ref="F215" si="225">SUM(F216:F220)</f>
        <v>2295</v>
      </c>
      <c r="G215" s="89">
        <f t="shared" ref="G215" si="226">SUM(G216:G220)</f>
        <v>1984</v>
      </c>
      <c r="H215" s="89">
        <f t="shared" ref="H215" si="227">SUM(H216:H220)</f>
        <v>1530</v>
      </c>
      <c r="I215" s="89">
        <f t="shared" ref="I215" si="228">SUM(I216:I220)</f>
        <v>1695</v>
      </c>
      <c r="J215" s="89">
        <f t="shared" ref="J215" si="229">SUM(J216:J220)</f>
        <v>1255</v>
      </c>
      <c r="K215" s="90">
        <f t="shared" ref="K215" si="230">SUM(K216:K220)</f>
        <v>11068</v>
      </c>
    </row>
    <row r="216" spans="2:11" ht="20.25" customHeight="1" x14ac:dyDescent="0.15">
      <c r="B216" s="43" t="s">
        <v>153</v>
      </c>
      <c r="C216" s="2" t="s">
        <v>23</v>
      </c>
      <c r="D216" s="7">
        <v>900</v>
      </c>
      <c r="E216" s="8">
        <v>640</v>
      </c>
      <c r="F216" s="8">
        <v>1547</v>
      </c>
      <c r="G216" s="8">
        <v>1151</v>
      </c>
      <c r="H216" s="8">
        <v>860</v>
      </c>
      <c r="I216" s="8">
        <v>1078</v>
      </c>
      <c r="J216" s="8">
        <v>780</v>
      </c>
      <c r="K216" s="36">
        <v>6956</v>
      </c>
    </row>
    <row r="217" spans="2:11" ht="20.25" customHeight="1" x14ac:dyDescent="0.15">
      <c r="B217" s="43" t="s">
        <v>153</v>
      </c>
      <c r="C217" s="2" t="s">
        <v>24</v>
      </c>
      <c r="D217" s="7">
        <v>21</v>
      </c>
      <c r="E217" s="8">
        <v>22</v>
      </c>
      <c r="F217" s="8">
        <v>84</v>
      </c>
      <c r="G217" s="8">
        <v>113</v>
      </c>
      <c r="H217" s="8">
        <v>84</v>
      </c>
      <c r="I217" s="8">
        <v>51</v>
      </c>
      <c r="J217" s="8">
        <v>37</v>
      </c>
      <c r="K217" s="36">
        <v>412</v>
      </c>
    </row>
    <row r="218" spans="2:11" ht="20.25" customHeight="1" x14ac:dyDescent="0.15">
      <c r="B218" s="43" t="s">
        <v>153</v>
      </c>
      <c r="C218" s="2" t="s">
        <v>25</v>
      </c>
      <c r="D218" s="7">
        <v>46</v>
      </c>
      <c r="E218" s="8">
        <v>105</v>
      </c>
      <c r="F218" s="8">
        <v>207</v>
      </c>
      <c r="G218" s="8">
        <v>402</v>
      </c>
      <c r="H218" s="8">
        <v>272</v>
      </c>
      <c r="I218" s="8">
        <v>244</v>
      </c>
      <c r="J218" s="8">
        <v>211</v>
      </c>
      <c r="K218" s="36">
        <v>1487</v>
      </c>
    </row>
    <row r="219" spans="2:11" ht="20.25" customHeight="1" x14ac:dyDescent="0.15">
      <c r="B219" s="43" t="s">
        <v>153</v>
      </c>
      <c r="C219" s="2" t="s">
        <v>26</v>
      </c>
      <c r="D219" s="7">
        <v>67</v>
      </c>
      <c r="E219" s="8">
        <v>123</v>
      </c>
      <c r="F219" s="8">
        <v>193</v>
      </c>
      <c r="G219" s="8">
        <v>151</v>
      </c>
      <c r="H219" s="8">
        <v>140</v>
      </c>
      <c r="I219" s="8">
        <v>121</v>
      </c>
      <c r="J219" s="8">
        <v>96</v>
      </c>
      <c r="K219" s="36">
        <v>891</v>
      </c>
    </row>
    <row r="220" spans="2:11" ht="20.25" customHeight="1" x14ac:dyDescent="0.15">
      <c r="B220" s="43" t="s">
        <v>153</v>
      </c>
      <c r="C220" s="2" t="s">
        <v>27</v>
      </c>
      <c r="D220" s="7">
        <v>268</v>
      </c>
      <c r="E220" s="8">
        <v>117</v>
      </c>
      <c r="F220" s="8">
        <v>264</v>
      </c>
      <c r="G220" s="8">
        <v>167</v>
      </c>
      <c r="H220" s="8">
        <v>174</v>
      </c>
      <c r="I220" s="8">
        <v>201</v>
      </c>
      <c r="J220" s="8">
        <v>131</v>
      </c>
      <c r="K220" s="36">
        <v>1322</v>
      </c>
    </row>
    <row r="221" spans="2:11" ht="20.25" customHeight="1" x14ac:dyDescent="0.15">
      <c r="B221" s="43" t="s">
        <v>153</v>
      </c>
      <c r="C221" s="68" t="s">
        <v>171</v>
      </c>
      <c r="D221" s="88">
        <f>SUM(D222)</f>
        <v>481</v>
      </c>
      <c r="E221" s="89">
        <f t="shared" ref="E221" si="231">SUM(E222)</f>
        <v>604</v>
      </c>
      <c r="F221" s="89">
        <f t="shared" ref="F221" si="232">SUM(F222)</f>
        <v>1003</v>
      </c>
      <c r="G221" s="89">
        <f t="shared" ref="G221" si="233">SUM(G222)</f>
        <v>1146</v>
      </c>
      <c r="H221" s="89">
        <f t="shared" ref="H221" si="234">SUM(H222)</f>
        <v>815</v>
      </c>
      <c r="I221" s="89">
        <f t="shared" ref="I221" si="235">SUM(I222)</f>
        <v>694</v>
      </c>
      <c r="J221" s="89">
        <f t="shared" ref="J221" si="236">SUM(J222)</f>
        <v>560</v>
      </c>
      <c r="K221" s="90">
        <f t="shared" ref="K221" si="237">SUM(K222)</f>
        <v>5303</v>
      </c>
    </row>
    <row r="222" spans="2:11" ht="20.25" customHeight="1" x14ac:dyDescent="0.15">
      <c r="B222" s="43" t="s">
        <v>153</v>
      </c>
      <c r="C222" s="2" t="s">
        <v>28</v>
      </c>
      <c r="D222" s="7">
        <v>481</v>
      </c>
      <c r="E222" s="8">
        <v>604</v>
      </c>
      <c r="F222" s="8">
        <v>1003</v>
      </c>
      <c r="G222" s="8">
        <v>1146</v>
      </c>
      <c r="H222" s="8">
        <v>815</v>
      </c>
      <c r="I222" s="8">
        <v>694</v>
      </c>
      <c r="J222" s="8">
        <v>560</v>
      </c>
      <c r="K222" s="36">
        <v>5303</v>
      </c>
    </row>
    <row r="223" spans="2:11" ht="20.25" customHeight="1" x14ac:dyDescent="0.15">
      <c r="B223" s="43" t="s">
        <v>153</v>
      </c>
      <c r="C223" s="68" t="s">
        <v>172</v>
      </c>
      <c r="D223" s="88">
        <f>SUM(D224:D226)</f>
        <v>1954</v>
      </c>
      <c r="E223" s="89">
        <f t="shared" ref="E223" si="238">SUM(E224:E226)</f>
        <v>1858</v>
      </c>
      <c r="F223" s="89">
        <f t="shared" ref="F223" si="239">SUM(F224:F226)</f>
        <v>1778</v>
      </c>
      <c r="G223" s="89">
        <f t="shared" ref="G223" si="240">SUM(G224:G226)</f>
        <v>1619</v>
      </c>
      <c r="H223" s="89">
        <f t="shared" ref="H223" si="241">SUM(H224:H226)</f>
        <v>1249</v>
      </c>
      <c r="I223" s="89">
        <f t="shared" ref="I223" si="242">SUM(I224:I226)</f>
        <v>1409</v>
      </c>
      <c r="J223" s="89">
        <f t="shared" ref="J223" si="243">SUM(J224:J226)</f>
        <v>877</v>
      </c>
      <c r="K223" s="90">
        <f t="shared" ref="K223" si="244">SUM(K224:K226)</f>
        <v>10744</v>
      </c>
    </row>
    <row r="224" spans="2:11" ht="20.25" customHeight="1" x14ac:dyDescent="0.15">
      <c r="B224" s="43" t="s">
        <v>153</v>
      </c>
      <c r="C224" s="2" t="s">
        <v>29</v>
      </c>
      <c r="D224" s="7">
        <v>1505</v>
      </c>
      <c r="E224" s="8">
        <v>1509</v>
      </c>
      <c r="F224" s="8">
        <v>1398</v>
      </c>
      <c r="G224" s="8">
        <v>1231</v>
      </c>
      <c r="H224" s="8">
        <v>982</v>
      </c>
      <c r="I224" s="8">
        <v>1079</v>
      </c>
      <c r="J224" s="8">
        <v>684</v>
      </c>
      <c r="K224" s="36">
        <v>8388</v>
      </c>
    </row>
    <row r="225" spans="2:13" ht="20.25" customHeight="1" x14ac:dyDescent="0.15">
      <c r="B225" s="43" t="s">
        <v>153</v>
      </c>
      <c r="C225" s="2" t="s">
        <v>30</v>
      </c>
      <c r="D225" s="7">
        <v>383</v>
      </c>
      <c r="E225" s="8">
        <v>246</v>
      </c>
      <c r="F225" s="8">
        <v>283</v>
      </c>
      <c r="G225" s="8">
        <v>309</v>
      </c>
      <c r="H225" s="8">
        <v>199</v>
      </c>
      <c r="I225" s="8">
        <v>255</v>
      </c>
      <c r="J225" s="8">
        <v>159</v>
      </c>
      <c r="K225" s="36">
        <v>1834</v>
      </c>
    </row>
    <row r="226" spans="2:13" ht="20.25" customHeight="1" x14ac:dyDescent="0.15">
      <c r="B226" s="43" t="s">
        <v>153</v>
      </c>
      <c r="C226" s="2" t="s">
        <v>31</v>
      </c>
      <c r="D226" s="7">
        <v>66</v>
      </c>
      <c r="E226" s="8">
        <v>103</v>
      </c>
      <c r="F226" s="8">
        <v>97</v>
      </c>
      <c r="G226" s="8">
        <v>79</v>
      </c>
      <c r="H226" s="8">
        <v>68</v>
      </c>
      <c r="I226" s="8">
        <v>75</v>
      </c>
      <c r="J226" s="8">
        <v>34</v>
      </c>
      <c r="K226" s="36">
        <v>522</v>
      </c>
    </row>
    <row r="227" spans="2:13" ht="20.25" customHeight="1" x14ac:dyDescent="0.15">
      <c r="B227" s="43" t="s">
        <v>153</v>
      </c>
      <c r="C227" s="68" t="s">
        <v>173</v>
      </c>
      <c r="D227" s="88">
        <f>SUM(D228)</f>
        <v>434</v>
      </c>
      <c r="E227" s="89">
        <f t="shared" ref="E227" si="245">SUM(E228)</f>
        <v>582</v>
      </c>
      <c r="F227" s="89">
        <f t="shared" ref="F227" si="246">SUM(F228)</f>
        <v>909</v>
      </c>
      <c r="G227" s="89">
        <f t="shared" ref="G227" si="247">SUM(G228)</f>
        <v>1006</v>
      </c>
      <c r="H227" s="89">
        <f t="shared" ref="H227" si="248">SUM(H228)</f>
        <v>817</v>
      </c>
      <c r="I227" s="89">
        <f t="shared" ref="I227" si="249">SUM(I228)</f>
        <v>762</v>
      </c>
      <c r="J227" s="89">
        <f t="shared" ref="J227" si="250">SUM(J228)</f>
        <v>589</v>
      </c>
      <c r="K227" s="90">
        <f t="shared" ref="K227" si="251">SUM(K228)</f>
        <v>5099</v>
      </c>
    </row>
    <row r="228" spans="2:13" ht="20.25" customHeight="1" x14ac:dyDescent="0.15">
      <c r="B228" s="43" t="s">
        <v>153</v>
      </c>
      <c r="C228" s="2" t="s">
        <v>32</v>
      </c>
      <c r="D228" s="7">
        <v>434</v>
      </c>
      <c r="E228" s="8">
        <v>582</v>
      </c>
      <c r="F228" s="8">
        <v>909</v>
      </c>
      <c r="G228" s="8">
        <v>1006</v>
      </c>
      <c r="H228" s="8">
        <v>817</v>
      </c>
      <c r="I228" s="8">
        <v>762</v>
      </c>
      <c r="J228" s="8">
        <v>589</v>
      </c>
      <c r="K228" s="36">
        <v>5099</v>
      </c>
    </row>
    <row r="229" spans="2:13" ht="20.25" customHeight="1" x14ac:dyDescent="0.15">
      <c r="B229" s="43" t="s">
        <v>153</v>
      </c>
      <c r="C229" s="68" t="s">
        <v>174</v>
      </c>
      <c r="D229" s="88">
        <f>SUM(D230:D231)</f>
        <v>510</v>
      </c>
      <c r="E229" s="89">
        <f t="shared" ref="E229" si="252">SUM(E230:E231)</f>
        <v>609</v>
      </c>
      <c r="F229" s="89">
        <f t="shared" ref="F229" si="253">SUM(F230:F231)</f>
        <v>1012</v>
      </c>
      <c r="G229" s="89">
        <f t="shared" ref="G229" si="254">SUM(G230:G231)</f>
        <v>823</v>
      </c>
      <c r="H229" s="89">
        <f t="shared" ref="H229" si="255">SUM(H230:H231)</f>
        <v>662</v>
      </c>
      <c r="I229" s="89">
        <f t="shared" ref="I229" si="256">SUM(I230:I231)</f>
        <v>588</v>
      </c>
      <c r="J229" s="89">
        <f t="shared" ref="J229" si="257">SUM(J230:J231)</f>
        <v>518</v>
      </c>
      <c r="K229" s="90">
        <f t="shared" ref="K229" si="258">SUM(K230:K231)</f>
        <v>4722</v>
      </c>
    </row>
    <row r="230" spans="2:13" ht="20.25" customHeight="1" x14ac:dyDescent="0.15">
      <c r="B230" s="43" t="s">
        <v>153</v>
      </c>
      <c r="C230" s="2" t="s">
        <v>33</v>
      </c>
      <c r="D230" s="7">
        <v>460</v>
      </c>
      <c r="E230" s="8">
        <v>531</v>
      </c>
      <c r="F230" s="8">
        <v>802</v>
      </c>
      <c r="G230" s="8">
        <v>639</v>
      </c>
      <c r="H230" s="8">
        <v>547</v>
      </c>
      <c r="I230" s="8">
        <v>477</v>
      </c>
      <c r="J230" s="8">
        <v>414</v>
      </c>
      <c r="K230" s="36">
        <v>3870</v>
      </c>
      <c r="M230" s="47" t="s">
        <v>156</v>
      </c>
    </row>
    <row r="231" spans="2:13" ht="20.25" customHeight="1" x14ac:dyDescent="0.15">
      <c r="B231" s="43" t="s">
        <v>153</v>
      </c>
      <c r="C231" s="3" t="s">
        <v>34</v>
      </c>
      <c r="D231" s="7">
        <v>50</v>
      </c>
      <c r="E231" s="8">
        <v>78</v>
      </c>
      <c r="F231" s="17">
        <v>210</v>
      </c>
      <c r="G231" s="17">
        <v>184</v>
      </c>
      <c r="H231" s="17">
        <v>115</v>
      </c>
      <c r="I231" s="17">
        <v>111</v>
      </c>
      <c r="J231" s="17">
        <v>104</v>
      </c>
      <c r="K231" s="37">
        <v>852</v>
      </c>
    </row>
    <row r="232" spans="2:13" ht="20.25" customHeight="1" x14ac:dyDescent="0.15">
      <c r="B232" s="43" t="s">
        <v>153</v>
      </c>
      <c r="C232" s="41" t="s">
        <v>82</v>
      </c>
      <c r="D232" s="88">
        <f>SUM(D188,D189,D199,D205,D210,D215,D221,D223,D227,D229)</f>
        <v>16839</v>
      </c>
      <c r="E232" s="89">
        <f t="shared" ref="E232:K232" si="259">SUM(E188,E189,E199,E205,E210,E215,E221,E223,E227,E229)</f>
        <v>12013</v>
      </c>
      <c r="F232" s="89">
        <f t="shared" si="259"/>
        <v>19896</v>
      </c>
      <c r="G232" s="89">
        <f t="shared" si="259"/>
        <v>17914</v>
      </c>
      <c r="H232" s="89">
        <f t="shared" si="259"/>
        <v>13395</v>
      </c>
      <c r="I232" s="89">
        <f t="shared" si="259"/>
        <v>13227</v>
      </c>
      <c r="J232" s="89">
        <f t="shared" si="259"/>
        <v>10185</v>
      </c>
      <c r="K232" s="90">
        <f t="shared" si="259"/>
        <v>103469</v>
      </c>
    </row>
    <row r="233" spans="2:13" ht="20.25" customHeight="1" thickBot="1" x14ac:dyDescent="0.2">
      <c r="B233" s="44" t="s">
        <v>153</v>
      </c>
      <c r="C233" s="38" t="s">
        <v>44</v>
      </c>
      <c r="D233" s="39">
        <v>820065</v>
      </c>
      <c r="E233" s="39">
        <v>802177</v>
      </c>
      <c r="F233" s="39">
        <v>1109834</v>
      </c>
      <c r="G233" s="39">
        <v>1026236</v>
      </c>
      <c r="H233" s="39">
        <v>765831</v>
      </c>
      <c r="I233" s="39">
        <v>708735</v>
      </c>
      <c r="J233" s="39">
        <v>605126</v>
      </c>
      <c r="K233" s="40">
        <v>5838004</v>
      </c>
    </row>
    <row r="234" spans="2:13" ht="20.25" customHeight="1" thickTop="1" x14ac:dyDescent="0.15">
      <c r="B234" s="148"/>
      <c r="C234" s="149"/>
      <c r="D234" s="150"/>
      <c r="E234" s="150"/>
      <c r="F234" s="150"/>
      <c r="G234" s="150"/>
      <c r="H234" s="150"/>
      <c r="I234" s="150"/>
      <c r="J234" s="150"/>
      <c r="K234" s="150"/>
    </row>
    <row r="235" spans="2:13" ht="20.25" customHeight="1" x14ac:dyDescent="0.15">
      <c r="B235" s="115"/>
      <c r="C235" s="151"/>
      <c r="D235" s="152"/>
      <c r="E235" s="152"/>
      <c r="F235" s="152"/>
      <c r="G235" s="152"/>
      <c r="H235" s="152"/>
      <c r="I235" s="152"/>
      <c r="J235" s="152"/>
      <c r="K235" s="152"/>
    </row>
    <row r="236" spans="2:13" ht="20.25" customHeight="1" x14ac:dyDescent="0.15">
      <c r="B236" s="115"/>
      <c r="C236" s="151"/>
      <c r="D236" s="152"/>
      <c r="E236" s="152"/>
      <c r="F236" s="152"/>
      <c r="G236" s="152"/>
      <c r="H236" s="152"/>
      <c r="I236" s="152"/>
      <c r="J236" s="152"/>
      <c r="K236" s="152"/>
    </row>
    <row r="237" spans="2:13" ht="20.25" customHeight="1" x14ac:dyDescent="0.15">
      <c r="B237" s="115"/>
      <c r="C237" s="151"/>
      <c r="D237" s="152"/>
      <c r="E237" s="152"/>
      <c r="F237" s="152"/>
      <c r="G237" s="152"/>
      <c r="H237" s="152"/>
      <c r="I237" s="152"/>
      <c r="J237" s="152"/>
      <c r="K237" s="152"/>
    </row>
    <row r="238" spans="2:13" ht="20.25" customHeight="1" x14ac:dyDescent="0.15">
      <c r="B238" s="115"/>
      <c r="C238" s="151"/>
      <c r="D238" s="152"/>
      <c r="E238" s="152"/>
      <c r="F238" s="152"/>
      <c r="G238" s="152"/>
      <c r="H238" s="152"/>
      <c r="I238" s="152"/>
      <c r="J238" s="152"/>
      <c r="K238" s="152"/>
    </row>
    <row r="239" spans="2:13" ht="20.25" customHeight="1" x14ac:dyDescent="0.15">
      <c r="B239" s="115"/>
      <c r="C239" s="151"/>
      <c r="D239" s="152"/>
      <c r="E239" s="152"/>
      <c r="F239" s="152"/>
      <c r="G239" s="152"/>
      <c r="H239" s="152"/>
      <c r="I239" s="152"/>
      <c r="J239" s="152"/>
      <c r="K239" s="152"/>
    </row>
    <row r="240" spans="2:13" ht="20.25" customHeight="1" x14ac:dyDescent="0.15">
      <c r="B240" s="115"/>
      <c r="C240" s="151"/>
      <c r="D240" s="152"/>
      <c r="E240" s="152"/>
      <c r="F240" s="152"/>
      <c r="G240" s="152"/>
      <c r="H240" s="152"/>
      <c r="I240" s="152"/>
      <c r="J240" s="152"/>
      <c r="K240" s="152"/>
    </row>
    <row r="241" spans="2:11" ht="20.25" customHeight="1" x14ac:dyDescent="0.15">
      <c r="B241" s="115"/>
      <c r="C241" s="151"/>
      <c r="D241" s="152"/>
      <c r="E241" s="152"/>
      <c r="F241" s="152"/>
      <c r="G241" s="152"/>
      <c r="H241" s="152"/>
      <c r="I241" s="152"/>
      <c r="J241" s="152"/>
      <c r="K241" s="152"/>
    </row>
    <row r="242" spans="2:11" ht="20.25" customHeight="1" x14ac:dyDescent="0.15">
      <c r="B242" s="115"/>
      <c r="C242" s="151"/>
      <c r="D242" s="152"/>
      <c r="E242" s="152"/>
      <c r="F242" s="152"/>
      <c r="G242" s="152"/>
      <c r="H242" s="152"/>
      <c r="I242" s="152"/>
      <c r="J242" s="152"/>
      <c r="K242" s="152"/>
    </row>
    <row r="243" spans="2:11" ht="20.25" customHeight="1" x14ac:dyDescent="0.15">
      <c r="B243" s="115"/>
      <c r="C243" s="151"/>
      <c r="D243" s="152"/>
      <c r="E243" s="152"/>
      <c r="F243" s="152"/>
      <c r="G243" s="152"/>
      <c r="H243" s="152"/>
      <c r="I243" s="152"/>
      <c r="J243" s="152"/>
      <c r="K243" s="152"/>
    </row>
    <row r="244" spans="2:11" ht="20.25" customHeight="1" x14ac:dyDescent="0.15">
      <c r="B244" s="115"/>
      <c r="C244" s="151"/>
      <c r="D244" s="152"/>
      <c r="E244" s="152"/>
      <c r="F244" s="152"/>
      <c r="G244" s="152"/>
      <c r="H244" s="152"/>
      <c r="I244" s="152"/>
      <c r="J244" s="152"/>
      <c r="K244" s="152"/>
    </row>
    <row r="245" spans="2:11" ht="20.25" customHeight="1" x14ac:dyDescent="0.15">
      <c r="B245" s="115"/>
      <c r="C245" s="151"/>
      <c r="D245" s="152"/>
      <c r="E245" s="152"/>
      <c r="F245" s="152"/>
      <c r="G245" s="152"/>
      <c r="H245" s="152"/>
      <c r="I245" s="152"/>
      <c r="J245" s="152"/>
      <c r="K245" s="152"/>
    </row>
    <row r="246" spans="2:11" ht="20.25" customHeight="1" x14ac:dyDescent="0.15">
      <c r="B246" s="115"/>
      <c r="C246" s="151"/>
      <c r="D246" s="152"/>
      <c r="E246" s="152"/>
      <c r="F246" s="152"/>
      <c r="G246" s="152"/>
      <c r="H246" s="152"/>
      <c r="I246" s="152"/>
      <c r="J246" s="152"/>
      <c r="K246" s="152"/>
    </row>
    <row r="247" spans="2:11" ht="20.25" customHeight="1" x14ac:dyDescent="0.15">
      <c r="B247" s="115"/>
      <c r="C247" s="151"/>
      <c r="D247" s="152"/>
      <c r="E247" s="152"/>
      <c r="F247" s="152"/>
      <c r="G247" s="152"/>
      <c r="H247" s="152"/>
      <c r="I247" s="152"/>
      <c r="J247" s="152"/>
      <c r="K247" s="152"/>
    </row>
    <row r="248" spans="2:11" ht="20.25" customHeight="1" x14ac:dyDescent="0.15">
      <c r="B248" s="115"/>
      <c r="C248" s="151"/>
      <c r="D248" s="152"/>
      <c r="E248" s="152"/>
      <c r="F248" s="152"/>
      <c r="G248" s="152"/>
      <c r="H248" s="152"/>
      <c r="I248" s="152"/>
      <c r="J248" s="152"/>
      <c r="K248" s="152"/>
    </row>
    <row r="249" spans="2:11" ht="20.25" customHeight="1" x14ac:dyDescent="0.15">
      <c r="B249" s="115"/>
      <c r="C249" s="151"/>
      <c r="D249" s="152"/>
      <c r="E249" s="152"/>
      <c r="F249" s="152"/>
      <c r="G249" s="152"/>
      <c r="H249" s="152"/>
      <c r="I249" s="152"/>
      <c r="J249" s="152"/>
      <c r="K249" s="152"/>
    </row>
    <row r="250" spans="2:11" ht="20.25" customHeight="1" x14ac:dyDescent="0.15">
      <c r="B250" s="115"/>
      <c r="C250" s="151"/>
      <c r="D250" s="152"/>
      <c r="E250" s="152"/>
      <c r="F250" s="152"/>
      <c r="G250" s="152"/>
      <c r="H250" s="152"/>
      <c r="I250" s="152"/>
      <c r="J250" s="152"/>
      <c r="K250" s="152"/>
    </row>
    <row r="251" spans="2:11" ht="20.25" customHeight="1" x14ac:dyDescent="0.15">
      <c r="B251" s="115"/>
      <c r="C251" s="151"/>
      <c r="D251" s="152"/>
      <c r="E251" s="152"/>
      <c r="F251" s="152"/>
      <c r="G251" s="152"/>
      <c r="H251" s="152"/>
      <c r="I251" s="152"/>
      <c r="J251" s="152"/>
      <c r="K251" s="152"/>
    </row>
    <row r="252" spans="2:11" ht="20.25" customHeight="1" x14ac:dyDescent="0.15">
      <c r="B252" s="115"/>
      <c r="C252" s="151"/>
      <c r="D252" s="152"/>
      <c r="E252" s="152"/>
      <c r="F252" s="152"/>
      <c r="G252" s="152"/>
      <c r="H252" s="152"/>
      <c r="I252" s="152"/>
      <c r="J252" s="152"/>
      <c r="K252" s="152"/>
    </row>
    <row r="253" spans="2:11" ht="20.25" customHeight="1" x14ac:dyDescent="0.15">
      <c r="B253" s="115"/>
      <c r="C253" s="151"/>
      <c r="D253" s="152"/>
      <c r="E253" s="152"/>
      <c r="F253" s="152"/>
      <c r="G253" s="152"/>
      <c r="H253" s="152"/>
      <c r="I253" s="152"/>
      <c r="J253" s="152"/>
      <c r="K253" s="152"/>
    </row>
    <row r="254" spans="2:11" ht="20.25" customHeight="1" x14ac:dyDescent="0.15">
      <c r="B254" s="115"/>
      <c r="C254" s="151"/>
      <c r="D254" s="152"/>
      <c r="E254" s="152"/>
      <c r="F254" s="152"/>
      <c r="G254" s="152"/>
      <c r="H254" s="152"/>
      <c r="I254" s="152"/>
      <c r="J254" s="152"/>
      <c r="K254" s="152"/>
    </row>
    <row r="255" spans="2:11" ht="20.25" customHeight="1" x14ac:dyDescent="0.15">
      <c r="B255" s="115"/>
      <c r="C255" s="151"/>
      <c r="D255" s="152"/>
      <c r="E255" s="152"/>
      <c r="F255" s="152"/>
      <c r="G255" s="152"/>
      <c r="H255" s="152"/>
      <c r="I255" s="152"/>
      <c r="J255" s="152"/>
      <c r="K255" s="152"/>
    </row>
    <row r="256" spans="2:11" ht="20.25" customHeight="1" x14ac:dyDescent="0.15">
      <c r="B256" s="115"/>
      <c r="C256" s="151"/>
      <c r="D256" s="152"/>
      <c r="E256" s="152"/>
      <c r="F256" s="152"/>
      <c r="G256" s="152"/>
      <c r="H256" s="152"/>
      <c r="I256" s="152"/>
      <c r="J256" s="152"/>
      <c r="K256" s="152"/>
    </row>
    <row r="257" spans="2:11" ht="20.25" customHeight="1" x14ac:dyDescent="0.15">
      <c r="B257" s="115"/>
      <c r="C257" s="151"/>
      <c r="D257" s="152"/>
      <c r="E257" s="152"/>
      <c r="F257" s="152"/>
      <c r="G257" s="152"/>
      <c r="H257" s="152"/>
      <c r="I257" s="152"/>
      <c r="J257" s="152"/>
      <c r="K257" s="152"/>
    </row>
    <row r="258" spans="2:11" ht="20.25" customHeight="1" x14ac:dyDescent="0.15">
      <c r="B258" s="115"/>
      <c r="C258" s="151"/>
      <c r="D258" s="152"/>
      <c r="E258" s="152"/>
      <c r="F258" s="152"/>
      <c r="G258" s="152"/>
      <c r="H258" s="152"/>
      <c r="I258" s="152"/>
      <c r="J258" s="152"/>
      <c r="K258" s="152"/>
    </row>
    <row r="259" spans="2:11" ht="20.25" customHeight="1" x14ac:dyDescent="0.15">
      <c r="B259" s="115"/>
      <c r="C259" s="151"/>
      <c r="D259" s="152"/>
      <c r="E259" s="152"/>
      <c r="F259" s="152"/>
      <c r="G259" s="152"/>
      <c r="H259" s="152"/>
      <c r="I259" s="152"/>
      <c r="J259" s="152"/>
      <c r="K259" s="152"/>
    </row>
    <row r="260" spans="2:11" ht="20.25" customHeight="1" x14ac:dyDescent="0.15">
      <c r="B260" s="115"/>
      <c r="C260" s="151"/>
      <c r="D260" s="152"/>
      <c r="E260" s="152"/>
      <c r="F260" s="152"/>
      <c r="G260" s="152"/>
      <c r="H260" s="152"/>
      <c r="I260" s="152"/>
      <c r="J260" s="152"/>
      <c r="K260" s="152"/>
    </row>
    <row r="261" spans="2:11" ht="20.25" customHeight="1" x14ac:dyDescent="0.15">
      <c r="B261" s="115"/>
      <c r="C261" s="151"/>
      <c r="D261" s="152"/>
      <c r="E261" s="152"/>
      <c r="F261" s="152"/>
      <c r="G261" s="152"/>
      <c r="H261" s="152"/>
      <c r="I261" s="152"/>
      <c r="J261" s="152"/>
      <c r="K261" s="152"/>
    </row>
    <row r="262" spans="2:11" ht="20.25" customHeight="1" x14ac:dyDescent="0.15">
      <c r="B262" s="115"/>
      <c r="C262" s="151"/>
      <c r="D262" s="152"/>
      <c r="E262" s="152"/>
      <c r="F262" s="152"/>
      <c r="G262" s="152"/>
      <c r="H262" s="152"/>
      <c r="I262" s="152"/>
      <c r="J262" s="152"/>
      <c r="K262" s="152"/>
    </row>
    <row r="263" spans="2:11" ht="20.25" customHeight="1" x14ac:dyDescent="0.15">
      <c r="B263" s="115"/>
      <c r="C263" s="151"/>
      <c r="D263" s="152"/>
      <c r="E263" s="152"/>
      <c r="F263" s="152"/>
      <c r="G263" s="152"/>
      <c r="H263" s="152"/>
      <c r="I263" s="152"/>
      <c r="J263" s="152"/>
      <c r="K263" s="152"/>
    </row>
    <row r="264" spans="2:11" ht="20.25" customHeight="1" x14ac:dyDescent="0.15">
      <c r="B264" s="115"/>
      <c r="C264" s="151"/>
      <c r="D264" s="152"/>
      <c r="E264" s="152"/>
      <c r="F264" s="152"/>
      <c r="G264" s="152"/>
      <c r="H264" s="152"/>
      <c r="I264" s="152"/>
      <c r="J264" s="152"/>
      <c r="K264" s="152"/>
    </row>
    <row r="265" spans="2:11" ht="20.25" customHeight="1" x14ac:dyDescent="0.15">
      <c r="B265" s="115"/>
      <c r="C265" s="151"/>
      <c r="D265" s="152"/>
      <c r="E265" s="152"/>
      <c r="F265" s="152"/>
      <c r="G265" s="152"/>
      <c r="H265" s="152"/>
      <c r="I265" s="152"/>
      <c r="J265" s="152"/>
      <c r="K265" s="152"/>
    </row>
    <row r="266" spans="2:11" ht="20.25" customHeight="1" x14ac:dyDescent="0.15">
      <c r="B266" s="115"/>
      <c r="C266" s="151"/>
      <c r="D266" s="152"/>
      <c r="E266" s="152"/>
      <c r="F266" s="152"/>
      <c r="G266" s="152"/>
      <c r="H266" s="152"/>
      <c r="I266" s="152"/>
      <c r="J266" s="152"/>
      <c r="K266" s="152"/>
    </row>
    <row r="267" spans="2:11" ht="20.25" customHeight="1" x14ac:dyDescent="0.15">
      <c r="B267" s="115"/>
      <c r="C267" s="151"/>
      <c r="D267" s="152"/>
      <c r="E267" s="152"/>
      <c r="F267" s="152"/>
      <c r="G267" s="152"/>
      <c r="H267" s="152"/>
      <c r="I267" s="152"/>
      <c r="J267" s="152"/>
      <c r="K267" s="152"/>
    </row>
    <row r="268" spans="2:11" ht="20.25" customHeight="1" x14ac:dyDescent="0.15">
      <c r="B268" s="115"/>
      <c r="C268" s="151"/>
      <c r="D268" s="152"/>
      <c r="E268" s="152"/>
      <c r="F268" s="153"/>
      <c r="G268" s="153"/>
      <c r="H268" s="153"/>
      <c r="I268" s="153"/>
      <c r="J268" s="153"/>
      <c r="K268" s="153"/>
    </row>
    <row r="269" spans="2:11" ht="20.25" customHeight="1" x14ac:dyDescent="0.15">
      <c r="B269" s="115"/>
      <c r="C269" s="154"/>
      <c r="D269" s="155"/>
      <c r="E269" s="155"/>
      <c r="F269" s="155"/>
      <c r="G269" s="155"/>
      <c r="H269" s="155"/>
      <c r="I269" s="155"/>
      <c r="J269" s="155"/>
      <c r="K269" s="155"/>
    </row>
    <row r="270" spans="2:11" ht="20.25" customHeight="1" x14ac:dyDescent="0.15">
      <c r="B270" s="115"/>
      <c r="C270" s="154"/>
      <c r="D270" s="155"/>
      <c r="E270" s="155"/>
      <c r="F270" s="155"/>
      <c r="G270" s="155"/>
      <c r="H270" s="155"/>
      <c r="I270" s="155"/>
      <c r="J270" s="155"/>
      <c r="K270" s="155"/>
    </row>
    <row r="271" spans="2:11" ht="20.25" customHeight="1" x14ac:dyDescent="0.15"/>
    <row r="272" spans="2:11" ht="20.25" customHeight="1" x14ac:dyDescent="0.15"/>
    <row r="273" ht="20.25" customHeight="1" x14ac:dyDescent="0.15"/>
    <row r="274" ht="20.25" customHeight="1" x14ac:dyDescent="0.15"/>
    <row r="275" ht="20.25" customHeight="1" x14ac:dyDescent="0.15"/>
    <row r="276" ht="20.25" customHeight="1" x14ac:dyDescent="0.15"/>
    <row r="277" ht="20.25" customHeight="1" x14ac:dyDescent="0.15"/>
    <row r="278" ht="20.25" customHeight="1" x14ac:dyDescent="0.15"/>
    <row r="279" ht="20.25" customHeight="1" x14ac:dyDescent="0.15"/>
    <row r="280" ht="20.25" customHeight="1" x14ac:dyDescent="0.15"/>
    <row r="281" ht="20.25" customHeight="1" x14ac:dyDescent="0.15"/>
    <row r="282" ht="20.25" customHeight="1" x14ac:dyDescent="0.15"/>
    <row r="283" ht="20.25" customHeight="1" x14ac:dyDescent="0.15"/>
    <row r="284" ht="20.25" customHeight="1" x14ac:dyDescent="0.15"/>
    <row r="285" ht="20.25" customHeight="1" x14ac:dyDescent="0.15"/>
    <row r="286" ht="20.25" customHeight="1" x14ac:dyDescent="0.15"/>
    <row r="287" ht="20.25" customHeight="1" x14ac:dyDescent="0.15"/>
    <row r="288" ht="20.25" customHeight="1" x14ac:dyDescent="0.15"/>
    <row r="289" ht="20.25" customHeight="1" x14ac:dyDescent="0.15"/>
    <row r="290" ht="20.25" customHeight="1" x14ac:dyDescent="0.15"/>
    <row r="291" ht="20.25" customHeight="1" x14ac:dyDescent="0.15"/>
    <row r="292" ht="20.25" customHeight="1" x14ac:dyDescent="0.15"/>
    <row r="293" ht="20.25" customHeight="1" x14ac:dyDescent="0.15"/>
    <row r="294" ht="20.25" customHeight="1" x14ac:dyDescent="0.15"/>
    <row r="295" ht="20.25" customHeight="1" x14ac:dyDescent="0.15"/>
    <row r="296" ht="20.25" customHeight="1" x14ac:dyDescent="0.15"/>
    <row r="297" ht="20.25" customHeight="1" x14ac:dyDescent="0.15"/>
    <row r="298" ht="20.25" customHeight="1" x14ac:dyDescent="0.15"/>
    <row r="299" ht="20.25" customHeight="1" x14ac:dyDescent="0.15"/>
    <row r="300" ht="20.25" customHeight="1" x14ac:dyDescent="0.15"/>
    <row r="301" ht="20.25" customHeight="1" x14ac:dyDescent="0.15"/>
    <row r="302" ht="20.25" customHeight="1" x14ac:dyDescent="0.15"/>
    <row r="303" ht="20.25" customHeight="1" x14ac:dyDescent="0.15"/>
    <row r="304" ht="20.25" customHeight="1" x14ac:dyDescent="0.15"/>
    <row r="305" ht="20.25" customHeight="1" x14ac:dyDescent="0.15"/>
    <row r="306" ht="20.25" customHeight="1" x14ac:dyDescent="0.15"/>
    <row r="307" ht="20.25" customHeight="1" x14ac:dyDescent="0.15"/>
    <row r="308" ht="20.25" customHeight="1" x14ac:dyDescent="0.15"/>
    <row r="309" ht="20.25" customHeight="1" x14ac:dyDescent="0.15"/>
    <row r="310" ht="20.25" customHeight="1" x14ac:dyDescent="0.15"/>
    <row r="311" ht="20.25" customHeight="1" x14ac:dyDescent="0.15"/>
    <row r="312" ht="20.25" customHeight="1" x14ac:dyDescent="0.15"/>
    <row r="313" ht="20.25" customHeight="1" x14ac:dyDescent="0.15"/>
    <row r="314" ht="20.25" customHeight="1" x14ac:dyDescent="0.15"/>
    <row r="315" ht="20.25" customHeight="1" x14ac:dyDescent="0.15"/>
    <row r="316" ht="20.25" customHeight="1" x14ac:dyDescent="0.15"/>
    <row r="317" ht="20.25" customHeight="1" x14ac:dyDescent="0.15"/>
    <row r="318" ht="20.25" customHeight="1" x14ac:dyDescent="0.15"/>
    <row r="319" ht="20.25" customHeight="1" x14ac:dyDescent="0.15"/>
    <row r="320" ht="20.25" customHeight="1" x14ac:dyDescent="0.15"/>
    <row r="321" ht="20.25" customHeight="1" x14ac:dyDescent="0.15"/>
    <row r="322" ht="20.25" customHeight="1" x14ac:dyDescent="0.15"/>
    <row r="323" ht="20.25" customHeight="1" x14ac:dyDescent="0.15"/>
    <row r="324" ht="20.25" customHeight="1" x14ac:dyDescent="0.15"/>
    <row r="325" ht="20.25" customHeight="1" x14ac:dyDescent="0.15"/>
    <row r="326" ht="20.25" customHeight="1" x14ac:dyDescent="0.15"/>
    <row r="327" ht="20.25" customHeight="1" x14ac:dyDescent="0.15"/>
    <row r="328" ht="20.25" customHeight="1" x14ac:dyDescent="0.15"/>
    <row r="329" ht="20.25" customHeight="1" x14ac:dyDescent="0.15"/>
    <row r="330" ht="20.25" customHeight="1" x14ac:dyDescent="0.15"/>
    <row r="331" ht="20.25" customHeight="1" x14ac:dyDescent="0.15"/>
    <row r="332" ht="20.25" customHeight="1" x14ac:dyDescent="0.15"/>
    <row r="333" ht="20.25" customHeight="1" x14ac:dyDescent="0.15"/>
    <row r="334" ht="20.25" customHeight="1" x14ac:dyDescent="0.15"/>
    <row r="335" ht="20.25" customHeight="1" x14ac:dyDescent="0.15"/>
    <row r="336" ht="20.25" customHeight="1" x14ac:dyDescent="0.15"/>
    <row r="337" ht="20.25" customHeight="1" x14ac:dyDescent="0.15"/>
    <row r="338" ht="20.25" customHeight="1" x14ac:dyDescent="0.15"/>
    <row r="339" ht="20.25" customHeight="1" x14ac:dyDescent="0.15"/>
    <row r="340" ht="20.25" customHeight="1" x14ac:dyDescent="0.15"/>
    <row r="341" ht="20.25" customHeight="1" x14ac:dyDescent="0.15"/>
  </sheetData>
  <sheetProtection password="E9BF" sheet="1" selectLockedCells="1"/>
  <phoneticPr fontId="3"/>
  <conditionalFormatting sqref="D96:K96 D98:K106 D108:K112 D114:K117 D119:K122 D124:K128 D130:K130 D132:K134 D136:K136 D138:K139 D141:K141">
    <cfRule type="expression" dxfId="45" priority="53">
      <formula>MOD(ROW(),2)=0</formula>
    </cfRule>
  </conditionalFormatting>
  <conditionalFormatting sqref="D142:K142 D144:K152 D154:K158 D160:K163 D165:K168 D170:K174 D176:K176 D178:K180 D182:K182 D184:K185 D187:K187">
    <cfRule type="expression" dxfId="44" priority="51">
      <formula>MOD(ROW(),2)=0</formula>
    </cfRule>
  </conditionalFormatting>
  <conditionalFormatting sqref="D188:K188 D190:K198 D200:K204 D206:K209 D211:K214 D216:K220 D222:K222 D224:K226 D228:K228 D230:K231 D233:K233">
    <cfRule type="expression" dxfId="43" priority="49">
      <formula>MOD(ROW(),2)=0</formula>
    </cfRule>
  </conditionalFormatting>
  <conditionalFormatting sqref="D50:K76 D78:K95">
    <cfRule type="expression" dxfId="42" priority="46">
      <formula>MOD(ROW(),2)=0</formula>
    </cfRule>
  </conditionalFormatting>
  <conditionalFormatting sqref="D97:K97">
    <cfRule type="expression" dxfId="41" priority="45">
      <formula>MOD(ROW(),2)=0</formula>
    </cfRule>
  </conditionalFormatting>
  <conditionalFormatting sqref="D143:K143">
    <cfRule type="expression" dxfId="40" priority="44">
      <formula>MOD(ROW(),2)=0</formula>
    </cfRule>
  </conditionalFormatting>
  <conditionalFormatting sqref="D189:K189">
    <cfRule type="expression" dxfId="39" priority="43">
      <formula>MOD(ROW(),2)=0</formula>
    </cfRule>
  </conditionalFormatting>
  <conditionalFormatting sqref="D232:K232">
    <cfRule type="expression" dxfId="38" priority="16">
      <formula>MOD(ROW(),2)=0</formula>
    </cfRule>
  </conditionalFormatting>
  <conditionalFormatting sqref="D107:K107">
    <cfRule type="expression" dxfId="37" priority="42">
      <formula>MOD(ROW(),2)=0</formula>
    </cfRule>
  </conditionalFormatting>
  <conditionalFormatting sqref="D153:K153">
    <cfRule type="expression" dxfId="36" priority="41">
      <formula>MOD(ROW(),2)=0</formula>
    </cfRule>
  </conditionalFormatting>
  <conditionalFormatting sqref="D199:K199">
    <cfRule type="expression" dxfId="35" priority="40">
      <formula>MOD(ROW(),2)=0</formula>
    </cfRule>
  </conditionalFormatting>
  <conditionalFormatting sqref="D113:K113">
    <cfRule type="expression" dxfId="34" priority="39">
      <formula>MOD(ROW(),2)=0</formula>
    </cfRule>
  </conditionalFormatting>
  <conditionalFormatting sqref="D159:K159">
    <cfRule type="expression" dxfId="33" priority="38">
      <formula>MOD(ROW(),2)=0</formula>
    </cfRule>
  </conditionalFormatting>
  <conditionalFormatting sqref="D205:K205">
    <cfRule type="expression" dxfId="32" priority="37">
      <formula>MOD(ROW(),2)=0</formula>
    </cfRule>
  </conditionalFormatting>
  <conditionalFormatting sqref="D118:K118">
    <cfRule type="expression" dxfId="31" priority="36">
      <formula>MOD(ROW(),2)=0</formula>
    </cfRule>
  </conditionalFormatting>
  <conditionalFormatting sqref="D164:K164">
    <cfRule type="expression" dxfId="30" priority="35">
      <formula>MOD(ROW(),2)=0</formula>
    </cfRule>
  </conditionalFormatting>
  <conditionalFormatting sqref="D210:K210">
    <cfRule type="expression" dxfId="29" priority="34">
      <formula>MOD(ROW(),2)=0</formula>
    </cfRule>
  </conditionalFormatting>
  <conditionalFormatting sqref="D129:K129">
    <cfRule type="expression" dxfId="28" priority="30">
      <formula>MOD(ROW(),2)=0</formula>
    </cfRule>
  </conditionalFormatting>
  <conditionalFormatting sqref="D175:K175">
    <cfRule type="expression" dxfId="27" priority="29">
      <formula>MOD(ROW(),2)=0</formula>
    </cfRule>
  </conditionalFormatting>
  <conditionalFormatting sqref="D221:K221">
    <cfRule type="expression" dxfId="26" priority="28">
      <formula>MOD(ROW(),2)=0</formula>
    </cfRule>
  </conditionalFormatting>
  <conditionalFormatting sqref="D131:K131">
    <cfRule type="expression" dxfId="25" priority="27">
      <formula>MOD(ROW(),2)=0</formula>
    </cfRule>
  </conditionalFormatting>
  <conditionalFormatting sqref="D177:K177">
    <cfRule type="expression" dxfId="24" priority="26">
      <formula>MOD(ROW(),2)=0</formula>
    </cfRule>
  </conditionalFormatting>
  <conditionalFormatting sqref="D223:K223">
    <cfRule type="expression" dxfId="23" priority="25">
      <formula>MOD(ROW(),2)=0</formula>
    </cfRule>
  </conditionalFormatting>
  <conditionalFormatting sqref="D135:K135">
    <cfRule type="expression" dxfId="22" priority="24">
      <formula>MOD(ROW(),2)=0</formula>
    </cfRule>
  </conditionalFormatting>
  <conditionalFormatting sqref="D181:K181">
    <cfRule type="expression" dxfId="21" priority="23">
      <formula>MOD(ROW(),2)=0</formula>
    </cfRule>
  </conditionalFormatting>
  <conditionalFormatting sqref="D227:K227">
    <cfRule type="expression" dxfId="20" priority="22">
      <formula>MOD(ROW(),2)=0</formula>
    </cfRule>
  </conditionalFormatting>
  <conditionalFormatting sqref="D137:K137">
    <cfRule type="expression" dxfId="19" priority="21">
      <formula>MOD(ROW(),2)=0</formula>
    </cfRule>
  </conditionalFormatting>
  <conditionalFormatting sqref="D183:K183">
    <cfRule type="expression" dxfId="18" priority="20">
      <formula>MOD(ROW(),2)=0</formula>
    </cfRule>
  </conditionalFormatting>
  <conditionalFormatting sqref="D229:K229">
    <cfRule type="expression" dxfId="17" priority="19">
      <formula>MOD(ROW(),2)=0</formula>
    </cfRule>
  </conditionalFormatting>
  <conditionalFormatting sqref="D140:K140">
    <cfRule type="expression" dxfId="16" priority="18">
      <formula>MOD(ROW(),2)=0</formula>
    </cfRule>
  </conditionalFormatting>
  <conditionalFormatting sqref="D186:K186">
    <cfRule type="expression" dxfId="15" priority="17">
      <formula>MOD(ROW(),2)=0</formula>
    </cfRule>
  </conditionalFormatting>
  <conditionalFormatting sqref="D215:K215">
    <cfRule type="expression" dxfId="14" priority="1">
      <formula>MOD(ROW(),2)=0</formula>
    </cfRule>
  </conditionalFormatting>
  <conditionalFormatting sqref="D4:K4 D6:J14 D16:J20 D22:J25 D27:J30 D32:J36 D38:J38 D40:J42 D46:J47 D44:J44 D49:K49">
    <cfRule type="expression" dxfId="13" priority="15">
      <formula>MOD(ROW(),2)=0</formula>
    </cfRule>
  </conditionalFormatting>
  <conditionalFormatting sqref="D5:K5 K6:K47">
    <cfRule type="expression" dxfId="12" priority="14">
      <formula>MOD(ROW(),2)=0</formula>
    </cfRule>
  </conditionalFormatting>
  <conditionalFormatting sqref="D15:J15">
    <cfRule type="expression" dxfId="11" priority="13">
      <formula>MOD(ROW(),2)=0</formula>
    </cfRule>
  </conditionalFormatting>
  <conditionalFormatting sqref="D21:J21">
    <cfRule type="expression" dxfId="10" priority="12">
      <formula>MOD(ROW(),2)=0</formula>
    </cfRule>
  </conditionalFormatting>
  <conditionalFormatting sqref="D26:J26">
    <cfRule type="expression" dxfId="9" priority="11">
      <formula>MOD(ROW(),2)=0</formula>
    </cfRule>
  </conditionalFormatting>
  <conditionalFormatting sqref="D31:J31">
    <cfRule type="expression" dxfId="8" priority="10">
      <formula>MOD(ROW(),2)=0</formula>
    </cfRule>
  </conditionalFormatting>
  <conditionalFormatting sqref="D37:J37">
    <cfRule type="expression" dxfId="7" priority="9">
      <formula>MOD(ROW(),2)=0</formula>
    </cfRule>
  </conditionalFormatting>
  <conditionalFormatting sqref="D39:J39">
    <cfRule type="expression" dxfId="6" priority="8">
      <formula>MOD(ROW(),2)=0</formula>
    </cfRule>
  </conditionalFormatting>
  <conditionalFormatting sqref="D45:J45">
    <cfRule type="expression" dxfId="5" priority="7">
      <formula>MOD(ROW(),2)=0</formula>
    </cfRule>
  </conditionalFormatting>
  <conditionalFormatting sqref="D43:J43">
    <cfRule type="expression" dxfId="4" priority="6">
      <formula>MOD(ROW(),2)=0</formula>
    </cfRule>
  </conditionalFormatting>
  <conditionalFormatting sqref="D48:K48">
    <cfRule type="expression" dxfId="3" priority="5">
      <formula>MOD(ROW(),2)=0</formula>
    </cfRule>
  </conditionalFormatting>
  <conditionalFormatting sqref="D77:K77">
    <cfRule type="expression" dxfId="2" priority="4">
      <formula>MOD(ROW(),2)=0</formula>
    </cfRule>
  </conditionalFormatting>
  <conditionalFormatting sqref="D123:K123">
    <cfRule type="expression" dxfId="1" priority="3">
      <formula>MOD(ROW(),2)=0</formula>
    </cfRule>
  </conditionalFormatting>
  <conditionalFormatting sqref="D169:K169">
    <cfRule type="expression" dxfId="0" priority="2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4" manualBreakCount="4">
    <brk id="95" max="11" man="1"/>
    <brk id="141" max="11" man="1"/>
    <brk id="187" max="11" man="1"/>
    <brk id="23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67"/>
  <sheetViews>
    <sheetView view="pageBreakPreview" topLeftCell="B1" zoomScale="70" zoomScaleNormal="60" zoomScaleSheetLayoutView="70" workbookViewId="0">
      <selection activeCell="J238" sqref="J238"/>
    </sheetView>
  </sheetViews>
  <sheetFormatPr defaultRowHeight="13.5" x14ac:dyDescent="0.15"/>
  <cols>
    <col min="1" max="1" width="2.125" style="1" customWidth="1"/>
    <col min="2" max="2" width="9.5" style="11" customWidth="1"/>
    <col min="3" max="3" width="15.5" style="1" bestFit="1" customWidth="1"/>
    <col min="4" max="5" width="9" style="1"/>
    <col min="6" max="10" width="12.5" style="1" bestFit="1" customWidth="1"/>
    <col min="11" max="11" width="13.75" style="1" bestFit="1" customWidth="1"/>
    <col min="12" max="12" width="2" style="1" customWidth="1"/>
    <col min="13" max="13" width="9.5" style="11" bestFit="1" customWidth="1"/>
    <col min="14" max="14" width="15.5" style="1" bestFit="1" customWidth="1"/>
    <col min="15" max="16384" width="9" style="1"/>
  </cols>
  <sheetData>
    <row r="2" spans="2:22" ht="14.25" thickBot="1" x14ac:dyDescent="0.2"/>
    <row r="3" spans="2:22" ht="20.25" customHeight="1" thickTop="1" x14ac:dyDescent="0.15">
      <c r="B3" s="291" t="s">
        <v>130</v>
      </c>
      <c r="C3" s="287" t="s">
        <v>176</v>
      </c>
      <c r="D3" s="289" t="s">
        <v>35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107</v>
      </c>
      <c r="P3" s="289"/>
      <c r="Q3" s="289"/>
      <c r="R3" s="289"/>
      <c r="S3" s="289"/>
      <c r="T3" s="289"/>
      <c r="U3" s="289"/>
      <c r="V3" s="290"/>
    </row>
    <row r="4" spans="2:22" ht="20.2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s="11" customFormat="1" ht="20.25" customHeight="1" x14ac:dyDescent="0.15">
      <c r="B5" s="125" t="s">
        <v>178</v>
      </c>
      <c r="C5" s="116" t="s">
        <v>0</v>
      </c>
      <c r="D5" s="160">
        <v>1</v>
      </c>
      <c r="E5" s="160">
        <v>0</v>
      </c>
      <c r="F5" s="160">
        <v>348286</v>
      </c>
      <c r="G5" s="160">
        <v>329598</v>
      </c>
      <c r="H5" s="160">
        <v>248265</v>
      </c>
      <c r="I5" s="160">
        <v>392269</v>
      </c>
      <c r="J5" s="160">
        <v>356216</v>
      </c>
      <c r="K5" s="161">
        <f>SUM(D5:J5)</f>
        <v>1674635</v>
      </c>
      <c r="M5" s="125" t="s">
        <v>178</v>
      </c>
      <c r="N5" s="121" t="s">
        <v>0</v>
      </c>
      <c r="O5" s="19"/>
      <c r="P5" s="19"/>
      <c r="Q5" s="118">
        <f>F5/要介護認定者数!F4</f>
        <v>34.638090502237695</v>
      </c>
      <c r="R5" s="118">
        <f>G5/要介護認定者数!G4</f>
        <v>52.492116579073098</v>
      </c>
      <c r="S5" s="118">
        <f>H5/要介護認定者数!H4</f>
        <v>54.206331877729255</v>
      </c>
      <c r="T5" s="118">
        <f>I5/要介護認定者数!I4</f>
        <v>76.006394109668662</v>
      </c>
      <c r="U5" s="118">
        <f>J5/要介護認定者数!J4</f>
        <v>97.326775956284152</v>
      </c>
      <c r="V5" s="119">
        <f>K5/要介護認定者数!K4</f>
        <v>37.622101905104245</v>
      </c>
    </row>
    <row r="6" spans="2:22" s="11" customFormat="1" ht="20.25" customHeight="1" x14ac:dyDescent="0.15">
      <c r="B6" s="125" t="s">
        <v>178</v>
      </c>
      <c r="C6" s="123" t="s">
        <v>166</v>
      </c>
      <c r="D6" s="160">
        <f t="shared" ref="D6:J6" si="0">SUM(D7:D15)</f>
        <v>0</v>
      </c>
      <c r="E6" s="160">
        <f t="shared" si="0"/>
        <v>0</v>
      </c>
      <c r="F6" s="160">
        <f>SUM(F7:F15)</f>
        <v>39637</v>
      </c>
      <c r="G6" s="160">
        <f t="shared" si="0"/>
        <v>62029</v>
      </c>
      <c r="H6" s="160">
        <f t="shared" si="0"/>
        <v>73717</v>
      </c>
      <c r="I6" s="160">
        <f t="shared" si="0"/>
        <v>68483</v>
      </c>
      <c r="J6" s="160">
        <f t="shared" si="0"/>
        <v>54846</v>
      </c>
      <c r="K6" s="161">
        <f>SUM(K7:K15)</f>
        <v>298712</v>
      </c>
      <c r="M6" s="125" t="s">
        <v>178</v>
      </c>
      <c r="N6" s="122" t="s">
        <v>166</v>
      </c>
      <c r="O6" s="19"/>
      <c r="P6" s="19"/>
      <c r="Q6" s="14">
        <f>F6/要介護認定者数!F5</f>
        <v>28.434002869440459</v>
      </c>
      <c r="R6" s="14">
        <f>G6/要介護認定者数!G5</f>
        <v>31.84240246406571</v>
      </c>
      <c r="S6" s="14">
        <f>H6/要介護認定者数!H5</f>
        <v>46.597345132743364</v>
      </c>
      <c r="T6" s="14">
        <f>I6/要介護認定者数!I5</f>
        <v>49.84206695778748</v>
      </c>
      <c r="U6" s="14">
        <f>J6/要介護認定者数!J5</f>
        <v>60.536423841059602</v>
      </c>
      <c r="V6" s="27">
        <f>K6/要介護認定者数!K5</f>
        <v>32.338638085958642</v>
      </c>
    </row>
    <row r="7" spans="2:22" s="11" customFormat="1" ht="20.25" customHeight="1" x14ac:dyDescent="0.15">
      <c r="B7" s="125" t="s">
        <v>178</v>
      </c>
      <c r="C7" s="116" t="s">
        <v>1</v>
      </c>
      <c r="D7" s="160"/>
      <c r="E7" s="160"/>
      <c r="F7" s="160">
        <v>8404</v>
      </c>
      <c r="G7" s="160">
        <v>18270</v>
      </c>
      <c r="H7" s="160">
        <v>18780</v>
      </c>
      <c r="I7" s="160">
        <v>19416</v>
      </c>
      <c r="J7" s="160">
        <v>19540</v>
      </c>
      <c r="K7" s="161">
        <f>SUM(D7:J7)</f>
        <v>84410</v>
      </c>
      <c r="M7" s="125" t="s">
        <v>178</v>
      </c>
      <c r="N7" s="121" t="s">
        <v>1</v>
      </c>
      <c r="O7" s="19"/>
      <c r="P7" s="19"/>
      <c r="Q7" s="14">
        <f>F7/要介護認定者数!F6</f>
        <v>28.488135593220338</v>
      </c>
      <c r="R7" s="14">
        <f>G7/要介護認定者数!G6</f>
        <v>39.9781181619256</v>
      </c>
      <c r="S7" s="14">
        <f>H7/要介護認定者数!H6</f>
        <v>56.566265060240966</v>
      </c>
      <c r="T7" s="14">
        <f>I7/要介護認定者数!I6</f>
        <v>73.26792452830189</v>
      </c>
      <c r="U7" s="14">
        <f>J7/要介護認定者数!J6</f>
        <v>88.818181818181813</v>
      </c>
      <c r="V7" s="27">
        <f>K7/要介護認定者数!K6</f>
        <v>43.849350649350647</v>
      </c>
    </row>
    <row r="8" spans="2:22" s="11" customFormat="1" ht="20.25" customHeight="1" x14ac:dyDescent="0.15">
      <c r="B8" s="125" t="s">
        <v>178</v>
      </c>
      <c r="C8" s="116" t="s">
        <v>2</v>
      </c>
      <c r="D8" s="160"/>
      <c r="E8" s="160"/>
      <c r="F8" s="160">
        <v>1550</v>
      </c>
      <c r="G8" s="160">
        <v>3400</v>
      </c>
      <c r="H8" s="160">
        <v>5658</v>
      </c>
      <c r="I8" s="160">
        <v>5916</v>
      </c>
      <c r="J8" s="160">
        <v>5241</v>
      </c>
      <c r="K8" s="161">
        <f t="shared" ref="K8:K21" si="1">SUM(D8:J8)</f>
        <v>21765</v>
      </c>
      <c r="M8" s="125" t="s">
        <v>178</v>
      </c>
      <c r="N8" s="121" t="s">
        <v>2</v>
      </c>
      <c r="O8" s="19"/>
      <c r="P8" s="19"/>
      <c r="Q8" s="14">
        <f>F8/要介護認定者数!F7</f>
        <v>22.794117647058822</v>
      </c>
      <c r="R8" s="14">
        <f>G8/要介護認定者数!G7</f>
        <v>21.93548387096774</v>
      </c>
      <c r="S8" s="14">
        <f>H8/要介護認定者数!H7</f>
        <v>42.863636363636367</v>
      </c>
      <c r="T8" s="14">
        <f>I8/要介護認定者数!I7</f>
        <v>68</v>
      </c>
      <c r="U8" s="14">
        <f>J8/要介護認定者数!J7</f>
        <v>79.409090909090907</v>
      </c>
      <c r="V8" s="27">
        <f>K8/要介護認定者数!K7</f>
        <v>33.849144634525658</v>
      </c>
    </row>
    <row r="9" spans="2:22" s="11" customFormat="1" ht="20.25" customHeight="1" x14ac:dyDescent="0.15">
      <c r="B9" s="125" t="s">
        <v>178</v>
      </c>
      <c r="C9" s="116" t="s">
        <v>3</v>
      </c>
      <c r="D9" s="160"/>
      <c r="E9" s="160"/>
      <c r="F9" s="160">
        <v>489</v>
      </c>
      <c r="G9" s="160">
        <v>1113</v>
      </c>
      <c r="H9" s="160">
        <v>961</v>
      </c>
      <c r="I9" s="160">
        <v>782</v>
      </c>
      <c r="J9" s="160">
        <v>459</v>
      </c>
      <c r="K9" s="161">
        <f t="shared" si="1"/>
        <v>3804</v>
      </c>
      <c r="M9" s="125" t="s">
        <v>178</v>
      </c>
      <c r="N9" s="121" t="s">
        <v>3</v>
      </c>
      <c r="O9" s="19"/>
      <c r="P9" s="19"/>
      <c r="Q9" s="14">
        <f>F9/要介護認定者数!F8</f>
        <v>32.6</v>
      </c>
      <c r="R9" s="14">
        <f>G9/要介護認定者数!G8</f>
        <v>32.735294117647058</v>
      </c>
      <c r="S9" s="14">
        <f>H9/要介護認定者数!H8</f>
        <v>32.033333333333331</v>
      </c>
      <c r="T9" s="14">
        <f>I9/要介護認定者数!I8</f>
        <v>30.076923076923077</v>
      </c>
      <c r="U9" s="14">
        <f>J9/要介護認定者数!J8</f>
        <v>21.857142857142858</v>
      </c>
      <c r="V9" s="27">
        <f>K9/要介護認定者数!K8</f>
        <v>20.673913043478262</v>
      </c>
    </row>
    <row r="10" spans="2:22" s="11" customFormat="1" ht="20.25" customHeight="1" x14ac:dyDescent="0.15">
      <c r="B10" s="125" t="s">
        <v>178</v>
      </c>
      <c r="C10" s="116" t="s">
        <v>4</v>
      </c>
      <c r="D10" s="160"/>
      <c r="E10" s="160"/>
      <c r="F10" s="160">
        <v>10624</v>
      </c>
      <c r="G10" s="160">
        <v>6872</v>
      </c>
      <c r="H10" s="160">
        <v>8372</v>
      </c>
      <c r="I10" s="160">
        <v>8945</v>
      </c>
      <c r="J10" s="160">
        <v>2802</v>
      </c>
      <c r="K10" s="161">
        <f t="shared" si="1"/>
        <v>37615</v>
      </c>
      <c r="M10" s="125" t="s">
        <v>178</v>
      </c>
      <c r="N10" s="121" t="s">
        <v>4</v>
      </c>
      <c r="O10" s="19"/>
      <c r="P10" s="19"/>
      <c r="Q10" s="14">
        <f>F10/要介護認定者数!F9</f>
        <v>61.410404624277454</v>
      </c>
      <c r="R10" s="14">
        <f>G10/要介護認定者数!G9</f>
        <v>58.237288135593218</v>
      </c>
      <c r="S10" s="14">
        <f>H10/要介護認定者数!H9</f>
        <v>94.067415730337075</v>
      </c>
      <c r="T10" s="14">
        <f>I10/要介護認定者数!I9</f>
        <v>95.159574468085111</v>
      </c>
      <c r="U10" s="14">
        <f>J10/要介護認定者数!J9</f>
        <v>54.941176470588232</v>
      </c>
      <c r="V10" s="27">
        <f>K10/要介護認定者数!K9</f>
        <v>52.534916201117319</v>
      </c>
    </row>
    <row r="11" spans="2:22" s="11" customFormat="1" ht="20.25" customHeight="1" x14ac:dyDescent="0.15">
      <c r="B11" s="125" t="s">
        <v>178</v>
      </c>
      <c r="C11" s="116" t="s">
        <v>5</v>
      </c>
      <c r="D11" s="160"/>
      <c r="E11" s="160"/>
      <c r="F11" s="160">
        <v>1261</v>
      </c>
      <c r="G11" s="160">
        <v>3774</v>
      </c>
      <c r="H11" s="160">
        <v>4739</v>
      </c>
      <c r="I11" s="160">
        <v>2422</v>
      </c>
      <c r="J11" s="160">
        <v>2425</v>
      </c>
      <c r="K11" s="161">
        <f t="shared" si="1"/>
        <v>14621</v>
      </c>
      <c r="M11" s="125" t="s">
        <v>178</v>
      </c>
      <c r="N11" s="121" t="s">
        <v>5</v>
      </c>
      <c r="O11" s="19"/>
      <c r="P11" s="19"/>
      <c r="Q11" s="14">
        <f>F11/要介護認定者数!F10</f>
        <v>17.513888888888889</v>
      </c>
      <c r="R11" s="14">
        <f>G11/要介護認定者数!G10</f>
        <v>24.038216560509554</v>
      </c>
      <c r="S11" s="14">
        <f>H11/要介護認定者数!H10</f>
        <v>53.247191011235955</v>
      </c>
      <c r="T11" s="14">
        <f>I11/要介護認定者数!I10</f>
        <v>24.464646464646464</v>
      </c>
      <c r="U11" s="14">
        <f>J11/要介護認定者数!J10</f>
        <v>36.742424242424242</v>
      </c>
      <c r="V11" s="27">
        <f>K11/要介護認定者数!K10</f>
        <v>24.206953642384107</v>
      </c>
    </row>
    <row r="12" spans="2:22" s="11" customFormat="1" ht="20.25" customHeight="1" x14ac:dyDescent="0.15">
      <c r="B12" s="125" t="s">
        <v>178</v>
      </c>
      <c r="C12" s="116" t="s">
        <v>6</v>
      </c>
      <c r="D12" s="160"/>
      <c r="E12" s="160"/>
      <c r="F12" s="160">
        <v>5861</v>
      </c>
      <c r="G12" s="160">
        <v>13005</v>
      </c>
      <c r="H12" s="160">
        <v>18449</v>
      </c>
      <c r="I12" s="160">
        <v>16348</v>
      </c>
      <c r="J12" s="160">
        <v>13567</v>
      </c>
      <c r="K12" s="161">
        <f t="shared" si="1"/>
        <v>67230</v>
      </c>
      <c r="M12" s="125" t="s">
        <v>178</v>
      </c>
      <c r="N12" s="121" t="s">
        <v>6</v>
      </c>
      <c r="O12" s="19"/>
      <c r="P12" s="19"/>
      <c r="Q12" s="14">
        <f>F12/要介護認定者数!F11</f>
        <v>32.381215469613259</v>
      </c>
      <c r="R12" s="14">
        <f>G12/要介護認定者数!G11</f>
        <v>36.841359773371103</v>
      </c>
      <c r="S12" s="14">
        <f>H12/要介護認定者数!H11</f>
        <v>60.6875</v>
      </c>
      <c r="T12" s="14">
        <f>I12/要介護認定者数!I11</f>
        <v>59.882783882783883</v>
      </c>
      <c r="U12" s="14">
        <f>J12/要介護認定者数!J11</f>
        <v>87.529032258064518</v>
      </c>
      <c r="V12" s="27">
        <f>K12/要介護認定者数!K11</f>
        <v>41.220110361741263</v>
      </c>
    </row>
    <row r="13" spans="2:22" s="11" customFormat="1" ht="20.25" customHeight="1" x14ac:dyDescent="0.15">
      <c r="B13" s="125" t="s">
        <v>178</v>
      </c>
      <c r="C13" s="116" t="s">
        <v>7</v>
      </c>
      <c r="D13" s="160"/>
      <c r="E13" s="160"/>
      <c r="F13" s="160">
        <v>987</v>
      </c>
      <c r="G13" s="160">
        <v>2164</v>
      </c>
      <c r="H13" s="160">
        <v>2776</v>
      </c>
      <c r="I13" s="160">
        <v>746</v>
      </c>
      <c r="J13" s="160">
        <v>1093</v>
      </c>
      <c r="K13" s="161">
        <f t="shared" si="1"/>
        <v>7766</v>
      </c>
      <c r="M13" s="125" t="s">
        <v>178</v>
      </c>
      <c r="N13" s="121" t="s">
        <v>7</v>
      </c>
      <c r="O13" s="19"/>
      <c r="P13" s="19"/>
      <c r="Q13" s="14">
        <f>F13/要介護認定者数!F12</f>
        <v>12.185185185185185</v>
      </c>
      <c r="R13" s="14">
        <f>G13/要介護認定者数!G12</f>
        <v>18.495726495726494</v>
      </c>
      <c r="S13" s="14">
        <f>H13/要介護認定者数!H12</f>
        <v>23.525423728813561</v>
      </c>
      <c r="T13" s="14">
        <f>I13/要介護認定者数!I12</f>
        <v>8.382022471910112</v>
      </c>
      <c r="U13" s="14">
        <f>J13/要介護認定者数!J12</f>
        <v>23.25531914893617</v>
      </c>
      <c r="V13" s="27">
        <f>K13/要介護認定者数!K12</f>
        <v>14.275735294117647</v>
      </c>
    </row>
    <row r="14" spans="2:22" s="11" customFormat="1" ht="20.25" customHeight="1" x14ac:dyDescent="0.15">
      <c r="B14" s="125" t="s">
        <v>178</v>
      </c>
      <c r="C14" s="116" t="s">
        <v>8</v>
      </c>
      <c r="D14" s="160"/>
      <c r="E14" s="160"/>
      <c r="F14" s="160">
        <v>8772</v>
      </c>
      <c r="G14" s="160">
        <v>9450</v>
      </c>
      <c r="H14" s="160">
        <v>8216</v>
      </c>
      <c r="I14" s="160">
        <v>7422</v>
      </c>
      <c r="J14" s="160">
        <v>5404</v>
      </c>
      <c r="K14" s="161">
        <f t="shared" si="1"/>
        <v>39264</v>
      </c>
      <c r="M14" s="125" t="s">
        <v>178</v>
      </c>
      <c r="N14" s="121" t="s">
        <v>8</v>
      </c>
      <c r="O14" s="19"/>
      <c r="P14" s="19"/>
      <c r="Q14" s="14">
        <f>F14/要介護認定者数!F13</f>
        <v>26.029673590504451</v>
      </c>
      <c r="R14" s="14">
        <f>G14/要介護認定者数!G13</f>
        <v>30.681818181818183</v>
      </c>
      <c r="S14" s="14">
        <f>H14/要介護認定者数!H13</f>
        <v>30.42962962962963</v>
      </c>
      <c r="T14" s="14">
        <f>I14/要介護認定者数!I13</f>
        <v>27.797752808988765</v>
      </c>
      <c r="U14" s="14">
        <f>J14/要介護認定者数!J13</f>
        <v>35.788079470198674</v>
      </c>
      <c r="V14" s="27">
        <f>K14/要介護認定者数!K13</f>
        <v>22.00896860986547</v>
      </c>
    </row>
    <row r="15" spans="2:22" s="11" customFormat="1" ht="20.25" customHeight="1" x14ac:dyDescent="0.15">
      <c r="B15" s="125" t="s">
        <v>178</v>
      </c>
      <c r="C15" s="116" t="s">
        <v>9</v>
      </c>
      <c r="D15" s="160"/>
      <c r="E15" s="160"/>
      <c r="F15" s="160">
        <v>1689</v>
      </c>
      <c r="G15" s="160">
        <v>3981</v>
      </c>
      <c r="H15" s="160">
        <v>5766</v>
      </c>
      <c r="I15" s="160">
        <v>6486</v>
      </c>
      <c r="J15" s="160">
        <v>4315</v>
      </c>
      <c r="K15" s="161">
        <f t="shared" si="1"/>
        <v>22237</v>
      </c>
      <c r="M15" s="125" t="s">
        <v>178</v>
      </c>
      <c r="N15" s="121" t="s">
        <v>9</v>
      </c>
      <c r="O15" s="19"/>
      <c r="P15" s="19"/>
      <c r="Q15" s="14">
        <f>F15/要介護認定者数!F14</f>
        <v>9.8197674418604652</v>
      </c>
      <c r="R15" s="14">
        <f>G15/要介護認定者数!G14</f>
        <v>15.987951807228916</v>
      </c>
      <c r="S15" s="14">
        <f>H15/要介護認定者数!H14</f>
        <v>26.449541284403669</v>
      </c>
      <c r="T15" s="14">
        <f>I15/要介護認定者数!I14</f>
        <v>37.275862068965516</v>
      </c>
      <c r="U15" s="14">
        <f>J15/要介護認定者数!J14</f>
        <v>33.449612403100772</v>
      </c>
      <c r="V15" s="27">
        <f>K15/要介護認定者数!K14</f>
        <v>18.438640132669985</v>
      </c>
    </row>
    <row r="16" spans="2:22" s="11" customFormat="1" ht="20.25" customHeight="1" x14ac:dyDescent="0.15">
      <c r="B16" s="125" t="s">
        <v>178</v>
      </c>
      <c r="C16" s="123" t="s">
        <v>167</v>
      </c>
      <c r="D16" s="160">
        <f t="shared" ref="D16:K16" si="2">SUM(D17:D21)</f>
        <v>0</v>
      </c>
      <c r="E16" s="160">
        <f t="shared" si="2"/>
        <v>0</v>
      </c>
      <c r="F16" s="160">
        <f>SUM(F17:F21)</f>
        <v>47353</v>
      </c>
      <c r="G16" s="160">
        <f t="shared" ref="G16:J16" si="3">SUM(G17:G21)</f>
        <v>58209</v>
      </c>
      <c r="H16" s="160">
        <f t="shared" si="3"/>
        <v>54592</v>
      </c>
      <c r="I16" s="160">
        <f t="shared" si="3"/>
        <v>67207</v>
      </c>
      <c r="J16" s="160">
        <f t="shared" si="3"/>
        <v>97803</v>
      </c>
      <c r="K16" s="161">
        <f t="shared" si="2"/>
        <v>325164</v>
      </c>
      <c r="M16" s="125" t="s">
        <v>178</v>
      </c>
      <c r="N16" s="122" t="s">
        <v>167</v>
      </c>
      <c r="O16" s="19"/>
      <c r="P16" s="19"/>
      <c r="Q16" s="14">
        <f>F16/要介護認定者数!F15</f>
        <v>27.027968036529682</v>
      </c>
      <c r="R16" s="14">
        <f>G16/要介護認定者数!G15</f>
        <v>34.668850506253726</v>
      </c>
      <c r="S16" s="14">
        <f>H16/要介護認定者数!H15</f>
        <v>47.803852889667247</v>
      </c>
      <c r="T16" s="14">
        <f>I16/要介護認定者数!I15</f>
        <v>65.186226964112507</v>
      </c>
      <c r="U16" s="14">
        <f>J16/要介護認定者数!J15</f>
        <v>112.80622837370242</v>
      </c>
      <c r="V16" s="27">
        <f>K16/要介護認定者数!K15</f>
        <v>38.969798657718123</v>
      </c>
    </row>
    <row r="17" spans="2:22" s="11" customFormat="1" ht="20.25" customHeight="1" x14ac:dyDescent="0.15">
      <c r="B17" s="125" t="s">
        <v>178</v>
      </c>
      <c r="C17" s="116" t="s">
        <v>10</v>
      </c>
      <c r="D17" s="160"/>
      <c r="E17" s="160"/>
      <c r="F17" s="160">
        <v>27209</v>
      </c>
      <c r="G17" s="160">
        <v>24854</v>
      </c>
      <c r="H17" s="160">
        <v>24096</v>
      </c>
      <c r="I17" s="160">
        <v>28338</v>
      </c>
      <c r="J17" s="160">
        <v>36804</v>
      </c>
      <c r="K17" s="161">
        <f t="shared" si="1"/>
        <v>141301</v>
      </c>
      <c r="M17" s="125" t="s">
        <v>178</v>
      </c>
      <c r="N17" s="121" t="s">
        <v>10</v>
      </c>
      <c r="O17" s="19"/>
      <c r="P17" s="19"/>
      <c r="Q17" s="14">
        <f>F17/要介護認定者数!F16</f>
        <v>40.610447761194031</v>
      </c>
      <c r="R17" s="14">
        <f>G17/要介護認定者数!G16</f>
        <v>46.025925925925925</v>
      </c>
      <c r="S17" s="14">
        <f>H17/要介護認定者数!H16</f>
        <v>61.469387755102041</v>
      </c>
      <c r="T17" s="14">
        <f>I17/要介護認定者数!I16</f>
        <v>77.85164835164835</v>
      </c>
      <c r="U17" s="14">
        <f>J17/要介護認定者数!J16</f>
        <v>119.10679611650485</v>
      </c>
      <c r="V17" s="27">
        <f>K17/要介護認定者数!K16</f>
        <v>46.237238219895289</v>
      </c>
    </row>
    <row r="18" spans="2:22" s="11" customFormat="1" ht="20.25" customHeight="1" x14ac:dyDescent="0.15">
      <c r="B18" s="125" t="s">
        <v>178</v>
      </c>
      <c r="C18" s="116" t="s">
        <v>11</v>
      </c>
      <c r="D18" s="160"/>
      <c r="E18" s="160"/>
      <c r="F18" s="160">
        <v>11057</v>
      </c>
      <c r="G18" s="160">
        <v>16917</v>
      </c>
      <c r="H18" s="160">
        <v>16134</v>
      </c>
      <c r="I18" s="160">
        <v>15532</v>
      </c>
      <c r="J18" s="160">
        <v>32621</v>
      </c>
      <c r="K18" s="161">
        <f t="shared" si="1"/>
        <v>92261</v>
      </c>
      <c r="M18" s="125" t="s">
        <v>178</v>
      </c>
      <c r="N18" s="121" t="s">
        <v>11</v>
      </c>
      <c r="O18" s="19"/>
      <c r="P18" s="19"/>
      <c r="Q18" s="14">
        <f>F18/要介護認定者数!F17</f>
        <v>22.56530612244898</v>
      </c>
      <c r="R18" s="14">
        <f>G18/要介護認定者数!G17</f>
        <v>36.302575107296136</v>
      </c>
      <c r="S18" s="14">
        <f>H18/要介護認定者数!H17</f>
        <v>55.634482758620692</v>
      </c>
      <c r="T18" s="14">
        <f>I18/要介護認定者数!I17</f>
        <v>63.138211382113823</v>
      </c>
      <c r="U18" s="14">
        <f>J18/要介護認定者数!J17</f>
        <v>134.79752066115702</v>
      </c>
      <c r="V18" s="27">
        <f>K18/要介護認定者数!K17</f>
        <v>39.957124296232138</v>
      </c>
    </row>
    <row r="19" spans="2:22" s="11" customFormat="1" ht="20.25" customHeight="1" x14ac:dyDescent="0.15">
      <c r="B19" s="125" t="s">
        <v>178</v>
      </c>
      <c r="C19" s="116" t="s">
        <v>12</v>
      </c>
      <c r="D19" s="160"/>
      <c r="E19" s="160"/>
      <c r="F19" s="160">
        <v>1861</v>
      </c>
      <c r="G19" s="160">
        <v>3409</v>
      </c>
      <c r="H19" s="160">
        <v>3495</v>
      </c>
      <c r="I19" s="160">
        <v>3827</v>
      </c>
      <c r="J19" s="160">
        <v>8621</v>
      </c>
      <c r="K19" s="161">
        <f t="shared" si="1"/>
        <v>21213</v>
      </c>
      <c r="M19" s="125" t="s">
        <v>178</v>
      </c>
      <c r="N19" s="121" t="s">
        <v>12</v>
      </c>
      <c r="O19" s="19"/>
      <c r="P19" s="19"/>
      <c r="Q19" s="14">
        <f>F19/要介護認定者数!F18</f>
        <v>9.0339805825242721</v>
      </c>
      <c r="R19" s="14">
        <f>G19/要介護認定者数!G18</f>
        <v>17.755208333333332</v>
      </c>
      <c r="S19" s="14">
        <f>H19/要介護認定者数!H18</f>
        <v>26.278195488721803</v>
      </c>
      <c r="T19" s="14">
        <f>I19/要介護認定者数!I18</f>
        <v>31.368852459016395</v>
      </c>
      <c r="U19" s="14">
        <f>J19/要介護認定者数!J18</f>
        <v>73.059322033898312</v>
      </c>
      <c r="V19" s="27">
        <f>K19/要介護認定者数!K18</f>
        <v>22.212565445026179</v>
      </c>
    </row>
    <row r="20" spans="2:22" s="11" customFormat="1" ht="20.25" customHeight="1" x14ac:dyDescent="0.15">
      <c r="B20" s="125" t="s">
        <v>178</v>
      </c>
      <c r="C20" s="116" t="s">
        <v>13</v>
      </c>
      <c r="D20" s="160"/>
      <c r="E20" s="160"/>
      <c r="F20" s="160">
        <v>3190</v>
      </c>
      <c r="G20" s="160">
        <v>6459</v>
      </c>
      <c r="H20" s="160">
        <v>5617</v>
      </c>
      <c r="I20" s="160">
        <v>9479</v>
      </c>
      <c r="J20" s="160">
        <v>10887</v>
      </c>
      <c r="K20" s="161">
        <f t="shared" si="1"/>
        <v>35632</v>
      </c>
      <c r="M20" s="125" t="s">
        <v>178</v>
      </c>
      <c r="N20" s="121" t="s">
        <v>13</v>
      </c>
      <c r="O20" s="19"/>
      <c r="P20" s="19"/>
      <c r="Q20" s="14">
        <f>F20/要介護認定者数!F19</f>
        <v>22.785714285714285</v>
      </c>
      <c r="R20" s="14">
        <f>G20/要介護認定者数!G19</f>
        <v>23.659340659340661</v>
      </c>
      <c r="S20" s="14">
        <f>H20/要介護認定者数!H19</f>
        <v>33.43452380952381</v>
      </c>
      <c r="T20" s="14">
        <f>I20/要介護認定者数!I19</f>
        <v>76.443548387096769</v>
      </c>
      <c r="U20" s="14">
        <f>J20/要介護認定者数!J19</f>
        <v>103.68571428571428</v>
      </c>
      <c r="V20" s="27">
        <f>K20/要介護認定者数!K19</f>
        <v>39.070175438596493</v>
      </c>
    </row>
    <row r="21" spans="2:22" s="11" customFormat="1" ht="20.25" customHeight="1" x14ac:dyDescent="0.15">
      <c r="B21" s="125" t="s">
        <v>178</v>
      </c>
      <c r="C21" s="116" t="s">
        <v>14</v>
      </c>
      <c r="D21" s="160"/>
      <c r="E21" s="160"/>
      <c r="F21" s="160">
        <v>4036</v>
      </c>
      <c r="G21" s="160">
        <v>6570</v>
      </c>
      <c r="H21" s="160">
        <v>5250</v>
      </c>
      <c r="I21" s="160">
        <v>10031</v>
      </c>
      <c r="J21" s="160">
        <v>8870</v>
      </c>
      <c r="K21" s="161">
        <f t="shared" si="1"/>
        <v>34757</v>
      </c>
      <c r="M21" s="125" t="s">
        <v>178</v>
      </c>
      <c r="N21" s="121" t="s">
        <v>14</v>
      </c>
      <c r="O21" s="19"/>
      <c r="P21" s="19"/>
      <c r="Q21" s="14">
        <f>F21/要介護認定者数!F20</f>
        <v>16.40650406504065</v>
      </c>
      <c r="R21" s="14">
        <f>G21/要介護認定者数!G20</f>
        <v>31.58653846153846</v>
      </c>
      <c r="S21" s="14">
        <f>H21/要介護認定者数!H20</f>
        <v>33.018867924528301</v>
      </c>
      <c r="T21" s="14">
        <f>I21/要介護認定者数!I20</f>
        <v>57.32</v>
      </c>
      <c r="U21" s="14">
        <f>J21/要介護認定者数!J20</f>
        <v>95.376344086021504</v>
      </c>
      <c r="V21" s="27">
        <f>K21/要介護認定者数!K20</f>
        <v>31.256294964028775</v>
      </c>
    </row>
    <row r="22" spans="2:22" s="11" customFormat="1" ht="20.25" customHeight="1" x14ac:dyDescent="0.15">
      <c r="B22" s="125" t="s">
        <v>178</v>
      </c>
      <c r="C22" s="123" t="s">
        <v>168</v>
      </c>
      <c r="D22" s="160">
        <f t="shared" ref="D22:K22" si="4">SUM(D23:D26)</f>
        <v>0</v>
      </c>
      <c r="E22" s="160">
        <f t="shared" si="4"/>
        <v>0</v>
      </c>
      <c r="F22" s="160">
        <f>SUM(F23:F26)</f>
        <v>35807</v>
      </c>
      <c r="G22" s="160">
        <f t="shared" ref="G22:J22" si="5">SUM(G23:G26)</f>
        <v>52102</v>
      </c>
      <c r="H22" s="160">
        <f t="shared" si="5"/>
        <v>53598</v>
      </c>
      <c r="I22" s="160">
        <f t="shared" si="5"/>
        <v>51846</v>
      </c>
      <c r="J22" s="160">
        <f t="shared" si="5"/>
        <v>45566</v>
      </c>
      <c r="K22" s="161">
        <f t="shared" si="4"/>
        <v>238919</v>
      </c>
      <c r="M22" s="125" t="s">
        <v>178</v>
      </c>
      <c r="N22" s="122" t="s">
        <v>168</v>
      </c>
      <c r="O22" s="19"/>
      <c r="P22" s="19"/>
      <c r="Q22" s="14">
        <f>F22/要介護認定者数!F21</f>
        <v>23.387981711299805</v>
      </c>
      <c r="R22" s="14">
        <f>G22/要介護認定者数!G21</f>
        <v>35.132838840188803</v>
      </c>
      <c r="S22" s="14">
        <f>H22/要介護認定者数!H21</f>
        <v>48.903284671532845</v>
      </c>
      <c r="T22" s="14">
        <f>I22/要介護認定者数!I21</f>
        <v>53.504643962848299</v>
      </c>
      <c r="U22" s="14">
        <f>J22/要介護認定者数!J21</f>
        <v>65.562589928057548</v>
      </c>
      <c r="V22" s="27">
        <f>K22/要介護認定者数!K21</f>
        <v>31.25575614861329</v>
      </c>
    </row>
    <row r="23" spans="2:22" s="11" customFormat="1" ht="20.25" customHeight="1" x14ac:dyDescent="0.15">
      <c r="B23" s="125" t="s">
        <v>178</v>
      </c>
      <c r="C23" s="116" t="s">
        <v>15</v>
      </c>
      <c r="D23" s="160"/>
      <c r="E23" s="160"/>
      <c r="F23" s="160">
        <v>14890</v>
      </c>
      <c r="G23" s="160">
        <v>19934</v>
      </c>
      <c r="H23" s="160">
        <v>14976</v>
      </c>
      <c r="I23" s="160">
        <v>19830</v>
      </c>
      <c r="J23" s="160">
        <v>23244</v>
      </c>
      <c r="K23" s="161">
        <f>SUM(D23:J23)</f>
        <v>92874</v>
      </c>
      <c r="M23" s="125" t="s">
        <v>178</v>
      </c>
      <c r="N23" s="121" t="s">
        <v>15</v>
      </c>
      <c r="O23" s="19"/>
      <c r="P23" s="19"/>
      <c r="Q23" s="14">
        <f>F23/要介護認定者数!F22</f>
        <v>23.785942492012779</v>
      </c>
      <c r="R23" s="14">
        <f>G23/要介護認定者数!G22</f>
        <v>39.317554240631161</v>
      </c>
      <c r="S23" s="14">
        <f>H23/要介護認定者数!H22</f>
        <v>42.666666666666664</v>
      </c>
      <c r="T23" s="14">
        <f>I23/要介護認定者数!I22</f>
        <v>52.321899736147756</v>
      </c>
      <c r="U23" s="14">
        <f>J23/要介護認定者数!J22</f>
        <v>92.238095238095241</v>
      </c>
      <c r="V23" s="27">
        <f>K23/要介護認定者数!K22</f>
        <v>30.988988988988989</v>
      </c>
    </row>
    <row r="24" spans="2:22" s="11" customFormat="1" ht="20.25" customHeight="1" x14ac:dyDescent="0.15">
      <c r="B24" s="125" t="s">
        <v>178</v>
      </c>
      <c r="C24" s="116" t="s">
        <v>16</v>
      </c>
      <c r="D24" s="160"/>
      <c r="E24" s="160"/>
      <c r="F24" s="160">
        <v>9514</v>
      </c>
      <c r="G24" s="160">
        <v>13616</v>
      </c>
      <c r="H24" s="160">
        <v>18044</v>
      </c>
      <c r="I24" s="160">
        <v>14434</v>
      </c>
      <c r="J24" s="160">
        <v>9480</v>
      </c>
      <c r="K24" s="161">
        <f t="shared" ref="K24:K48" si="6">SUM(D24:J24)</f>
        <v>65088</v>
      </c>
      <c r="M24" s="125" t="s">
        <v>178</v>
      </c>
      <c r="N24" s="121" t="s">
        <v>16</v>
      </c>
      <c r="O24" s="19"/>
      <c r="P24" s="19"/>
      <c r="Q24" s="14">
        <f>F24/要介護認定者数!F23</f>
        <v>26.8</v>
      </c>
      <c r="R24" s="14">
        <f>G24/要介護認定者数!G23</f>
        <v>35.002570694087403</v>
      </c>
      <c r="S24" s="14">
        <f>H24/要介護認定者数!H23</f>
        <v>60.347826086956523</v>
      </c>
      <c r="T24" s="14">
        <f>I24/要介護認定者数!I23</f>
        <v>57.967871485943775</v>
      </c>
      <c r="U24" s="14">
        <f>J24/要介護認定者数!J23</f>
        <v>65.379310344827587</v>
      </c>
      <c r="V24" s="27">
        <f>K24/要介護認定者数!K23</f>
        <v>34.4563260984648</v>
      </c>
    </row>
    <row r="25" spans="2:22" s="11" customFormat="1" ht="20.25" customHeight="1" x14ac:dyDescent="0.15">
      <c r="B25" s="125" t="s">
        <v>178</v>
      </c>
      <c r="C25" s="116" t="s">
        <v>17</v>
      </c>
      <c r="D25" s="160"/>
      <c r="E25" s="160"/>
      <c r="F25" s="160">
        <v>7501</v>
      </c>
      <c r="G25" s="160">
        <v>11800</v>
      </c>
      <c r="H25" s="160">
        <v>12926</v>
      </c>
      <c r="I25" s="160">
        <v>13466</v>
      </c>
      <c r="J25" s="160">
        <v>8459</v>
      </c>
      <c r="K25" s="161">
        <f t="shared" si="6"/>
        <v>54152</v>
      </c>
      <c r="M25" s="125" t="s">
        <v>178</v>
      </c>
      <c r="N25" s="121" t="s">
        <v>17</v>
      </c>
      <c r="O25" s="19"/>
      <c r="P25" s="19"/>
      <c r="Q25" s="14">
        <f>F25/要介護認定者数!F24</f>
        <v>21.742028985507247</v>
      </c>
      <c r="R25" s="14">
        <f>G25/要介護認定者数!G24</f>
        <v>30.49095607235142</v>
      </c>
      <c r="S25" s="14">
        <f>H25/要介護認定者数!H24</f>
        <v>44.881944444444443</v>
      </c>
      <c r="T25" s="14">
        <f>I25/要介護認定者数!I24</f>
        <v>60.116071428571431</v>
      </c>
      <c r="U25" s="14">
        <f>J25/要介護認定者数!J24</f>
        <v>44.057291666666664</v>
      </c>
      <c r="V25" s="27">
        <f>K25/要介護認定者数!K24</f>
        <v>29.688596491228068</v>
      </c>
    </row>
    <row r="26" spans="2:22" s="11" customFormat="1" ht="20.25" customHeight="1" x14ac:dyDescent="0.15">
      <c r="B26" s="125" t="s">
        <v>178</v>
      </c>
      <c r="C26" s="116" t="s">
        <v>18</v>
      </c>
      <c r="D26" s="160"/>
      <c r="E26" s="160"/>
      <c r="F26" s="160">
        <v>3902</v>
      </c>
      <c r="G26" s="160">
        <v>6752</v>
      </c>
      <c r="H26" s="160">
        <v>7652</v>
      </c>
      <c r="I26" s="160">
        <v>4116</v>
      </c>
      <c r="J26" s="160">
        <v>4383</v>
      </c>
      <c r="K26" s="161">
        <f t="shared" si="6"/>
        <v>26805</v>
      </c>
      <c r="M26" s="125" t="s">
        <v>178</v>
      </c>
      <c r="N26" s="121" t="s">
        <v>18</v>
      </c>
      <c r="O26" s="19"/>
      <c r="P26" s="19"/>
      <c r="Q26" s="14">
        <f>F26/要介護認定者数!F25</f>
        <v>19.034146341463416</v>
      </c>
      <c r="R26" s="14">
        <f>G26/要介護認定者数!G25</f>
        <v>33.76</v>
      </c>
      <c r="S26" s="14">
        <f>H26/要介護認定者数!H25</f>
        <v>48.430379746835442</v>
      </c>
      <c r="T26" s="14">
        <f>I26/要介護認定者数!I25</f>
        <v>35.179487179487182</v>
      </c>
      <c r="U26" s="14">
        <f>J26/要介護認定者数!J25</f>
        <v>41.349056603773583</v>
      </c>
      <c r="V26" s="27">
        <f>K26/要介護認定者数!K25</f>
        <v>28.699143468950748</v>
      </c>
    </row>
    <row r="27" spans="2:22" s="11" customFormat="1" ht="20.25" customHeight="1" x14ac:dyDescent="0.15">
      <c r="B27" s="125" t="s">
        <v>178</v>
      </c>
      <c r="C27" s="123" t="s">
        <v>169</v>
      </c>
      <c r="D27" s="160">
        <f t="shared" ref="D27:K27" si="7">SUM(D28:D31)</f>
        <v>0</v>
      </c>
      <c r="E27" s="160">
        <f t="shared" si="7"/>
        <v>0</v>
      </c>
      <c r="F27" s="160">
        <f>SUM(F28:F31)</f>
        <v>12775</v>
      </c>
      <c r="G27" s="160">
        <f t="shared" ref="G27:J27" si="8">SUM(G28:G31)</f>
        <v>12993</v>
      </c>
      <c r="H27" s="160">
        <f t="shared" si="8"/>
        <v>10114</v>
      </c>
      <c r="I27" s="160">
        <f t="shared" si="8"/>
        <v>13891</v>
      </c>
      <c r="J27" s="160">
        <f t="shared" si="8"/>
        <v>21431</v>
      </c>
      <c r="K27" s="161">
        <f t="shared" si="7"/>
        <v>71204</v>
      </c>
      <c r="M27" s="125" t="s">
        <v>178</v>
      </c>
      <c r="N27" s="122" t="s">
        <v>169</v>
      </c>
      <c r="O27" s="19"/>
      <c r="P27" s="19"/>
      <c r="Q27" s="14">
        <f>F27/要介護認定者数!F26</f>
        <v>18.842182890855458</v>
      </c>
      <c r="R27" s="14">
        <f>G27/要介護認定者数!G26</f>
        <v>17.970954356846473</v>
      </c>
      <c r="S27" s="14">
        <f>H27/要介護認定者数!H26</f>
        <v>18.729629629629631</v>
      </c>
      <c r="T27" s="14">
        <f>I27/要介護認定者数!I26</f>
        <v>31.1457399103139</v>
      </c>
      <c r="U27" s="14">
        <f>J27/要介護認定者数!J26</f>
        <v>63.593471810089021</v>
      </c>
      <c r="V27" s="27">
        <f>K27/要介護認定者数!K26</f>
        <v>20.923890684689979</v>
      </c>
    </row>
    <row r="28" spans="2:22" s="11" customFormat="1" ht="20.25" customHeight="1" x14ac:dyDescent="0.15">
      <c r="B28" s="125" t="s">
        <v>178</v>
      </c>
      <c r="C28" s="116" t="s">
        <v>19</v>
      </c>
      <c r="D28" s="160"/>
      <c r="E28" s="160"/>
      <c r="F28" s="160">
        <v>5248</v>
      </c>
      <c r="G28" s="160">
        <v>4543</v>
      </c>
      <c r="H28" s="160">
        <v>2043</v>
      </c>
      <c r="I28" s="160">
        <v>2351</v>
      </c>
      <c r="J28" s="160">
        <v>3834</v>
      </c>
      <c r="K28" s="161">
        <f t="shared" si="6"/>
        <v>18019</v>
      </c>
      <c r="M28" s="125" t="s">
        <v>178</v>
      </c>
      <c r="N28" s="121" t="s">
        <v>19</v>
      </c>
      <c r="O28" s="19"/>
      <c r="P28" s="19"/>
      <c r="Q28" s="14">
        <f>F28/要介護認定者数!F27</f>
        <v>27.476439790575917</v>
      </c>
      <c r="R28" s="14">
        <f>G28/要介護認定者数!G27</f>
        <v>19.666666666666668</v>
      </c>
      <c r="S28" s="14">
        <f>H28/要介護認定者数!H27</f>
        <v>10.983870967741936</v>
      </c>
      <c r="T28" s="14">
        <f>I28/要介護認定者数!I27</f>
        <v>14.423312883435583</v>
      </c>
      <c r="U28" s="14">
        <f>J28/要介護認定者数!J27</f>
        <v>32.218487394957982</v>
      </c>
      <c r="V28" s="27">
        <f>K28/要介護認定者数!K27</f>
        <v>16.218721872187217</v>
      </c>
    </row>
    <row r="29" spans="2:22" s="11" customFormat="1" ht="20.25" customHeight="1" x14ac:dyDescent="0.15">
      <c r="B29" s="125" t="s">
        <v>178</v>
      </c>
      <c r="C29" s="116" t="s">
        <v>20</v>
      </c>
      <c r="D29" s="160"/>
      <c r="E29" s="160"/>
      <c r="F29" s="160">
        <v>1684</v>
      </c>
      <c r="G29" s="160">
        <v>2072</v>
      </c>
      <c r="H29" s="160">
        <v>2707</v>
      </c>
      <c r="I29" s="160">
        <v>4545</v>
      </c>
      <c r="J29" s="160">
        <v>6750</v>
      </c>
      <c r="K29" s="161">
        <f t="shared" si="6"/>
        <v>17758</v>
      </c>
      <c r="M29" s="125" t="s">
        <v>178</v>
      </c>
      <c r="N29" s="121" t="s">
        <v>20</v>
      </c>
      <c r="O29" s="19"/>
      <c r="P29" s="19"/>
      <c r="Q29" s="14">
        <f>F29/要介護認定者数!F28</f>
        <v>13.472</v>
      </c>
      <c r="R29" s="14">
        <f>G29/要介護認定者数!G28</f>
        <v>16.576000000000001</v>
      </c>
      <c r="S29" s="14">
        <f>H29/要介護認定者数!H28</f>
        <v>29.747252747252748</v>
      </c>
      <c r="T29" s="14">
        <f>I29/要介護認定者数!I28</f>
        <v>54.107142857142854</v>
      </c>
      <c r="U29" s="14">
        <f>J29/要介護認定者数!J28</f>
        <v>182.43243243243242</v>
      </c>
      <c r="V29" s="27">
        <f>K29/要介護認定者数!K28</f>
        <v>31.374558303886925</v>
      </c>
    </row>
    <row r="30" spans="2:22" s="11" customFormat="1" ht="20.25" customHeight="1" x14ac:dyDescent="0.15">
      <c r="B30" s="125" t="s">
        <v>178</v>
      </c>
      <c r="C30" s="116" t="s">
        <v>114</v>
      </c>
      <c r="D30" s="160"/>
      <c r="E30" s="160"/>
      <c r="F30" s="160">
        <v>4413</v>
      </c>
      <c r="G30" s="160">
        <v>5685</v>
      </c>
      <c r="H30" s="160">
        <v>4009</v>
      </c>
      <c r="I30" s="160">
        <v>6634</v>
      </c>
      <c r="J30" s="160">
        <v>9943</v>
      </c>
      <c r="K30" s="161">
        <f t="shared" si="6"/>
        <v>30684</v>
      </c>
      <c r="M30" s="125" t="s">
        <v>178</v>
      </c>
      <c r="N30" s="121" t="s">
        <v>114</v>
      </c>
      <c r="O30" s="19"/>
      <c r="P30" s="19"/>
      <c r="Q30" s="14">
        <f>F30/要介護認定者数!F29</f>
        <v>14.908783783783784</v>
      </c>
      <c r="R30" s="14">
        <f>G30/要介護認定者数!G29</f>
        <v>18.517915309446256</v>
      </c>
      <c r="S30" s="14">
        <f>H30/要介護認定者数!H29</f>
        <v>19.461165048543688</v>
      </c>
      <c r="T30" s="14">
        <f>I30/要介護認定者数!I29</f>
        <v>39.963855421686745</v>
      </c>
      <c r="U30" s="14">
        <f>J30/要介護認定者数!J29</f>
        <v>70.021126760563376</v>
      </c>
      <c r="V30" s="27">
        <f>K30/要介護認定者数!K29</f>
        <v>21.823613086770983</v>
      </c>
    </row>
    <row r="31" spans="2:22" s="11" customFormat="1" ht="20.25" customHeight="1" x14ac:dyDescent="0.15">
      <c r="B31" s="125" t="s">
        <v>178</v>
      </c>
      <c r="C31" s="116" t="s">
        <v>22</v>
      </c>
      <c r="D31" s="160"/>
      <c r="E31" s="160"/>
      <c r="F31" s="160">
        <v>1430</v>
      </c>
      <c r="G31" s="160">
        <v>693</v>
      </c>
      <c r="H31" s="160">
        <v>1355</v>
      </c>
      <c r="I31" s="160">
        <v>361</v>
      </c>
      <c r="J31" s="160">
        <v>904</v>
      </c>
      <c r="K31" s="161">
        <f t="shared" si="6"/>
        <v>4743</v>
      </c>
      <c r="M31" s="125" t="s">
        <v>178</v>
      </c>
      <c r="N31" s="121" t="s">
        <v>22</v>
      </c>
      <c r="O31" s="19"/>
      <c r="P31" s="19"/>
      <c r="Q31" s="14">
        <f>F31/要介護認定者数!F30</f>
        <v>21.666666666666668</v>
      </c>
      <c r="R31" s="14">
        <f>G31/要介護認定者数!G30</f>
        <v>11.55</v>
      </c>
      <c r="S31" s="14">
        <f>H31/要介護認定者数!H30</f>
        <v>23.771929824561404</v>
      </c>
      <c r="T31" s="14">
        <f>I31/要介護認定者数!I30</f>
        <v>10.939393939393939</v>
      </c>
      <c r="U31" s="14">
        <f>J31/要介護認定者数!J30</f>
        <v>23.179487179487179</v>
      </c>
      <c r="V31" s="27">
        <f>K31/要介護認定者数!K30</f>
        <v>14.821875</v>
      </c>
    </row>
    <row r="32" spans="2:22" s="11" customFormat="1" ht="20.25" customHeight="1" x14ac:dyDescent="0.15">
      <c r="B32" s="125" t="s">
        <v>178</v>
      </c>
      <c r="C32" s="123" t="s">
        <v>170</v>
      </c>
      <c r="D32" s="160">
        <f t="shared" ref="D32:K32" si="9">SUM(D33:D37)</f>
        <v>0</v>
      </c>
      <c r="E32" s="160">
        <f t="shared" si="9"/>
        <v>0</v>
      </c>
      <c r="F32" s="160">
        <f>SUM(F33:F37)</f>
        <v>72755</v>
      </c>
      <c r="G32" s="160">
        <f t="shared" ref="G32:J32" si="10">SUM(G33:G37)</f>
        <v>64343</v>
      </c>
      <c r="H32" s="160">
        <f t="shared" si="10"/>
        <v>57128</v>
      </c>
      <c r="I32" s="160">
        <f t="shared" si="10"/>
        <v>80183</v>
      </c>
      <c r="J32" s="160">
        <f t="shared" si="10"/>
        <v>81433</v>
      </c>
      <c r="K32" s="161">
        <f t="shared" si="9"/>
        <v>355842</v>
      </c>
      <c r="M32" s="125" t="s">
        <v>178</v>
      </c>
      <c r="N32" s="122" t="s">
        <v>170</v>
      </c>
      <c r="O32" s="19"/>
      <c r="P32" s="19"/>
      <c r="Q32" s="14">
        <f>F32/要介護認定者数!F31</f>
        <v>24.480148048452222</v>
      </c>
      <c r="R32" s="14">
        <f>G32/要介護認定者数!G31</f>
        <v>31.916170634920636</v>
      </c>
      <c r="S32" s="14">
        <f>H32/要介護認定者数!H31</f>
        <v>36.340966921119595</v>
      </c>
      <c r="T32" s="14">
        <f>I32/要介護認定者数!I31</f>
        <v>43.53040173724213</v>
      </c>
      <c r="U32" s="14">
        <f>J32/要介護認定者数!J31</f>
        <v>67.023045267489707</v>
      </c>
      <c r="V32" s="27">
        <f>K32/要介護認定者数!K31</f>
        <v>29.388999008919722</v>
      </c>
    </row>
    <row r="33" spans="2:22" s="11" customFormat="1" ht="20.25" customHeight="1" x14ac:dyDescent="0.15">
      <c r="B33" s="125" t="s">
        <v>178</v>
      </c>
      <c r="C33" s="116" t="s">
        <v>23</v>
      </c>
      <c r="D33" s="160"/>
      <c r="E33" s="160"/>
      <c r="F33" s="160">
        <v>48860</v>
      </c>
      <c r="G33" s="160">
        <v>37846</v>
      </c>
      <c r="H33" s="160">
        <v>32460</v>
      </c>
      <c r="I33" s="160">
        <v>49667</v>
      </c>
      <c r="J33" s="160">
        <v>45672</v>
      </c>
      <c r="K33" s="161">
        <f t="shared" si="6"/>
        <v>214505</v>
      </c>
      <c r="M33" s="125" t="s">
        <v>178</v>
      </c>
      <c r="N33" s="121" t="s">
        <v>23</v>
      </c>
      <c r="O33" s="19"/>
      <c r="P33" s="19"/>
      <c r="Q33" s="14">
        <f>F33/要介護認定者数!F32</f>
        <v>23.37799043062201</v>
      </c>
      <c r="R33" s="14">
        <f>G33/要介護認定者数!G32</f>
        <v>33.024432809773124</v>
      </c>
      <c r="S33" s="14">
        <f>H33/要介護認定者数!H32</f>
        <v>37.78812572759022</v>
      </c>
      <c r="T33" s="14">
        <f>I33/要介護認定者数!I32</f>
        <v>43.914235190097259</v>
      </c>
      <c r="U33" s="14">
        <f>J33/要介護認定者数!J32</f>
        <v>63.257617728531855</v>
      </c>
      <c r="V33" s="27">
        <f>K33/要介護認定者数!K32</f>
        <v>28.087599842870237</v>
      </c>
    </row>
    <row r="34" spans="2:22" s="11" customFormat="1" ht="20.25" customHeight="1" x14ac:dyDescent="0.15">
      <c r="B34" s="125" t="s">
        <v>178</v>
      </c>
      <c r="C34" s="116" t="s">
        <v>24</v>
      </c>
      <c r="D34" s="160"/>
      <c r="E34" s="160"/>
      <c r="F34" s="160">
        <v>1436</v>
      </c>
      <c r="G34" s="160">
        <v>2220</v>
      </c>
      <c r="H34" s="160">
        <v>971</v>
      </c>
      <c r="I34" s="160">
        <v>2153</v>
      </c>
      <c r="J34" s="160">
        <v>3939</v>
      </c>
      <c r="K34" s="161">
        <f t="shared" si="6"/>
        <v>10719</v>
      </c>
      <c r="M34" s="125" t="s">
        <v>178</v>
      </c>
      <c r="N34" s="121" t="s">
        <v>24</v>
      </c>
      <c r="O34" s="19"/>
      <c r="P34" s="19"/>
      <c r="Q34" s="14">
        <f>F34/要介護認定者数!F33</f>
        <v>17.512195121951219</v>
      </c>
      <c r="R34" s="14">
        <f>G34/要介護認定者数!G33</f>
        <v>23.870967741935484</v>
      </c>
      <c r="S34" s="14">
        <f>H34/要介護認定者数!H33</f>
        <v>11.841463414634147</v>
      </c>
      <c r="T34" s="14">
        <f>I34/要介護認定者数!I33</f>
        <v>42.215686274509807</v>
      </c>
      <c r="U34" s="14">
        <f>J34/要介護認定者数!J33</f>
        <v>74.320754716981128</v>
      </c>
      <c r="V34" s="27">
        <f>K34/要介護認定者数!K33</f>
        <v>26.016990291262136</v>
      </c>
    </row>
    <row r="35" spans="2:22" s="11" customFormat="1" ht="20.25" customHeight="1" x14ac:dyDescent="0.15">
      <c r="B35" s="125" t="s">
        <v>178</v>
      </c>
      <c r="C35" s="116" t="s">
        <v>25</v>
      </c>
      <c r="D35" s="160"/>
      <c r="E35" s="160"/>
      <c r="F35" s="160">
        <v>7628</v>
      </c>
      <c r="G35" s="160">
        <v>12735</v>
      </c>
      <c r="H35" s="160">
        <v>10313</v>
      </c>
      <c r="I35" s="160">
        <v>6240</v>
      </c>
      <c r="J35" s="160">
        <v>10270</v>
      </c>
      <c r="K35" s="161">
        <f t="shared" si="6"/>
        <v>47186</v>
      </c>
      <c r="M35" s="125" t="s">
        <v>178</v>
      </c>
      <c r="N35" s="121" t="s">
        <v>25</v>
      </c>
      <c r="O35" s="19"/>
      <c r="P35" s="19"/>
      <c r="Q35" s="14">
        <f>F35/要介護認定者数!F34</f>
        <v>27.438848920863311</v>
      </c>
      <c r="R35" s="14">
        <f>G35/要介護認定者数!G34</f>
        <v>29.685314685314687</v>
      </c>
      <c r="S35" s="14">
        <f>H35/要介護認定者数!H34</f>
        <v>31.928792569659443</v>
      </c>
      <c r="T35" s="14">
        <f>I35/要介護認定者数!I34</f>
        <v>22.365591397849464</v>
      </c>
      <c r="U35" s="14">
        <f>J35/要介護認定者数!J34</f>
        <v>56.120218579234972</v>
      </c>
      <c r="V35" s="27">
        <f>K35/要介護認定者数!K34</f>
        <v>29.217337461300311</v>
      </c>
    </row>
    <row r="36" spans="2:22" s="11" customFormat="1" ht="20.25" customHeight="1" x14ac:dyDescent="0.15">
      <c r="B36" s="125" t="s">
        <v>178</v>
      </c>
      <c r="C36" s="116" t="s">
        <v>26</v>
      </c>
      <c r="D36" s="160"/>
      <c r="E36" s="160"/>
      <c r="F36" s="160">
        <v>5413</v>
      </c>
      <c r="G36" s="160">
        <v>5958</v>
      </c>
      <c r="H36" s="160">
        <v>6381</v>
      </c>
      <c r="I36" s="160">
        <v>4643</v>
      </c>
      <c r="J36" s="160">
        <v>5711</v>
      </c>
      <c r="K36" s="161">
        <f t="shared" si="6"/>
        <v>28106</v>
      </c>
      <c r="M36" s="125" t="s">
        <v>178</v>
      </c>
      <c r="N36" s="121" t="s">
        <v>26</v>
      </c>
      <c r="O36" s="19"/>
      <c r="P36" s="19"/>
      <c r="Q36" s="14">
        <f>F36/要介護認定者数!F35</f>
        <v>28.489473684210527</v>
      </c>
      <c r="R36" s="14">
        <f>G36/要介護認定者数!G35</f>
        <v>32.736263736263737</v>
      </c>
      <c r="S36" s="14">
        <f>H36/要介護認定者数!H35</f>
        <v>42.258278145695364</v>
      </c>
      <c r="T36" s="14">
        <f>I36/要介護認定者数!I35</f>
        <v>31.585034013605441</v>
      </c>
      <c r="U36" s="14">
        <f>J36/要介護認定者数!J35</f>
        <v>50.991071428571431</v>
      </c>
      <c r="V36" s="27">
        <f>K36/要介護認定者数!K35</f>
        <v>28.247236180904522</v>
      </c>
    </row>
    <row r="37" spans="2:22" s="11" customFormat="1" ht="20.25" customHeight="1" x14ac:dyDescent="0.15">
      <c r="B37" s="125" t="s">
        <v>178</v>
      </c>
      <c r="C37" s="116" t="s">
        <v>27</v>
      </c>
      <c r="D37" s="160"/>
      <c r="E37" s="160"/>
      <c r="F37" s="160">
        <v>9418</v>
      </c>
      <c r="G37" s="160">
        <v>5584</v>
      </c>
      <c r="H37" s="160">
        <v>7003</v>
      </c>
      <c r="I37" s="160">
        <v>17480</v>
      </c>
      <c r="J37" s="160">
        <v>15841</v>
      </c>
      <c r="K37" s="161">
        <f t="shared" si="6"/>
        <v>55326</v>
      </c>
      <c r="M37" s="125" t="s">
        <v>178</v>
      </c>
      <c r="N37" s="121" t="s">
        <v>27</v>
      </c>
      <c r="O37" s="19"/>
      <c r="P37" s="19"/>
      <c r="Q37" s="14">
        <f>F37/要介護認定者数!F36</f>
        <v>28.367469879518072</v>
      </c>
      <c r="R37" s="14">
        <f>G37/要介護認定者数!G36</f>
        <v>33.638554216867469</v>
      </c>
      <c r="S37" s="14">
        <f>H37/要介護認定者数!H36</f>
        <v>44.605095541401276</v>
      </c>
      <c r="T37" s="14">
        <f>I37/要介護認定者数!I36</f>
        <v>74.700854700854705</v>
      </c>
      <c r="U37" s="14">
        <f>J37/要介護認定者数!J36</f>
        <v>109.24827586206897</v>
      </c>
      <c r="V37" s="27">
        <f>K37/要介護認定者数!K36</f>
        <v>38.182194616977227</v>
      </c>
    </row>
    <row r="38" spans="2:22" s="11" customFormat="1" ht="20.25" customHeight="1" x14ac:dyDescent="0.15">
      <c r="B38" s="125" t="s">
        <v>178</v>
      </c>
      <c r="C38" s="123" t="s">
        <v>171</v>
      </c>
      <c r="D38" s="160">
        <f t="shared" ref="D38:K38" si="11">SUM(D39)</f>
        <v>0</v>
      </c>
      <c r="E38" s="160">
        <f t="shared" si="11"/>
        <v>0</v>
      </c>
      <c r="F38" s="160">
        <f>SUM(F39)</f>
        <v>21971</v>
      </c>
      <c r="G38" s="160">
        <f t="shared" si="11"/>
        <v>26454</v>
      </c>
      <c r="H38" s="160">
        <f t="shared" si="11"/>
        <v>19930</v>
      </c>
      <c r="I38" s="160">
        <f t="shared" si="11"/>
        <v>32206</v>
      </c>
      <c r="J38" s="160">
        <f t="shared" si="11"/>
        <v>49629</v>
      </c>
      <c r="K38" s="161">
        <f t="shared" si="11"/>
        <v>150190</v>
      </c>
      <c r="M38" s="125" t="s">
        <v>178</v>
      </c>
      <c r="N38" s="122" t="s">
        <v>171</v>
      </c>
      <c r="O38" s="19"/>
      <c r="P38" s="19"/>
      <c r="Q38" s="14">
        <f>F38/要介護認定者数!F37</f>
        <v>17.732849071832124</v>
      </c>
      <c r="R38" s="14">
        <f>G38/要介護認定者数!G37</f>
        <v>25.363374880153405</v>
      </c>
      <c r="S38" s="14">
        <f>H38/要介護認定者数!H37</f>
        <v>28.842257597684515</v>
      </c>
      <c r="T38" s="14">
        <f>I38/要介護認定者数!I37</f>
        <v>36.473386183465458</v>
      </c>
      <c r="U38" s="14">
        <f>J38/要介護認定者数!J37</f>
        <v>82.16721854304636</v>
      </c>
      <c r="V38" s="27">
        <f>K38/要介護認定者数!K37</f>
        <v>25.917169974115616</v>
      </c>
    </row>
    <row r="39" spans="2:22" s="11" customFormat="1" ht="20.25" customHeight="1" x14ac:dyDescent="0.15">
      <c r="B39" s="125" t="s">
        <v>178</v>
      </c>
      <c r="C39" s="116" t="s">
        <v>28</v>
      </c>
      <c r="D39" s="160"/>
      <c r="E39" s="160"/>
      <c r="F39" s="160">
        <v>21971</v>
      </c>
      <c r="G39" s="160">
        <v>26454</v>
      </c>
      <c r="H39" s="160">
        <v>19930</v>
      </c>
      <c r="I39" s="160">
        <v>32206</v>
      </c>
      <c r="J39" s="160">
        <v>49629</v>
      </c>
      <c r="K39" s="161">
        <f t="shared" si="6"/>
        <v>150190</v>
      </c>
      <c r="M39" s="125" t="s">
        <v>178</v>
      </c>
      <c r="N39" s="121" t="s">
        <v>28</v>
      </c>
      <c r="O39" s="19"/>
      <c r="P39" s="19"/>
      <c r="Q39" s="14">
        <f>F39/要介護認定者数!F38</f>
        <v>17.732849071832124</v>
      </c>
      <c r="R39" s="14">
        <f>G39/要介護認定者数!G38</f>
        <v>25.363374880153405</v>
      </c>
      <c r="S39" s="14">
        <f>H39/要介護認定者数!H38</f>
        <v>28.842257597684515</v>
      </c>
      <c r="T39" s="14">
        <f>I39/要介護認定者数!I38</f>
        <v>36.473386183465458</v>
      </c>
      <c r="U39" s="14">
        <f>J39/要介護認定者数!J38</f>
        <v>82.16721854304636</v>
      </c>
      <c r="V39" s="27">
        <f>K39/要介護認定者数!K38</f>
        <v>25.917169974115616</v>
      </c>
    </row>
    <row r="40" spans="2:22" s="11" customFormat="1" ht="20.25" customHeight="1" x14ac:dyDescent="0.15">
      <c r="B40" s="125" t="s">
        <v>178</v>
      </c>
      <c r="C40" s="123" t="s">
        <v>172</v>
      </c>
      <c r="D40" s="160">
        <f t="shared" ref="D40:K40" si="12">SUM(D41:D43)</f>
        <v>0</v>
      </c>
      <c r="E40" s="160">
        <f t="shared" si="12"/>
        <v>0</v>
      </c>
      <c r="F40" s="160">
        <f>SUM(F41:F43)</f>
        <v>55968</v>
      </c>
      <c r="G40" s="160">
        <f t="shared" ref="G40:J40" si="13">SUM(G41:G43)</f>
        <v>69496</v>
      </c>
      <c r="H40" s="160">
        <f t="shared" si="13"/>
        <v>56848</v>
      </c>
      <c r="I40" s="160">
        <f t="shared" si="13"/>
        <v>90420</v>
      </c>
      <c r="J40" s="160">
        <f t="shared" si="13"/>
        <v>65428</v>
      </c>
      <c r="K40" s="161">
        <f t="shared" si="12"/>
        <v>338160</v>
      </c>
      <c r="M40" s="125" t="s">
        <v>178</v>
      </c>
      <c r="N40" s="122" t="s">
        <v>172</v>
      </c>
      <c r="O40" s="19"/>
      <c r="P40" s="19"/>
      <c r="Q40" s="14">
        <f>F40/要介護認定者数!F39</f>
        <v>27.942086869695459</v>
      </c>
      <c r="R40" s="14">
        <f>G40/要介護認定者数!G39</f>
        <v>38.184615384615384</v>
      </c>
      <c r="S40" s="14">
        <f>H40/要介護認定者数!H39</f>
        <v>42.297619047619051</v>
      </c>
      <c r="T40" s="14">
        <f>I40/要介護認定者数!I39</f>
        <v>60.68456375838926</v>
      </c>
      <c r="U40" s="14">
        <f>J40/要介護認定者数!J39</f>
        <v>73.76324689966178</v>
      </c>
      <c r="V40" s="27">
        <f>K40/要介護認定者数!K39</f>
        <v>28.71359429396281</v>
      </c>
    </row>
    <row r="41" spans="2:22" s="11" customFormat="1" ht="20.25" customHeight="1" x14ac:dyDescent="0.15">
      <c r="B41" s="125" t="s">
        <v>178</v>
      </c>
      <c r="C41" s="116" t="s">
        <v>29</v>
      </c>
      <c r="D41" s="160"/>
      <c r="E41" s="160"/>
      <c r="F41" s="160">
        <v>42735</v>
      </c>
      <c r="G41" s="160">
        <v>54485</v>
      </c>
      <c r="H41" s="160">
        <v>45725</v>
      </c>
      <c r="I41" s="160">
        <v>77211</v>
      </c>
      <c r="J41" s="160">
        <v>53937</v>
      </c>
      <c r="K41" s="161">
        <f t="shared" si="6"/>
        <v>274093</v>
      </c>
      <c r="M41" s="125" t="s">
        <v>178</v>
      </c>
      <c r="N41" s="121" t="s">
        <v>29</v>
      </c>
      <c r="O41" s="19"/>
      <c r="P41" s="19"/>
      <c r="Q41" s="14">
        <f>F41/要介護認定者数!F40</f>
        <v>28.471019320453031</v>
      </c>
      <c r="R41" s="14">
        <f>G41/要介護認定者数!G40</f>
        <v>37.679806362378976</v>
      </c>
      <c r="S41" s="14">
        <f>H41/要介護認定者数!H40</f>
        <v>42.377201112140874</v>
      </c>
      <c r="T41" s="14">
        <f>I41/要介護認定者数!I40</f>
        <v>66.676165803108802</v>
      </c>
      <c r="U41" s="14">
        <f>J41/要介護認定者数!J40</f>
        <v>78.740145985401455</v>
      </c>
      <c r="V41" s="27">
        <f>K41/要介護認定者数!K40</f>
        <v>29.760369163952227</v>
      </c>
    </row>
    <row r="42" spans="2:22" s="11" customFormat="1" ht="20.25" customHeight="1" x14ac:dyDescent="0.15">
      <c r="B42" s="125" t="s">
        <v>178</v>
      </c>
      <c r="C42" s="116" t="s">
        <v>30</v>
      </c>
      <c r="D42" s="160"/>
      <c r="E42" s="160"/>
      <c r="F42" s="160">
        <v>10570</v>
      </c>
      <c r="G42" s="160">
        <v>12074</v>
      </c>
      <c r="H42" s="160">
        <v>9083</v>
      </c>
      <c r="I42" s="160">
        <v>11970</v>
      </c>
      <c r="J42" s="160">
        <v>8705</v>
      </c>
      <c r="K42" s="161">
        <f t="shared" si="6"/>
        <v>52402</v>
      </c>
      <c r="M42" s="125" t="s">
        <v>178</v>
      </c>
      <c r="N42" s="121" t="s">
        <v>30</v>
      </c>
      <c r="O42" s="19"/>
      <c r="P42" s="19"/>
      <c r="Q42" s="14">
        <f>F42/要介護認定者数!F41</f>
        <v>27.31266149870801</v>
      </c>
      <c r="R42" s="14">
        <f>G42/要介護認定者数!G41</f>
        <v>41.349315068493148</v>
      </c>
      <c r="S42" s="14">
        <f>H42/要介護認定者数!H41</f>
        <v>43.047393364928908</v>
      </c>
      <c r="T42" s="14">
        <f>I42/要介護認定者数!I41</f>
        <v>45.862068965517238</v>
      </c>
      <c r="U42" s="14">
        <f>J42/要介護認定者数!J41</f>
        <v>53.079268292682926</v>
      </c>
      <c r="V42" s="27">
        <f>K42/要介護認定者数!K41</f>
        <v>25.763028515240904</v>
      </c>
    </row>
    <row r="43" spans="2:22" s="11" customFormat="1" ht="20.25" customHeight="1" x14ac:dyDescent="0.15">
      <c r="B43" s="125" t="s">
        <v>178</v>
      </c>
      <c r="C43" s="116" t="s">
        <v>31</v>
      </c>
      <c r="D43" s="160"/>
      <c r="E43" s="160"/>
      <c r="F43" s="160">
        <v>2663</v>
      </c>
      <c r="G43" s="160">
        <v>2937</v>
      </c>
      <c r="H43" s="160">
        <v>2040</v>
      </c>
      <c r="I43" s="160">
        <v>1239</v>
      </c>
      <c r="J43" s="160">
        <v>2786</v>
      </c>
      <c r="K43" s="161">
        <f t="shared" si="6"/>
        <v>11665</v>
      </c>
      <c r="M43" s="125" t="s">
        <v>178</v>
      </c>
      <c r="N43" s="121" t="s">
        <v>31</v>
      </c>
      <c r="O43" s="19"/>
      <c r="P43" s="19"/>
      <c r="Q43" s="14">
        <f>F43/要介護認定者数!F42</f>
        <v>23.156521739130437</v>
      </c>
      <c r="R43" s="14">
        <f>G43/要介護認定者数!G42</f>
        <v>35.81707317073171</v>
      </c>
      <c r="S43" s="14">
        <f>H43/要介護認定者数!H42</f>
        <v>37.777777777777779</v>
      </c>
      <c r="T43" s="14">
        <f>I43/要介護認定者数!I42</f>
        <v>17.450704225352112</v>
      </c>
      <c r="U43" s="14">
        <f>J43/要介護認定者数!J42</f>
        <v>73.315789473684205</v>
      </c>
      <c r="V43" s="27">
        <f>K43/要介護認定者数!K42</f>
        <v>21.885553470919323</v>
      </c>
    </row>
    <row r="44" spans="2:22" s="11" customFormat="1" ht="20.25" customHeight="1" x14ac:dyDescent="0.15">
      <c r="B44" s="125" t="s">
        <v>178</v>
      </c>
      <c r="C44" s="123" t="s">
        <v>173</v>
      </c>
      <c r="D44" s="160">
        <f t="shared" ref="D44:K44" si="14">SUM(D45)</f>
        <v>4</v>
      </c>
      <c r="E44" s="160">
        <f t="shared" si="14"/>
        <v>0</v>
      </c>
      <c r="F44" s="160">
        <f t="shared" si="14"/>
        <v>16408</v>
      </c>
      <c r="G44" s="160">
        <f t="shared" si="14"/>
        <v>28845</v>
      </c>
      <c r="H44" s="160">
        <f t="shared" si="14"/>
        <v>24711</v>
      </c>
      <c r="I44" s="160">
        <f t="shared" si="14"/>
        <v>29047</v>
      </c>
      <c r="J44" s="160">
        <f t="shared" si="14"/>
        <v>39765</v>
      </c>
      <c r="K44" s="161">
        <f t="shared" si="14"/>
        <v>138780</v>
      </c>
      <c r="M44" s="125" t="s">
        <v>178</v>
      </c>
      <c r="N44" s="122" t="s">
        <v>173</v>
      </c>
      <c r="O44" s="19"/>
      <c r="P44" s="19"/>
      <c r="Q44" s="14">
        <f>F44/要介護認定者数!F43</f>
        <v>15.234911792014856</v>
      </c>
      <c r="R44" s="14">
        <f>G44/要介護認定者数!G43</f>
        <v>24.486417657045841</v>
      </c>
      <c r="S44" s="14">
        <f>H44/要介護認定者数!H43</f>
        <v>25.740625000000001</v>
      </c>
      <c r="T44" s="14">
        <f>I44/要介護認定者数!I43</f>
        <v>36.768354430379745</v>
      </c>
      <c r="U44" s="14">
        <f>J44/要介護認定者数!J43</f>
        <v>69.519230769230774</v>
      </c>
      <c r="V44" s="27">
        <f>K44/要介護認定者数!K43</f>
        <v>24.702741189035244</v>
      </c>
    </row>
    <row r="45" spans="2:22" s="11" customFormat="1" ht="20.25" customHeight="1" x14ac:dyDescent="0.15">
      <c r="B45" s="125" t="s">
        <v>178</v>
      </c>
      <c r="C45" s="116" t="s">
        <v>32</v>
      </c>
      <c r="D45" s="179">
        <v>4</v>
      </c>
      <c r="E45" s="160"/>
      <c r="F45" s="160">
        <v>16408</v>
      </c>
      <c r="G45" s="160">
        <v>28845</v>
      </c>
      <c r="H45" s="160">
        <v>24711</v>
      </c>
      <c r="I45" s="160">
        <v>29047</v>
      </c>
      <c r="J45" s="160">
        <v>39765</v>
      </c>
      <c r="K45" s="161">
        <f t="shared" si="6"/>
        <v>138780</v>
      </c>
      <c r="M45" s="125" t="s">
        <v>178</v>
      </c>
      <c r="N45" s="121" t="s">
        <v>32</v>
      </c>
      <c r="O45" s="19"/>
      <c r="P45" s="19"/>
      <c r="Q45" s="14">
        <f>F45/要介護認定者数!F44</f>
        <v>15.234911792014856</v>
      </c>
      <c r="R45" s="14">
        <f>G45/要介護認定者数!G44</f>
        <v>24.486417657045841</v>
      </c>
      <c r="S45" s="14">
        <f>H45/要介護認定者数!H44</f>
        <v>25.740625000000001</v>
      </c>
      <c r="T45" s="14">
        <f>I45/要介護認定者数!I44</f>
        <v>36.768354430379745</v>
      </c>
      <c r="U45" s="14">
        <f>J45/要介護認定者数!J44</f>
        <v>69.519230769230774</v>
      </c>
      <c r="V45" s="27">
        <f>K45/要介護認定者数!K44</f>
        <v>24.702741189035244</v>
      </c>
    </row>
    <row r="46" spans="2:22" s="11" customFormat="1" ht="20.25" customHeight="1" x14ac:dyDescent="0.15">
      <c r="B46" s="125" t="s">
        <v>178</v>
      </c>
      <c r="C46" s="123" t="s">
        <v>174</v>
      </c>
      <c r="D46" s="160">
        <f t="shared" ref="D46:K46" si="15">SUM(D47:D48)</f>
        <v>0</v>
      </c>
      <c r="E46" s="160">
        <f t="shared" si="15"/>
        <v>0</v>
      </c>
      <c r="F46" s="160">
        <f t="shared" si="15"/>
        <v>15641</v>
      </c>
      <c r="G46" s="160">
        <f t="shared" si="15"/>
        <v>18483</v>
      </c>
      <c r="H46" s="160">
        <f t="shared" si="15"/>
        <v>15347</v>
      </c>
      <c r="I46" s="160">
        <f t="shared" si="15"/>
        <v>18895</v>
      </c>
      <c r="J46" s="160">
        <f t="shared" si="15"/>
        <v>17403</v>
      </c>
      <c r="K46" s="161">
        <f t="shared" si="15"/>
        <v>85769</v>
      </c>
      <c r="M46" s="125" t="s">
        <v>178</v>
      </c>
      <c r="N46" s="122" t="s">
        <v>174</v>
      </c>
      <c r="O46" s="19"/>
      <c r="P46" s="19"/>
      <c r="Q46" s="14">
        <f>F46/要介護認定者数!F45</f>
        <v>15.229795520934761</v>
      </c>
      <c r="R46" s="14">
        <f>G46/要介護認定者数!G45</f>
        <v>20.674496644295303</v>
      </c>
      <c r="S46" s="14">
        <f>H46/要介護認定者数!H45</f>
        <v>23.574500768049155</v>
      </c>
      <c r="T46" s="14">
        <f>I46/要介護認定者数!I45</f>
        <v>27.187050359712231</v>
      </c>
      <c r="U46" s="14">
        <f>J46/要介護認定者数!J45</f>
        <v>36.637894736842107</v>
      </c>
      <c r="V46" s="27">
        <f>K46/要介護認定者数!K45</f>
        <v>16.676842309935836</v>
      </c>
    </row>
    <row r="47" spans="2:22" s="11" customFormat="1" ht="20.25" customHeight="1" x14ac:dyDescent="0.15">
      <c r="B47" s="125" t="s">
        <v>178</v>
      </c>
      <c r="C47" s="116" t="s">
        <v>33</v>
      </c>
      <c r="D47" s="160"/>
      <c r="E47" s="160"/>
      <c r="F47" s="160">
        <v>13241</v>
      </c>
      <c r="G47" s="160">
        <v>15298</v>
      </c>
      <c r="H47" s="160">
        <v>10683</v>
      </c>
      <c r="I47" s="160">
        <v>16821</v>
      </c>
      <c r="J47" s="160">
        <v>15522</v>
      </c>
      <c r="K47" s="161">
        <f t="shared" si="6"/>
        <v>71565</v>
      </c>
      <c r="M47" s="125" t="s">
        <v>178</v>
      </c>
      <c r="N47" s="121" t="s">
        <v>33</v>
      </c>
      <c r="O47" s="19"/>
      <c r="P47" s="19"/>
      <c r="Q47" s="14">
        <f>F47/要介護認定者数!F46</f>
        <v>15.953012048192772</v>
      </c>
      <c r="R47" s="14">
        <f>G47/要介護認定者数!G46</f>
        <v>21.18836565096953</v>
      </c>
      <c r="S47" s="14">
        <f>H47/要介護認定者数!H46</f>
        <v>20.348571428571429</v>
      </c>
      <c r="T47" s="14">
        <f>I47/要介護認定者数!I46</f>
        <v>28.951807228915662</v>
      </c>
      <c r="U47" s="14">
        <f>J47/要介護認定者数!J46</f>
        <v>40.847368421052629</v>
      </c>
      <c r="V47" s="27">
        <f>K47/要介護認定者数!K46</f>
        <v>16.615973995820756</v>
      </c>
    </row>
    <row r="48" spans="2:22" s="11" customFormat="1" ht="20.25" customHeight="1" x14ac:dyDescent="0.15">
      <c r="B48" s="125" t="s">
        <v>178</v>
      </c>
      <c r="C48" s="116" t="s">
        <v>34</v>
      </c>
      <c r="D48" s="160"/>
      <c r="E48" s="160"/>
      <c r="F48" s="160">
        <v>2400</v>
      </c>
      <c r="G48" s="160">
        <v>3185</v>
      </c>
      <c r="H48" s="160">
        <v>4664</v>
      </c>
      <c r="I48" s="160">
        <v>2074</v>
      </c>
      <c r="J48" s="160">
        <v>1881</v>
      </c>
      <c r="K48" s="161">
        <f t="shared" si="6"/>
        <v>14204</v>
      </c>
      <c r="M48" s="125" t="s">
        <v>178</v>
      </c>
      <c r="N48" s="121" t="s">
        <v>34</v>
      </c>
      <c r="O48" s="19"/>
      <c r="P48" s="19"/>
      <c r="Q48" s="14">
        <f>F48/要介護認定者数!F47</f>
        <v>12.182741116751268</v>
      </c>
      <c r="R48" s="14">
        <f>G48/要介護認定者数!G47</f>
        <v>18.517441860465116</v>
      </c>
      <c r="S48" s="14">
        <f>H48/要介護認定者数!H47</f>
        <v>37.015873015873019</v>
      </c>
      <c r="T48" s="14">
        <f>I48/要介護認定者数!I47</f>
        <v>18.192982456140349</v>
      </c>
      <c r="U48" s="14">
        <f>J48/要介護認定者数!J47</f>
        <v>19.8</v>
      </c>
      <c r="V48" s="27">
        <f>K48/要介護認定者数!K47</f>
        <v>16.990430622009569</v>
      </c>
    </row>
    <row r="49" spans="2:22" s="11" customFormat="1" ht="20.25" customHeight="1" x14ac:dyDescent="0.15">
      <c r="B49" s="125" t="s">
        <v>178</v>
      </c>
      <c r="C49" s="123" t="s">
        <v>82</v>
      </c>
      <c r="D49" s="160">
        <f>SUM(D5,D6,D16,D22,D27,D32,D38,D40,D44,D46)</f>
        <v>5</v>
      </c>
      <c r="E49" s="160">
        <f t="shared" ref="E49:J49" si="16">SUM(E5,E6,E16,E22,E27,E32,E38,E40,E44,E46)</f>
        <v>0</v>
      </c>
      <c r="F49" s="160">
        <f t="shared" si="16"/>
        <v>666601</v>
      </c>
      <c r="G49" s="160">
        <f t="shared" si="16"/>
        <v>722552</v>
      </c>
      <c r="H49" s="160">
        <f t="shared" si="16"/>
        <v>614250</v>
      </c>
      <c r="I49" s="160">
        <f t="shared" si="16"/>
        <v>844447</v>
      </c>
      <c r="J49" s="160">
        <f t="shared" si="16"/>
        <v>829520</v>
      </c>
      <c r="K49" s="161">
        <f>SUM(D49:J49)</f>
        <v>3677375</v>
      </c>
      <c r="M49" s="125" t="s">
        <v>178</v>
      </c>
      <c r="N49" s="122" t="s">
        <v>82</v>
      </c>
      <c r="O49" s="19"/>
      <c r="P49" s="19"/>
      <c r="Q49" s="14">
        <f>F49/要介護認定者数!F48</f>
        <v>28.093433917734323</v>
      </c>
      <c r="R49" s="14">
        <f>G49/要介護認定者数!G48</f>
        <v>37.90337302628128</v>
      </c>
      <c r="S49" s="14">
        <f>H49/要介護認定者数!H48</f>
        <v>43.385365164571269</v>
      </c>
      <c r="T49" s="14">
        <f>I49/要介護認定者数!I48</f>
        <v>57.519719365165862</v>
      </c>
      <c r="U49" s="14">
        <f>J49/要介護認定者数!J48</f>
        <v>81.182227441769427</v>
      </c>
      <c r="V49" s="27">
        <f>K49/要介護認定者数!K48</f>
        <v>32.376673915531647</v>
      </c>
    </row>
    <row r="50" spans="2:22" s="11" customFormat="1" ht="20.25" customHeight="1" thickBot="1" x14ac:dyDescent="0.2">
      <c r="B50" s="29" t="s">
        <v>178</v>
      </c>
      <c r="C50" s="170" t="s">
        <v>44</v>
      </c>
      <c r="D50" s="171">
        <v>276</v>
      </c>
      <c r="E50" s="171">
        <v>544</v>
      </c>
      <c r="F50" s="171">
        <v>0</v>
      </c>
      <c r="G50" s="171">
        <v>46583631</v>
      </c>
      <c r="H50" s="171">
        <v>59516224</v>
      </c>
      <c r="I50" s="171">
        <v>56019407</v>
      </c>
      <c r="J50" s="171">
        <v>58133683</v>
      </c>
      <c r="K50" s="172">
        <v>56382264</v>
      </c>
      <c r="M50" s="29" t="s">
        <v>178</v>
      </c>
      <c r="N50" s="132" t="s">
        <v>44</v>
      </c>
      <c r="O50" s="84"/>
      <c r="P50" s="84"/>
      <c r="Q50" s="177">
        <f>F50/要介護認定者数!F49</f>
        <v>0</v>
      </c>
      <c r="R50" s="177">
        <f>G50/要介護認定者数!G49</f>
        <v>41.431831361220411</v>
      </c>
      <c r="S50" s="177">
        <f>H50/要介護認定者数!H49</f>
        <v>69.884661856311681</v>
      </c>
      <c r="T50" s="177">
        <f>I50/要介護認定者数!I49</f>
        <v>71.361120134316252</v>
      </c>
      <c r="U50" s="177">
        <f>J50/要介護認定者数!J49</f>
        <v>96.995196430776218</v>
      </c>
      <c r="V50" s="178">
        <f>K50/要介護認定者数!K49</f>
        <v>8.7921993026403609</v>
      </c>
    </row>
    <row r="51" spans="2:22" s="11" customFormat="1" ht="20.25" customHeight="1" thickTop="1" x14ac:dyDescent="0.15">
      <c r="B51" s="75" t="s">
        <v>160</v>
      </c>
      <c r="C51" s="124" t="s">
        <v>0</v>
      </c>
      <c r="D51" s="162"/>
      <c r="E51" s="163"/>
      <c r="F51" s="163">
        <v>334549</v>
      </c>
      <c r="G51" s="163">
        <v>336861</v>
      </c>
      <c r="H51" s="163">
        <v>252115</v>
      </c>
      <c r="I51" s="163">
        <v>376951</v>
      </c>
      <c r="J51" s="163">
        <v>362481</v>
      </c>
      <c r="K51" s="164">
        <f>SUM(D51:J51)</f>
        <v>1662957</v>
      </c>
      <c r="M51" s="75" t="s">
        <v>160</v>
      </c>
      <c r="N51" s="124" t="s">
        <v>0</v>
      </c>
      <c r="O51" s="173"/>
      <c r="P51" s="173"/>
      <c r="Q51" s="118">
        <f>F51/要介護認定者数!F50</f>
        <v>36.743437671609009</v>
      </c>
      <c r="R51" s="118">
        <f>G51/要介護認定者数!G50</f>
        <v>50.77030896759608</v>
      </c>
      <c r="S51" s="118">
        <f>H51/要介護認定者数!H50</f>
        <v>55.276255207191404</v>
      </c>
      <c r="T51" s="118">
        <f>I51/要介護認定者数!I50</f>
        <v>77.689818631492173</v>
      </c>
      <c r="U51" s="118">
        <f>J51/要介護認定者数!J50</f>
        <v>102.65675446049278</v>
      </c>
      <c r="V51" s="119">
        <f>K51/要介護認定者数!K50</f>
        <v>38.345254565578308</v>
      </c>
    </row>
    <row r="52" spans="2:22" s="11" customFormat="1" ht="20.25" customHeight="1" x14ac:dyDescent="0.15">
      <c r="B52" s="117" t="s">
        <v>160</v>
      </c>
      <c r="C52" s="114" t="s">
        <v>166</v>
      </c>
      <c r="D52" s="126"/>
      <c r="E52" s="127"/>
      <c r="F52" s="127">
        <f>SUM(F53:F61)</f>
        <v>38544</v>
      </c>
      <c r="G52" s="127">
        <f t="shared" ref="G52:K52" si="17">SUM(G53:G61)</f>
        <v>62102</v>
      </c>
      <c r="H52" s="127">
        <f t="shared" si="17"/>
        <v>64416</v>
      </c>
      <c r="I52" s="127">
        <f t="shared" si="17"/>
        <v>79679</v>
      </c>
      <c r="J52" s="127">
        <f t="shared" si="17"/>
        <v>50614</v>
      </c>
      <c r="K52" s="128">
        <f t="shared" si="17"/>
        <v>295355</v>
      </c>
      <c r="M52" s="117" t="s">
        <v>160</v>
      </c>
      <c r="N52" s="114" t="s">
        <v>166</v>
      </c>
      <c r="O52" s="136"/>
      <c r="P52" s="136"/>
      <c r="Q52" s="14">
        <f>F52/要介護認定者数!F51</f>
        <v>27.630107526881719</v>
      </c>
      <c r="R52" s="14">
        <f>G52/要介護認定者数!G51</f>
        <v>31.45997973657548</v>
      </c>
      <c r="S52" s="14">
        <f>H52/要介護認定者数!H51</f>
        <v>41.134099616858236</v>
      </c>
      <c r="T52" s="14">
        <f>I52/要介護認定者数!I51</f>
        <v>61.814584949573316</v>
      </c>
      <c r="U52" s="14">
        <f>J52/要介護認定者数!J51</f>
        <v>56.050941306755263</v>
      </c>
      <c r="V52" s="27">
        <f>K52/要介護認定者数!K51</f>
        <v>32.553179764135344</v>
      </c>
    </row>
    <row r="53" spans="2:22" s="11" customFormat="1" ht="20.25" customHeight="1" x14ac:dyDescent="0.15">
      <c r="B53" s="117" t="s">
        <v>160</v>
      </c>
      <c r="C53" s="64" t="s">
        <v>1</v>
      </c>
      <c r="D53" s="95"/>
      <c r="E53" s="96"/>
      <c r="F53" s="96">
        <v>10150</v>
      </c>
      <c r="G53" s="96">
        <v>18091</v>
      </c>
      <c r="H53" s="96">
        <v>15309</v>
      </c>
      <c r="I53" s="96">
        <v>28062</v>
      </c>
      <c r="J53" s="96">
        <v>13043</v>
      </c>
      <c r="K53" s="97">
        <f t="shared" ref="K53:K93" si="18">SUM(D53:J53)</f>
        <v>84655</v>
      </c>
      <c r="M53" s="117" t="s">
        <v>160</v>
      </c>
      <c r="N53" s="113" t="s">
        <v>1</v>
      </c>
      <c r="O53" s="103"/>
      <c r="P53" s="103"/>
      <c r="Q53" s="14">
        <f>F53/要介護認定者数!F52</f>
        <v>34.175084175084173</v>
      </c>
      <c r="R53" s="14">
        <f>G53/要介護認定者数!G52</f>
        <v>38.491489361702129</v>
      </c>
      <c r="S53" s="14">
        <f>H53/要介護認定者数!H52</f>
        <v>48.446202531645568</v>
      </c>
      <c r="T53" s="14">
        <f>I53/要介護認定者数!I52</f>
        <v>100.22142857142858</v>
      </c>
      <c r="U53" s="14">
        <f>J53/要介護認定者数!J52</f>
        <v>59.018099547511312</v>
      </c>
      <c r="V53" s="27">
        <f>K53/要介護認定者数!K52</f>
        <v>44.137122002085505</v>
      </c>
    </row>
    <row r="54" spans="2:22" s="11" customFormat="1" ht="20.25" customHeight="1" x14ac:dyDescent="0.15">
      <c r="B54" s="117" t="s">
        <v>160</v>
      </c>
      <c r="C54" s="64" t="s">
        <v>2</v>
      </c>
      <c r="D54" s="95"/>
      <c r="E54" s="96"/>
      <c r="F54" s="96">
        <v>1409</v>
      </c>
      <c r="G54" s="96">
        <v>2709</v>
      </c>
      <c r="H54" s="96">
        <v>5626</v>
      </c>
      <c r="I54" s="96">
        <v>8585</v>
      </c>
      <c r="J54" s="96">
        <v>4855</v>
      </c>
      <c r="K54" s="97">
        <f t="shared" si="18"/>
        <v>23184</v>
      </c>
      <c r="M54" s="117" t="s">
        <v>160</v>
      </c>
      <c r="N54" s="113" t="s">
        <v>2</v>
      </c>
      <c r="O54" s="103"/>
      <c r="P54" s="103"/>
      <c r="Q54" s="14">
        <f>F54/要介護認定者数!F53</f>
        <v>25.160714285714285</v>
      </c>
      <c r="R54" s="14">
        <f>G54/要介護認定者数!G53</f>
        <v>17.59090909090909</v>
      </c>
      <c r="S54" s="14">
        <f>H54/要介護認定者数!H53</f>
        <v>50.232142857142854</v>
      </c>
      <c r="T54" s="14">
        <f>I54/要介護認定者数!I53</f>
        <v>105.98765432098766</v>
      </c>
      <c r="U54" s="14">
        <f>J54/要介護認定者数!J53</f>
        <v>89.907407407407405</v>
      </c>
      <c r="V54" s="27">
        <f>K54/要介護認定者数!K53</f>
        <v>37.333333333333336</v>
      </c>
    </row>
    <row r="55" spans="2:22" s="11" customFormat="1" ht="20.25" customHeight="1" x14ac:dyDescent="0.15">
      <c r="B55" s="117" t="s">
        <v>160</v>
      </c>
      <c r="C55" s="64" t="s">
        <v>3</v>
      </c>
      <c r="D55" s="95"/>
      <c r="E55" s="96"/>
      <c r="F55" s="96">
        <v>374</v>
      </c>
      <c r="G55" s="96">
        <v>332</v>
      </c>
      <c r="H55" s="96">
        <v>1653</v>
      </c>
      <c r="I55" s="96">
        <v>84</v>
      </c>
      <c r="J55" s="96">
        <v>389</v>
      </c>
      <c r="K55" s="97">
        <f t="shared" si="18"/>
        <v>2832</v>
      </c>
      <c r="M55" s="117" t="s">
        <v>160</v>
      </c>
      <c r="N55" s="113" t="s">
        <v>3</v>
      </c>
      <c r="O55" s="103"/>
      <c r="P55" s="103"/>
      <c r="Q55" s="14">
        <f>F55/要介護認定者数!F54</f>
        <v>11.333333333333334</v>
      </c>
      <c r="R55" s="14">
        <f>G55/要介護認定者数!G54</f>
        <v>11.448275862068966</v>
      </c>
      <c r="S55" s="14">
        <f>H55/要介護認定者数!H54</f>
        <v>75.13636363636364</v>
      </c>
      <c r="T55" s="14">
        <f>I55/要介護認定者数!I54</f>
        <v>3.1111111111111112</v>
      </c>
      <c r="U55" s="14">
        <f>J55/要介護認定者数!J54</f>
        <v>35.363636363636367</v>
      </c>
      <c r="V55" s="27">
        <f>K55/要介護認定者数!K54</f>
        <v>15.56043956043956</v>
      </c>
    </row>
    <row r="56" spans="2:22" s="11" customFormat="1" ht="20.25" customHeight="1" x14ac:dyDescent="0.15">
      <c r="B56" s="117" t="s">
        <v>160</v>
      </c>
      <c r="C56" s="64" t="s">
        <v>4</v>
      </c>
      <c r="D56" s="95"/>
      <c r="E56" s="96"/>
      <c r="F56" s="96">
        <v>8645</v>
      </c>
      <c r="G56" s="96">
        <v>8457</v>
      </c>
      <c r="H56" s="96">
        <v>3652</v>
      </c>
      <c r="I56" s="96">
        <v>8680</v>
      </c>
      <c r="J56" s="96">
        <v>5748</v>
      </c>
      <c r="K56" s="97">
        <f t="shared" si="18"/>
        <v>35182</v>
      </c>
      <c r="M56" s="117" t="s">
        <v>160</v>
      </c>
      <c r="N56" s="113" t="s">
        <v>4</v>
      </c>
      <c r="O56" s="103"/>
      <c r="P56" s="103"/>
      <c r="Q56" s="14">
        <f>F56/要介護認定者数!F55</f>
        <v>49.683908045977013</v>
      </c>
      <c r="R56" s="14">
        <f>G56/要介護認定者数!G55</f>
        <v>65.558139534883722</v>
      </c>
      <c r="S56" s="14">
        <f>H56/要介護認定者数!H55</f>
        <v>47.428571428571431</v>
      </c>
      <c r="T56" s="14">
        <f>I56/要介護認定者数!I55</f>
        <v>92.340425531914889</v>
      </c>
      <c r="U56" s="14">
        <f>J56/要介護認定者数!J55</f>
        <v>100.84210526315789</v>
      </c>
      <c r="V56" s="27">
        <f>K56/要介護認定者数!K55</f>
        <v>49.692090395480228</v>
      </c>
    </row>
    <row r="57" spans="2:22" s="11" customFormat="1" ht="20.25" customHeight="1" x14ac:dyDescent="0.15">
      <c r="B57" s="117" t="s">
        <v>160</v>
      </c>
      <c r="C57" s="64" t="s">
        <v>5</v>
      </c>
      <c r="D57" s="95"/>
      <c r="E57" s="96"/>
      <c r="F57" s="96">
        <v>1096</v>
      </c>
      <c r="G57" s="96">
        <v>2453</v>
      </c>
      <c r="H57" s="96">
        <v>3545</v>
      </c>
      <c r="I57" s="96">
        <v>2427</v>
      </c>
      <c r="J57" s="96">
        <v>3478</v>
      </c>
      <c r="K57" s="97">
        <f t="shared" si="18"/>
        <v>12999</v>
      </c>
      <c r="M57" s="117" t="s">
        <v>160</v>
      </c>
      <c r="N57" s="113" t="s">
        <v>5</v>
      </c>
      <c r="O57" s="103"/>
      <c r="P57" s="103"/>
      <c r="Q57" s="14">
        <f>F57/要介護認定者数!F56</f>
        <v>15.43661971830986</v>
      </c>
      <c r="R57" s="14">
        <f>G57/要介護認定者数!G56</f>
        <v>15.928571428571429</v>
      </c>
      <c r="S57" s="14">
        <f>H57/要介護認定者数!H56</f>
        <v>26.25925925925926</v>
      </c>
      <c r="T57" s="14">
        <f>I57/要介護認定者数!I56</f>
        <v>26.096774193548388</v>
      </c>
      <c r="U57" s="14">
        <f>J57/要介護認定者数!J56</f>
        <v>54.34375</v>
      </c>
      <c r="V57" s="27">
        <f>K57/要介護認定者数!K56</f>
        <v>20.091190108191654</v>
      </c>
    </row>
    <row r="58" spans="2:22" s="11" customFormat="1" ht="20.25" customHeight="1" x14ac:dyDescent="0.15">
      <c r="B58" s="117" t="s">
        <v>160</v>
      </c>
      <c r="C58" s="64" t="s">
        <v>6</v>
      </c>
      <c r="D58" s="95"/>
      <c r="E58" s="96"/>
      <c r="F58" s="96">
        <v>5912</v>
      </c>
      <c r="G58" s="96">
        <v>14218</v>
      </c>
      <c r="H58" s="96">
        <v>17123</v>
      </c>
      <c r="I58" s="96">
        <v>18345</v>
      </c>
      <c r="J58" s="96">
        <v>11105</v>
      </c>
      <c r="K58" s="97">
        <f t="shared" si="18"/>
        <v>66703</v>
      </c>
      <c r="M58" s="117" t="s">
        <v>160</v>
      </c>
      <c r="N58" s="113" t="s">
        <v>6</v>
      </c>
      <c r="O58" s="103"/>
      <c r="P58" s="103"/>
      <c r="Q58" s="14">
        <f>F58/要介護認定者数!F57</f>
        <v>30.791666666666668</v>
      </c>
      <c r="R58" s="14">
        <f>G58/要介護認定者数!G57</f>
        <v>42.31547619047619</v>
      </c>
      <c r="S58" s="14">
        <f>H58/要介護認定者数!H57</f>
        <v>54.01577287066246</v>
      </c>
      <c r="T58" s="14">
        <f>I58/要介護認定者数!I57</f>
        <v>78.063829787234042</v>
      </c>
      <c r="U58" s="14">
        <f>J58/要介護認定者数!J57</f>
        <v>72.110389610389603</v>
      </c>
      <c r="V58" s="27">
        <f>K58/要介護認定者数!K57</f>
        <v>42.270595690747783</v>
      </c>
    </row>
    <row r="59" spans="2:22" s="11" customFormat="1" ht="20.25" customHeight="1" x14ac:dyDescent="0.15">
      <c r="B59" s="117" t="s">
        <v>160</v>
      </c>
      <c r="C59" s="64" t="s">
        <v>7</v>
      </c>
      <c r="D59" s="95"/>
      <c r="E59" s="96"/>
      <c r="F59" s="96">
        <v>1296</v>
      </c>
      <c r="G59" s="96">
        <v>2030</v>
      </c>
      <c r="H59" s="96">
        <v>2277</v>
      </c>
      <c r="I59" s="96">
        <v>1274</v>
      </c>
      <c r="J59" s="96">
        <v>3048</v>
      </c>
      <c r="K59" s="97">
        <f t="shared" si="18"/>
        <v>9925</v>
      </c>
      <c r="M59" s="117" t="s">
        <v>160</v>
      </c>
      <c r="N59" s="113" t="s">
        <v>7</v>
      </c>
      <c r="O59" s="103"/>
      <c r="P59" s="103"/>
      <c r="Q59" s="14">
        <f>F59/要介護認定者数!F58</f>
        <v>16.405063291139239</v>
      </c>
      <c r="R59" s="14">
        <f>G59/要介護認定者数!G58</f>
        <v>15.859375</v>
      </c>
      <c r="S59" s="14">
        <f>H59/要介護認定者数!H58</f>
        <v>21.685714285714287</v>
      </c>
      <c r="T59" s="14">
        <f>I59/要介護認定者数!I58</f>
        <v>15.166666666666666</v>
      </c>
      <c r="U59" s="14">
        <f>J59/要介護認定者数!J58</f>
        <v>67.733333333333334</v>
      </c>
      <c r="V59" s="27">
        <f>K59/要介護認定者数!K58</f>
        <v>18.69114877589454</v>
      </c>
    </row>
    <row r="60" spans="2:22" s="11" customFormat="1" ht="20.25" customHeight="1" x14ac:dyDescent="0.15">
      <c r="B60" s="117" t="s">
        <v>160</v>
      </c>
      <c r="C60" s="64" t="s">
        <v>8</v>
      </c>
      <c r="D60" s="95"/>
      <c r="E60" s="96"/>
      <c r="F60" s="96">
        <v>7869</v>
      </c>
      <c r="G60" s="96">
        <v>8365</v>
      </c>
      <c r="H60" s="96">
        <v>8219</v>
      </c>
      <c r="I60" s="96">
        <v>7120</v>
      </c>
      <c r="J60" s="96">
        <v>3800</v>
      </c>
      <c r="K60" s="97">
        <f t="shared" si="18"/>
        <v>35373</v>
      </c>
      <c r="M60" s="117" t="s">
        <v>160</v>
      </c>
      <c r="N60" s="113" t="s">
        <v>8</v>
      </c>
      <c r="O60" s="103"/>
      <c r="P60" s="103"/>
      <c r="Q60" s="14">
        <f>F60/要介護認定者数!F59</f>
        <v>23.917933130699087</v>
      </c>
      <c r="R60" s="14">
        <f>G60/要介護認定者数!G59</f>
        <v>26.640127388535031</v>
      </c>
      <c r="S60" s="14">
        <f>H60/要介護認定者数!H59</f>
        <v>30.898496240601503</v>
      </c>
      <c r="T60" s="14">
        <f>I60/要介護認定者数!I59</f>
        <v>30.822510822510822</v>
      </c>
      <c r="U60" s="14">
        <f>J60/要介護認定者数!J59</f>
        <v>24.358974358974358</v>
      </c>
      <c r="V60" s="27">
        <f>K60/要介護認定者数!K59</f>
        <v>20.844431349440189</v>
      </c>
    </row>
    <row r="61" spans="2:22" s="11" customFormat="1" ht="20.25" customHeight="1" x14ac:dyDescent="0.15">
      <c r="B61" s="117" t="s">
        <v>160</v>
      </c>
      <c r="C61" s="64" t="s">
        <v>9</v>
      </c>
      <c r="D61" s="95"/>
      <c r="E61" s="96"/>
      <c r="F61" s="96">
        <v>1793</v>
      </c>
      <c r="G61" s="96">
        <v>5447</v>
      </c>
      <c r="H61" s="96">
        <v>7012</v>
      </c>
      <c r="I61" s="96">
        <v>5102</v>
      </c>
      <c r="J61" s="96">
        <v>5148</v>
      </c>
      <c r="K61" s="97">
        <f t="shared" si="18"/>
        <v>24502</v>
      </c>
      <c r="M61" s="117" t="s">
        <v>160</v>
      </c>
      <c r="N61" s="113" t="s">
        <v>9</v>
      </c>
      <c r="O61" s="103"/>
      <c r="P61" s="103"/>
      <c r="Q61" s="14">
        <f>F61/要介護認定者数!F60</f>
        <v>10.932926829268293</v>
      </c>
      <c r="R61" s="14">
        <f>G61/要介護認定者数!G60</f>
        <v>20.95</v>
      </c>
      <c r="S61" s="14">
        <f>H61/要介護認定者数!H60</f>
        <v>32.462962962962962</v>
      </c>
      <c r="T61" s="14">
        <f>I61/要介護認定者数!I60</f>
        <v>31.109756097560975</v>
      </c>
      <c r="U61" s="14">
        <f>J61/要介護認定者数!J60</f>
        <v>36.51063829787234</v>
      </c>
      <c r="V61" s="27">
        <f>K61/要介護認定者数!K60</f>
        <v>20.572628043660789</v>
      </c>
    </row>
    <row r="62" spans="2:22" s="11" customFormat="1" ht="20.25" customHeight="1" x14ac:dyDescent="0.15">
      <c r="B62" s="117" t="s">
        <v>160</v>
      </c>
      <c r="C62" s="114" t="s">
        <v>167</v>
      </c>
      <c r="D62" s="129"/>
      <c r="E62" s="130"/>
      <c r="F62" s="130">
        <f>SUM(F63:F67)</f>
        <v>50579</v>
      </c>
      <c r="G62" s="130">
        <f t="shared" ref="G62:K62" si="19">SUM(G63:G67)</f>
        <v>58941</v>
      </c>
      <c r="H62" s="130">
        <f t="shared" si="19"/>
        <v>54061</v>
      </c>
      <c r="I62" s="130">
        <f t="shared" si="19"/>
        <v>63651</v>
      </c>
      <c r="J62" s="130">
        <f t="shared" si="19"/>
        <v>88608</v>
      </c>
      <c r="K62" s="131">
        <f t="shared" si="19"/>
        <v>315840</v>
      </c>
      <c r="M62" s="117" t="s">
        <v>160</v>
      </c>
      <c r="N62" s="114" t="s">
        <v>167</v>
      </c>
      <c r="O62" s="136"/>
      <c r="P62" s="136"/>
      <c r="Q62" s="14">
        <f>F62/要介護認定者数!F61</f>
        <v>30.323141486810552</v>
      </c>
      <c r="R62" s="14">
        <f>G62/要介護認定者数!G61</f>
        <v>35.961561928004883</v>
      </c>
      <c r="S62" s="14">
        <f>H62/要介護認定者数!H61</f>
        <v>47.132519616390582</v>
      </c>
      <c r="T62" s="14">
        <f>I62/要介護認定者数!I61</f>
        <v>63.208540218470702</v>
      </c>
      <c r="U62" s="14">
        <f>J62/要介護認定者数!J61</f>
        <v>102.20069204152249</v>
      </c>
      <c r="V62" s="27">
        <f>K62/要介護認定者数!K61</f>
        <v>39.249409717907298</v>
      </c>
    </row>
    <row r="63" spans="2:22" s="11" customFormat="1" ht="20.25" customHeight="1" x14ac:dyDescent="0.15">
      <c r="B63" s="117" t="s">
        <v>160</v>
      </c>
      <c r="C63" s="64" t="s">
        <v>10</v>
      </c>
      <c r="D63" s="95"/>
      <c r="E63" s="96"/>
      <c r="F63" s="96">
        <v>29031</v>
      </c>
      <c r="G63" s="96">
        <v>26209</v>
      </c>
      <c r="H63" s="96">
        <v>24443</v>
      </c>
      <c r="I63" s="96">
        <v>29525</v>
      </c>
      <c r="J63" s="96">
        <v>32750</v>
      </c>
      <c r="K63" s="97">
        <f t="shared" si="18"/>
        <v>141958</v>
      </c>
      <c r="M63" s="117" t="s">
        <v>160</v>
      </c>
      <c r="N63" s="113" t="s">
        <v>10</v>
      </c>
      <c r="O63" s="103"/>
      <c r="P63" s="103"/>
      <c r="Q63" s="14">
        <f>F63/要介護認定者数!F62</f>
        <v>43.721385542168676</v>
      </c>
      <c r="R63" s="14">
        <f>G63/要介護認定者数!G62</f>
        <v>47.739526411657558</v>
      </c>
      <c r="S63" s="14">
        <f>H63/要介護認定者数!H62</f>
        <v>65.00797872340425</v>
      </c>
      <c r="T63" s="14">
        <f>I63/要介護認定者数!I62</f>
        <v>85.82848837209302</v>
      </c>
      <c r="U63" s="14">
        <f>J63/要介護認定者数!J62</f>
        <v>94.653179190751445</v>
      </c>
      <c r="V63" s="27">
        <f>K63/要介護認定者数!K62</f>
        <v>47.926401080351113</v>
      </c>
    </row>
    <row r="64" spans="2:22" s="11" customFormat="1" ht="20.25" customHeight="1" x14ac:dyDescent="0.15">
      <c r="B64" s="117" t="s">
        <v>160</v>
      </c>
      <c r="C64" s="64" t="s">
        <v>11</v>
      </c>
      <c r="D64" s="95"/>
      <c r="E64" s="96"/>
      <c r="F64" s="96">
        <v>12621</v>
      </c>
      <c r="G64" s="96">
        <v>17620</v>
      </c>
      <c r="H64" s="96">
        <v>16783</v>
      </c>
      <c r="I64" s="96">
        <v>15003</v>
      </c>
      <c r="J64" s="96">
        <v>32360</v>
      </c>
      <c r="K64" s="97">
        <f t="shared" si="18"/>
        <v>94387</v>
      </c>
      <c r="M64" s="117" t="s">
        <v>160</v>
      </c>
      <c r="N64" s="113" t="s">
        <v>11</v>
      </c>
      <c r="O64" s="103"/>
      <c r="P64" s="103"/>
      <c r="Q64" s="14">
        <f>F64/要介護認定者数!F63</f>
        <v>27.61706783369803</v>
      </c>
      <c r="R64" s="14">
        <f>G64/要介護認定者数!G63</f>
        <v>39.418344519015662</v>
      </c>
      <c r="S64" s="14">
        <f>H64/要介護認定者数!H63</f>
        <v>51.481595092024541</v>
      </c>
      <c r="T64" s="14">
        <f>I64/要介護認定者数!I63</f>
        <v>56.829545454545453</v>
      </c>
      <c r="U64" s="14">
        <f>J64/要介護認定者数!J63</f>
        <v>132.08163265306123</v>
      </c>
      <c r="V64" s="27">
        <f>K64/要介護認定者数!K63</f>
        <v>41.543573943661968</v>
      </c>
    </row>
    <row r="65" spans="2:22" s="11" customFormat="1" ht="20.25" customHeight="1" x14ac:dyDescent="0.15">
      <c r="B65" s="117" t="s">
        <v>160</v>
      </c>
      <c r="C65" s="64" t="s">
        <v>12</v>
      </c>
      <c r="D65" s="95"/>
      <c r="E65" s="96"/>
      <c r="F65" s="96">
        <v>2299</v>
      </c>
      <c r="G65" s="96">
        <v>2018</v>
      </c>
      <c r="H65" s="96">
        <v>2278</v>
      </c>
      <c r="I65" s="96">
        <v>3951</v>
      </c>
      <c r="J65" s="96">
        <v>6209</v>
      </c>
      <c r="K65" s="97">
        <f t="shared" si="18"/>
        <v>16755</v>
      </c>
      <c r="M65" s="117" t="s">
        <v>160</v>
      </c>
      <c r="N65" s="113" t="s">
        <v>12</v>
      </c>
      <c r="O65" s="103"/>
      <c r="P65" s="103"/>
      <c r="Q65" s="14">
        <f>F65/要介護認定者数!F64</f>
        <v>11.729591836734693</v>
      </c>
      <c r="R65" s="14">
        <f>G65/要介護認定者数!G64</f>
        <v>10.791443850267379</v>
      </c>
      <c r="S65" s="14">
        <f>H65/要介護認定者数!H64</f>
        <v>17</v>
      </c>
      <c r="T65" s="14">
        <f>I65/要介護認定者数!I64</f>
        <v>31.862903225806452</v>
      </c>
      <c r="U65" s="14">
        <f>J65/要介護認定者数!J64</f>
        <v>64.010309278350519</v>
      </c>
      <c r="V65" s="27">
        <f>K65/要介護認定者数!K64</f>
        <v>18.152762730227519</v>
      </c>
    </row>
    <row r="66" spans="2:22" s="11" customFormat="1" ht="20.25" customHeight="1" x14ac:dyDescent="0.15">
      <c r="B66" s="117" t="s">
        <v>160</v>
      </c>
      <c r="C66" s="64" t="s">
        <v>13</v>
      </c>
      <c r="D66" s="95"/>
      <c r="E66" s="96"/>
      <c r="F66" s="96">
        <v>3109</v>
      </c>
      <c r="G66" s="96">
        <v>6970</v>
      </c>
      <c r="H66" s="96">
        <v>6066</v>
      </c>
      <c r="I66" s="96">
        <v>7782</v>
      </c>
      <c r="J66" s="96">
        <v>8060</v>
      </c>
      <c r="K66" s="97">
        <f t="shared" si="18"/>
        <v>31987</v>
      </c>
      <c r="M66" s="117" t="s">
        <v>160</v>
      </c>
      <c r="N66" s="113" t="s">
        <v>13</v>
      </c>
      <c r="O66" s="103"/>
      <c r="P66" s="103"/>
      <c r="Q66" s="14">
        <f>F66/要介護認定者数!F65</f>
        <v>21.441379310344828</v>
      </c>
      <c r="R66" s="14">
        <f>G66/要介護認定者数!G65</f>
        <v>30.043103448275861</v>
      </c>
      <c r="S66" s="14">
        <f>H66/要介護認定者数!H65</f>
        <v>38.150943396226417</v>
      </c>
      <c r="T66" s="14">
        <f>I66/要介護認定者数!I65</f>
        <v>62.758064516129032</v>
      </c>
      <c r="U66" s="14">
        <f>J66/要介護認定者数!J65</f>
        <v>86.666666666666671</v>
      </c>
      <c r="V66" s="27">
        <f>K66/要介護認定者数!K65</f>
        <v>36.431662870159457</v>
      </c>
    </row>
    <row r="67" spans="2:22" s="11" customFormat="1" ht="20.25" customHeight="1" x14ac:dyDescent="0.15">
      <c r="B67" s="117" t="s">
        <v>160</v>
      </c>
      <c r="C67" s="64" t="s">
        <v>14</v>
      </c>
      <c r="D67" s="95"/>
      <c r="E67" s="96"/>
      <c r="F67" s="96">
        <v>3519</v>
      </c>
      <c r="G67" s="96">
        <v>6124</v>
      </c>
      <c r="H67" s="96">
        <v>4491</v>
      </c>
      <c r="I67" s="96">
        <v>7390</v>
      </c>
      <c r="J67" s="96">
        <v>9229</v>
      </c>
      <c r="K67" s="97">
        <f t="shared" si="18"/>
        <v>30753</v>
      </c>
      <c r="M67" s="117" t="s">
        <v>160</v>
      </c>
      <c r="N67" s="113" t="s">
        <v>14</v>
      </c>
      <c r="O67" s="103"/>
      <c r="P67" s="103"/>
      <c r="Q67" s="14">
        <f>F67/要介護認定者数!F66</f>
        <v>17.082524271844662</v>
      </c>
      <c r="R67" s="14">
        <f>G67/要介護認定者数!G66</f>
        <v>27.339285714285715</v>
      </c>
      <c r="S67" s="14">
        <f>H67/要介護認定者数!H66</f>
        <v>29.546052631578949</v>
      </c>
      <c r="T67" s="14">
        <f>I67/要介護認定者数!I66</f>
        <v>48.940397350993379</v>
      </c>
      <c r="U67" s="14">
        <f>J67/要介護認定者数!J66</f>
        <v>107.31395348837209</v>
      </c>
      <c r="V67" s="27">
        <f>K67/要介護認定者数!K66</f>
        <v>30.388339920948617</v>
      </c>
    </row>
    <row r="68" spans="2:22" s="11" customFormat="1" ht="20.25" customHeight="1" x14ac:dyDescent="0.15">
      <c r="B68" s="117" t="s">
        <v>160</v>
      </c>
      <c r="C68" s="114" t="s">
        <v>168</v>
      </c>
      <c r="D68" s="129"/>
      <c r="E68" s="130"/>
      <c r="F68" s="130">
        <f>SUM(F69:F72)</f>
        <v>41279</v>
      </c>
      <c r="G68" s="130">
        <f t="shared" ref="G68:K68" si="20">SUM(G69:G72)</f>
        <v>53836</v>
      </c>
      <c r="H68" s="130">
        <f t="shared" si="20"/>
        <v>49142</v>
      </c>
      <c r="I68" s="130">
        <f t="shared" si="20"/>
        <v>47036</v>
      </c>
      <c r="J68" s="130">
        <f t="shared" si="20"/>
        <v>37289</v>
      </c>
      <c r="K68" s="131">
        <f t="shared" si="20"/>
        <v>228582</v>
      </c>
      <c r="M68" s="117" t="s">
        <v>160</v>
      </c>
      <c r="N68" s="114" t="s">
        <v>168</v>
      </c>
      <c r="O68" s="136"/>
      <c r="P68" s="136"/>
      <c r="Q68" s="14">
        <f>F68/要介護認定者数!F67</f>
        <v>28.370446735395188</v>
      </c>
      <c r="R68" s="14">
        <f>G68/要介護認定者数!G67</f>
        <v>35.938584779706275</v>
      </c>
      <c r="S68" s="14">
        <f>H68/要介護認定者数!H67</f>
        <v>44.192446043165468</v>
      </c>
      <c r="T68" s="14">
        <f>I68/要介護認定者数!I67</f>
        <v>49.046923879040669</v>
      </c>
      <c r="U68" s="14">
        <f>J68/要介護認定者数!J67</f>
        <v>54.357142857142854</v>
      </c>
      <c r="V68" s="27">
        <f>K68/要介護認定者数!K67</f>
        <v>29.697544497856306</v>
      </c>
    </row>
    <row r="69" spans="2:22" s="11" customFormat="1" ht="20.25" customHeight="1" x14ac:dyDescent="0.15">
      <c r="B69" s="117" t="s">
        <v>160</v>
      </c>
      <c r="C69" s="64" t="s">
        <v>15</v>
      </c>
      <c r="D69" s="95"/>
      <c r="E69" s="96"/>
      <c r="F69" s="96">
        <v>16710</v>
      </c>
      <c r="G69" s="96">
        <v>17118</v>
      </c>
      <c r="H69" s="96">
        <v>15345</v>
      </c>
      <c r="I69" s="96">
        <v>18998</v>
      </c>
      <c r="J69" s="96">
        <v>18419</v>
      </c>
      <c r="K69" s="97">
        <f t="shared" si="18"/>
        <v>86590</v>
      </c>
      <c r="M69" s="117" t="s">
        <v>160</v>
      </c>
      <c r="N69" s="113" t="s">
        <v>15</v>
      </c>
      <c r="O69" s="103"/>
      <c r="P69" s="103"/>
      <c r="Q69" s="14">
        <f>F69/要介護認定者数!F68</f>
        <v>27.989949748743719</v>
      </c>
      <c r="R69" s="14">
        <f>G69/要介護認定者数!G68</f>
        <v>33.110251450676984</v>
      </c>
      <c r="S69" s="14">
        <f>H69/要介護認定者数!H68</f>
        <v>41.92622950819672</v>
      </c>
      <c r="T69" s="14">
        <f>I69/要介護認定者数!I68</f>
        <v>53.666666666666664</v>
      </c>
      <c r="U69" s="14">
        <f>J69/要介護認定者数!J68</f>
        <v>76.427385892116178</v>
      </c>
      <c r="V69" s="27">
        <f>K69/要介護認定者数!K68</f>
        <v>29.05704697986577</v>
      </c>
    </row>
    <row r="70" spans="2:22" s="11" customFormat="1" ht="20.25" customHeight="1" x14ac:dyDescent="0.15">
      <c r="B70" s="117" t="s">
        <v>160</v>
      </c>
      <c r="C70" s="64" t="s">
        <v>16</v>
      </c>
      <c r="D70" s="95"/>
      <c r="E70" s="96"/>
      <c r="F70" s="96">
        <v>10240</v>
      </c>
      <c r="G70" s="96">
        <v>14820</v>
      </c>
      <c r="H70" s="96">
        <v>16172</v>
      </c>
      <c r="I70" s="96">
        <v>15008</v>
      </c>
      <c r="J70" s="96">
        <v>7121</v>
      </c>
      <c r="K70" s="97">
        <f t="shared" si="18"/>
        <v>63361</v>
      </c>
      <c r="M70" s="117" t="s">
        <v>160</v>
      </c>
      <c r="N70" s="113" t="s">
        <v>16</v>
      </c>
      <c r="O70" s="103"/>
      <c r="P70" s="103"/>
      <c r="Q70" s="14">
        <f>F70/要介護認定者数!F69</f>
        <v>29.173789173789174</v>
      </c>
      <c r="R70" s="14">
        <f>G70/要介護認定者数!G69</f>
        <v>37.142857142857146</v>
      </c>
      <c r="S70" s="14">
        <f>H70/要介護認定者数!H69</f>
        <v>52.167741935483868</v>
      </c>
      <c r="T70" s="14">
        <f>I70/要介護認定者数!I69</f>
        <v>61.761316872427983</v>
      </c>
      <c r="U70" s="14">
        <f>J70/要介護認定者数!J69</f>
        <v>43.956790123456791</v>
      </c>
      <c r="V70" s="27">
        <f>K70/要介護認定者数!K69</f>
        <v>32.880643487285937</v>
      </c>
    </row>
    <row r="71" spans="2:22" s="11" customFormat="1" ht="20.25" customHeight="1" x14ac:dyDescent="0.15">
      <c r="B71" s="117" t="s">
        <v>160</v>
      </c>
      <c r="C71" s="64" t="s">
        <v>17</v>
      </c>
      <c r="D71" s="95"/>
      <c r="E71" s="96"/>
      <c r="F71" s="96">
        <v>9397</v>
      </c>
      <c r="G71" s="96">
        <v>14767</v>
      </c>
      <c r="H71" s="96">
        <v>12071</v>
      </c>
      <c r="I71" s="96">
        <v>9969</v>
      </c>
      <c r="J71" s="96">
        <v>7106</v>
      </c>
      <c r="K71" s="97">
        <f t="shared" si="18"/>
        <v>53310</v>
      </c>
      <c r="M71" s="117" t="s">
        <v>160</v>
      </c>
      <c r="N71" s="113" t="s">
        <v>17</v>
      </c>
      <c r="O71" s="103"/>
      <c r="P71" s="103"/>
      <c r="Q71" s="14">
        <f>F71/要介護認定者数!F70</f>
        <v>27.476608187134502</v>
      </c>
      <c r="R71" s="14">
        <f>G71/要介護認定者数!G70</f>
        <v>37.767263427109974</v>
      </c>
      <c r="S71" s="14">
        <f>H71/要介護認定者数!H70</f>
        <v>41.481099656357387</v>
      </c>
      <c r="T71" s="14">
        <f>I71/要介護認定者数!I70</f>
        <v>43.155844155844157</v>
      </c>
      <c r="U71" s="14">
        <f>J71/要介護認定者数!J70</f>
        <v>42.550898203592816</v>
      </c>
      <c r="V71" s="27">
        <f>K71/要介護認定者数!K70</f>
        <v>27.969569779643233</v>
      </c>
    </row>
    <row r="72" spans="2:22" s="11" customFormat="1" ht="20.25" customHeight="1" x14ac:dyDescent="0.15">
      <c r="B72" s="117" t="s">
        <v>160</v>
      </c>
      <c r="C72" s="64" t="s">
        <v>18</v>
      </c>
      <c r="D72" s="95"/>
      <c r="E72" s="96"/>
      <c r="F72" s="96">
        <v>4932</v>
      </c>
      <c r="G72" s="96">
        <v>7131</v>
      </c>
      <c r="H72" s="96">
        <v>5554</v>
      </c>
      <c r="I72" s="96">
        <v>3061</v>
      </c>
      <c r="J72" s="96">
        <v>4643</v>
      </c>
      <c r="K72" s="97">
        <f t="shared" si="18"/>
        <v>25321</v>
      </c>
      <c r="M72" s="117" t="s">
        <v>160</v>
      </c>
      <c r="N72" s="113" t="s">
        <v>18</v>
      </c>
      <c r="O72" s="103"/>
      <c r="P72" s="103"/>
      <c r="Q72" s="14">
        <f>F72/要介護認定者数!F71</f>
        <v>29.890909090909091</v>
      </c>
      <c r="R72" s="14">
        <f>G72/要介護認定者数!G71</f>
        <v>37.33507853403141</v>
      </c>
      <c r="S72" s="14">
        <f>H72/要介護認定者数!H71</f>
        <v>38.303448275862067</v>
      </c>
      <c r="T72" s="14">
        <f>I72/要介護認定者数!I71</f>
        <v>23.366412213740457</v>
      </c>
      <c r="U72" s="14">
        <f>J72/要介護認定者数!J71</f>
        <v>40.025862068965516</v>
      </c>
      <c r="V72" s="27">
        <f>K72/要介護認定者数!K71</f>
        <v>28.643665158371039</v>
      </c>
    </row>
    <row r="73" spans="2:22" s="11" customFormat="1" ht="20.25" customHeight="1" x14ac:dyDescent="0.15">
      <c r="B73" s="117" t="s">
        <v>160</v>
      </c>
      <c r="C73" s="114" t="s">
        <v>169</v>
      </c>
      <c r="D73" s="129"/>
      <c r="E73" s="130"/>
      <c r="F73" s="130">
        <f>SUM(F74:F77)</f>
        <v>12287</v>
      </c>
      <c r="G73" s="130">
        <f t="shared" ref="G73:K73" si="21">SUM(G74:G77)</f>
        <v>9454</v>
      </c>
      <c r="H73" s="130">
        <f t="shared" si="21"/>
        <v>12997</v>
      </c>
      <c r="I73" s="130">
        <f t="shared" si="21"/>
        <v>8007</v>
      </c>
      <c r="J73" s="130">
        <f t="shared" si="21"/>
        <v>14315</v>
      </c>
      <c r="K73" s="131">
        <f t="shared" si="21"/>
        <v>57060</v>
      </c>
      <c r="M73" s="117" t="s">
        <v>160</v>
      </c>
      <c r="N73" s="114" t="s">
        <v>169</v>
      </c>
      <c r="O73" s="136"/>
      <c r="P73" s="136"/>
      <c r="Q73" s="14">
        <f>F73/要介護認定者数!F72</f>
        <v>18.644916540212442</v>
      </c>
      <c r="R73" s="14">
        <f>G73/要介護認定者数!G72</f>
        <v>13.583333333333334</v>
      </c>
      <c r="S73" s="14">
        <f>H73/要介護認定者数!H72</f>
        <v>24.248134328358208</v>
      </c>
      <c r="T73" s="14">
        <f>I73/要介護認定者数!I72</f>
        <v>18.115384615384617</v>
      </c>
      <c r="U73" s="14">
        <f>J73/要介護認定者数!J72</f>
        <v>41.613372093023258</v>
      </c>
      <c r="V73" s="27">
        <f>K73/要介護認定者数!K72</f>
        <v>17.063397129186601</v>
      </c>
    </row>
    <row r="74" spans="2:22" s="11" customFormat="1" ht="20.25" customHeight="1" x14ac:dyDescent="0.15">
      <c r="B74" s="117" t="s">
        <v>160</v>
      </c>
      <c r="C74" s="64" t="s">
        <v>19</v>
      </c>
      <c r="D74" s="95"/>
      <c r="E74" s="96"/>
      <c r="F74" s="96">
        <v>5436</v>
      </c>
      <c r="G74" s="96">
        <v>2446</v>
      </c>
      <c r="H74" s="96">
        <v>2286</v>
      </c>
      <c r="I74" s="96">
        <v>2191</v>
      </c>
      <c r="J74" s="96">
        <v>2908</v>
      </c>
      <c r="K74" s="97">
        <f t="shared" si="18"/>
        <v>15267</v>
      </c>
      <c r="M74" s="117" t="s">
        <v>160</v>
      </c>
      <c r="N74" s="113" t="s">
        <v>19</v>
      </c>
      <c r="O74" s="103"/>
      <c r="P74" s="103"/>
      <c r="Q74" s="14">
        <f>F74/要介護認定者数!F73</f>
        <v>26.647058823529413</v>
      </c>
      <c r="R74" s="14">
        <f>G74/要介護認定者数!G73</f>
        <v>10.871111111111111</v>
      </c>
      <c r="S74" s="14">
        <f>H74/要介護認定者数!H73</f>
        <v>11.261083743842365</v>
      </c>
      <c r="T74" s="14">
        <f>I74/要介護認定者数!I73</f>
        <v>13.041666666666666</v>
      </c>
      <c r="U74" s="14">
        <f>J74/要介護認定者数!J73</f>
        <v>26.198198198198199</v>
      </c>
      <c r="V74" s="27">
        <f>K74/要介護認定者数!K73</f>
        <v>13.486749116607774</v>
      </c>
    </row>
    <row r="75" spans="2:22" s="11" customFormat="1" ht="20.25" customHeight="1" x14ac:dyDescent="0.15">
      <c r="B75" s="117" t="s">
        <v>160</v>
      </c>
      <c r="C75" s="64" t="s">
        <v>20</v>
      </c>
      <c r="D75" s="95"/>
      <c r="E75" s="96"/>
      <c r="F75" s="96">
        <v>2096</v>
      </c>
      <c r="G75" s="96">
        <v>2105</v>
      </c>
      <c r="H75" s="96">
        <v>5330</v>
      </c>
      <c r="I75" s="96">
        <v>2115</v>
      </c>
      <c r="J75" s="96">
        <v>2047</v>
      </c>
      <c r="K75" s="97">
        <f t="shared" si="18"/>
        <v>13693</v>
      </c>
      <c r="M75" s="117" t="s">
        <v>160</v>
      </c>
      <c r="N75" s="113" t="s">
        <v>20</v>
      </c>
      <c r="O75" s="103"/>
      <c r="P75" s="103"/>
      <c r="Q75" s="14">
        <f>F75/要介護認定者数!F74</f>
        <v>19.773584905660378</v>
      </c>
      <c r="R75" s="14">
        <f>G75/要介護認定者数!G74</f>
        <v>16.975806451612904</v>
      </c>
      <c r="S75" s="14">
        <f>H75/要介護認定者数!H74</f>
        <v>59.222222222222221</v>
      </c>
      <c r="T75" s="14">
        <f>I75/要介護認定者数!I74</f>
        <v>26.111111111111111</v>
      </c>
      <c r="U75" s="14">
        <f>J75/要介護認定者数!J74</f>
        <v>41.775510204081634</v>
      </c>
      <c r="V75" s="27">
        <f>K75/要介護認定者数!K74</f>
        <v>25.124770642201835</v>
      </c>
    </row>
    <row r="76" spans="2:22" s="11" customFormat="1" ht="20.25" customHeight="1" x14ac:dyDescent="0.15">
      <c r="B76" s="117" t="s">
        <v>160</v>
      </c>
      <c r="C76" s="64" t="s">
        <v>114</v>
      </c>
      <c r="D76" s="95"/>
      <c r="E76" s="96"/>
      <c r="F76" s="96">
        <v>3568</v>
      </c>
      <c r="G76" s="96">
        <v>4334</v>
      </c>
      <c r="H76" s="96">
        <v>3948</v>
      </c>
      <c r="I76" s="96">
        <v>3448</v>
      </c>
      <c r="J76" s="96">
        <v>8485</v>
      </c>
      <c r="K76" s="97">
        <f t="shared" si="18"/>
        <v>23783</v>
      </c>
      <c r="M76" s="117" t="s">
        <v>160</v>
      </c>
      <c r="N76" s="113" t="s">
        <v>114</v>
      </c>
      <c r="O76" s="103"/>
      <c r="P76" s="103"/>
      <c r="Q76" s="14">
        <f>F76/要介護認定者数!F75</f>
        <v>12.346020761245676</v>
      </c>
      <c r="R76" s="14">
        <f>G76/要介護認定者数!G75</f>
        <v>14.791808873720136</v>
      </c>
      <c r="S76" s="14">
        <f>H76/要介護認定者数!H75</f>
        <v>21.112299465240643</v>
      </c>
      <c r="T76" s="14">
        <f>I76/要介護認定者数!I75</f>
        <v>21.961783439490446</v>
      </c>
      <c r="U76" s="14">
        <f>J76/要介護認定者数!J75</f>
        <v>57.721088435374149</v>
      </c>
      <c r="V76" s="27">
        <f>K76/要介護認定者数!K75</f>
        <v>17.552029520295203</v>
      </c>
    </row>
    <row r="77" spans="2:22" s="11" customFormat="1" ht="20.25" customHeight="1" x14ac:dyDescent="0.15">
      <c r="B77" s="117" t="s">
        <v>160</v>
      </c>
      <c r="C77" s="64" t="s">
        <v>22</v>
      </c>
      <c r="D77" s="95"/>
      <c r="E77" s="96"/>
      <c r="F77" s="96">
        <v>1187</v>
      </c>
      <c r="G77" s="96">
        <v>569</v>
      </c>
      <c r="H77" s="96">
        <v>1433</v>
      </c>
      <c r="I77" s="96">
        <v>253</v>
      </c>
      <c r="J77" s="96">
        <v>875</v>
      </c>
      <c r="K77" s="97">
        <f t="shared" si="18"/>
        <v>4317</v>
      </c>
      <c r="M77" s="117" t="s">
        <v>160</v>
      </c>
      <c r="N77" s="113" t="s">
        <v>22</v>
      </c>
      <c r="O77" s="103"/>
      <c r="P77" s="103"/>
      <c r="Q77" s="14">
        <f>F77/要介護認定者数!F76</f>
        <v>19.783333333333335</v>
      </c>
      <c r="R77" s="14">
        <f>G77/要介護認定者数!G76</f>
        <v>10.537037037037036</v>
      </c>
      <c r="S77" s="14">
        <f>H77/要介護認定者数!H76</f>
        <v>25.589285714285715</v>
      </c>
      <c r="T77" s="14">
        <f>I77/要介護認定者数!I76</f>
        <v>7.0277777777777777</v>
      </c>
      <c r="U77" s="14">
        <f>J77/要介護認定者数!J76</f>
        <v>23.648648648648649</v>
      </c>
      <c r="V77" s="27">
        <f>K77/要介護認定者数!K76</f>
        <v>13.836538461538462</v>
      </c>
    </row>
    <row r="78" spans="2:22" s="11" customFormat="1" ht="20.25" customHeight="1" x14ac:dyDescent="0.15">
      <c r="B78" s="117" t="s">
        <v>160</v>
      </c>
      <c r="C78" s="114" t="s">
        <v>170</v>
      </c>
      <c r="D78" s="129"/>
      <c r="E78" s="130"/>
      <c r="F78" s="130">
        <f>SUM(F79:F83)</f>
        <v>63410</v>
      </c>
      <c r="G78" s="130">
        <f t="shared" ref="G78:K78" si="22">SUM(G79:G83)</f>
        <v>65295</v>
      </c>
      <c r="H78" s="130">
        <f t="shared" si="22"/>
        <v>66979</v>
      </c>
      <c r="I78" s="130">
        <f t="shared" si="22"/>
        <v>92022</v>
      </c>
      <c r="J78" s="130">
        <f t="shared" si="22"/>
        <v>83902</v>
      </c>
      <c r="K78" s="131">
        <f t="shared" si="22"/>
        <v>371608</v>
      </c>
      <c r="M78" s="117" t="s">
        <v>160</v>
      </c>
      <c r="N78" s="114" t="s">
        <v>170</v>
      </c>
      <c r="O78" s="136"/>
      <c r="P78" s="136"/>
      <c r="Q78" s="14">
        <f>F78/要介護認定者数!F77</f>
        <v>22.776580459770116</v>
      </c>
      <c r="R78" s="14">
        <f>G78/要介護認定者数!G77</f>
        <v>32.45278330019881</v>
      </c>
      <c r="S78" s="14">
        <f>H78/要介護認定者数!H77</f>
        <v>40.915699450213808</v>
      </c>
      <c r="T78" s="14">
        <f>I78/要介護認定者数!I77</f>
        <v>53.161178509532064</v>
      </c>
      <c r="U78" s="14">
        <f>J78/要介護認定者数!J77</f>
        <v>67.553945249597419</v>
      </c>
      <c r="V78" s="27">
        <f>K78/要介護認定者数!K77</f>
        <v>31.285401582758041</v>
      </c>
    </row>
    <row r="79" spans="2:22" s="11" customFormat="1" ht="20.25" customHeight="1" x14ac:dyDescent="0.15">
      <c r="B79" s="117" t="s">
        <v>160</v>
      </c>
      <c r="C79" s="64" t="s">
        <v>23</v>
      </c>
      <c r="D79" s="95"/>
      <c r="E79" s="96"/>
      <c r="F79" s="96">
        <v>42163</v>
      </c>
      <c r="G79" s="96">
        <v>40205</v>
      </c>
      <c r="H79" s="96">
        <v>37517</v>
      </c>
      <c r="I79" s="96">
        <v>55061</v>
      </c>
      <c r="J79" s="96">
        <v>49432</v>
      </c>
      <c r="K79" s="97">
        <f t="shared" si="18"/>
        <v>224378</v>
      </c>
      <c r="M79" s="117" t="s">
        <v>160</v>
      </c>
      <c r="N79" s="113" t="s">
        <v>23</v>
      </c>
      <c r="O79" s="103"/>
      <c r="P79" s="103"/>
      <c r="Q79" s="14">
        <f>F79/要介護認定者数!F78</f>
        <v>21.71112255406797</v>
      </c>
      <c r="R79" s="14">
        <f>G79/要介護認定者数!G78</f>
        <v>35.021777003484324</v>
      </c>
      <c r="S79" s="14">
        <f>H79/要介護認定者数!H78</f>
        <v>40.211146838156488</v>
      </c>
      <c r="T79" s="14">
        <f>I79/要介護認定者数!I78</f>
        <v>52.439047619047621</v>
      </c>
      <c r="U79" s="14">
        <f>J79/要介護認定者数!J78</f>
        <v>66.351677852348999</v>
      </c>
      <c r="V79" s="27">
        <f>K79/要介護認定者数!K78</f>
        <v>30.05330833110099</v>
      </c>
    </row>
    <row r="80" spans="2:22" s="11" customFormat="1" ht="20.25" customHeight="1" x14ac:dyDescent="0.15">
      <c r="B80" s="117" t="s">
        <v>160</v>
      </c>
      <c r="C80" s="64" t="s">
        <v>24</v>
      </c>
      <c r="D80" s="95"/>
      <c r="E80" s="96"/>
      <c r="F80" s="96">
        <v>2027</v>
      </c>
      <c r="G80" s="96">
        <v>1623</v>
      </c>
      <c r="H80" s="96">
        <v>2592</v>
      </c>
      <c r="I80" s="96">
        <v>3948</v>
      </c>
      <c r="J80" s="96">
        <v>4099</v>
      </c>
      <c r="K80" s="97">
        <f t="shared" si="18"/>
        <v>14289</v>
      </c>
      <c r="M80" s="117" t="s">
        <v>160</v>
      </c>
      <c r="N80" s="113" t="s">
        <v>24</v>
      </c>
      <c r="O80" s="103"/>
      <c r="P80" s="103"/>
      <c r="Q80" s="14">
        <f>F80/要介護認定者数!F79</f>
        <v>22.522222222222222</v>
      </c>
      <c r="R80" s="14">
        <f>G80/要介護認定者数!G79</f>
        <v>16.731958762886599</v>
      </c>
      <c r="S80" s="14">
        <f>H80/要介護認定者数!H79</f>
        <v>33.662337662337663</v>
      </c>
      <c r="T80" s="14">
        <f>I80/要介護認定者数!I79</f>
        <v>64.721311475409834</v>
      </c>
      <c r="U80" s="14">
        <f>J80/要介護認定者数!J79</f>
        <v>78.82692307692308</v>
      </c>
      <c r="V80" s="27">
        <f>K80/要介護認定者数!K79</f>
        <v>33.54225352112676</v>
      </c>
    </row>
    <row r="81" spans="2:23" s="11" customFormat="1" ht="20.25" customHeight="1" x14ac:dyDescent="0.15">
      <c r="B81" s="117" t="s">
        <v>160</v>
      </c>
      <c r="C81" s="64" t="s">
        <v>25</v>
      </c>
      <c r="D81" s="95"/>
      <c r="E81" s="96"/>
      <c r="F81" s="96">
        <v>5627</v>
      </c>
      <c r="G81" s="96">
        <v>11094</v>
      </c>
      <c r="H81" s="96">
        <v>9889</v>
      </c>
      <c r="I81" s="96">
        <v>9652</v>
      </c>
      <c r="J81" s="96">
        <v>11706</v>
      </c>
      <c r="K81" s="97">
        <f t="shared" si="18"/>
        <v>47968</v>
      </c>
      <c r="M81" s="117" t="s">
        <v>160</v>
      </c>
      <c r="N81" s="113" t="s">
        <v>25</v>
      </c>
      <c r="O81" s="103"/>
      <c r="P81" s="103"/>
      <c r="Q81" s="14">
        <f>F81/要介護認定者数!F80</f>
        <v>20.314079422382672</v>
      </c>
      <c r="R81" s="14">
        <f>G81/要介護認定者数!G80</f>
        <v>26.103529411764708</v>
      </c>
      <c r="S81" s="14">
        <f>H81/要介護認定者数!H80</f>
        <v>30.149390243902438</v>
      </c>
      <c r="T81" s="14">
        <f>I81/要介護認定者数!I80</f>
        <v>38.607999999999997</v>
      </c>
      <c r="U81" s="14">
        <f>J81/要介護認定者数!J80</f>
        <v>60.96875</v>
      </c>
      <c r="V81" s="27">
        <f>K81/要介護認定者数!K80</f>
        <v>29.683168316831683</v>
      </c>
    </row>
    <row r="82" spans="2:23" s="11" customFormat="1" ht="20.25" customHeight="1" x14ac:dyDescent="0.15">
      <c r="B82" s="117" t="s">
        <v>160</v>
      </c>
      <c r="C82" s="64" t="s">
        <v>26</v>
      </c>
      <c r="D82" s="95"/>
      <c r="E82" s="96"/>
      <c r="F82" s="96">
        <v>4900</v>
      </c>
      <c r="G82" s="96">
        <v>4858</v>
      </c>
      <c r="H82" s="96">
        <v>7147</v>
      </c>
      <c r="I82" s="96">
        <v>4540</v>
      </c>
      <c r="J82" s="96">
        <v>5947</v>
      </c>
      <c r="K82" s="97">
        <f t="shared" si="18"/>
        <v>27392</v>
      </c>
      <c r="M82" s="117" t="s">
        <v>160</v>
      </c>
      <c r="N82" s="113" t="s">
        <v>26</v>
      </c>
      <c r="O82" s="103"/>
      <c r="P82" s="103"/>
      <c r="Q82" s="14">
        <f>F82/要介護認定者数!F81</f>
        <v>26.630434782608695</v>
      </c>
      <c r="R82" s="14">
        <f>G82/要介護認定者数!G81</f>
        <v>27.76</v>
      </c>
      <c r="S82" s="14">
        <f>H82/要介護認定者数!H81</f>
        <v>49.631944444444443</v>
      </c>
      <c r="T82" s="14">
        <f>I82/要介護認定者数!I81</f>
        <v>31.310344827586206</v>
      </c>
      <c r="U82" s="14">
        <f>J82/要介護認定者数!J81</f>
        <v>54.559633027522935</v>
      </c>
      <c r="V82" s="27">
        <f>K82/要介護認定者数!K81</f>
        <v>28.803364879074657</v>
      </c>
    </row>
    <row r="83" spans="2:23" s="11" customFormat="1" ht="20.25" customHeight="1" x14ac:dyDescent="0.15">
      <c r="B83" s="117" t="s">
        <v>160</v>
      </c>
      <c r="C83" s="64" t="s">
        <v>27</v>
      </c>
      <c r="D83" s="95"/>
      <c r="E83" s="96"/>
      <c r="F83" s="96">
        <v>8693</v>
      </c>
      <c r="G83" s="96">
        <v>7515</v>
      </c>
      <c r="H83" s="96">
        <v>9834</v>
      </c>
      <c r="I83" s="96">
        <v>18821</v>
      </c>
      <c r="J83" s="96">
        <v>12718</v>
      </c>
      <c r="K83" s="97">
        <f t="shared" si="18"/>
        <v>57581</v>
      </c>
      <c r="M83" s="117" t="s">
        <v>160</v>
      </c>
      <c r="N83" s="113" t="s">
        <v>27</v>
      </c>
      <c r="O83" s="103"/>
      <c r="P83" s="103"/>
      <c r="Q83" s="14">
        <f>F83/要介護認定者数!F82</f>
        <v>29.872852233676976</v>
      </c>
      <c r="R83" s="14">
        <f>G83/要介護認定者数!G82</f>
        <v>45</v>
      </c>
      <c r="S83" s="14">
        <f>H83/要介護認定者数!H82</f>
        <v>63.445161290322581</v>
      </c>
      <c r="T83" s="14">
        <f>I83/要介護認定者数!I82</f>
        <v>83.648888888888891</v>
      </c>
      <c r="U83" s="14">
        <f>J83/要介護認定者数!J82</f>
        <v>88.319444444444443</v>
      </c>
      <c r="V83" s="27">
        <f>K83/要介護認定者数!K82</f>
        <v>40.578576462297391</v>
      </c>
    </row>
    <row r="84" spans="2:23" s="11" customFormat="1" ht="20.25" customHeight="1" x14ac:dyDescent="0.15">
      <c r="B84" s="117" t="s">
        <v>160</v>
      </c>
      <c r="C84" s="114" t="s">
        <v>171</v>
      </c>
      <c r="D84" s="129"/>
      <c r="E84" s="130"/>
      <c r="F84" s="130">
        <f>F85</f>
        <v>20579</v>
      </c>
      <c r="G84" s="130">
        <f t="shared" ref="G84:K84" si="23">G85</f>
        <v>26033</v>
      </c>
      <c r="H84" s="130">
        <f t="shared" si="23"/>
        <v>23538</v>
      </c>
      <c r="I84" s="130">
        <f t="shared" si="23"/>
        <v>30731</v>
      </c>
      <c r="J84" s="130">
        <f t="shared" si="23"/>
        <v>48086</v>
      </c>
      <c r="K84" s="131">
        <f t="shared" si="23"/>
        <v>148967</v>
      </c>
      <c r="M84" s="117" t="s">
        <v>160</v>
      </c>
      <c r="N84" s="114" t="s">
        <v>171</v>
      </c>
      <c r="O84" s="136"/>
      <c r="P84" s="136"/>
      <c r="Q84" s="14">
        <f>F84/要介護認定者数!F83</f>
        <v>16.937448559670781</v>
      </c>
      <c r="R84" s="14">
        <f>G84/要介護認定者数!G83</f>
        <v>25.903482587064676</v>
      </c>
      <c r="S84" s="14">
        <f>H84/要介護認定者数!H83</f>
        <v>32.243835616438353</v>
      </c>
      <c r="T84" s="14">
        <f>I84/要介護認定者数!I83</f>
        <v>37.159613059250304</v>
      </c>
      <c r="U84" s="14">
        <f>J84/要介護認定者数!J83</f>
        <v>80.411371237458198</v>
      </c>
      <c r="V84" s="27">
        <f>K84/要介護認定者数!K83</f>
        <v>26.079656862745097</v>
      </c>
    </row>
    <row r="85" spans="2:23" s="11" customFormat="1" ht="20.25" customHeight="1" x14ac:dyDescent="0.15">
      <c r="B85" s="117" t="s">
        <v>160</v>
      </c>
      <c r="C85" s="64" t="s">
        <v>28</v>
      </c>
      <c r="D85" s="95"/>
      <c r="E85" s="96"/>
      <c r="F85" s="96">
        <v>20579</v>
      </c>
      <c r="G85" s="96">
        <v>26033</v>
      </c>
      <c r="H85" s="96">
        <v>23538</v>
      </c>
      <c r="I85" s="96">
        <v>30731</v>
      </c>
      <c r="J85" s="96">
        <v>48086</v>
      </c>
      <c r="K85" s="97">
        <f t="shared" si="18"/>
        <v>148967</v>
      </c>
      <c r="M85" s="117" t="s">
        <v>160</v>
      </c>
      <c r="N85" s="113" t="s">
        <v>28</v>
      </c>
      <c r="O85" s="103"/>
      <c r="P85" s="103"/>
      <c r="Q85" s="14">
        <f>F85/要介護認定者数!F84</f>
        <v>16.937448559670781</v>
      </c>
      <c r="R85" s="14">
        <f>G85/要介護認定者数!G84</f>
        <v>25.903482587064676</v>
      </c>
      <c r="S85" s="14">
        <f>H85/要介護認定者数!H84</f>
        <v>32.243835616438353</v>
      </c>
      <c r="T85" s="14">
        <f>I85/要介護認定者数!I84</f>
        <v>37.159613059250304</v>
      </c>
      <c r="U85" s="14">
        <f>J85/要介護認定者数!J84</f>
        <v>80.411371237458198</v>
      </c>
      <c r="V85" s="27">
        <f>K85/要介護認定者数!K84</f>
        <v>26.079656862745097</v>
      </c>
    </row>
    <row r="86" spans="2:23" s="11" customFormat="1" ht="20.25" customHeight="1" x14ac:dyDescent="0.15">
      <c r="B86" s="117" t="s">
        <v>160</v>
      </c>
      <c r="C86" s="114" t="s">
        <v>172</v>
      </c>
      <c r="D86" s="129"/>
      <c r="E86" s="130"/>
      <c r="F86" s="130">
        <f>SUM(F87:F89)</f>
        <v>51395</v>
      </c>
      <c r="G86" s="130">
        <f t="shared" ref="G86:K86" si="24">SUM(G87:G89)</f>
        <v>70215</v>
      </c>
      <c r="H86" s="130">
        <f t="shared" si="24"/>
        <v>53924</v>
      </c>
      <c r="I86" s="130">
        <f t="shared" si="24"/>
        <v>95091</v>
      </c>
      <c r="J86" s="130">
        <f t="shared" si="24"/>
        <v>60096</v>
      </c>
      <c r="K86" s="131">
        <f t="shared" si="24"/>
        <v>330721</v>
      </c>
      <c r="M86" s="117" t="s">
        <v>160</v>
      </c>
      <c r="N86" s="114" t="s">
        <v>172</v>
      </c>
      <c r="O86" s="136"/>
      <c r="P86" s="136"/>
      <c r="Q86" s="14">
        <f>F86/要介護認定者数!F85</f>
        <v>25.39278656126482</v>
      </c>
      <c r="R86" s="14">
        <f>G86/要介護認定者数!G85</f>
        <v>40.586705202312139</v>
      </c>
      <c r="S86" s="14">
        <f>H86/要介護認定者数!H85</f>
        <v>39.620867009551802</v>
      </c>
      <c r="T86" s="14">
        <f>I86/要介護認定者数!I85</f>
        <v>63.948217888365839</v>
      </c>
      <c r="U86" s="14">
        <f>J86/要介護認定者数!J85</f>
        <v>68.05889014722537</v>
      </c>
      <c r="V86" s="27">
        <f>K86/要介護認定者数!K85</f>
        <v>28.424666953158575</v>
      </c>
    </row>
    <row r="87" spans="2:23" s="11" customFormat="1" ht="20.25" customHeight="1" x14ac:dyDescent="0.15">
      <c r="B87" s="117" t="s">
        <v>160</v>
      </c>
      <c r="C87" s="64" t="s">
        <v>29</v>
      </c>
      <c r="D87" s="95"/>
      <c r="E87" s="96"/>
      <c r="F87" s="96">
        <v>41397</v>
      </c>
      <c r="G87" s="96">
        <v>57388</v>
      </c>
      <c r="H87" s="96">
        <v>45405</v>
      </c>
      <c r="I87" s="96">
        <v>78060</v>
      </c>
      <c r="J87" s="96">
        <v>46504</v>
      </c>
      <c r="K87" s="97">
        <f t="shared" si="18"/>
        <v>268754</v>
      </c>
      <c r="M87" s="117" t="s">
        <v>160</v>
      </c>
      <c r="N87" s="113" t="s">
        <v>29</v>
      </c>
      <c r="O87" s="103"/>
      <c r="P87" s="103"/>
      <c r="Q87" s="14">
        <f>F87/要介護認定者数!F86</f>
        <v>27.056862745098041</v>
      </c>
      <c r="R87" s="14">
        <f>G87/要介護認定者数!G86</f>
        <v>41.950292397660817</v>
      </c>
      <c r="S87" s="14">
        <f>H87/要介護認定者数!H86</f>
        <v>42.041666666666664</v>
      </c>
      <c r="T87" s="14">
        <f>I87/要介護認定者数!I86</f>
        <v>67.119518486672405</v>
      </c>
      <c r="U87" s="14">
        <f>J87/要介護認定者数!J86</f>
        <v>69.099554234769684</v>
      </c>
      <c r="V87" s="27">
        <f>K87/要介護認定者数!K86</f>
        <v>29.74916980296657</v>
      </c>
    </row>
    <row r="88" spans="2:23" s="11" customFormat="1" ht="20.25" customHeight="1" x14ac:dyDescent="0.15">
      <c r="B88" s="117" t="s">
        <v>160</v>
      </c>
      <c r="C88" s="64" t="s">
        <v>30</v>
      </c>
      <c r="D88" s="95"/>
      <c r="E88" s="96"/>
      <c r="F88" s="96">
        <v>7828</v>
      </c>
      <c r="G88" s="96">
        <v>9819</v>
      </c>
      <c r="H88" s="96">
        <v>7702</v>
      </c>
      <c r="I88" s="96">
        <v>15541</v>
      </c>
      <c r="J88" s="96">
        <v>11454</v>
      </c>
      <c r="K88" s="97">
        <f t="shared" si="18"/>
        <v>52344</v>
      </c>
      <c r="M88" s="117" t="s">
        <v>160</v>
      </c>
      <c r="N88" s="113" t="s">
        <v>30</v>
      </c>
      <c r="O88" s="103"/>
      <c r="P88" s="103"/>
      <c r="Q88" s="14">
        <f>F88/要介護認定者数!F87</f>
        <v>20.332467532467533</v>
      </c>
      <c r="R88" s="14">
        <f>G88/要介護認定者数!G87</f>
        <v>35.705454545454543</v>
      </c>
      <c r="S88" s="14">
        <f>H88/要介護認定者数!H87</f>
        <v>34.850678733031671</v>
      </c>
      <c r="T88" s="14">
        <f>I88/要介護認定者数!I87</f>
        <v>59.31679389312977</v>
      </c>
      <c r="U88" s="14">
        <f>J88/要介護認定者数!J87</f>
        <v>68.178571428571431</v>
      </c>
      <c r="V88" s="27">
        <f>K88/要介護認定者数!K87</f>
        <v>25.250361794500723</v>
      </c>
    </row>
    <row r="89" spans="2:23" s="11" customFormat="1" ht="20.25" customHeight="1" x14ac:dyDescent="0.15">
      <c r="B89" s="117" t="s">
        <v>160</v>
      </c>
      <c r="C89" s="64" t="s">
        <v>31</v>
      </c>
      <c r="D89" s="95"/>
      <c r="E89" s="96"/>
      <c r="F89" s="96">
        <v>2170</v>
      </c>
      <c r="G89" s="96">
        <v>3008</v>
      </c>
      <c r="H89" s="96">
        <v>817</v>
      </c>
      <c r="I89" s="96">
        <v>1490</v>
      </c>
      <c r="J89" s="96">
        <v>2138</v>
      </c>
      <c r="K89" s="97">
        <f t="shared" si="18"/>
        <v>9623</v>
      </c>
      <c r="M89" s="117" t="s">
        <v>160</v>
      </c>
      <c r="N89" s="113" t="s">
        <v>31</v>
      </c>
      <c r="O89" s="103"/>
      <c r="P89" s="103"/>
      <c r="Q89" s="14">
        <f>F89/要介護認定者数!F88</f>
        <v>19.908256880733944</v>
      </c>
      <c r="R89" s="14">
        <f>G89/要介護認定者数!G88</f>
        <v>34.574712643678161</v>
      </c>
      <c r="S89" s="14">
        <f>H89/要介護認定者数!H88</f>
        <v>13.616666666666667</v>
      </c>
      <c r="T89" s="14">
        <f>I89/要介護認定者数!I88</f>
        <v>24.032258064516128</v>
      </c>
      <c r="U89" s="14">
        <f>J89/要介護認定者数!J88</f>
        <v>50.904761904761905</v>
      </c>
      <c r="V89" s="27">
        <f>K89/要介護認定者数!K88</f>
        <v>18.225378787878789</v>
      </c>
    </row>
    <row r="90" spans="2:23" s="11" customFormat="1" ht="20.25" customHeight="1" x14ac:dyDescent="0.15">
      <c r="B90" s="117" t="s">
        <v>160</v>
      </c>
      <c r="C90" s="114" t="s">
        <v>173</v>
      </c>
      <c r="D90" s="129"/>
      <c r="E90" s="130"/>
      <c r="F90" s="130">
        <f>F91</f>
        <v>17256</v>
      </c>
      <c r="G90" s="130">
        <f t="shared" ref="G90:K90" si="25">G91</f>
        <v>24748</v>
      </c>
      <c r="H90" s="130">
        <f t="shared" si="25"/>
        <v>27540</v>
      </c>
      <c r="I90" s="130">
        <f t="shared" si="25"/>
        <v>31309</v>
      </c>
      <c r="J90" s="130">
        <f t="shared" si="25"/>
        <v>41546</v>
      </c>
      <c r="K90" s="131">
        <f t="shared" si="25"/>
        <v>142399</v>
      </c>
      <c r="M90" s="117" t="s">
        <v>160</v>
      </c>
      <c r="N90" s="114" t="s">
        <v>173</v>
      </c>
      <c r="O90" s="136"/>
      <c r="P90" s="136"/>
      <c r="Q90" s="14">
        <f>F90/要介護認定者数!F89</f>
        <v>18.05020920502092</v>
      </c>
      <c r="R90" s="14">
        <f>G90/要介護認定者数!G89</f>
        <v>20.902027027027028</v>
      </c>
      <c r="S90" s="14">
        <f>H90/要介護認定者数!H89</f>
        <v>29.934782608695652</v>
      </c>
      <c r="T90" s="14">
        <f>I90/要介護認定者数!I89</f>
        <v>38.941542288557216</v>
      </c>
      <c r="U90" s="14">
        <f>J90/要介護認定者数!J89</f>
        <v>71.754749568221072</v>
      </c>
      <c r="V90" s="27">
        <f>K90/要介護認定者数!K89</f>
        <v>25.378542149349492</v>
      </c>
    </row>
    <row r="91" spans="2:23" s="11" customFormat="1" ht="20.25" customHeight="1" x14ac:dyDescent="0.15">
      <c r="B91" s="117" t="s">
        <v>160</v>
      </c>
      <c r="C91" s="64" t="s">
        <v>32</v>
      </c>
      <c r="D91" s="95"/>
      <c r="E91" s="96"/>
      <c r="F91" s="96">
        <v>17256</v>
      </c>
      <c r="G91" s="96">
        <v>24748</v>
      </c>
      <c r="H91" s="96">
        <v>27540</v>
      </c>
      <c r="I91" s="96">
        <v>31309</v>
      </c>
      <c r="J91" s="96">
        <v>41546</v>
      </c>
      <c r="K91" s="97">
        <f t="shared" si="18"/>
        <v>142399</v>
      </c>
      <c r="M91" s="117" t="s">
        <v>160</v>
      </c>
      <c r="N91" s="113" t="s">
        <v>32</v>
      </c>
      <c r="O91" s="103"/>
      <c r="P91" s="103"/>
      <c r="Q91" s="14">
        <f>F91/要介護認定者数!F90</f>
        <v>18.05020920502092</v>
      </c>
      <c r="R91" s="14">
        <f>G91/要介護認定者数!G90</f>
        <v>20.902027027027028</v>
      </c>
      <c r="S91" s="14">
        <f>H91/要介護認定者数!H90</f>
        <v>29.934782608695652</v>
      </c>
      <c r="T91" s="14">
        <f>I91/要介護認定者数!I90</f>
        <v>38.941542288557216</v>
      </c>
      <c r="U91" s="14">
        <f>J91/要介護認定者数!J90</f>
        <v>71.754749568221072</v>
      </c>
      <c r="V91" s="27">
        <f>K91/要介護認定者数!K90</f>
        <v>25.378542149349492</v>
      </c>
    </row>
    <row r="92" spans="2:23" s="11" customFormat="1" ht="20.25" customHeight="1" x14ac:dyDescent="0.15">
      <c r="B92" s="117" t="s">
        <v>160</v>
      </c>
      <c r="C92" s="114" t="s">
        <v>174</v>
      </c>
      <c r="D92" s="129"/>
      <c r="E92" s="130"/>
      <c r="F92" s="130">
        <f>SUM(F93:F94)</f>
        <v>11882</v>
      </c>
      <c r="G92" s="130">
        <f t="shared" ref="G92:K92" si="26">SUM(G93:G94)</f>
        <v>14168</v>
      </c>
      <c r="H92" s="130">
        <f t="shared" si="26"/>
        <v>17717</v>
      </c>
      <c r="I92" s="130">
        <f t="shared" si="26"/>
        <v>22403</v>
      </c>
      <c r="J92" s="130">
        <f t="shared" si="26"/>
        <v>18380</v>
      </c>
      <c r="K92" s="131">
        <f t="shared" si="26"/>
        <v>84550</v>
      </c>
      <c r="M92" s="117" t="s">
        <v>160</v>
      </c>
      <c r="N92" s="114" t="s">
        <v>174</v>
      </c>
      <c r="O92" s="136"/>
      <c r="P92" s="136"/>
      <c r="Q92" s="14">
        <f>F92/要介護認定者数!F91</f>
        <v>12.441884816753927</v>
      </c>
      <c r="R92" s="14">
        <f>G92/要介護認定者数!G91</f>
        <v>17.090470446320868</v>
      </c>
      <c r="S92" s="14">
        <f>H92/要介護認定者数!H91</f>
        <v>24.072010869565219</v>
      </c>
      <c r="T92" s="14">
        <f>I92/要介護認定者数!I91</f>
        <v>33.587706146926536</v>
      </c>
      <c r="U92" s="14">
        <f>J92/要介護認定者数!J91</f>
        <v>37.281947261663284</v>
      </c>
      <c r="V92" s="27">
        <f>K92/要介護認定者数!K91</f>
        <v>17.04293489215884</v>
      </c>
    </row>
    <row r="93" spans="2:23" s="11" customFormat="1" ht="20.25" customHeight="1" x14ac:dyDescent="0.15">
      <c r="B93" s="65" t="s">
        <v>160</v>
      </c>
      <c r="C93" s="64" t="s">
        <v>33</v>
      </c>
      <c r="D93" s="95"/>
      <c r="E93" s="96"/>
      <c r="F93" s="96">
        <v>9392</v>
      </c>
      <c r="G93" s="96">
        <v>12345</v>
      </c>
      <c r="H93" s="96">
        <v>13282</v>
      </c>
      <c r="I93" s="96">
        <v>20873</v>
      </c>
      <c r="J93" s="96">
        <v>16033</v>
      </c>
      <c r="K93" s="97">
        <f t="shared" si="18"/>
        <v>71925</v>
      </c>
      <c r="M93" s="117" t="s">
        <v>160</v>
      </c>
      <c r="N93" s="113" t="s">
        <v>33</v>
      </c>
      <c r="O93" s="103"/>
      <c r="P93" s="103"/>
      <c r="Q93" s="14">
        <f>F93/要介護認定者数!F92</f>
        <v>12.505992010652463</v>
      </c>
      <c r="R93" s="14">
        <f>G93/要介護認定者数!G92</f>
        <v>18.10117302052786</v>
      </c>
      <c r="S93" s="14">
        <f>H93/要介護認定者数!H92</f>
        <v>23.301754385964912</v>
      </c>
      <c r="T93" s="14">
        <f>I93/要介護認定者数!I92</f>
        <v>38.020036429872498</v>
      </c>
      <c r="U93" s="14">
        <f>J93/要介護認定者数!J92</f>
        <v>40.28391959798995</v>
      </c>
      <c r="V93" s="27">
        <f>K93/要介護認定者数!K92</f>
        <v>17.517048222113978</v>
      </c>
    </row>
    <row r="94" spans="2:23" s="11" customFormat="1" ht="20.25" customHeight="1" x14ac:dyDescent="0.15">
      <c r="B94" s="65" t="s">
        <v>160</v>
      </c>
      <c r="C94" s="64" t="s">
        <v>34</v>
      </c>
      <c r="D94" s="95"/>
      <c r="E94" s="96"/>
      <c r="F94" s="96">
        <v>2490</v>
      </c>
      <c r="G94" s="96">
        <v>1823</v>
      </c>
      <c r="H94" s="96">
        <v>4435</v>
      </c>
      <c r="I94" s="96">
        <v>1530</v>
      </c>
      <c r="J94" s="96">
        <v>2347</v>
      </c>
      <c r="K94" s="97">
        <f>SUM(D94:J94)</f>
        <v>12625</v>
      </c>
      <c r="M94" s="117" t="s">
        <v>160</v>
      </c>
      <c r="N94" s="113" t="s">
        <v>34</v>
      </c>
      <c r="O94" s="103"/>
      <c r="P94" s="103"/>
      <c r="Q94" s="14">
        <f>F94/要介護認定者数!F93</f>
        <v>12.205882352941176</v>
      </c>
      <c r="R94" s="14">
        <f>G94/要介護認定者数!G93</f>
        <v>12.401360544217686</v>
      </c>
      <c r="S94" s="14">
        <f>H94/要介護認定者数!H93</f>
        <v>26.716867469879517</v>
      </c>
      <c r="T94" s="14">
        <f>I94/要介護認定者数!I93</f>
        <v>12.966101694915254</v>
      </c>
      <c r="U94" s="14">
        <f>J94/要介護認定者数!J93</f>
        <v>24.705263157894738</v>
      </c>
      <c r="V94" s="27">
        <f>K94/要介護認定者数!K93</f>
        <v>14.76608187134503</v>
      </c>
    </row>
    <row r="95" spans="2:23" s="11" customFormat="1" ht="20.25" customHeight="1" x14ac:dyDescent="0.15">
      <c r="B95" s="65" t="s">
        <v>160</v>
      </c>
      <c r="C95" s="114" t="s">
        <v>82</v>
      </c>
      <c r="D95" s="129">
        <f>SUM(D51,D52,D62,D68,D73,D78,D84,D86,D90,D92)</f>
        <v>0</v>
      </c>
      <c r="E95" s="129">
        <f t="shared" ref="E95:J95" si="27">SUM(E51,E52,E62,E68,E73,E78,E84,E86,E90,E92)</f>
        <v>0</v>
      </c>
      <c r="F95" s="129">
        <f t="shared" si="27"/>
        <v>641760</v>
      </c>
      <c r="G95" s="129">
        <f t="shared" si="27"/>
        <v>721653</v>
      </c>
      <c r="H95" s="129">
        <f t="shared" si="27"/>
        <v>622429</v>
      </c>
      <c r="I95" s="129">
        <f t="shared" si="27"/>
        <v>846880</v>
      </c>
      <c r="J95" s="129">
        <f t="shared" si="27"/>
        <v>805317</v>
      </c>
      <c r="K95" s="131">
        <f>SUM(D95:J95)</f>
        <v>3638039</v>
      </c>
      <c r="M95" s="117" t="s">
        <v>160</v>
      </c>
      <c r="N95" s="114" t="s">
        <v>82</v>
      </c>
      <c r="O95" s="136"/>
      <c r="P95" s="136"/>
      <c r="Q95" s="14">
        <f>F95/要介護認定者数!F94</f>
        <v>28.887288440763413</v>
      </c>
      <c r="R95" s="14">
        <f>G95/要介護認定者数!G94</f>
        <v>37.582178939693783</v>
      </c>
      <c r="S95" s="14">
        <f>H95/要介護認定者数!H94</f>
        <v>43.508248287431847</v>
      </c>
      <c r="T95" s="14">
        <f>I95/要介護認定者数!I94</f>
        <v>60.211873444720936</v>
      </c>
      <c r="U95" s="14">
        <f>J95/要介護認定者数!J94</f>
        <v>79.529626703535456</v>
      </c>
      <c r="V95" s="27">
        <f>K95/要介護認定者数!K94</f>
        <v>32.679149524819003</v>
      </c>
    </row>
    <row r="96" spans="2:23" s="11" customFormat="1" ht="20.25" customHeight="1" thickBot="1" x14ac:dyDescent="0.2">
      <c r="B96" s="29" t="s">
        <v>160</v>
      </c>
      <c r="C96" s="132" t="s">
        <v>44</v>
      </c>
      <c r="D96" s="133">
        <v>334</v>
      </c>
      <c r="E96" s="134">
        <v>626</v>
      </c>
      <c r="F96" s="134">
        <v>45813307</v>
      </c>
      <c r="G96" s="134">
        <v>58072620</v>
      </c>
      <c r="H96" s="134">
        <v>53332614</v>
      </c>
      <c r="I96" s="134">
        <v>54265594</v>
      </c>
      <c r="J96" s="134">
        <v>53640499</v>
      </c>
      <c r="K96" s="135">
        <f>SUM(D96:J96)</f>
        <v>265125594</v>
      </c>
      <c r="M96" s="29" t="s">
        <v>160</v>
      </c>
      <c r="N96" s="132" t="s">
        <v>44</v>
      </c>
      <c r="O96" s="137"/>
      <c r="P96" s="137"/>
      <c r="Q96" s="14">
        <f>F96/要介護認定者数!F95</f>
        <v>36.364558346575819</v>
      </c>
      <c r="R96" s="14">
        <f>G96/要介護認定者数!G95</f>
        <v>52.659678941884728</v>
      </c>
      <c r="S96" s="14">
        <f>H96/要介護認定者数!H95</f>
        <v>64.089990770916856</v>
      </c>
      <c r="T96" s="14">
        <f>I96/要介護認定者数!I95</f>
        <v>70.982645969671324</v>
      </c>
      <c r="U96" s="14">
        <f>J96/要介護認定者数!J95</f>
        <v>89.27673700223356</v>
      </c>
      <c r="V96" s="27">
        <f>K96/要介護認定者数!K95</f>
        <v>41.952044470254265</v>
      </c>
      <c r="W96" s="11" t="s">
        <v>180</v>
      </c>
    </row>
    <row r="97" spans="2:22" ht="20.25" customHeight="1" thickTop="1" x14ac:dyDescent="0.15">
      <c r="B97" s="75" t="s">
        <v>134</v>
      </c>
      <c r="C97" s="124" t="s">
        <v>0</v>
      </c>
      <c r="D97" s="76">
        <v>4</v>
      </c>
      <c r="E97" s="76"/>
      <c r="F97" s="76">
        <v>335927</v>
      </c>
      <c r="G97" s="76">
        <v>338944</v>
      </c>
      <c r="H97" s="76">
        <v>262706</v>
      </c>
      <c r="I97" s="76">
        <v>359196</v>
      </c>
      <c r="J97" s="76">
        <v>371563</v>
      </c>
      <c r="K97" s="77">
        <v>1668340</v>
      </c>
      <c r="M97" s="75" t="s">
        <v>132</v>
      </c>
      <c r="N97" s="124" t="s">
        <v>0</v>
      </c>
      <c r="O97" s="78"/>
      <c r="P97" s="78"/>
      <c r="Q97" s="14">
        <f>F97/要介護認定者数!F96</f>
        <v>38.199567887195812</v>
      </c>
      <c r="R97" s="14">
        <f>G97/要介護認定者数!G96</f>
        <v>51.676170147888399</v>
      </c>
      <c r="S97" s="14">
        <f>H97/要介護認定者数!H96</f>
        <v>59.435746606334838</v>
      </c>
      <c r="T97" s="14">
        <f>I97/要介護認定者数!I96</f>
        <v>74.122162608336779</v>
      </c>
      <c r="U97" s="14">
        <f>J97/要介護認定者数!J96</f>
        <v>104.8132581100141</v>
      </c>
      <c r="V97" s="27">
        <f>K97/要介護認定者数!K96</f>
        <v>38.98810497534528</v>
      </c>
    </row>
    <row r="98" spans="2:22" s="11" customFormat="1" ht="20.25" customHeight="1" x14ac:dyDescent="0.15">
      <c r="B98" s="125" t="s">
        <v>132</v>
      </c>
      <c r="C98" s="122" t="s">
        <v>166</v>
      </c>
      <c r="D98" s="76"/>
      <c r="E98" s="76"/>
      <c r="F98" s="127">
        <f>SUM(F99:F107)</f>
        <v>37857</v>
      </c>
      <c r="G98" s="127">
        <f t="shared" ref="G98:K98" si="28">SUM(G99:G107)</f>
        <v>63380</v>
      </c>
      <c r="H98" s="127">
        <f t="shared" si="28"/>
        <v>72407</v>
      </c>
      <c r="I98" s="127">
        <f t="shared" si="28"/>
        <v>74528</v>
      </c>
      <c r="J98" s="127">
        <f t="shared" si="28"/>
        <v>54470</v>
      </c>
      <c r="K98" s="128">
        <f t="shared" si="28"/>
        <v>302642</v>
      </c>
      <c r="M98" s="125" t="s">
        <v>132</v>
      </c>
      <c r="N98" s="122" t="s">
        <v>166</v>
      </c>
      <c r="O98" s="78"/>
      <c r="P98" s="78"/>
      <c r="Q98" s="14">
        <f>F98/要介護認定者数!F97</f>
        <v>29.483644859813083</v>
      </c>
      <c r="R98" s="14">
        <f>G98/要介護認定者数!G97</f>
        <v>32.09113924050633</v>
      </c>
      <c r="S98" s="14">
        <f>H98/要介護認定者数!H97</f>
        <v>47.386780104712045</v>
      </c>
      <c r="T98" s="14">
        <f>I98/要介護認定者数!I97</f>
        <v>60.103225806451611</v>
      </c>
      <c r="U98" s="14">
        <f>J98/要介護認定者数!J97</f>
        <v>55.63840653728294</v>
      </c>
      <c r="V98" s="27">
        <f>K98/要介護認定者数!K97</f>
        <v>33.788321982806742</v>
      </c>
    </row>
    <row r="99" spans="2:22" ht="20.25" customHeight="1" x14ac:dyDescent="0.15">
      <c r="B99" s="28" t="s">
        <v>134</v>
      </c>
      <c r="C99" s="121" t="s">
        <v>1</v>
      </c>
      <c r="D99" s="4"/>
      <c r="E99" s="4"/>
      <c r="F99" s="4">
        <v>9240</v>
      </c>
      <c r="G99" s="4">
        <v>17204</v>
      </c>
      <c r="H99" s="4">
        <v>17994</v>
      </c>
      <c r="I99" s="4">
        <v>25251</v>
      </c>
      <c r="J99" s="4">
        <v>12919</v>
      </c>
      <c r="K99" s="23">
        <v>82608</v>
      </c>
      <c r="M99" s="117" t="s">
        <v>132</v>
      </c>
      <c r="N99" s="121" t="s">
        <v>1</v>
      </c>
      <c r="O99" s="12"/>
      <c r="P99" s="12"/>
      <c r="Q99" s="14">
        <f>F99/要介護認定者数!F98</f>
        <v>34.477611940298509</v>
      </c>
      <c r="R99" s="14">
        <f>G99/要介護認定者数!G98</f>
        <v>39.824074074074076</v>
      </c>
      <c r="S99" s="14">
        <f>H99/要介護認定者数!H98</f>
        <v>56.763406940063092</v>
      </c>
      <c r="T99" s="14">
        <f>I99/要介護認定者数!I98</f>
        <v>88.290209790209786</v>
      </c>
      <c r="U99" s="14">
        <f>J99/要介護認定者数!J98</f>
        <v>52.730612244897962</v>
      </c>
      <c r="V99" s="27">
        <f>K99/要介護認定者数!K98</f>
        <v>44.628849270664503</v>
      </c>
    </row>
    <row r="100" spans="2:22" ht="20.25" customHeight="1" x14ac:dyDescent="0.15">
      <c r="B100" s="28" t="s">
        <v>134</v>
      </c>
      <c r="C100" s="121" t="s">
        <v>2</v>
      </c>
      <c r="D100" s="4"/>
      <c r="E100" s="4"/>
      <c r="F100" s="4">
        <v>1544</v>
      </c>
      <c r="G100" s="4">
        <v>2103</v>
      </c>
      <c r="H100" s="4">
        <v>3803</v>
      </c>
      <c r="I100" s="4">
        <v>9472</v>
      </c>
      <c r="J100" s="4">
        <v>6447</v>
      </c>
      <c r="K100" s="23">
        <v>23369</v>
      </c>
      <c r="M100" s="117" t="s">
        <v>132</v>
      </c>
      <c r="N100" s="121" t="s">
        <v>2</v>
      </c>
      <c r="O100" s="12"/>
      <c r="P100" s="12"/>
      <c r="Q100" s="14">
        <f>F100/要介護認定者数!F99</f>
        <v>21.746478873239436</v>
      </c>
      <c r="R100" s="14">
        <f>G100/要介護認定者数!G99</f>
        <v>13.226415094339623</v>
      </c>
      <c r="S100" s="14">
        <f>H100/要介護認定者数!H99</f>
        <v>34.889908256880737</v>
      </c>
      <c r="T100" s="14">
        <f>I100/要介護認定者数!I99</f>
        <v>128</v>
      </c>
      <c r="U100" s="14">
        <f>J100/要介護認定者数!J99</f>
        <v>105.68852459016394</v>
      </c>
      <c r="V100" s="27">
        <f>K100/要介護認定者数!K99</f>
        <v>37.570739549839232</v>
      </c>
    </row>
    <row r="101" spans="2:22" ht="20.25" customHeight="1" x14ac:dyDescent="0.15">
      <c r="B101" s="28" t="s">
        <v>134</v>
      </c>
      <c r="C101" s="121" t="s">
        <v>3</v>
      </c>
      <c r="D101" s="4"/>
      <c r="E101" s="4"/>
      <c r="F101" s="4">
        <v>310</v>
      </c>
      <c r="G101" s="4">
        <v>228</v>
      </c>
      <c r="H101" s="4">
        <v>1958</v>
      </c>
      <c r="I101" s="4">
        <v>1059</v>
      </c>
      <c r="J101" s="4">
        <v>616</v>
      </c>
      <c r="K101" s="23">
        <v>4171</v>
      </c>
      <c r="M101" s="117" t="s">
        <v>132</v>
      </c>
      <c r="N101" s="121" t="s">
        <v>3</v>
      </c>
      <c r="O101" s="12"/>
      <c r="P101" s="12"/>
      <c r="Q101" s="14">
        <f>F101/要介護認定者数!F100</f>
        <v>12.916666666666666</v>
      </c>
      <c r="R101" s="14">
        <f>G101/要介護認定者数!G100</f>
        <v>7.6</v>
      </c>
      <c r="S101" s="14">
        <f>H101/要介護認定者数!H100</f>
        <v>65.266666666666666</v>
      </c>
      <c r="T101" s="14">
        <f>I101/要介護認定者数!I100</f>
        <v>75.642857142857139</v>
      </c>
      <c r="U101" s="14">
        <f>J101/要介護認定者数!J100</f>
        <v>32.421052631578945</v>
      </c>
      <c r="V101" s="27">
        <f>K101/要介護認定者数!K100</f>
        <v>24.25</v>
      </c>
    </row>
    <row r="102" spans="2:22" ht="20.25" customHeight="1" x14ac:dyDescent="0.15">
      <c r="B102" s="28" t="s">
        <v>134</v>
      </c>
      <c r="C102" s="121" t="s">
        <v>4</v>
      </c>
      <c r="D102" s="4"/>
      <c r="E102" s="4"/>
      <c r="F102" s="4">
        <v>9603</v>
      </c>
      <c r="G102" s="4">
        <v>7469</v>
      </c>
      <c r="H102" s="4">
        <v>3543</v>
      </c>
      <c r="I102" s="4">
        <v>8207</v>
      </c>
      <c r="J102" s="4">
        <v>4981</v>
      </c>
      <c r="K102" s="23">
        <v>33803</v>
      </c>
      <c r="M102" s="117" t="s">
        <v>132</v>
      </c>
      <c r="N102" s="121" t="s">
        <v>4</v>
      </c>
      <c r="O102" s="12"/>
      <c r="P102" s="12"/>
      <c r="Q102" s="14">
        <f>F102/要介護認定者数!F101</f>
        <v>57.160714285714285</v>
      </c>
      <c r="R102" s="14">
        <f>G102/要介護認定者数!G101</f>
        <v>59.277777777777779</v>
      </c>
      <c r="S102" s="14">
        <f>H102/要介護認定者数!H101</f>
        <v>41.197674418604649</v>
      </c>
      <c r="T102" s="14">
        <f>I102/要介護認定者数!I101</f>
        <v>97.702380952380949</v>
      </c>
      <c r="U102" s="14">
        <f>J102/要介護認定者数!J101</f>
        <v>87.385964912280699</v>
      </c>
      <c r="V102" s="27">
        <f>K102/要介護認定者数!K101</f>
        <v>48.015625</v>
      </c>
    </row>
    <row r="103" spans="2:22" ht="20.25" customHeight="1" x14ac:dyDescent="0.15">
      <c r="B103" s="28" t="s">
        <v>134</v>
      </c>
      <c r="C103" s="121" t="s">
        <v>5</v>
      </c>
      <c r="D103" s="4"/>
      <c r="E103" s="4"/>
      <c r="F103" s="4">
        <v>752</v>
      </c>
      <c r="G103" s="4">
        <v>2877</v>
      </c>
      <c r="H103" s="4">
        <v>3437</v>
      </c>
      <c r="I103" s="4">
        <v>3153</v>
      </c>
      <c r="J103" s="4">
        <v>4521</v>
      </c>
      <c r="K103" s="23">
        <v>14740</v>
      </c>
      <c r="M103" s="117" t="s">
        <v>132</v>
      </c>
      <c r="N103" s="121" t="s">
        <v>5</v>
      </c>
      <c r="O103" s="12"/>
      <c r="P103" s="12"/>
      <c r="Q103" s="14">
        <f>F103/要介護認定者数!F102</f>
        <v>11.058823529411764</v>
      </c>
      <c r="R103" s="14">
        <f>G103/要介護認定者数!G102</f>
        <v>19.18</v>
      </c>
      <c r="S103" s="14">
        <f>H103/要介護認定者数!H102</f>
        <v>26.8515625</v>
      </c>
      <c r="T103" s="14">
        <f>I103/要介護認定者数!I102</f>
        <v>35.426966292134829</v>
      </c>
      <c r="U103" s="14">
        <f>J103/要介護認定者数!J102</f>
        <v>77.948275862068968</v>
      </c>
      <c r="V103" s="27">
        <f>K103/要介護認定者数!K102</f>
        <v>23.396825396825395</v>
      </c>
    </row>
    <row r="104" spans="2:22" ht="20.25" customHeight="1" x14ac:dyDescent="0.15">
      <c r="B104" s="28" t="s">
        <v>134</v>
      </c>
      <c r="C104" s="121" t="s">
        <v>6</v>
      </c>
      <c r="D104" s="4"/>
      <c r="E104" s="4"/>
      <c r="F104" s="4">
        <v>5302</v>
      </c>
      <c r="G104" s="4">
        <v>13558</v>
      </c>
      <c r="H104" s="4">
        <v>22651</v>
      </c>
      <c r="I104" s="4">
        <v>13327</v>
      </c>
      <c r="J104" s="4">
        <v>11741</v>
      </c>
      <c r="K104" s="23">
        <v>66579</v>
      </c>
      <c r="M104" s="117" t="s">
        <v>132</v>
      </c>
      <c r="N104" s="121" t="s">
        <v>6</v>
      </c>
      <c r="O104" s="12"/>
      <c r="P104" s="12"/>
      <c r="Q104" s="14">
        <f>F104/要介護認定者数!F103</f>
        <v>34.428571428571431</v>
      </c>
      <c r="R104" s="14">
        <f>G104/要介護認定者数!G103</f>
        <v>41.084848484848486</v>
      </c>
      <c r="S104" s="14">
        <f>H104/要介護認定者数!H103</f>
        <v>74.265573770491798</v>
      </c>
      <c r="T104" s="14">
        <f>I104/要介護認定者数!I103</f>
        <v>55.995798319327733</v>
      </c>
      <c r="U104" s="14">
        <f>J104/要介護認定者数!J103</f>
        <v>67.477011494252878</v>
      </c>
      <c r="V104" s="27">
        <f>K104/要介護認定者数!K103</f>
        <v>43.715692711753121</v>
      </c>
    </row>
    <row r="105" spans="2:22" ht="20.25" customHeight="1" x14ac:dyDescent="0.15">
      <c r="B105" s="28" t="s">
        <v>134</v>
      </c>
      <c r="C105" s="121" t="s">
        <v>7</v>
      </c>
      <c r="D105" s="4"/>
      <c r="E105" s="4"/>
      <c r="F105" s="4">
        <v>1850</v>
      </c>
      <c r="G105" s="4">
        <v>2328</v>
      </c>
      <c r="H105" s="4">
        <v>2169</v>
      </c>
      <c r="I105" s="4">
        <v>1307</v>
      </c>
      <c r="J105" s="4">
        <v>2801</v>
      </c>
      <c r="K105" s="23">
        <v>10455</v>
      </c>
      <c r="M105" s="117" t="s">
        <v>132</v>
      </c>
      <c r="N105" s="121" t="s">
        <v>7</v>
      </c>
      <c r="O105" s="12"/>
      <c r="P105" s="12"/>
      <c r="Q105" s="14">
        <f>F105/要介護認定者数!F104</f>
        <v>24.025974025974026</v>
      </c>
      <c r="R105" s="14">
        <f>G105/要介護認定者数!G104</f>
        <v>17.770992366412212</v>
      </c>
      <c r="S105" s="14">
        <f>H105/要介護認定者数!H104</f>
        <v>21.264705882352942</v>
      </c>
      <c r="T105" s="14">
        <f>I105/要介護認定者数!I104</f>
        <v>17.426666666666666</v>
      </c>
      <c r="U105" s="14">
        <f>J105/要介護認定者数!J104</f>
        <v>56.02</v>
      </c>
      <c r="V105" s="27">
        <f>K105/要介護認定者数!K104</f>
        <v>19.726415094339622</v>
      </c>
    </row>
    <row r="106" spans="2:22" ht="20.25" customHeight="1" x14ac:dyDescent="0.15">
      <c r="B106" s="28" t="s">
        <v>134</v>
      </c>
      <c r="C106" s="121" t="s">
        <v>8</v>
      </c>
      <c r="D106" s="4"/>
      <c r="E106" s="4"/>
      <c r="F106" s="4">
        <v>6637</v>
      </c>
      <c r="G106" s="4">
        <v>11874</v>
      </c>
      <c r="H106" s="4">
        <v>8551</v>
      </c>
      <c r="I106" s="4">
        <v>7636</v>
      </c>
      <c r="J106" s="4">
        <v>5462</v>
      </c>
      <c r="K106" s="23">
        <v>40160</v>
      </c>
      <c r="M106" s="117" t="s">
        <v>132</v>
      </c>
      <c r="N106" s="121" t="s">
        <v>8</v>
      </c>
      <c r="O106" s="12"/>
      <c r="P106" s="12"/>
      <c r="Q106" s="14">
        <f>F106/要介護認定者数!F105</f>
        <v>23.045138888888889</v>
      </c>
      <c r="R106" s="14">
        <f>G106/要介護認定者数!G105</f>
        <v>32.89196675900277</v>
      </c>
      <c r="S106" s="14">
        <f>H106/要介護認定者数!H105</f>
        <v>33.27237354085603</v>
      </c>
      <c r="T106" s="14">
        <f>I106/要介護認定者数!I105</f>
        <v>31.94979079497908</v>
      </c>
      <c r="U106" s="14">
        <f>J106/要介護認定者数!J105</f>
        <v>30.344444444444445</v>
      </c>
      <c r="V106" s="27">
        <f>K106/要介護認定者数!K105</f>
        <v>22.650874224478287</v>
      </c>
    </row>
    <row r="107" spans="2:22" ht="20.25" customHeight="1" x14ac:dyDescent="0.15">
      <c r="B107" s="28" t="s">
        <v>134</v>
      </c>
      <c r="C107" s="121" t="s">
        <v>9</v>
      </c>
      <c r="D107" s="4"/>
      <c r="E107" s="4"/>
      <c r="F107" s="4">
        <v>2619</v>
      </c>
      <c r="G107" s="4">
        <v>5739</v>
      </c>
      <c r="H107" s="4">
        <v>8301</v>
      </c>
      <c r="I107" s="4">
        <v>5116</v>
      </c>
      <c r="J107" s="4">
        <v>4982</v>
      </c>
      <c r="K107" s="23">
        <v>26757</v>
      </c>
      <c r="M107" s="117" t="s">
        <v>132</v>
      </c>
      <c r="N107" s="121" t="s">
        <v>9</v>
      </c>
      <c r="O107" s="12"/>
      <c r="P107" s="12"/>
      <c r="Q107" s="14">
        <f>F107/要介護認定者数!F106</f>
        <v>15.77710843373494</v>
      </c>
      <c r="R107" s="14">
        <f>G107/要介護認定者数!G106</f>
        <v>22.41796875</v>
      </c>
      <c r="S107" s="14">
        <f>H107/要介護認定者数!H106</f>
        <v>42.788659793814432</v>
      </c>
      <c r="T107" s="14">
        <f>I107/要介護認定者数!I106</f>
        <v>36.283687943262414</v>
      </c>
      <c r="U107" s="14">
        <f>J107/要介護認定者数!J106</f>
        <v>36.903703703703705</v>
      </c>
      <c r="V107" s="27">
        <f>K107/要介護認定者数!K106</f>
        <v>23.2265625</v>
      </c>
    </row>
    <row r="108" spans="2:22" s="11" customFormat="1" ht="20.25" customHeight="1" x14ac:dyDescent="0.15">
      <c r="B108" s="125" t="s">
        <v>132</v>
      </c>
      <c r="C108" s="122" t="s">
        <v>167</v>
      </c>
      <c r="D108" s="4"/>
      <c r="E108" s="4"/>
      <c r="F108" s="130">
        <f>SUM(F109:F113)</f>
        <v>53288</v>
      </c>
      <c r="G108" s="130">
        <f t="shared" ref="G108:K108" si="29">SUM(G109:G113)</f>
        <v>62055</v>
      </c>
      <c r="H108" s="130">
        <f t="shared" si="29"/>
        <v>56007</v>
      </c>
      <c r="I108" s="130">
        <f t="shared" si="29"/>
        <v>62534</v>
      </c>
      <c r="J108" s="130">
        <f t="shared" si="29"/>
        <v>85253</v>
      </c>
      <c r="K108" s="131">
        <f t="shared" si="29"/>
        <v>319137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31.290663534938343</v>
      </c>
      <c r="R108" s="14">
        <f>G108/要介護認定者数!G107</f>
        <v>40.2431906614786</v>
      </c>
      <c r="S108" s="14">
        <f>H108/要介護認定者数!H107</f>
        <v>50.185483870967744</v>
      </c>
      <c r="T108" s="14">
        <f>I108/要介護認定者数!I107</f>
        <v>61.914851485148517</v>
      </c>
      <c r="U108" s="14">
        <f>J108/要介護認定者数!J107</f>
        <v>105.90434782608696</v>
      </c>
      <c r="V108" s="27">
        <f>K108/要介護認定者数!K107</f>
        <v>39.673918448533065</v>
      </c>
    </row>
    <row r="109" spans="2:22" ht="20.25" customHeight="1" x14ac:dyDescent="0.15">
      <c r="B109" s="28" t="s">
        <v>134</v>
      </c>
      <c r="C109" s="121" t="s">
        <v>10</v>
      </c>
      <c r="D109" s="4"/>
      <c r="E109" s="4"/>
      <c r="F109" s="4">
        <v>29649</v>
      </c>
      <c r="G109" s="4">
        <v>24629</v>
      </c>
      <c r="H109" s="4">
        <v>23485</v>
      </c>
      <c r="I109" s="4">
        <v>29969</v>
      </c>
      <c r="J109" s="4">
        <v>28659</v>
      </c>
      <c r="K109" s="23">
        <v>136391</v>
      </c>
      <c r="M109" s="117" t="s">
        <v>132</v>
      </c>
      <c r="N109" s="121" t="s">
        <v>10</v>
      </c>
      <c r="O109" s="12"/>
      <c r="P109" s="12"/>
      <c r="Q109" s="14">
        <f>F109/要介護認定者数!F108</f>
        <v>44.990895295902881</v>
      </c>
      <c r="R109" s="14">
        <f>G109/要介護認定者数!G108</f>
        <v>48.292156862745095</v>
      </c>
      <c r="S109" s="14">
        <f>H109/要介護認定者数!H108</f>
        <v>64.519230769230774</v>
      </c>
      <c r="T109" s="14">
        <f>I109/要介護認定者数!I108</f>
        <v>83.24722222222222</v>
      </c>
      <c r="U109" s="14">
        <f>J109/要介護認定者数!J108</f>
        <v>94.27302631578948</v>
      </c>
      <c r="V109" s="27">
        <f>K109/要介護認定者数!K108</f>
        <v>45.222480106100797</v>
      </c>
    </row>
    <row r="110" spans="2:22" ht="20.25" customHeight="1" x14ac:dyDescent="0.15">
      <c r="B110" s="28" t="s">
        <v>134</v>
      </c>
      <c r="C110" s="121" t="s">
        <v>11</v>
      </c>
      <c r="D110" s="4"/>
      <c r="E110" s="4"/>
      <c r="F110" s="4">
        <v>13364</v>
      </c>
      <c r="G110" s="4">
        <v>22304</v>
      </c>
      <c r="H110" s="4">
        <v>18359</v>
      </c>
      <c r="I110" s="4">
        <v>16852</v>
      </c>
      <c r="J110" s="4">
        <v>34581</v>
      </c>
      <c r="K110" s="23">
        <v>105460</v>
      </c>
      <c r="M110" s="117" t="s">
        <v>132</v>
      </c>
      <c r="N110" s="121" t="s">
        <v>11</v>
      </c>
      <c r="O110" s="12"/>
      <c r="P110" s="12"/>
      <c r="Q110" s="14">
        <f>F110/要介護認定者数!F109</f>
        <v>26.674650698602793</v>
      </c>
      <c r="R110" s="14">
        <f>G110/要介護認定者数!G109</f>
        <v>51.155963302752291</v>
      </c>
      <c r="S110" s="14">
        <f>H110/要介護認定者数!H109</f>
        <v>59.607142857142854</v>
      </c>
      <c r="T110" s="14">
        <f>I110/要介護認定者数!I109</f>
        <v>60.618705035971225</v>
      </c>
      <c r="U110" s="14">
        <f>J110/要介護認定者数!J109</f>
        <v>162.35211267605635</v>
      </c>
      <c r="V110" s="27">
        <f>K110/要介護認定者数!K109</f>
        <v>45.535405872193436</v>
      </c>
    </row>
    <row r="111" spans="2:22" ht="20.25" customHeight="1" x14ac:dyDescent="0.15">
      <c r="B111" s="28" t="s">
        <v>134</v>
      </c>
      <c r="C111" s="121" t="s">
        <v>12</v>
      </c>
      <c r="D111" s="4"/>
      <c r="E111" s="4"/>
      <c r="F111" s="4">
        <v>3179</v>
      </c>
      <c r="G111" s="4">
        <v>3075</v>
      </c>
      <c r="H111" s="4">
        <v>3589</v>
      </c>
      <c r="I111" s="4">
        <v>2444</v>
      </c>
      <c r="J111" s="4">
        <v>6423</v>
      </c>
      <c r="K111" s="23">
        <v>18710</v>
      </c>
      <c r="M111" s="117" t="s">
        <v>132</v>
      </c>
      <c r="N111" s="121" t="s">
        <v>12</v>
      </c>
      <c r="O111" s="12"/>
      <c r="P111" s="12"/>
      <c r="Q111" s="14">
        <f>F111/要介護認定者数!F110</f>
        <v>17.277173913043477</v>
      </c>
      <c r="R111" s="14">
        <f>G111/要介護認定者数!G110</f>
        <v>17.672413793103448</v>
      </c>
      <c r="S111" s="14">
        <f>H111/要介護認定者数!H110</f>
        <v>26.984962406015036</v>
      </c>
      <c r="T111" s="14">
        <f>I111/要介護認定者数!I110</f>
        <v>22.62962962962963</v>
      </c>
      <c r="U111" s="14">
        <f>J111/要介護認定者数!J110</f>
        <v>68.329787234042556</v>
      </c>
      <c r="V111" s="27">
        <f>K111/要介護認定者数!K110</f>
        <v>21.530494821634061</v>
      </c>
    </row>
    <row r="112" spans="2:22" ht="20.25" customHeight="1" x14ac:dyDescent="0.15">
      <c r="B112" s="28" t="s">
        <v>134</v>
      </c>
      <c r="C112" s="121" t="s">
        <v>13</v>
      </c>
      <c r="D112" s="4"/>
      <c r="E112" s="4"/>
      <c r="F112" s="4">
        <v>3919</v>
      </c>
      <c r="G112" s="4">
        <v>5919</v>
      </c>
      <c r="H112" s="4">
        <v>7608</v>
      </c>
      <c r="I112" s="4">
        <v>6129</v>
      </c>
      <c r="J112" s="4">
        <v>8171</v>
      </c>
      <c r="K112" s="23">
        <v>31746</v>
      </c>
      <c r="M112" s="117" t="s">
        <v>132</v>
      </c>
      <c r="N112" s="121" t="s">
        <v>13</v>
      </c>
      <c r="O112" s="12"/>
      <c r="P112" s="12"/>
      <c r="Q112" s="14">
        <f>F112/要介護認定者数!F111</f>
        <v>26.842465753424658</v>
      </c>
      <c r="R112" s="14">
        <f>G112/要介護認定者数!G111</f>
        <v>25.294871794871796</v>
      </c>
      <c r="S112" s="14">
        <f>H112/要介護認定者数!H111</f>
        <v>44.491228070175438</v>
      </c>
      <c r="T112" s="14">
        <f>I112/要介護認定者数!I111</f>
        <v>53.295652173913041</v>
      </c>
      <c r="U112" s="14">
        <f>J112/要介護認定者数!J111</f>
        <v>85.114583333333329</v>
      </c>
      <c r="V112" s="27">
        <f>K112/要介護認定者数!K111</f>
        <v>36.157175398633257</v>
      </c>
    </row>
    <row r="113" spans="2:22" ht="20.25" customHeight="1" x14ac:dyDescent="0.15">
      <c r="B113" s="28" t="s">
        <v>134</v>
      </c>
      <c r="C113" s="121" t="s">
        <v>14</v>
      </c>
      <c r="D113" s="4"/>
      <c r="E113" s="4"/>
      <c r="F113" s="4">
        <v>3177</v>
      </c>
      <c r="G113" s="4">
        <v>6128</v>
      </c>
      <c r="H113" s="4">
        <v>2966</v>
      </c>
      <c r="I113" s="4">
        <v>7140</v>
      </c>
      <c r="J113" s="4">
        <v>7419</v>
      </c>
      <c r="K113" s="23">
        <v>26830</v>
      </c>
      <c r="M113" s="117" t="s">
        <v>132</v>
      </c>
      <c r="N113" s="121" t="s">
        <v>14</v>
      </c>
      <c r="O113" s="12"/>
      <c r="P113" s="12"/>
      <c r="Q113" s="14">
        <f>F113/要介護認定者数!F112</f>
        <v>14.915492957746478</v>
      </c>
      <c r="R113" s="14">
        <f>G113/要介護認定者数!G112</f>
        <v>32.595744680851062</v>
      </c>
      <c r="S113" s="14">
        <f>H113/要介護認定者数!H112</f>
        <v>21.185714285714287</v>
      </c>
      <c r="T113" s="14">
        <f>I113/要介護認定者数!I112</f>
        <v>47.919463087248324</v>
      </c>
      <c r="U113" s="14">
        <f>J113/要介護認定者数!J112</f>
        <v>75.704081632653057</v>
      </c>
      <c r="V113" s="27">
        <f>K113/要介護認定者数!K112</f>
        <v>27.803108808290155</v>
      </c>
    </row>
    <row r="114" spans="2:22" s="11" customFormat="1" ht="20.25" customHeight="1" x14ac:dyDescent="0.15">
      <c r="B114" s="125" t="s">
        <v>132</v>
      </c>
      <c r="C114" s="122" t="s">
        <v>168</v>
      </c>
      <c r="D114" s="4"/>
      <c r="E114" s="4"/>
      <c r="F114" s="130">
        <f>SUM(F115:F118)</f>
        <v>39208</v>
      </c>
      <c r="G114" s="130">
        <f t="shared" ref="G114:K114" si="30">SUM(G115:G118)</f>
        <v>49734</v>
      </c>
      <c r="H114" s="130">
        <f t="shared" si="30"/>
        <v>49805</v>
      </c>
      <c r="I114" s="130">
        <f t="shared" si="30"/>
        <v>43067</v>
      </c>
      <c r="J114" s="130">
        <f t="shared" si="30"/>
        <v>37660</v>
      </c>
      <c r="K114" s="131">
        <f t="shared" si="30"/>
        <v>219474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27.72842998585573</v>
      </c>
      <c r="R114" s="14">
        <f>G114/要介護認定者数!G113</f>
        <v>32.784442979564929</v>
      </c>
      <c r="S114" s="14">
        <f>H114/要介護認定者数!H113</f>
        <v>48.44844357976654</v>
      </c>
      <c r="T114" s="14">
        <f>I114/要介護認定者数!I113</f>
        <v>47.016375545851531</v>
      </c>
      <c r="U114" s="14">
        <f>J114/要介護認定者数!J113</f>
        <v>54.343434343434346</v>
      </c>
      <c r="V114" s="27">
        <f>K114/要介護認定者数!K113</f>
        <v>28.80236220472441</v>
      </c>
    </row>
    <row r="115" spans="2:22" ht="20.25" customHeight="1" x14ac:dyDescent="0.15">
      <c r="B115" s="28" t="s">
        <v>134</v>
      </c>
      <c r="C115" s="121" t="s">
        <v>15</v>
      </c>
      <c r="D115" s="4"/>
      <c r="E115" s="4"/>
      <c r="F115" s="4">
        <v>16549</v>
      </c>
      <c r="G115" s="4">
        <v>17270</v>
      </c>
      <c r="H115" s="4">
        <v>17983</v>
      </c>
      <c r="I115" s="4">
        <v>18719</v>
      </c>
      <c r="J115" s="4">
        <v>15127</v>
      </c>
      <c r="K115" s="23">
        <v>85648</v>
      </c>
      <c r="M115" s="117" t="s">
        <v>132</v>
      </c>
      <c r="N115" s="121" t="s">
        <v>15</v>
      </c>
      <c r="O115" s="12"/>
      <c r="P115" s="12"/>
      <c r="Q115" s="14">
        <f>F115/要介護認定者数!F114</f>
        <v>28.68110918544194</v>
      </c>
      <c r="R115" s="14">
        <f>G115/要介護認定者数!G114</f>
        <v>34.471057884231534</v>
      </c>
      <c r="S115" s="14">
        <f>H115/要介護認定者数!H114</f>
        <v>52.428571428571431</v>
      </c>
      <c r="T115" s="14">
        <f>I115/要介護認定者数!I114</f>
        <v>57.953560371517028</v>
      </c>
      <c r="U115" s="14">
        <f>J115/要介護認定者数!J114</f>
        <v>60.751004016064257</v>
      </c>
      <c r="V115" s="27">
        <f>K115/要介護認定者数!K114</f>
        <v>29.780250347705145</v>
      </c>
    </row>
    <row r="116" spans="2:22" ht="20.25" customHeight="1" x14ac:dyDescent="0.15">
      <c r="B116" s="28" t="s">
        <v>134</v>
      </c>
      <c r="C116" s="121" t="s">
        <v>16</v>
      </c>
      <c r="D116" s="4"/>
      <c r="E116" s="4"/>
      <c r="F116" s="4">
        <v>9646</v>
      </c>
      <c r="G116" s="4">
        <v>13515</v>
      </c>
      <c r="H116" s="4">
        <v>16088</v>
      </c>
      <c r="I116" s="4">
        <v>13349</v>
      </c>
      <c r="J116" s="4">
        <v>8228</v>
      </c>
      <c r="K116" s="23">
        <v>60826</v>
      </c>
      <c r="M116" s="117" t="s">
        <v>132</v>
      </c>
      <c r="N116" s="121" t="s">
        <v>16</v>
      </c>
      <c r="O116" s="12"/>
      <c r="P116" s="12"/>
      <c r="Q116" s="14">
        <f>F116/要介護認定者数!F115</f>
        <v>30.817891373801917</v>
      </c>
      <c r="R116" s="14">
        <f>G116/要介護認定者数!G115</f>
        <v>31.577102803738317</v>
      </c>
      <c r="S116" s="14">
        <f>H116/要介護認定者数!H115</f>
        <v>57.049645390070921</v>
      </c>
      <c r="T116" s="14">
        <f>I116/要介護認定者数!I115</f>
        <v>56.324894514767934</v>
      </c>
      <c r="U116" s="14">
        <f>J116/要介護認定者数!J115</f>
        <v>52.743589743589745</v>
      </c>
      <c r="V116" s="27">
        <f>K116/要介護認定者数!K115</f>
        <v>32.098153034300793</v>
      </c>
    </row>
    <row r="117" spans="2:22" ht="20.25" customHeight="1" x14ac:dyDescent="0.15">
      <c r="B117" s="28" t="s">
        <v>134</v>
      </c>
      <c r="C117" s="121" t="s">
        <v>17</v>
      </c>
      <c r="D117" s="4"/>
      <c r="E117" s="4"/>
      <c r="F117" s="4">
        <v>9177</v>
      </c>
      <c r="G117" s="4">
        <v>13098</v>
      </c>
      <c r="H117" s="4">
        <v>11048</v>
      </c>
      <c r="I117" s="4">
        <v>7968</v>
      </c>
      <c r="J117" s="4">
        <v>9920</v>
      </c>
      <c r="K117" s="23">
        <v>51211</v>
      </c>
      <c r="M117" s="117" t="s">
        <v>132</v>
      </c>
      <c r="N117" s="121" t="s">
        <v>17</v>
      </c>
      <c r="O117" s="12"/>
      <c r="P117" s="12"/>
      <c r="Q117" s="14">
        <f>F117/要介護認定者数!F116</f>
        <v>24.537433155080215</v>
      </c>
      <c r="R117" s="14">
        <f>G117/要介護認定者数!G116</f>
        <v>34.109375</v>
      </c>
      <c r="S117" s="14">
        <f>H117/要介護認定者数!H116</f>
        <v>42.167938931297712</v>
      </c>
      <c r="T117" s="14">
        <f>I117/要介護認定者数!I116</f>
        <v>34.197424892703864</v>
      </c>
      <c r="U117" s="14">
        <f>J117/要介護認定者数!J116</f>
        <v>56.685714285714283</v>
      </c>
      <c r="V117" s="27">
        <f>K117/要介護認定者数!K116</f>
        <v>26.021849593495936</v>
      </c>
    </row>
    <row r="118" spans="2:22" ht="20.25" customHeight="1" x14ac:dyDescent="0.15">
      <c r="B118" s="28" t="s">
        <v>134</v>
      </c>
      <c r="C118" s="121" t="s">
        <v>18</v>
      </c>
      <c r="D118" s="4"/>
      <c r="E118" s="4"/>
      <c r="F118" s="4">
        <v>3836</v>
      </c>
      <c r="G118" s="4">
        <v>5851</v>
      </c>
      <c r="H118" s="4">
        <v>4686</v>
      </c>
      <c r="I118" s="4">
        <v>3031</v>
      </c>
      <c r="J118" s="4">
        <v>4385</v>
      </c>
      <c r="K118" s="23">
        <v>21789</v>
      </c>
      <c r="M118" s="117" t="s">
        <v>132</v>
      </c>
      <c r="N118" s="121" t="s">
        <v>18</v>
      </c>
      <c r="O118" s="12"/>
      <c r="P118" s="12"/>
      <c r="Q118" s="14">
        <f>F118/要介護認定者数!F117</f>
        <v>25.573333333333334</v>
      </c>
      <c r="R118" s="14">
        <f>G118/要介護認定者数!G117</f>
        <v>28.681372549019606</v>
      </c>
      <c r="S118" s="14">
        <f>H118/要介護認定者数!H117</f>
        <v>33.234042553191486</v>
      </c>
      <c r="T118" s="14">
        <f>I118/要介護認定者数!I117</f>
        <v>24.642276422764226</v>
      </c>
      <c r="U118" s="14">
        <f>J118/要介護認定者数!J117</f>
        <v>38.805309734513273</v>
      </c>
      <c r="V118" s="27">
        <f>K118/要介護認定者数!K117</f>
        <v>24.732122587968217</v>
      </c>
    </row>
    <row r="119" spans="2:22" s="11" customFormat="1" ht="20.25" customHeight="1" x14ac:dyDescent="0.15">
      <c r="B119" s="125" t="s">
        <v>132</v>
      </c>
      <c r="C119" s="122" t="s">
        <v>169</v>
      </c>
      <c r="D119" s="4"/>
      <c r="E119" s="4"/>
      <c r="F119" s="130">
        <f>SUM(F120:F123)</f>
        <v>10013</v>
      </c>
      <c r="G119" s="130">
        <f t="shared" ref="G119:K119" si="31">SUM(G120:G123)</f>
        <v>9064</v>
      </c>
      <c r="H119" s="130">
        <f t="shared" si="31"/>
        <v>13063</v>
      </c>
      <c r="I119" s="130">
        <f t="shared" si="31"/>
        <v>8831</v>
      </c>
      <c r="J119" s="130">
        <f t="shared" si="31"/>
        <v>15045</v>
      </c>
      <c r="K119" s="131">
        <f t="shared" si="31"/>
        <v>56016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15.263719512195122</v>
      </c>
      <c r="R119" s="14">
        <f>G119/要介護認定者数!G118</f>
        <v>13.548579970104633</v>
      </c>
      <c r="S119" s="14">
        <f>H119/要介護認定者数!H118</f>
        <v>24.325884543761639</v>
      </c>
      <c r="T119" s="14">
        <f>I119/要介護認定者数!I118</f>
        <v>21.644607843137255</v>
      </c>
      <c r="U119" s="14">
        <f>J119/要介護認定者数!J118</f>
        <v>43.232758620689658</v>
      </c>
      <c r="V119" s="27">
        <f>K119/要介護認定者数!K118</f>
        <v>17.114573785517873</v>
      </c>
    </row>
    <row r="120" spans="2:22" ht="20.25" customHeight="1" x14ac:dyDescent="0.15">
      <c r="B120" s="28" t="s">
        <v>134</v>
      </c>
      <c r="C120" s="121" t="s">
        <v>19</v>
      </c>
      <c r="D120" s="4"/>
      <c r="E120" s="4"/>
      <c r="F120" s="4">
        <v>4318</v>
      </c>
      <c r="G120" s="4">
        <v>2161</v>
      </c>
      <c r="H120" s="4">
        <v>3045</v>
      </c>
      <c r="I120" s="4">
        <v>1684</v>
      </c>
      <c r="J120" s="4">
        <v>4462</v>
      </c>
      <c r="K120" s="23">
        <v>15670</v>
      </c>
      <c r="M120" s="117" t="s">
        <v>132</v>
      </c>
      <c r="N120" s="121" t="s">
        <v>19</v>
      </c>
      <c r="O120" s="12"/>
      <c r="P120" s="12"/>
      <c r="Q120" s="14">
        <f>F120/要介護認定者数!F119</f>
        <v>21.270935960591132</v>
      </c>
      <c r="R120" s="14">
        <f>G120/要介護認定者数!G119</f>
        <v>10.24170616113744</v>
      </c>
      <c r="S120" s="14">
        <f>H120/要介護認定者数!H119</f>
        <v>15</v>
      </c>
      <c r="T120" s="14">
        <f>I120/要介護認定者数!I119</f>
        <v>10.935064935064934</v>
      </c>
      <c r="U120" s="14">
        <f>J120/要介護認定者数!J119</f>
        <v>35.983870967741936</v>
      </c>
      <c r="V120" s="27">
        <f>K120/要介護認定者数!K119</f>
        <v>14.053811659192824</v>
      </c>
    </row>
    <row r="121" spans="2:22" ht="20.25" customHeight="1" x14ac:dyDescent="0.15">
      <c r="B121" s="28" t="s">
        <v>134</v>
      </c>
      <c r="C121" s="121" t="s">
        <v>20</v>
      </c>
      <c r="D121" s="4"/>
      <c r="E121" s="4"/>
      <c r="F121" s="4">
        <v>1368</v>
      </c>
      <c r="G121" s="4">
        <v>2492</v>
      </c>
      <c r="H121" s="4">
        <v>3874</v>
      </c>
      <c r="I121" s="4">
        <v>1684</v>
      </c>
      <c r="J121" s="4">
        <v>2967</v>
      </c>
      <c r="K121" s="23">
        <v>12385</v>
      </c>
      <c r="M121" s="117" t="s">
        <v>132</v>
      </c>
      <c r="N121" s="121" t="s">
        <v>20</v>
      </c>
      <c r="O121" s="12"/>
      <c r="P121" s="12"/>
      <c r="Q121" s="14">
        <f>F121/要介護認定者数!F120</f>
        <v>13.411764705882353</v>
      </c>
      <c r="R121" s="14">
        <f>G121/要介護認定者数!G120</f>
        <v>19.46875</v>
      </c>
      <c r="S121" s="14">
        <f>H121/要介護認定者数!H120</f>
        <v>40.354166666666664</v>
      </c>
      <c r="T121" s="14">
        <f>I121/要介護認定者数!I120</f>
        <v>23.388888888888889</v>
      </c>
      <c r="U121" s="14">
        <f>J121/要介護認定者数!J120</f>
        <v>58.176470588235297</v>
      </c>
      <c r="V121" s="27">
        <f>K121/要介護認定者数!K120</f>
        <v>22.275179856115109</v>
      </c>
    </row>
    <row r="122" spans="2:22" ht="20.25" customHeight="1" x14ac:dyDescent="0.15">
      <c r="B122" s="28" t="s">
        <v>134</v>
      </c>
      <c r="C122" s="121" t="s">
        <v>114</v>
      </c>
      <c r="D122" s="4"/>
      <c r="E122" s="4"/>
      <c r="F122" s="4">
        <v>3930</v>
      </c>
      <c r="G122" s="4">
        <v>3921</v>
      </c>
      <c r="H122" s="4">
        <v>4579</v>
      </c>
      <c r="I122" s="4">
        <v>4546</v>
      </c>
      <c r="J122" s="4">
        <v>6777</v>
      </c>
      <c r="K122" s="23">
        <v>23753</v>
      </c>
      <c r="M122" s="117" t="s">
        <v>132</v>
      </c>
      <c r="N122" s="121" t="s">
        <v>114</v>
      </c>
      <c r="O122" s="12"/>
      <c r="P122" s="12"/>
      <c r="Q122" s="14">
        <f>F122/要介護認定者数!F121</f>
        <v>13.598615916955017</v>
      </c>
      <c r="R122" s="14">
        <f>G122/要介護認定者数!G121</f>
        <v>14.31021897810219</v>
      </c>
      <c r="S122" s="14">
        <f>H122/要介護認定者数!H121</f>
        <v>24.356382978723403</v>
      </c>
      <c r="T122" s="14">
        <f>I122/要介護認定者数!I121</f>
        <v>31.136986301369863</v>
      </c>
      <c r="U122" s="14">
        <f>J122/要介護認定者数!J121</f>
        <v>49.467153284671532</v>
      </c>
      <c r="V122" s="27">
        <f>K122/要介護認定者数!K121</f>
        <v>18.370456303170922</v>
      </c>
    </row>
    <row r="123" spans="2:22" ht="20.25" customHeight="1" x14ac:dyDescent="0.15">
      <c r="B123" s="28" t="s">
        <v>134</v>
      </c>
      <c r="C123" s="121" t="s">
        <v>22</v>
      </c>
      <c r="D123" s="4"/>
      <c r="E123" s="4"/>
      <c r="F123" s="4">
        <v>397</v>
      </c>
      <c r="G123" s="4">
        <v>490</v>
      </c>
      <c r="H123" s="4">
        <v>1565</v>
      </c>
      <c r="I123" s="4">
        <v>917</v>
      </c>
      <c r="J123" s="4">
        <v>839</v>
      </c>
      <c r="K123" s="23">
        <v>4208</v>
      </c>
      <c r="M123" s="117" t="s">
        <v>132</v>
      </c>
      <c r="N123" s="121" t="s">
        <v>22</v>
      </c>
      <c r="O123" s="12"/>
      <c r="P123" s="12"/>
      <c r="Q123" s="14">
        <f>F123/要介護認定者数!F122</f>
        <v>6.403225806451613</v>
      </c>
      <c r="R123" s="14">
        <f>G123/要介護認定者数!G122</f>
        <v>8.75</v>
      </c>
      <c r="S123" s="14">
        <f>H123/要介護認定者数!H122</f>
        <v>31.3</v>
      </c>
      <c r="T123" s="14">
        <f>I123/要介護認定者数!I122</f>
        <v>25.472222222222221</v>
      </c>
      <c r="U123" s="14">
        <f>J123/要介護認定者数!J122</f>
        <v>23.305555555555557</v>
      </c>
      <c r="V123" s="27">
        <f>K123/要介護認定者数!K122</f>
        <v>13.618122977346278</v>
      </c>
    </row>
    <row r="124" spans="2:22" s="11" customFormat="1" ht="20.25" customHeight="1" x14ac:dyDescent="0.15">
      <c r="B124" s="125" t="s">
        <v>132</v>
      </c>
      <c r="C124" s="122" t="s">
        <v>170</v>
      </c>
      <c r="D124" s="4"/>
      <c r="E124" s="4"/>
      <c r="F124" s="130">
        <f>SUM(F125:F129)</f>
        <v>65688</v>
      </c>
      <c r="G124" s="130">
        <f t="shared" ref="G124:K124" si="32">SUM(G125:G129)</f>
        <v>66473</v>
      </c>
      <c r="H124" s="130">
        <f t="shared" si="32"/>
        <v>72994</v>
      </c>
      <c r="I124" s="130">
        <f t="shared" si="32"/>
        <v>99655</v>
      </c>
      <c r="J124" s="130">
        <f t="shared" si="32"/>
        <v>90947</v>
      </c>
      <c r="K124" s="131">
        <f t="shared" si="32"/>
        <v>395757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23.696969696969695</v>
      </c>
      <c r="R124" s="14">
        <f>G124/要介護認定者数!G123</f>
        <v>33.606167846309404</v>
      </c>
      <c r="S124" s="14">
        <f>H124/要介護認定者数!H123</f>
        <v>45.850502512562812</v>
      </c>
      <c r="T124" s="14">
        <f>I124/要介護認定者数!I123</f>
        <v>59.247919143876338</v>
      </c>
      <c r="U124" s="14">
        <f>J124/要介護認定者数!J123</f>
        <v>72.641373801916927</v>
      </c>
      <c r="V124" s="27">
        <f>K124/要介護認定者数!K123</f>
        <v>33.733123082168426</v>
      </c>
    </row>
    <row r="125" spans="2:22" ht="20.25" customHeight="1" x14ac:dyDescent="0.15">
      <c r="B125" s="28" t="s">
        <v>134</v>
      </c>
      <c r="C125" s="121" t="s">
        <v>23</v>
      </c>
      <c r="D125" s="4"/>
      <c r="E125" s="4"/>
      <c r="F125" s="4">
        <v>44257</v>
      </c>
      <c r="G125" s="4">
        <v>43455</v>
      </c>
      <c r="H125" s="4">
        <v>41833</v>
      </c>
      <c r="I125" s="4">
        <v>56908</v>
      </c>
      <c r="J125" s="4">
        <v>54225</v>
      </c>
      <c r="K125" s="23">
        <v>240678</v>
      </c>
      <c r="M125" s="117" t="s">
        <v>132</v>
      </c>
      <c r="N125" s="121" t="s">
        <v>23</v>
      </c>
      <c r="O125" s="12"/>
      <c r="P125" s="12"/>
      <c r="Q125" s="14">
        <f>F125/要介護認定者数!F124</f>
        <v>23.305423907319643</v>
      </c>
      <c r="R125" s="14">
        <f>G125/要介護認定者数!G124</f>
        <v>38.421750663129977</v>
      </c>
      <c r="S125" s="14">
        <f>H125/要介護認定者数!H124</f>
        <v>46.378048780487802</v>
      </c>
      <c r="T125" s="14">
        <f>I125/要介護認定者数!I124</f>
        <v>56.177690029615007</v>
      </c>
      <c r="U125" s="14">
        <f>J125/要介護認定者数!J124</f>
        <v>70.148771021992232</v>
      </c>
      <c r="V125" s="27">
        <f>K125/要介護認定者数!K124</f>
        <v>32.74530612244898</v>
      </c>
    </row>
    <row r="126" spans="2:22" ht="20.25" customHeight="1" x14ac:dyDescent="0.15">
      <c r="B126" s="28" t="s">
        <v>134</v>
      </c>
      <c r="C126" s="121" t="s">
        <v>24</v>
      </c>
      <c r="D126" s="4"/>
      <c r="E126" s="4"/>
      <c r="F126" s="4">
        <v>1448</v>
      </c>
      <c r="G126" s="4">
        <v>2018</v>
      </c>
      <c r="H126" s="4">
        <v>3927</v>
      </c>
      <c r="I126" s="4">
        <v>4132</v>
      </c>
      <c r="J126" s="4">
        <v>4295</v>
      </c>
      <c r="K126" s="23">
        <v>15820</v>
      </c>
      <c r="M126" s="117" t="s">
        <v>132</v>
      </c>
      <c r="N126" s="121" t="s">
        <v>24</v>
      </c>
      <c r="O126" s="12"/>
      <c r="P126" s="12"/>
      <c r="Q126" s="14">
        <f>F126/要介護認定者数!F125</f>
        <v>17.658536585365855</v>
      </c>
      <c r="R126" s="14">
        <f>G126/要介護認定者数!G125</f>
        <v>17.858407079646017</v>
      </c>
      <c r="S126" s="14">
        <f>H126/要介護認定者数!H125</f>
        <v>56.1</v>
      </c>
      <c r="T126" s="14">
        <f>I126/要介護認定者数!I125</f>
        <v>59.884057971014492</v>
      </c>
      <c r="U126" s="14">
        <f>J126/要介護認定者数!J125</f>
        <v>99.883720930232556</v>
      </c>
      <c r="V126" s="27">
        <f>K126/要介護認定者数!K125</f>
        <v>37.488151658767769</v>
      </c>
    </row>
    <row r="127" spans="2:22" ht="20.25" customHeight="1" x14ac:dyDescent="0.15">
      <c r="B127" s="28" t="s">
        <v>134</v>
      </c>
      <c r="C127" s="121" t="s">
        <v>25</v>
      </c>
      <c r="D127" s="4"/>
      <c r="E127" s="4"/>
      <c r="F127" s="4">
        <v>5597</v>
      </c>
      <c r="G127" s="4">
        <v>9068</v>
      </c>
      <c r="H127" s="4">
        <v>10521</v>
      </c>
      <c r="I127" s="4">
        <v>10633</v>
      </c>
      <c r="J127" s="4">
        <v>14585</v>
      </c>
      <c r="K127" s="23">
        <v>50404</v>
      </c>
      <c r="M127" s="117" t="s">
        <v>132</v>
      </c>
      <c r="N127" s="121" t="s">
        <v>25</v>
      </c>
      <c r="O127" s="12"/>
      <c r="P127" s="12"/>
      <c r="Q127" s="14">
        <f>F127/要介護認定者数!F126</f>
        <v>20.278985507246375</v>
      </c>
      <c r="R127" s="14">
        <f>G127/要介護認定者数!G126</f>
        <v>20.656036446469248</v>
      </c>
      <c r="S127" s="14">
        <f>H127/要介護認定者数!H126</f>
        <v>34.722772277227726</v>
      </c>
      <c r="T127" s="14">
        <f>I127/要介護認定者数!I126</f>
        <v>41.373540856031127</v>
      </c>
      <c r="U127" s="14">
        <f>J127/要介護認定者数!J126</f>
        <v>78.837837837837839</v>
      </c>
      <c r="V127" s="27">
        <f>K127/要介護認定者数!K126</f>
        <v>31.345771144278608</v>
      </c>
    </row>
    <row r="128" spans="2:22" ht="20.25" customHeight="1" x14ac:dyDescent="0.15">
      <c r="B128" s="28" t="s">
        <v>134</v>
      </c>
      <c r="C128" s="121" t="s">
        <v>26</v>
      </c>
      <c r="D128" s="4"/>
      <c r="E128" s="4"/>
      <c r="F128" s="4">
        <v>4251</v>
      </c>
      <c r="G128" s="4">
        <v>4068</v>
      </c>
      <c r="H128" s="4">
        <v>6509</v>
      </c>
      <c r="I128" s="4">
        <v>5896</v>
      </c>
      <c r="J128" s="4">
        <v>6261</v>
      </c>
      <c r="K128" s="23">
        <v>26985</v>
      </c>
      <c r="M128" s="117" t="s">
        <v>132</v>
      </c>
      <c r="N128" s="121" t="s">
        <v>26</v>
      </c>
      <c r="O128" s="12"/>
      <c r="P128" s="12"/>
      <c r="Q128" s="14">
        <f>F128/要介護認定者数!F127</f>
        <v>20.73658536585366</v>
      </c>
      <c r="R128" s="14">
        <f>G128/要介護認定者数!G127</f>
        <v>25.910828025477706</v>
      </c>
      <c r="S128" s="14">
        <f>H128/要介護認定者数!H127</f>
        <v>45.201388888888886</v>
      </c>
      <c r="T128" s="14">
        <f>I128/要介護認定者数!I127</f>
        <v>46.0625</v>
      </c>
      <c r="U128" s="14">
        <f>J128/要介護認定者数!J127</f>
        <v>54.921052631578945</v>
      </c>
      <c r="V128" s="27">
        <f>K128/要介護認定者数!K127</f>
        <v>28.465189873417721</v>
      </c>
    </row>
    <row r="129" spans="2:23" ht="20.25" customHeight="1" x14ac:dyDescent="0.15">
      <c r="B129" s="28" t="s">
        <v>134</v>
      </c>
      <c r="C129" s="121" t="s">
        <v>27</v>
      </c>
      <c r="D129" s="4"/>
      <c r="E129" s="4"/>
      <c r="F129" s="4">
        <v>10135</v>
      </c>
      <c r="G129" s="4">
        <v>7864</v>
      </c>
      <c r="H129" s="4">
        <v>10204</v>
      </c>
      <c r="I129" s="4">
        <v>22086</v>
      </c>
      <c r="J129" s="4">
        <v>11581</v>
      </c>
      <c r="K129" s="23">
        <v>61870</v>
      </c>
      <c r="M129" s="117" t="s">
        <v>132</v>
      </c>
      <c r="N129" s="121" t="s">
        <v>27</v>
      </c>
      <c r="O129" s="12"/>
      <c r="P129" s="12"/>
      <c r="Q129" s="14">
        <f>F129/要介護認定者数!F128</f>
        <v>32.693548387096776</v>
      </c>
      <c r="R129" s="14">
        <f>G129/要介護認定者数!G128</f>
        <v>56.985507246376812</v>
      </c>
      <c r="S129" s="14">
        <f>H129/要介護認定者数!H128</f>
        <v>58.982658959537574</v>
      </c>
      <c r="T129" s="14">
        <f>I129/要介護認定者数!I128</f>
        <v>102.72558139534884</v>
      </c>
      <c r="U129" s="14">
        <f>J129/要介護認定者数!J128</f>
        <v>84.532846715328461</v>
      </c>
      <c r="V129" s="27">
        <f>K129/要介護認定者数!K128</f>
        <v>44.066951566951566</v>
      </c>
    </row>
    <row r="130" spans="2:23" s="11" customFormat="1" ht="20.25" customHeight="1" x14ac:dyDescent="0.15">
      <c r="B130" s="125" t="s">
        <v>132</v>
      </c>
      <c r="C130" s="122" t="s">
        <v>171</v>
      </c>
      <c r="D130" s="4"/>
      <c r="E130" s="4"/>
      <c r="F130" s="130">
        <f>F131</f>
        <v>24035</v>
      </c>
      <c r="G130" s="130">
        <f t="shared" ref="G130:K130" si="33">G131</f>
        <v>29398</v>
      </c>
      <c r="H130" s="130">
        <f t="shared" si="33"/>
        <v>21375</v>
      </c>
      <c r="I130" s="130">
        <f t="shared" si="33"/>
        <v>31721</v>
      </c>
      <c r="J130" s="130">
        <f t="shared" si="33"/>
        <v>47075</v>
      </c>
      <c r="K130" s="131">
        <f t="shared" si="33"/>
        <v>153607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21.251105216622459</v>
      </c>
      <c r="R130" s="14">
        <f>G130/要介護認定者数!G129</f>
        <v>28.458857696030979</v>
      </c>
      <c r="S130" s="14">
        <f>H130/要介護認定者数!H129</f>
        <v>31.998502994011975</v>
      </c>
      <c r="T130" s="14">
        <f>I130/要介護認定者数!I129</f>
        <v>37.673396674584325</v>
      </c>
      <c r="U130" s="14">
        <f>J130/要介護認定者数!J129</f>
        <v>78.852596314907871</v>
      </c>
      <c r="V130" s="27">
        <f>K130/要介護認定者数!K129</f>
        <v>27.249778250842645</v>
      </c>
    </row>
    <row r="131" spans="2:23" ht="20.25" customHeight="1" x14ac:dyDescent="0.15">
      <c r="B131" s="28" t="s">
        <v>134</v>
      </c>
      <c r="C131" s="121" t="s">
        <v>28</v>
      </c>
      <c r="D131" s="4">
        <v>3</v>
      </c>
      <c r="E131" s="4"/>
      <c r="F131" s="4">
        <v>24035</v>
      </c>
      <c r="G131" s="4">
        <v>29398</v>
      </c>
      <c r="H131" s="4">
        <v>21375</v>
      </c>
      <c r="I131" s="4">
        <v>31721</v>
      </c>
      <c r="J131" s="4">
        <v>47075</v>
      </c>
      <c r="K131" s="23">
        <v>153607</v>
      </c>
      <c r="M131" s="117" t="s">
        <v>132</v>
      </c>
      <c r="N131" s="121" t="s">
        <v>28</v>
      </c>
      <c r="O131" s="12"/>
      <c r="P131" s="12"/>
      <c r="Q131" s="14">
        <f>F131/要介護認定者数!F130</f>
        <v>21.251105216622459</v>
      </c>
      <c r="R131" s="14">
        <f>G131/要介護認定者数!G130</f>
        <v>28.458857696030979</v>
      </c>
      <c r="S131" s="14">
        <f>H131/要介護認定者数!H130</f>
        <v>31.998502994011975</v>
      </c>
      <c r="T131" s="14">
        <f>I131/要介護認定者数!I130</f>
        <v>37.673396674584325</v>
      </c>
      <c r="U131" s="14">
        <f>J131/要介護認定者数!J130</f>
        <v>78.852596314907871</v>
      </c>
      <c r="V131" s="27">
        <f>K131/要介護認定者数!K130</f>
        <v>27.249778250842645</v>
      </c>
    </row>
    <row r="132" spans="2:23" s="11" customFormat="1" ht="20.25" customHeight="1" x14ac:dyDescent="0.15">
      <c r="B132" s="125" t="s">
        <v>132</v>
      </c>
      <c r="C132" s="122" t="s">
        <v>172</v>
      </c>
      <c r="D132" s="4"/>
      <c r="E132" s="4"/>
      <c r="F132" s="130">
        <f>SUM(F133:F135)</f>
        <v>53851</v>
      </c>
      <c r="G132" s="130">
        <f t="shared" ref="G132:K132" si="34">SUM(G133:G135)</f>
        <v>69220</v>
      </c>
      <c r="H132" s="130">
        <f t="shared" si="34"/>
        <v>64215</v>
      </c>
      <c r="I132" s="130">
        <f t="shared" si="34"/>
        <v>104016</v>
      </c>
      <c r="J132" s="130">
        <f t="shared" si="34"/>
        <v>56502</v>
      </c>
      <c r="K132" s="131">
        <f t="shared" si="34"/>
        <v>347804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26.384615384615383</v>
      </c>
      <c r="R132" s="14">
        <f>G132/要介護認定者数!G131</f>
        <v>38.69200670765791</v>
      </c>
      <c r="S132" s="14">
        <f>H132/要介護認定者数!H131</f>
        <v>49.320276497695851</v>
      </c>
      <c r="T132" s="14">
        <f>I132/要介護認定者数!I131</f>
        <v>73.561527581329557</v>
      </c>
      <c r="U132" s="14">
        <f>J132/要介護認定者数!J131</f>
        <v>65.853146853146853</v>
      </c>
      <c r="V132" s="27">
        <f>K132/要介護認定者数!K131</f>
        <v>30.673251609489373</v>
      </c>
    </row>
    <row r="133" spans="2:23" ht="20.25" customHeight="1" x14ac:dyDescent="0.15">
      <c r="B133" s="28" t="s">
        <v>134</v>
      </c>
      <c r="C133" s="121" t="s">
        <v>29</v>
      </c>
      <c r="D133" s="4"/>
      <c r="E133" s="4"/>
      <c r="F133" s="4">
        <v>45654</v>
      </c>
      <c r="G133" s="4">
        <v>56671</v>
      </c>
      <c r="H133" s="4">
        <v>53338</v>
      </c>
      <c r="I133" s="4">
        <v>85314</v>
      </c>
      <c r="J133" s="4">
        <v>42884</v>
      </c>
      <c r="K133" s="23">
        <v>283861</v>
      </c>
      <c r="M133" s="117" t="s">
        <v>132</v>
      </c>
      <c r="N133" s="121" t="s">
        <v>29</v>
      </c>
      <c r="O133" s="12"/>
      <c r="P133" s="12"/>
      <c r="Q133" s="14">
        <f>F133/要介護認定者数!F132</f>
        <v>28.968274111675125</v>
      </c>
      <c r="R133" s="14">
        <f>G133/要介護認定者数!G132</f>
        <v>39.74123422159888</v>
      </c>
      <c r="S133" s="14">
        <f>H133/要介護認定者数!H132</f>
        <v>52.498031496062993</v>
      </c>
      <c r="T133" s="14">
        <f>I133/要介護認定者数!I132</f>
        <v>79.14100185528757</v>
      </c>
      <c r="U133" s="14">
        <f>J133/要介護認定者数!J132</f>
        <v>65.074355083459793</v>
      </c>
      <c r="V133" s="27">
        <f>K133/要介護認定者数!K132</f>
        <v>32.267932249630555</v>
      </c>
    </row>
    <row r="134" spans="2:23" ht="20.25" customHeight="1" x14ac:dyDescent="0.15">
      <c r="B134" s="28" t="s">
        <v>134</v>
      </c>
      <c r="C134" s="121" t="s">
        <v>30</v>
      </c>
      <c r="D134" s="4"/>
      <c r="E134" s="4"/>
      <c r="F134" s="4">
        <v>6331</v>
      </c>
      <c r="G134" s="4">
        <v>10183</v>
      </c>
      <c r="H134" s="4">
        <v>8405</v>
      </c>
      <c r="I134" s="4">
        <v>17556</v>
      </c>
      <c r="J134" s="4">
        <v>11950</v>
      </c>
      <c r="K134" s="23">
        <v>54425</v>
      </c>
      <c r="M134" s="117" t="s">
        <v>132</v>
      </c>
      <c r="N134" s="121" t="s">
        <v>30</v>
      </c>
      <c r="O134" s="12"/>
      <c r="P134" s="12"/>
      <c r="Q134" s="14">
        <f>F134/要介護認定者数!F133</f>
        <v>17.018817204301076</v>
      </c>
      <c r="R134" s="14">
        <f>G134/要介護認定者数!G133</f>
        <v>39.316602316602314</v>
      </c>
      <c r="S134" s="14">
        <f>H134/要介護認定者数!H133</f>
        <v>37.190265486725664</v>
      </c>
      <c r="T134" s="14">
        <f>I134/要介護認定者数!I133</f>
        <v>65.263940520446099</v>
      </c>
      <c r="U134" s="14">
        <f>J134/要介護認定者数!J133</f>
        <v>70.710059171597635</v>
      </c>
      <c r="V134" s="27">
        <f>K134/要介護認定者数!K133</f>
        <v>26.98314328210213</v>
      </c>
    </row>
    <row r="135" spans="2:23" ht="20.25" customHeight="1" x14ac:dyDescent="0.15">
      <c r="B135" s="28" t="s">
        <v>134</v>
      </c>
      <c r="C135" s="121" t="s">
        <v>31</v>
      </c>
      <c r="D135" s="4"/>
      <c r="E135" s="4"/>
      <c r="F135" s="4">
        <v>1866</v>
      </c>
      <c r="G135" s="4">
        <v>2366</v>
      </c>
      <c r="H135" s="4">
        <v>2472</v>
      </c>
      <c r="I135" s="4">
        <v>1146</v>
      </c>
      <c r="J135" s="4">
        <v>1668</v>
      </c>
      <c r="K135" s="23">
        <v>9518</v>
      </c>
      <c r="M135" s="117" t="s">
        <v>132</v>
      </c>
      <c r="N135" s="121" t="s">
        <v>31</v>
      </c>
      <c r="O135" s="12"/>
      <c r="P135" s="12"/>
      <c r="Q135" s="14">
        <f>F135/要介護認定者数!F134</f>
        <v>20.06451612903226</v>
      </c>
      <c r="R135" s="14">
        <f>G135/要介護認定者数!G134</f>
        <v>22.75</v>
      </c>
      <c r="S135" s="14">
        <f>H135/要介護認定者数!H134</f>
        <v>41.2</v>
      </c>
      <c r="T135" s="14">
        <f>I135/要介護認定者数!I134</f>
        <v>17.104477611940297</v>
      </c>
      <c r="U135" s="14">
        <f>J135/要介護認定者数!J134</f>
        <v>55.6</v>
      </c>
      <c r="V135" s="27">
        <f>K135/要介護認定者数!K134</f>
        <v>18.12952380952381</v>
      </c>
    </row>
    <row r="136" spans="2:23" s="11" customFormat="1" ht="20.25" customHeight="1" x14ac:dyDescent="0.15">
      <c r="B136" s="125" t="s">
        <v>132</v>
      </c>
      <c r="C136" s="122" t="s">
        <v>173</v>
      </c>
      <c r="D136" s="4"/>
      <c r="E136" s="4"/>
      <c r="F136" s="130">
        <f>F137</f>
        <v>16931</v>
      </c>
      <c r="G136" s="130">
        <f t="shared" ref="G136:K136" si="35">G137</f>
        <v>25208</v>
      </c>
      <c r="H136" s="130">
        <f t="shared" si="35"/>
        <v>26597</v>
      </c>
      <c r="I136" s="130">
        <f t="shared" si="35"/>
        <v>42196</v>
      </c>
      <c r="J136" s="130">
        <f t="shared" si="35"/>
        <v>43426</v>
      </c>
      <c r="K136" s="131">
        <f t="shared" si="35"/>
        <v>154362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17.897463002114165</v>
      </c>
      <c r="R136" s="14">
        <f>G136/要介護認定者数!G135</f>
        <v>23</v>
      </c>
      <c r="S136" s="14">
        <f>H136/要介護認定者数!H135</f>
        <v>28.753513513513514</v>
      </c>
      <c r="T136" s="14">
        <f>I136/要介護認定者数!I135</f>
        <v>52.158220024721878</v>
      </c>
      <c r="U136" s="14">
        <f>J136/要介護認定者数!J135</f>
        <v>77.133214920071055</v>
      </c>
      <c r="V136" s="27">
        <f>K136/要介護認定者数!K135</f>
        <v>28.060716233412109</v>
      </c>
    </row>
    <row r="137" spans="2:23" ht="20.25" customHeight="1" x14ac:dyDescent="0.15">
      <c r="B137" s="28" t="s">
        <v>134</v>
      </c>
      <c r="C137" s="121" t="s">
        <v>32</v>
      </c>
      <c r="D137" s="4"/>
      <c r="E137" s="4">
        <v>4</v>
      </c>
      <c r="F137" s="4">
        <v>16931</v>
      </c>
      <c r="G137" s="4">
        <v>25208</v>
      </c>
      <c r="H137" s="4">
        <v>26597</v>
      </c>
      <c r="I137" s="4">
        <v>42196</v>
      </c>
      <c r="J137" s="4">
        <v>43426</v>
      </c>
      <c r="K137" s="23">
        <v>154362</v>
      </c>
      <c r="M137" s="117" t="s">
        <v>132</v>
      </c>
      <c r="N137" s="121" t="s">
        <v>32</v>
      </c>
      <c r="O137" s="12"/>
      <c r="P137" s="12"/>
      <c r="Q137" s="14">
        <f>F137/要介護認定者数!F136</f>
        <v>17.897463002114165</v>
      </c>
      <c r="R137" s="14">
        <f>G137/要介護認定者数!G136</f>
        <v>23</v>
      </c>
      <c r="S137" s="14">
        <f>H137/要介護認定者数!H136</f>
        <v>28.753513513513514</v>
      </c>
      <c r="T137" s="14">
        <f>I137/要介護認定者数!I136</f>
        <v>52.158220024721878</v>
      </c>
      <c r="U137" s="14">
        <f>J137/要介護認定者数!J136</f>
        <v>77.133214920071055</v>
      </c>
      <c r="V137" s="27">
        <f>K137/要介護認定者数!K136</f>
        <v>28.060716233412109</v>
      </c>
    </row>
    <row r="138" spans="2:23" s="11" customFormat="1" ht="20.25" customHeight="1" x14ac:dyDescent="0.15">
      <c r="B138" s="125" t="s">
        <v>132</v>
      </c>
      <c r="C138" s="122" t="s">
        <v>174</v>
      </c>
      <c r="D138" s="4"/>
      <c r="E138" s="4"/>
      <c r="F138" s="130">
        <f>SUM(F139:F140)</f>
        <v>15762</v>
      </c>
      <c r="G138" s="130">
        <f t="shared" ref="G138:K138" si="36">SUM(G139:G140)</f>
        <v>15056</v>
      </c>
      <c r="H138" s="130">
        <f t="shared" si="36"/>
        <v>15258</v>
      </c>
      <c r="I138" s="130">
        <f t="shared" si="36"/>
        <v>24839</v>
      </c>
      <c r="J138" s="130">
        <f t="shared" si="36"/>
        <v>23874</v>
      </c>
      <c r="K138" s="131">
        <f t="shared" si="36"/>
        <v>94789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16.01829268292683</v>
      </c>
      <c r="R138" s="14">
        <f>G138/要介護認定者数!G137</f>
        <v>18.052757793764989</v>
      </c>
      <c r="S138" s="14">
        <f>H138/要介護認定者数!H137</f>
        <v>23.80343213728549</v>
      </c>
      <c r="T138" s="14">
        <f>I138/要介護認定者数!I137</f>
        <v>36.853115727002965</v>
      </c>
      <c r="U138" s="14">
        <f>J138/要介護認定者数!J137</f>
        <v>46.35728155339806</v>
      </c>
      <c r="V138" s="27">
        <f>K138/要介護認定者数!K137</f>
        <v>19.266056910569105</v>
      </c>
    </row>
    <row r="139" spans="2:23" ht="20.25" customHeight="1" x14ac:dyDescent="0.15">
      <c r="B139" s="28" t="s">
        <v>134</v>
      </c>
      <c r="C139" s="121" t="s">
        <v>33</v>
      </c>
      <c r="D139" s="4"/>
      <c r="E139" s="4"/>
      <c r="F139" s="4">
        <v>12846</v>
      </c>
      <c r="G139" s="4">
        <v>12331</v>
      </c>
      <c r="H139" s="4">
        <v>11466</v>
      </c>
      <c r="I139" s="4">
        <v>21557</v>
      </c>
      <c r="J139" s="4">
        <v>19330</v>
      </c>
      <c r="K139" s="23">
        <v>77530</v>
      </c>
      <c r="M139" s="117" t="s">
        <v>132</v>
      </c>
      <c r="N139" s="121" t="s">
        <v>33</v>
      </c>
      <c r="O139" s="12"/>
      <c r="P139" s="12"/>
      <c r="Q139" s="14">
        <f>F139/要介護認定者数!F138</f>
        <v>16.490372272143773</v>
      </c>
      <c r="R139" s="14">
        <f>G139/要介護認定者数!G138</f>
        <v>18.768645357686452</v>
      </c>
      <c r="S139" s="14">
        <f>H139/要介護認定者数!H138</f>
        <v>22.615384615384617</v>
      </c>
      <c r="T139" s="14">
        <f>I139/要介護認定者数!I138</f>
        <v>38.086572438162541</v>
      </c>
      <c r="U139" s="14">
        <f>J139/要介護認定者数!J138</f>
        <v>46.023809523809526</v>
      </c>
      <c r="V139" s="27">
        <f>K139/要介護認定者数!K138</f>
        <v>19.081959143490032</v>
      </c>
    </row>
    <row r="140" spans="2:23" ht="20.25" customHeight="1" x14ac:dyDescent="0.15">
      <c r="B140" s="28" t="s">
        <v>134</v>
      </c>
      <c r="C140" s="121" t="s">
        <v>34</v>
      </c>
      <c r="D140" s="4"/>
      <c r="E140" s="4"/>
      <c r="F140" s="4">
        <v>2916</v>
      </c>
      <c r="G140" s="4">
        <v>2725</v>
      </c>
      <c r="H140" s="4">
        <v>3792</v>
      </c>
      <c r="I140" s="4">
        <v>3282</v>
      </c>
      <c r="J140" s="4">
        <v>4544</v>
      </c>
      <c r="K140" s="23">
        <v>17259</v>
      </c>
      <c r="M140" s="117" t="s">
        <v>132</v>
      </c>
      <c r="N140" s="121" t="s">
        <v>34</v>
      </c>
      <c r="O140" s="12"/>
      <c r="P140" s="12"/>
      <c r="Q140" s="14">
        <f>F140/要介護認定者数!F139</f>
        <v>14.224390243902439</v>
      </c>
      <c r="R140" s="14">
        <f>G140/要介護認定者数!G139</f>
        <v>15.395480225988701</v>
      </c>
      <c r="S140" s="14">
        <f>H140/要介護認定者数!H139</f>
        <v>28.298507462686569</v>
      </c>
      <c r="T140" s="14">
        <f>I140/要介護認定者数!I139</f>
        <v>30.388888888888889</v>
      </c>
      <c r="U140" s="14">
        <f>J140/要介護認定者数!J139</f>
        <v>47.831578947368421</v>
      </c>
      <c r="V140" s="27">
        <f>K140/要介護認定者数!K139</f>
        <v>20.138856476079347</v>
      </c>
    </row>
    <row r="141" spans="2:23" ht="20.25" customHeight="1" x14ac:dyDescent="0.15">
      <c r="B141" s="28" t="s">
        <v>134</v>
      </c>
      <c r="C141" s="122" t="s">
        <v>82</v>
      </c>
      <c r="D141" s="129">
        <f>SUM(D97,D98,D108,D114,D119,D124,D130,D132,D136,D138)</f>
        <v>4</v>
      </c>
      <c r="E141" s="129">
        <f t="shared" ref="E141:J141" si="37">SUM(E97,E98,E108,E114,E119,E124,E130,E132,E136,E138)</f>
        <v>0</v>
      </c>
      <c r="F141" s="129">
        <f t="shared" si="37"/>
        <v>652560</v>
      </c>
      <c r="G141" s="129">
        <f t="shared" si="37"/>
        <v>728532</v>
      </c>
      <c r="H141" s="129">
        <f t="shared" si="37"/>
        <v>654427</v>
      </c>
      <c r="I141" s="129">
        <f t="shared" si="37"/>
        <v>850583</v>
      </c>
      <c r="J141" s="129">
        <f t="shared" si="37"/>
        <v>825815</v>
      </c>
      <c r="K141" s="129">
        <f>SUM(K97,K98,K108,K114,K119,K124,K130,K132,K136,K138)</f>
        <v>3711928</v>
      </c>
      <c r="M141" s="117" t="s">
        <v>132</v>
      </c>
      <c r="N141" s="122" t="s">
        <v>82</v>
      </c>
      <c r="O141" s="12"/>
      <c r="P141" s="12"/>
      <c r="Q141" s="14">
        <f>F141/要介護認定者数!F140</f>
        <v>30.03728423475259</v>
      </c>
      <c r="R141" s="14">
        <f>G141/要介護認定者数!G140</f>
        <v>38.359941027801177</v>
      </c>
      <c r="S141" s="14">
        <f>H141/要介護認定者数!H140</f>
        <v>47.570473213636696</v>
      </c>
      <c r="T141" s="14">
        <f>I141/要介護認定者数!I140</f>
        <v>61.453868940105487</v>
      </c>
      <c r="U141" s="14">
        <f>J141/要介護認定者数!J140</f>
        <v>81.321024126046282</v>
      </c>
      <c r="V141" s="27">
        <f>K141/要介護認定者数!K140</f>
        <v>33.801956034749665</v>
      </c>
      <c r="W141" s="11" t="s">
        <v>157</v>
      </c>
    </row>
    <row r="142" spans="2:23" ht="20.25" customHeight="1" thickBot="1" x14ac:dyDescent="0.2">
      <c r="B142" s="29" t="s">
        <v>134</v>
      </c>
      <c r="C142" s="132" t="s">
        <v>44</v>
      </c>
      <c r="D142" s="5">
        <v>268</v>
      </c>
      <c r="E142" s="5">
        <v>488</v>
      </c>
      <c r="F142" s="5">
        <v>44891783</v>
      </c>
      <c r="G142" s="5">
        <v>56556486</v>
      </c>
      <c r="H142" s="5">
        <v>50592827</v>
      </c>
      <c r="I142" s="5">
        <v>51478031</v>
      </c>
      <c r="J142" s="5">
        <v>51182740</v>
      </c>
      <c r="K142" s="26">
        <v>254702556</v>
      </c>
      <c r="M142" s="29" t="s">
        <v>132</v>
      </c>
      <c r="N142" s="132" t="s">
        <v>44</v>
      </c>
      <c r="O142" s="15"/>
      <c r="P142" s="15"/>
      <c r="Q142" s="177">
        <f>F142/要介護認定者数!F141</f>
        <v>36.782162220181128</v>
      </c>
      <c r="R142" s="177">
        <f>G142/要介護認定者数!G141</f>
        <v>52.343804287164701</v>
      </c>
      <c r="S142" s="177">
        <f>H142/要介護認定者数!H141</f>
        <v>62.489827906281612</v>
      </c>
      <c r="T142" s="177">
        <f>I142/要介護認定者数!I141</f>
        <v>69.198993699532068</v>
      </c>
      <c r="U142" s="177">
        <f>J142/要介護認定者数!J141</f>
        <v>85.113911504895697</v>
      </c>
      <c r="V142" s="178">
        <f>K142/要介護認定者数!K141</f>
        <v>41.055080148480243</v>
      </c>
      <c r="W142" s="11" t="s">
        <v>46</v>
      </c>
    </row>
    <row r="143" spans="2:23" ht="20.25" customHeight="1" thickTop="1" x14ac:dyDescent="0.15">
      <c r="B143" s="28" t="s">
        <v>129</v>
      </c>
      <c r="C143" s="124" t="s">
        <v>0</v>
      </c>
      <c r="D143" s="4"/>
      <c r="E143" s="4"/>
      <c r="F143" s="4">
        <v>356905</v>
      </c>
      <c r="G143" s="4">
        <v>328363</v>
      </c>
      <c r="H143" s="4">
        <v>253107</v>
      </c>
      <c r="I143" s="4">
        <v>363505</v>
      </c>
      <c r="J143" s="4">
        <v>386894</v>
      </c>
      <c r="K143" s="23">
        <v>1688778</v>
      </c>
      <c r="M143" s="28" t="s">
        <v>129</v>
      </c>
      <c r="N143" s="124" t="s">
        <v>0</v>
      </c>
      <c r="O143" s="12"/>
      <c r="P143" s="12"/>
      <c r="Q143" s="118">
        <f>F143/要介護認定者数!F142</f>
        <v>41.895175490080995</v>
      </c>
      <c r="R143" s="118">
        <f>G143/要介護認定者数!G142</f>
        <v>50.924782878411911</v>
      </c>
      <c r="S143" s="118">
        <f>H143/要介護認定者数!H142</f>
        <v>58.440775802355112</v>
      </c>
      <c r="T143" s="118">
        <f>I143/要介護認定者数!I142</f>
        <v>77.688608677067748</v>
      </c>
      <c r="U143" s="118">
        <f>J143/要介護認定者数!J142</f>
        <v>110.32050185343599</v>
      </c>
      <c r="V143" s="119">
        <f>K143/要介護認定者数!K142</f>
        <v>40.676783004552355</v>
      </c>
    </row>
    <row r="144" spans="2:23" s="11" customFormat="1" ht="20.25" customHeight="1" x14ac:dyDescent="0.15">
      <c r="B144" s="125" t="s">
        <v>129</v>
      </c>
      <c r="C144" s="122" t="s">
        <v>166</v>
      </c>
      <c r="D144" s="4"/>
      <c r="E144" s="4"/>
      <c r="F144" s="127">
        <f>SUM(F145:F153)</f>
        <v>35223</v>
      </c>
      <c r="G144" s="127">
        <f t="shared" ref="G144:K144" si="38">SUM(G145:G153)</f>
        <v>64459</v>
      </c>
      <c r="H144" s="127">
        <f t="shared" si="38"/>
        <v>67773</v>
      </c>
      <c r="I144" s="127">
        <f t="shared" si="38"/>
        <v>81126</v>
      </c>
      <c r="J144" s="127">
        <f t="shared" si="38"/>
        <v>66478</v>
      </c>
      <c r="K144" s="128">
        <f t="shared" si="38"/>
        <v>315059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26.99080459770115</v>
      </c>
      <c r="R144" s="14">
        <f>G144/要介護認定者数!G143</f>
        <v>33.801258521237543</v>
      </c>
      <c r="S144" s="14">
        <f>H144/要介護認定者数!H143</f>
        <v>45.885578876100205</v>
      </c>
      <c r="T144" s="14">
        <f>I144/要介護認定者数!I143</f>
        <v>65.318840579710141</v>
      </c>
      <c r="U144" s="14">
        <f>J144/要介護認定者数!J143</f>
        <v>66.147263681592037</v>
      </c>
      <c r="V144" s="27">
        <f>K144/要介護認定者数!K143</f>
        <v>34.019976244466044</v>
      </c>
    </row>
    <row r="145" spans="2:22" ht="20.25" customHeight="1" x14ac:dyDescent="0.15">
      <c r="B145" s="28" t="s">
        <v>129</v>
      </c>
      <c r="C145" s="121" t="s">
        <v>1</v>
      </c>
      <c r="D145" s="4"/>
      <c r="E145" s="4">
        <v>4</v>
      </c>
      <c r="F145" s="4">
        <v>8828</v>
      </c>
      <c r="G145" s="4">
        <v>17863</v>
      </c>
      <c r="H145" s="4">
        <v>20832</v>
      </c>
      <c r="I145" s="4">
        <v>20733</v>
      </c>
      <c r="J145" s="4">
        <v>17716</v>
      </c>
      <c r="K145" s="23">
        <v>85972</v>
      </c>
      <c r="M145" s="28" t="s">
        <v>129</v>
      </c>
      <c r="N145" s="121" t="s">
        <v>1</v>
      </c>
      <c r="O145" s="12"/>
      <c r="P145" s="12"/>
      <c r="Q145" s="14">
        <f>F145/要介護認定者数!F144</f>
        <v>31.985507246376812</v>
      </c>
      <c r="R145" s="14">
        <f>G145/要介護認定者数!G144</f>
        <v>42.229314420803782</v>
      </c>
      <c r="S145" s="14">
        <f>H145/要介護認定者数!H144</f>
        <v>71.098976109215016</v>
      </c>
      <c r="T145" s="14">
        <f>I145/要介護認定者数!I144</f>
        <v>74.848375451263536</v>
      </c>
      <c r="U145" s="14">
        <f>J145/要介護認定者数!J144</f>
        <v>70.864000000000004</v>
      </c>
      <c r="V145" s="27">
        <f>K145/要介護認定者数!K144</f>
        <v>39.113739763421293</v>
      </c>
    </row>
    <row r="146" spans="2:22" ht="20.25" customHeight="1" x14ac:dyDescent="0.15">
      <c r="B146" s="28" t="s">
        <v>129</v>
      </c>
      <c r="C146" s="121" t="s">
        <v>2</v>
      </c>
      <c r="D146" s="4"/>
      <c r="E146" s="4"/>
      <c r="F146" s="4">
        <v>1180</v>
      </c>
      <c r="G146" s="4">
        <v>2589</v>
      </c>
      <c r="H146" s="4">
        <v>4663</v>
      </c>
      <c r="I146" s="4">
        <v>10098</v>
      </c>
      <c r="J146" s="4">
        <v>6914</v>
      </c>
      <c r="K146" s="23">
        <v>25444</v>
      </c>
      <c r="M146" s="28" t="s">
        <v>129</v>
      </c>
      <c r="N146" s="121" t="s">
        <v>2</v>
      </c>
      <c r="O146" s="12"/>
      <c r="P146" s="12"/>
      <c r="Q146" s="14">
        <f>F146/要介護認定者数!F145</f>
        <v>16.164383561643834</v>
      </c>
      <c r="R146" s="14">
        <f>G146/要介護認定者数!G145</f>
        <v>17.612244897959183</v>
      </c>
      <c r="S146" s="14">
        <f>H146/要介護認定者数!H145</f>
        <v>45.715686274509807</v>
      </c>
      <c r="T146" s="14">
        <f>I146/要介護認定者数!I145</f>
        <v>99</v>
      </c>
      <c r="U146" s="14">
        <f>J146/要介護認定者数!J145</f>
        <v>113.34426229508196</v>
      </c>
      <c r="V146" s="27">
        <f>K146/要介護認定者数!K145</f>
        <v>39.880877742946709</v>
      </c>
    </row>
    <row r="147" spans="2:22" ht="20.25" customHeight="1" x14ac:dyDescent="0.15">
      <c r="B147" s="28" t="s">
        <v>129</v>
      </c>
      <c r="C147" s="121" t="s">
        <v>3</v>
      </c>
      <c r="D147" s="4"/>
      <c r="E147" s="4"/>
      <c r="F147" s="4">
        <v>298</v>
      </c>
      <c r="G147" s="4">
        <v>235</v>
      </c>
      <c r="H147" s="4">
        <v>2080</v>
      </c>
      <c r="I147" s="4">
        <v>644</v>
      </c>
      <c r="J147" s="4">
        <v>462</v>
      </c>
      <c r="K147" s="23">
        <v>3719</v>
      </c>
      <c r="M147" s="28" t="s">
        <v>129</v>
      </c>
      <c r="N147" s="121" t="s">
        <v>3</v>
      </c>
      <c r="O147" s="12"/>
      <c r="P147" s="12"/>
      <c r="Q147" s="14">
        <f>F147/要介護認定者数!F146</f>
        <v>17.529411764705884</v>
      </c>
      <c r="R147" s="14">
        <f>G147/要介護認定者数!G146</f>
        <v>8.1034482758620694</v>
      </c>
      <c r="S147" s="14">
        <f>H147/要介護認定者数!H146</f>
        <v>99.047619047619051</v>
      </c>
      <c r="T147" s="14">
        <f>I147/要介護認定者数!I146</f>
        <v>33.89473684210526</v>
      </c>
      <c r="U147" s="14">
        <f>J147/要介護認定者数!J146</f>
        <v>30.8</v>
      </c>
      <c r="V147" s="27">
        <f>K147/要介護認定者数!K146</f>
        <v>22.676829268292682</v>
      </c>
    </row>
    <row r="148" spans="2:22" ht="20.25" customHeight="1" x14ac:dyDescent="0.15">
      <c r="B148" s="28" t="s">
        <v>129</v>
      </c>
      <c r="C148" s="121" t="s">
        <v>4</v>
      </c>
      <c r="D148" s="4"/>
      <c r="E148" s="4"/>
      <c r="F148" s="4">
        <v>8101</v>
      </c>
      <c r="G148" s="4">
        <v>5413</v>
      </c>
      <c r="H148" s="4">
        <v>2329</v>
      </c>
      <c r="I148" s="4">
        <v>9084</v>
      </c>
      <c r="J148" s="4">
        <v>5848</v>
      </c>
      <c r="K148" s="23">
        <v>30775</v>
      </c>
      <c r="M148" s="28" t="s">
        <v>129</v>
      </c>
      <c r="N148" s="121" t="s">
        <v>4</v>
      </c>
      <c r="O148" s="12"/>
      <c r="P148" s="12"/>
      <c r="Q148" s="14">
        <f>F148/要介護認定者数!F147</f>
        <v>48.220238095238095</v>
      </c>
      <c r="R148" s="14">
        <f>G148/要介護認定者数!G147</f>
        <v>42.960317460317462</v>
      </c>
      <c r="S148" s="14">
        <f>H148/要介護認定者数!H147</f>
        <v>27.4</v>
      </c>
      <c r="T148" s="14">
        <f>I148/要介護認定者数!I147</f>
        <v>108.14285714285714</v>
      </c>
      <c r="U148" s="14">
        <f>J148/要介護認定者数!J147</f>
        <v>102.59649122807018</v>
      </c>
      <c r="V148" s="27">
        <f>K148/要介護認定者数!K147</f>
        <v>40.653896961690883</v>
      </c>
    </row>
    <row r="149" spans="2:22" ht="20.25" customHeight="1" x14ac:dyDescent="0.15">
      <c r="B149" s="28" t="s">
        <v>129</v>
      </c>
      <c r="C149" s="121" t="s">
        <v>5</v>
      </c>
      <c r="D149" s="4"/>
      <c r="E149" s="4"/>
      <c r="F149" s="4">
        <v>296</v>
      </c>
      <c r="G149" s="4">
        <v>2173</v>
      </c>
      <c r="H149" s="4">
        <v>3289</v>
      </c>
      <c r="I149" s="4">
        <v>5954</v>
      </c>
      <c r="J149" s="4">
        <v>4068</v>
      </c>
      <c r="K149" s="23">
        <v>15780</v>
      </c>
      <c r="M149" s="28" t="s">
        <v>129</v>
      </c>
      <c r="N149" s="121" t="s">
        <v>5</v>
      </c>
      <c r="O149" s="12"/>
      <c r="P149" s="12"/>
      <c r="Q149" s="14">
        <f>F149/要介護認定者数!F148</f>
        <v>4.9333333333333336</v>
      </c>
      <c r="R149" s="14">
        <f>G149/要介護認定者数!G148</f>
        <v>16.844961240310077</v>
      </c>
      <c r="S149" s="14">
        <f>H149/要介護認定者数!H148</f>
        <v>25.6953125</v>
      </c>
      <c r="T149" s="14">
        <f>I149/要介護認定者数!I148</f>
        <v>65.428571428571431</v>
      </c>
      <c r="U149" s="14">
        <f>J149/要介護認定者数!J148</f>
        <v>64.571428571428569</v>
      </c>
      <c r="V149" s="27">
        <f>K149/要介護認定者数!K148</f>
        <v>25.575364667747163</v>
      </c>
    </row>
    <row r="150" spans="2:22" ht="20.25" customHeight="1" x14ac:dyDescent="0.15">
      <c r="B150" s="28" t="s">
        <v>129</v>
      </c>
      <c r="C150" s="121" t="s">
        <v>6</v>
      </c>
      <c r="D150" s="4"/>
      <c r="E150" s="4"/>
      <c r="F150" s="4">
        <v>6108</v>
      </c>
      <c r="G150" s="4">
        <v>15379</v>
      </c>
      <c r="H150" s="4">
        <v>17176</v>
      </c>
      <c r="I150" s="4">
        <v>16809</v>
      </c>
      <c r="J150" s="4">
        <v>10100</v>
      </c>
      <c r="K150" s="23">
        <v>65572</v>
      </c>
      <c r="M150" s="28" t="s">
        <v>129</v>
      </c>
      <c r="N150" s="121" t="s">
        <v>6</v>
      </c>
      <c r="O150" s="12"/>
      <c r="P150" s="12"/>
      <c r="Q150" s="14">
        <f>F150/要介護認定者数!F149</f>
        <v>40.450331125827816</v>
      </c>
      <c r="R150" s="14">
        <f>G150/要介護認定者数!G149</f>
        <v>43.94</v>
      </c>
      <c r="S150" s="14">
        <f>H150/要介護認定者数!H149</f>
        <v>55.766233766233768</v>
      </c>
      <c r="T150" s="14">
        <f>I150/要介護認定者数!I149</f>
        <v>77.460829493087559</v>
      </c>
      <c r="U150" s="14">
        <f>J150/要介護認定者数!J149</f>
        <v>61.212121212121211</v>
      </c>
      <c r="V150" s="27">
        <f>K150/要介護認定者数!K149</f>
        <v>43.453943008614978</v>
      </c>
    </row>
    <row r="151" spans="2:22" ht="20.25" customHeight="1" x14ac:dyDescent="0.15">
      <c r="B151" s="28" t="s">
        <v>129</v>
      </c>
      <c r="C151" s="121" t="s">
        <v>7</v>
      </c>
      <c r="D151" s="4"/>
      <c r="E151" s="4"/>
      <c r="F151" s="4">
        <v>1613</v>
      </c>
      <c r="G151" s="4">
        <v>2338</v>
      </c>
      <c r="H151" s="4">
        <v>1907</v>
      </c>
      <c r="I151" s="4">
        <v>2902</v>
      </c>
      <c r="J151" s="4">
        <v>4618</v>
      </c>
      <c r="K151" s="23">
        <v>13378</v>
      </c>
      <c r="M151" s="28" t="s">
        <v>129</v>
      </c>
      <c r="N151" s="121" t="s">
        <v>7</v>
      </c>
      <c r="O151" s="12"/>
      <c r="P151" s="12"/>
      <c r="Q151" s="14">
        <f>F151/要介護認定者数!F150</f>
        <v>18.329545454545453</v>
      </c>
      <c r="R151" s="14">
        <f>G151/要介護認定者数!G150</f>
        <v>21.063063063063062</v>
      </c>
      <c r="S151" s="14">
        <f>H151/要介護認定者数!H150</f>
        <v>20.287234042553191</v>
      </c>
      <c r="T151" s="14">
        <f>I151/要介護認定者数!I150</f>
        <v>43.313432835820898</v>
      </c>
      <c r="U151" s="14">
        <f>J151/要介護認定者数!J150</f>
        <v>90.549019607843135</v>
      </c>
      <c r="V151" s="27">
        <f>K151/要介護認定者数!K150</f>
        <v>25.726923076923075</v>
      </c>
    </row>
    <row r="152" spans="2:22" ht="20.25" customHeight="1" x14ac:dyDescent="0.15">
      <c r="B152" s="28" t="s">
        <v>129</v>
      </c>
      <c r="C152" s="121" t="s">
        <v>8</v>
      </c>
      <c r="D152" s="4"/>
      <c r="E152" s="4"/>
      <c r="F152" s="4">
        <v>5583</v>
      </c>
      <c r="G152" s="4">
        <v>12031</v>
      </c>
      <c r="H152" s="4">
        <v>8024</v>
      </c>
      <c r="I152" s="4">
        <v>9385</v>
      </c>
      <c r="J152" s="4">
        <v>9693</v>
      </c>
      <c r="K152" s="23">
        <v>44716</v>
      </c>
      <c r="M152" s="28" t="s">
        <v>129</v>
      </c>
      <c r="N152" s="121" t="s">
        <v>8</v>
      </c>
      <c r="O152" s="12"/>
      <c r="P152" s="12"/>
      <c r="Q152" s="14">
        <f>F152/要介護認定者数!F151</f>
        <v>19.054607508532424</v>
      </c>
      <c r="R152" s="14">
        <f>G152/要介護認定者数!G151</f>
        <v>33.419444444444444</v>
      </c>
      <c r="S152" s="14">
        <f>H152/要介護認定者数!H151</f>
        <v>30.743295019157088</v>
      </c>
      <c r="T152" s="14">
        <f>I152/要介護認定者数!I151</f>
        <v>39.936170212765958</v>
      </c>
      <c r="U152" s="14">
        <f>J152/要介護認定者数!J151</f>
        <v>53.85</v>
      </c>
      <c r="V152" s="27">
        <f>K152/要介護認定者数!K151</f>
        <v>25.787773933102653</v>
      </c>
    </row>
    <row r="153" spans="2:22" ht="20.25" customHeight="1" x14ac:dyDescent="0.15">
      <c r="B153" s="28" t="s">
        <v>129</v>
      </c>
      <c r="C153" s="121" t="s">
        <v>9</v>
      </c>
      <c r="D153" s="4"/>
      <c r="E153" s="4"/>
      <c r="F153" s="4">
        <v>3216</v>
      </c>
      <c r="G153" s="4">
        <v>6438</v>
      </c>
      <c r="H153" s="4">
        <v>7473</v>
      </c>
      <c r="I153" s="4">
        <v>5517</v>
      </c>
      <c r="J153" s="4">
        <v>7059</v>
      </c>
      <c r="K153" s="23">
        <v>29703</v>
      </c>
      <c r="M153" s="28" t="s">
        <v>129</v>
      </c>
      <c r="N153" s="121" t="s">
        <v>9</v>
      </c>
      <c r="O153" s="12"/>
      <c r="P153" s="12"/>
      <c r="Q153" s="14">
        <f>F153/要介護認定者数!F152</f>
        <v>17.966480446927374</v>
      </c>
      <c r="R153" s="14">
        <f>G153/要介護認定者数!G152</f>
        <v>27.75</v>
      </c>
      <c r="S153" s="14">
        <f>H153/要介護認定者数!H152</f>
        <v>40.394594594594594</v>
      </c>
      <c r="T153" s="14">
        <f>I153/要介護認定者数!I152</f>
        <v>36.78</v>
      </c>
      <c r="U153" s="14">
        <f>J153/要介護認定者数!J152</f>
        <v>43.306748466257666</v>
      </c>
      <c r="V153" s="27">
        <f>K153/要介護認定者数!K152</f>
        <v>26.426156583629894</v>
      </c>
    </row>
    <row r="154" spans="2:22" s="11" customFormat="1" ht="20.25" customHeight="1" x14ac:dyDescent="0.15">
      <c r="B154" s="125" t="s">
        <v>129</v>
      </c>
      <c r="C154" s="122" t="s">
        <v>167</v>
      </c>
      <c r="D154" s="4"/>
      <c r="E154" s="4"/>
      <c r="F154" s="130">
        <f>SUM(F155:F159)</f>
        <v>52961</v>
      </c>
      <c r="G154" s="130">
        <f t="shared" ref="G154:K154" si="39">SUM(G155:G159)</f>
        <v>65250</v>
      </c>
      <c r="H154" s="130">
        <f t="shared" si="39"/>
        <v>51092</v>
      </c>
      <c r="I154" s="130">
        <f t="shared" si="39"/>
        <v>62941</v>
      </c>
      <c r="J154" s="130">
        <f t="shared" si="39"/>
        <v>76371</v>
      </c>
      <c r="K154" s="131">
        <f t="shared" si="39"/>
        <v>308615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33.45609602021478</v>
      </c>
      <c r="R154" s="14">
        <f>G154/要介護認定者数!G153</f>
        <v>43.355481727574748</v>
      </c>
      <c r="S154" s="14">
        <f>H154/要介護認定者数!H153</f>
        <v>47.439182915506038</v>
      </c>
      <c r="T154" s="14">
        <f>I154/要介護認定者数!I153</f>
        <v>62.941000000000003</v>
      </c>
      <c r="U154" s="14">
        <f>J154/要介護認定者数!J153</f>
        <v>95.583229036295364</v>
      </c>
      <c r="V154" s="27">
        <f>K154/要介護認定者数!K153</f>
        <v>39.703460697285479</v>
      </c>
    </row>
    <row r="155" spans="2:22" ht="20.25" customHeight="1" x14ac:dyDescent="0.15">
      <c r="B155" s="28" t="s">
        <v>129</v>
      </c>
      <c r="C155" s="121" t="s">
        <v>10</v>
      </c>
      <c r="D155" s="4"/>
      <c r="E155" s="4"/>
      <c r="F155" s="4">
        <v>30218</v>
      </c>
      <c r="G155" s="4">
        <v>24988</v>
      </c>
      <c r="H155" s="4">
        <v>20702</v>
      </c>
      <c r="I155" s="4">
        <v>29828</v>
      </c>
      <c r="J155" s="4">
        <v>31921</v>
      </c>
      <c r="K155" s="23">
        <v>137657</v>
      </c>
      <c r="M155" s="28" t="s">
        <v>129</v>
      </c>
      <c r="N155" s="121" t="s">
        <v>10</v>
      </c>
      <c r="O155" s="12"/>
      <c r="P155" s="12"/>
      <c r="Q155" s="14">
        <f>F155/要介護認定者数!F154</f>
        <v>46.204892966360859</v>
      </c>
      <c r="R155" s="14">
        <f>G155/要介護認定者数!G154</f>
        <v>51.310061601642708</v>
      </c>
      <c r="S155" s="14">
        <f>H155/要介護認定者数!H154</f>
        <v>63.115853658536587</v>
      </c>
      <c r="T155" s="14">
        <f>I155/要介護認定者数!I154</f>
        <v>78.910052910052912</v>
      </c>
      <c r="U155" s="14">
        <f>J155/要介護認定者数!J154</f>
        <v>114.00357142857143</v>
      </c>
      <c r="V155" s="27">
        <f>K155/要介護認定者数!K154</f>
        <v>47.207475994513032</v>
      </c>
    </row>
    <row r="156" spans="2:22" ht="20.25" customHeight="1" x14ac:dyDescent="0.15">
      <c r="B156" s="28" t="s">
        <v>129</v>
      </c>
      <c r="C156" s="121" t="s">
        <v>11</v>
      </c>
      <c r="D156" s="4"/>
      <c r="E156" s="4"/>
      <c r="F156" s="4">
        <v>12400</v>
      </c>
      <c r="G156" s="4">
        <v>23468</v>
      </c>
      <c r="H156" s="4">
        <v>17297</v>
      </c>
      <c r="I156" s="4">
        <v>16974</v>
      </c>
      <c r="J156" s="4">
        <v>27827</v>
      </c>
      <c r="K156" s="23">
        <v>97966</v>
      </c>
      <c r="M156" s="28" t="s">
        <v>129</v>
      </c>
      <c r="N156" s="121" t="s">
        <v>11</v>
      </c>
      <c r="O156" s="12"/>
      <c r="P156" s="12"/>
      <c r="Q156" s="14">
        <f>F156/要介護認定者数!F155</f>
        <v>26.781857451403887</v>
      </c>
      <c r="R156" s="14">
        <f>G156/要介護認定者数!G155</f>
        <v>54.450116009280741</v>
      </c>
      <c r="S156" s="14">
        <f>H156/要介護認定者数!H155</f>
        <v>59.236301369863014</v>
      </c>
      <c r="T156" s="14">
        <f>I156/要介護認定者数!I155</f>
        <v>67.357142857142861</v>
      </c>
      <c r="U156" s="14">
        <f>J156/要介護認定者数!J155</f>
        <v>127.06392694063926</v>
      </c>
      <c r="V156" s="27">
        <f>K156/要介護認定者数!K155</f>
        <v>43.734821428571429</v>
      </c>
    </row>
    <row r="157" spans="2:22" ht="20.25" customHeight="1" x14ac:dyDescent="0.15">
      <c r="B157" s="28" t="s">
        <v>129</v>
      </c>
      <c r="C157" s="121" t="s">
        <v>12</v>
      </c>
      <c r="D157" s="4"/>
      <c r="E157" s="4"/>
      <c r="F157" s="4">
        <v>3743</v>
      </c>
      <c r="G157" s="4">
        <v>3793</v>
      </c>
      <c r="H157" s="4">
        <v>2851</v>
      </c>
      <c r="I157" s="4">
        <v>4194</v>
      </c>
      <c r="J157" s="4">
        <v>3054</v>
      </c>
      <c r="K157" s="23">
        <v>17635</v>
      </c>
      <c r="M157" s="28" t="s">
        <v>129</v>
      </c>
      <c r="N157" s="121" t="s">
        <v>12</v>
      </c>
      <c r="O157" s="12"/>
      <c r="P157" s="12"/>
      <c r="Q157" s="14">
        <f>F157/要介護認定者数!F156</f>
        <v>22.548192771084338</v>
      </c>
      <c r="R157" s="14">
        <f>G157/要介護認定者数!G156</f>
        <v>21.072222222222223</v>
      </c>
      <c r="S157" s="14">
        <f>H157/要介護認定者数!H156</f>
        <v>24.577586206896552</v>
      </c>
      <c r="T157" s="14">
        <f>I157/要介護認定者数!I156</f>
        <v>40.71844660194175</v>
      </c>
      <c r="U157" s="14">
        <f>J157/要介護認定者数!J156</f>
        <v>33.93333333333333</v>
      </c>
      <c r="V157" s="27">
        <f>K157/要介護認定者数!K156</f>
        <v>21.879652605459057</v>
      </c>
    </row>
    <row r="158" spans="2:22" ht="20.25" customHeight="1" x14ac:dyDescent="0.15">
      <c r="B158" s="28" t="s">
        <v>129</v>
      </c>
      <c r="C158" s="121" t="s">
        <v>13</v>
      </c>
      <c r="D158" s="4"/>
      <c r="E158" s="4"/>
      <c r="F158" s="4">
        <v>3700</v>
      </c>
      <c r="G158" s="4">
        <v>5512</v>
      </c>
      <c r="H158" s="4">
        <v>7056</v>
      </c>
      <c r="I158" s="4">
        <v>6850</v>
      </c>
      <c r="J158" s="4">
        <v>7786</v>
      </c>
      <c r="K158" s="23">
        <v>30904</v>
      </c>
      <c r="M158" s="28" t="s">
        <v>129</v>
      </c>
      <c r="N158" s="121" t="s">
        <v>13</v>
      </c>
      <c r="O158" s="12"/>
      <c r="P158" s="12"/>
      <c r="Q158" s="14">
        <f>F158/要介護認定者数!F157</f>
        <v>31.623931623931625</v>
      </c>
      <c r="R158" s="14">
        <f>G158/要介護認定者数!G157</f>
        <v>26</v>
      </c>
      <c r="S158" s="14">
        <f>H158/要介護認定者数!H157</f>
        <v>41.751479289940825</v>
      </c>
      <c r="T158" s="14">
        <f>I158/要介護認定者数!I157</f>
        <v>60.087719298245617</v>
      </c>
      <c r="U158" s="14">
        <f>J158/要介護認定者数!J157</f>
        <v>74.865384615384613</v>
      </c>
      <c r="V158" s="27">
        <f>K158/要介護認定者数!K157</f>
        <v>37.504854368932037</v>
      </c>
    </row>
    <row r="159" spans="2:22" ht="20.25" customHeight="1" x14ac:dyDescent="0.15">
      <c r="B159" s="28" t="s">
        <v>129</v>
      </c>
      <c r="C159" s="121" t="s">
        <v>14</v>
      </c>
      <c r="D159" s="4"/>
      <c r="E159" s="4"/>
      <c r="F159" s="4">
        <v>2900</v>
      </c>
      <c r="G159" s="4">
        <v>7489</v>
      </c>
      <c r="H159" s="4">
        <v>3186</v>
      </c>
      <c r="I159" s="4">
        <v>5095</v>
      </c>
      <c r="J159" s="4">
        <v>5783</v>
      </c>
      <c r="K159" s="23">
        <v>24453</v>
      </c>
      <c r="M159" s="28" t="s">
        <v>129</v>
      </c>
      <c r="N159" s="121" t="s">
        <v>14</v>
      </c>
      <c r="O159" s="12"/>
      <c r="P159" s="12"/>
      <c r="Q159" s="14">
        <f>F159/要介護認定者数!F158</f>
        <v>15.846994535519126</v>
      </c>
      <c r="R159" s="14">
        <f>G159/要介護認定者数!G158</f>
        <v>38.405128205128207</v>
      </c>
      <c r="S159" s="14">
        <f>H159/要介護認定者数!H158</f>
        <v>18.523255813953487</v>
      </c>
      <c r="T159" s="14">
        <f>I159/要介護認定者数!I158</f>
        <v>33.300653594771241</v>
      </c>
      <c r="U159" s="14">
        <f>J159/要介護認定者数!J158</f>
        <v>54.556603773584904</v>
      </c>
      <c r="V159" s="27">
        <f>K159/要介護認定者数!K158</f>
        <v>24.775075987841944</v>
      </c>
    </row>
    <row r="160" spans="2:22" s="11" customFormat="1" ht="20.25" customHeight="1" x14ac:dyDescent="0.15">
      <c r="B160" s="125" t="s">
        <v>129</v>
      </c>
      <c r="C160" s="122" t="s">
        <v>168</v>
      </c>
      <c r="D160" s="4"/>
      <c r="E160" s="4"/>
      <c r="F160" s="130">
        <f>SUM(F161:F164)</f>
        <v>35546</v>
      </c>
      <c r="G160" s="130">
        <f t="shared" ref="G160:K160" si="40">SUM(G161:G164)</f>
        <v>47898</v>
      </c>
      <c r="H160" s="130">
        <f t="shared" si="40"/>
        <v>44819</v>
      </c>
      <c r="I160" s="130">
        <f t="shared" si="40"/>
        <v>42156</v>
      </c>
      <c r="J160" s="130">
        <f t="shared" si="40"/>
        <v>44250</v>
      </c>
      <c r="K160" s="131">
        <f t="shared" si="40"/>
        <v>214669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26.467609828741622</v>
      </c>
      <c r="R160" s="14">
        <f>G160/要介護認定者数!G159</f>
        <v>32.429248476641838</v>
      </c>
      <c r="S160" s="14">
        <f>H160/要介護認定者数!H159</f>
        <v>42.930076628352488</v>
      </c>
      <c r="T160" s="14">
        <f>I160/要介護認定者数!I159</f>
        <v>45.231759656652358</v>
      </c>
      <c r="U160" s="14">
        <f>J160/要介護認定者数!J159</f>
        <v>61.888111888111887</v>
      </c>
      <c r="V160" s="27">
        <f>K160/要介護認定者数!K159</f>
        <v>28.845606019887128</v>
      </c>
    </row>
    <row r="161" spans="2:22" ht="20.25" customHeight="1" x14ac:dyDescent="0.15">
      <c r="B161" s="28" t="s">
        <v>129</v>
      </c>
      <c r="C161" s="121" t="s">
        <v>15</v>
      </c>
      <c r="D161" s="4"/>
      <c r="E161" s="4"/>
      <c r="F161" s="4">
        <v>14225</v>
      </c>
      <c r="G161" s="4">
        <v>19768</v>
      </c>
      <c r="H161" s="4">
        <v>20027</v>
      </c>
      <c r="I161" s="4">
        <v>19581</v>
      </c>
      <c r="J161" s="4">
        <v>18121</v>
      </c>
      <c r="K161" s="23">
        <v>91722</v>
      </c>
      <c r="M161" s="28" t="s">
        <v>129</v>
      </c>
      <c r="N161" s="121" t="s">
        <v>15</v>
      </c>
      <c r="O161" s="12"/>
      <c r="P161" s="12"/>
      <c r="Q161" s="14">
        <f>F161/要介護認定者数!F160</f>
        <v>28.001968503937007</v>
      </c>
      <c r="R161" s="14">
        <f>G161/要介護認定者数!G160</f>
        <v>38.760784313725487</v>
      </c>
      <c r="S161" s="14">
        <f>H161/要介護認定者数!H160</f>
        <v>52.702631578947368</v>
      </c>
      <c r="T161" s="14">
        <f>I161/要介護認定者数!I160</f>
        <v>57.422287390029325</v>
      </c>
      <c r="U161" s="14">
        <f>J161/要介護認定者数!J160</f>
        <v>74.880165289256198</v>
      </c>
      <c r="V161" s="27">
        <f>K161/要介護認定者数!K160</f>
        <v>32.792992491955665</v>
      </c>
    </row>
    <row r="162" spans="2:22" ht="20.25" customHeight="1" x14ac:dyDescent="0.15">
      <c r="B162" s="28" t="s">
        <v>129</v>
      </c>
      <c r="C162" s="121" t="s">
        <v>16</v>
      </c>
      <c r="D162" s="4"/>
      <c r="E162" s="4"/>
      <c r="F162" s="4">
        <v>8909</v>
      </c>
      <c r="G162" s="4">
        <v>13561</v>
      </c>
      <c r="H162" s="4">
        <v>11098</v>
      </c>
      <c r="I162" s="4">
        <v>11300</v>
      </c>
      <c r="J162" s="4">
        <v>12097</v>
      </c>
      <c r="K162" s="23">
        <v>56965</v>
      </c>
      <c r="M162" s="28" t="s">
        <v>129</v>
      </c>
      <c r="N162" s="121" t="s">
        <v>16</v>
      </c>
      <c r="O162" s="12"/>
      <c r="P162" s="12"/>
      <c r="Q162" s="14">
        <f>F162/要介護認定者数!F161</f>
        <v>30.720689655172414</v>
      </c>
      <c r="R162" s="14">
        <f>G162/要介護認定者数!G161</f>
        <v>34.594387755102041</v>
      </c>
      <c r="S162" s="14">
        <f>H162/要介護認定者数!H161</f>
        <v>41.565543071161052</v>
      </c>
      <c r="T162" s="14">
        <f>I162/要介護認定者数!I161</f>
        <v>48.497854077253216</v>
      </c>
      <c r="U162" s="14">
        <f>J162/要介護認定者数!J161</f>
        <v>65.037634408602145</v>
      </c>
      <c r="V162" s="27">
        <f>K162/要介護認定者数!K161</f>
        <v>31.35112823335168</v>
      </c>
    </row>
    <row r="163" spans="2:22" ht="20.25" customHeight="1" x14ac:dyDescent="0.15">
      <c r="B163" s="28" t="s">
        <v>129</v>
      </c>
      <c r="C163" s="121" t="s">
        <v>17</v>
      </c>
      <c r="D163" s="4"/>
      <c r="E163" s="4"/>
      <c r="F163" s="4">
        <v>8735</v>
      </c>
      <c r="G163" s="4">
        <v>10172</v>
      </c>
      <c r="H163" s="4">
        <v>10706</v>
      </c>
      <c r="I163" s="4">
        <v>7521</v>
      </c>
      <c r="J163" s="4">
        <v>9638</v>
      </c>
      <c r="K163" s="23">
        <v>46772</v>
      </c>
      <c r="M163" s="28" t="s">
        <v>129</v>
      </c>
      <c r="N163" s="121" t="s">
        <v>17</v>
      </c>
      <c r="O163" s="12"/>
      <c r="P163" s="12"/>
      <c r="Q163" s="14">
        <f>F163/要介護認定者数!F162</f>
        <v>22.629533678756477</v>
      </c>
      <c r="R163" s="14">
        <f>G163/要介護認定者数!G162</f>
        <v>25.366583541147133</v>
      </c>
      <c r="S163" s="14">
        <f>H163/要介護認定者数!H162</f>
        <v>38.93090909090909</v>
      </c>
      <c r="T163" s="14">
        <f>I163/要介護認定者数!I162</f>
        <v>32.004255319148939</v>
      </c>
      <c r="U163" s="14">
        <f>J163/要介護認定者数!J162</f>
        <v>60.237499999999997</v>
      </c>
      <c r="V163" s="27">
        <f>K163/要介護認定者数!K162</f>
        <v>23.985641025641026</v>
      </c>
    </row>
    <row r="164" spans="2:22" ht="20.25" customHeight="1" x14ac:dyDescent="0.15">
      <c r="B164" s="28" t="s">
        <v>129</v>
      </c>
      <c r="C164" s="121" t="s">
        <v>18</v>
      </c>
      <c r="D164" s="4"/>
      <c r="E164" s="4"/>
      <c r="F164" s="4">
        <v>3677</v>
      </c>
      <c r="G164" s="4">
        <v>4397</v>
      </c>
      <c r="H164" s="4">
        <v>2988</v>
      </c>
      <c r="I164" s="4">
        <v>3754</v>
      </c>
      <c r="J164" s="4">
        <v>4394</v>
      </c>
      <c r="K164" s="23">
        <v>19210</v>
      </c>
      <c r="M164" s="28" t="s">
        <v>129</v>
      </c>
      <c r="N164" s="121" t="s">
        <v>18</v>
      </c>
      <c r="O164" s="12"/>
      <c r="P164" s="12"/>
      <c r="Q164" s="14">
        <f>F164/要介護認定者数!F163</f>
        <v>23.125786163522012</v>
      </c>
      <c r="R164" s="14">
        <f>G164/要介護認定者数!G163</f>
        <v>25.270114942528735</v>
      </c>
      <c r="S164" s="14">
        <f>H164/要介護認定者数!H163</f>
        <v>24.491803278688526</v>
      </c>
      <c r="T164" s="14">
        <f>I164/要介護認定者数!I163</f>
        <v>30.520325203252032</v>
      </c>
      <c r="U164" s="14">
        <f>J164/要介護認定者数!J163</f>
        <v>34.598425196850393</v>
      </c>
      <c r="V164" s="27">
        <f>K164/要介護認定者数!K163</f>
        <v>21.879271070615033</v>
      </c>
    </row>
    <row r="165" spans="2:22" s="11" customFormat="1" ht="20.25" customHeight="1" x14ac:dyDescent="0.15">
      <c r="B165" s="125" t="s">
        <v>129</v>
      </c>
      <c r="C165" s="122" t="s">
        <v>169</v>
      </c>
      <c r="D165" s="4"/>
      <c r="E165" s="4"/>
      <c r="F165" s="130">
        <f>SUM(F166:F169)</f>
        <v>7886</v>
      </c>
      <c r="G165" s="130">
        <f t="shared" ref="G165:K165" si="41">SUM(G166:G169)</f>
        <v>10920</v>
      </c>
      <c r="H165" s="130">
        <f t="shared" si="41"/>
        <v>16174</v>
      </c>
      <c r="I165" s="130">
        <f t="shared" si="41"/>
        <v>10711</v>
      </c>
      <c r="J165" s="130">
        <f t="shared" si="41"/>
        <v>14434</v>
      </c>
      <c r="K165" s="131">
        <f t="shared" si="41"/>
        <v>60125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12.678456591639872</v>
      </c>
      <c r="R165" s="14">
        <f>G165/要介護認定者数!G164</f>
        <v>15.803183791606367</v>
      </c>
      <c r="S165" s="14">
        <f>H165/要介護認定者数!H164</f>
        <v>32.477911646586342</v>
      </c>
      <c r="T165" s="14">
        <f>I165/要介護認定者数!I164</f>
        <v>26.252450980392158</v>
      </c>
      <c r="U165" s="14">
        <f>J165/要介護認定者数!J164</f>
        <v>43.607250755287012</v>
      </c>
      <c r="V165" s="27">
        <f>K165/要介護認定者数!K164</f>
        <v>19.032921810699587</v>
      </c>
    </row>
    <row r="166" spans="2:22" ht="20.25" customHeight="1" x14ac:dyDescent="0.15">
      <c r="B166" s="28" t="s">
        <v>129</v>
      </c>
      <c r="C166" s="121" t="s">
        <v>19</v>
      </c>
      <c r="D166" s="4"/>
      <c r="E166" s="4"/>
      <c r="F166" s="4">
        <v>3282</v>
      </c>
      <c r="G166" s="4">
        <v>2800</v>
      </c>
      <c r="H166" s="4">
        <v>4674</v>
      </c>
      <c r="I166" s="4">
        <v>2654</v>
      </c>
      <c r="J166" s="4">
        <v>5152</v>
      </c>
      <c r="K166" s="23">
        <v>18562</v>
      </c>
      <c r="M166" s="28" t="s">
        <v>129</v>
      </c>
      <c r="N166" s="121" t="s">
        <v>19</v>
      </c>
      <c r="O166" s="12"/>
      <c r="P166" s="12"/>
      <c r="Q166" s="14">
        <f>F166/要介護認定者数!F165</f>
        <v>14.085836909871245</v>
      </c>
      <c r="R166" s="14">
        <f>G166/要介護認定者数!G165</f>
        <v>11.965811965811966</v>
      </c>
      <c r="S166" s="14">
        <f>H166/要介護認定者数!H165</f>
        <v>24.861702127659573</v>
      </c>
      <c r="T166" s="14">
        <f>I166/要介護認定者数!I165</f>
        <v>19.231884057971016</v>
      </c>
      <c r="U166" s="14">
        <f>J166/要介護認定者数!J165</f>
        <v>47.26605504587156</v>
      </c>
      <c r="V166" s="27">
        <f>K166/要介護認定者数!K165</f>
        <v>16.813405797101449</v>
      </c>
    </row>
    <row r="167" spans="2:22" ht="20.25" customHeight="1" x14ac:dyDescent="0.15">
      <c r="B167" s="28" t="s">
        <v>129</v>
      </c>
      <c r="C167" s="121" t="s">
        <v>20</v>
      </c>
      <c r="D167" s="4"/>
      <c r="E167" s="4"/>
      <c r="F167" s="4">
        <v>990</v>
      </c>
      <c r="G167" s="4">
        <v>3317</v>
      </c>
      <c r="H167" s="4">
        <v>3424</v>
      </c>
      <c r="I167" s="4">
        <v>3344</v>
      </c>
      <c r="J167" s="4">
        <v>1134</v>
      </c>
      <c r="K167" s="23">
        <v>12209</v>
      </c>
      <c r="M167" s="28" t="s">
        <v>129</v>
      </c>
      <c r="N167" s="121" t="s">
        <v>20</v>
      </c>
      <c r="O167" s="12"/>
      <c r="P167" s="12"/>
      <c r="Q167" s="14">
        <f>F167/要介護認定者数!F166</f>
        <v>10.760869565217391</v>
      </c>
      <c r="R167" s="14">
        <f>G167/要介護認定者数!G166</f>
        <v>26.536000000000001</v>
      </c>
      <c r="S167" s="14">
        <f>H167/要介護認定者数!H166</f>
        <v>39.813953488372093</v>
      </c>
      <c r="T167" s="14">
        <f>I167/要介護認定者数!I166</f>
        <v>42.329113924050631</v>
      </c>
      <c r="U167" s="14">
        <f>J167/要介護認定者数!J166</f>
        <v>20.618181818181817</v>
      </c>
      <c r="V167" s="27">
        <f>K167/要介護認定者数!K166</f>
        <v>22.360805860805861</v>
      </c>
    </row>
    <row r="168" spans="2:22" ht="20.25" customHeight="1" x14ac:dyDescent="0.15">
      <c r="B168" s="28" t="s">
        <v>129</v>
      </c>
      <c r="C168" s="121" t="s">
        <v>114</v>
      </c>
      <c r="D168" s="4"/>
      <c r="E168" s="4"/>
      <c r="F168" s="4">
        <v>2938</v>
      </c>
      <c r="G168" s="4">
        <v>4015</v>
      </c>
      <c r="H168" s="4">
        <v>5891</v>
      </c>
      <c r="I168" s="4">
        <v>3767</v>
      </c>
      <c r="J168" s="4">
        <v>7426</v>
      </c>
      <c r="K168" s="23">
        <v>24037</v>
      </c>
      <c r="M168" s="28" t="s">
        <v>129</v>
      </c>
      <c r="N168" s="121" t="s">
        <v>114</v>
      </c>
      <c r="O168" s="12"/>
      <c r="P168" s="12"/>
      <c r="Q168" s="14">
        <f>F168/要介護認定者数!F167</f>
        <v>11.991836734693878</v>
      </c>
      <c r="R168" s="14">
        <f>G168/要介護認定者数!G167</f>
        <v>14.442446043165468</v>
      </c>
      <c r="S168" s="14">
        <f>H168/要介護認定者数!H167</f>
        <v>34.450292397660817</v>
      </c>
      <c r="T168" s="14">
        <f>I168/要介護認定者数!I167</f>
        <v>23.691823899371069</v>
      </c>
      <c r="U168" s="14">
        <f>J168/要介護認定者数!J167</f>
        <v>53.042857142857144</v>
      </c>
      <c r="V168" s="27">
        <f>K168/要介護認定者数!K167</f>
        <v>19.526401299756294</v>
      </c>
    </row>
    <row r="169" spans="2:22" ht="20.25" customHeight="1" x14ac:dyDescent="0.15">
      <c r="B169" s="28" t="s">
        <v>129</v>
      </c>
      <c r="C169" s="121" t="s">
        <v>22</v>
      </c>
      <c r="D169" s="4"/>
      <c r="E169" s="4"/>
      <c r="F169" s="4">
        <v>676</v>
      </c>
      <c r="G169" s="4">
        <v>788</v>
      </c>
      <c r="H169" s="4">
        <v>2185</v>
      </c>
      <c r="I169" s="4">
        <v>946</v>
      </c>
      <c r="J169" s="4">
        <v>722</v>
      </c>
      <c r="K169" s="23">
        <v>5317</v>
      </c>
      <c r="M169" s="28" t="s">
        <v>129</v>
      </c>
      <c r="N169" s="121" t="s">
        <v>22</v>
      </c>
      <c r="O169" s="12"/>
      <c r="P169" s="12"/>
      <c r="Q169" s="14">
        <f>F169/要介護認定者数!F168</f>
        <v>13</v>
      </c>
      <c r="R169" s="14">
        <f>G169/要介護認定者数!G168</f>
        <v>14.592592592592593</v>
      </c>
      <c r="S169" s="14">
        <f>H169/要介護認定者数!H168</f>
        <v>41.226415094339622</v>
      </c>
      <c r="T169" s="14">
        <f>I169/要介護認定者数!I168</f>
        <v>29.5625</v>
      </c>
      <c r="U169" s="14">
        <f>J169/要介護認定者数!J168</f>
        <v>26.74074074074074</v>
      </c>
      <c r="V169" s="27">
        <f>K169/要介護認定者数!K168</f>
        <v>19.125899280575538</v>
      </c>
    </row>
    <row r="170" spans="2:22" s="11" customFormat="1" ht="20.25" customHeight="1" x14ac:dyDescent="0.15">
      <c r="B170" s="125" t="s">
        <v>129</v>
      </c>
      <c r="C170" s="122" t="s">
        <v>170</v>
      </c>
      <c r="D170" s="4"/>
      <c r="E170" s="4"/>
      <c r="F170" s="130">
        <f>SUM(F171:F175)</f>
        <v>63365</v>
      </c>
      <c r="G170" s="130">
        <f t="shared" ref="G170:K170" si="42">SUM(G171:G175)</f>
        <v>70525</v>
      </c>
      <c r="H170" s="130">
        <f t="shared" si="42"/>
        <v>71723</v>
      </c>
      <c r="I170" s="130">
        <f t="shared" si="42"/>
        <v>112949</v>
      </c>
      <c r="J170" s="130">
        <f t="shared" si="42"/>
        <v>80693</v>
      </c>
      <c r="K170" s="131">
        <f t="shared" si="42"/>
        <v>399255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25.25508170585891</v>
      </c>
      <c r="R170" s="14">
        <f>G170/要介護認定者数!G169</f>
        <v>35.368605817452355</v>
      </c>
      <c r="S170" s="14">
        <f>H170/要介護認定者数!H169</f>
        <v>44.742981908920775</v>
      </c>
      <c r="T170" s="14">
        <f>I170/要介護認定者数!I169</f>
        <v>68.703771289537713</v>
      </c>
      <c r="U170" s="14">
        <f>J170/要介護認定者数!J169</f>
        <v>62.311196911196909</v>
      </c>
      <c r="V170" s="27">
        <f>K170/要介護認定者数!K169</f>
        <v>34.799529329730674</v>
      </c>
    </row>
    <row r="171" spans="2:22" ht="20.25" customHeight="1" x14ac:dyDescent="0.15">
      <c r="B171" s="28" t="s">
        <v>129</v>
      </c>
      <c r="C171" s="121" t="s">
        <v>23</v>
      </c>
      <c r="D171" s="4"/>
      <c r="E171" s="4"/>
      <c r="F171" s="4">
        <v>45418</v>
      </c>
      <c r="G171" s="4">
        <v>46340</v>
      </c>
      <c r="H171" s="4">
        <v>42517</v>
      </c>
      <c r="I171" s="4">
        <v>70750</v>
      </c>
      <c r="J171" s="4">
        <v>49306</v>
      </c>
      <c r="K171" s="23">
        <v>254331</v>
      </c>
      <c r="M171" s="28" t="s">
        <v>129</v>
      </c>
      <c r="N171" s="121" t="s">
        <v>23</v>
      </c>
      <c r="O171" s="12"/>
      <c r="P171" s="12"/>
      <c r="Q171" s="14">
        <f>F171/要介護認定者数!F170</f>
        <v>26.747938751472322</v>
      </c>
      <c r="R171" s="14">
        <f>G171/要介護認定者数!G170</f>
        <v>40.365853658536587</v>
      </c>
      <c r="S171" s="14">
        <f>H171/要介護認定者数!H170</f>
        <v>48.041807909604522</v>
      </c>
      <c r="T171" s="14">
        <f>I171/要介護認定者数!I170</f>
        <v>70.468127490039834</v>
      </c>
      <c r="U171" s="14">
        <f>J171/要介護認定者数!J170</f>
        <v>62.255050505050505</v>
      </c>
      <c r="V171" s="27">
        <f>K171/要介護認定者数!K170</f>
        <v>35.4814453125</v>
      </c>
    </row>
    <row r="172" spans="2:22" ht="20.25" customHeight="1" x14ac:dyDescent="0.15">
      <c r="B172" s="28" t="s">
        <v>129</v>
      </c>
      <c r="C172" s="121" t="s">
        <v>24</v>
      </c>
      <c r="D172" s="4"/>
      <c r="E172" s="4"/>
      <c r="F172" s="4">
        <v>1127</v>
      </c>
      <c r="G172" s="4">
        <v>2124</v>
      </c>
      <c r="H172" s="4">
        <v>4240</v>
      </c>
      <c r="I172" s="4">
        <v>2808</v>
      </c>
      <c r="J172" s="4">
        <v>3944</v>
      </c>
      <c r="K172" s="23">
        <v>14243</v>
      </c>
      <c r="M172" s="28" t="s">
        <v>129</v>
      </c>
      <c r="N172" s="121" t="s">
        <v>24</v>
      </c>
      <c r="O172" s="12"/>
      <c r="P172" s="12"/>
      <c r="Q172" s="14">
        <f>F172/要介護認定者数!F171</f>
        <v>11.98936170212766</v>
      </c>
      <c r="R172" s="14">
        <f>G172/要介護認定者数!G171</f>
        <v>20.423076923076923</v>
      </c>
      <c r="S172" s="14">
        <f>H172/要介護認定者数!H171</f>
        <v>49.302325581395351</v>
      </c>
      <c r="T172" s="14">
        <f>I172/要介護認定者数!I171</f>
        <v>44.571428571428569</v>
      </c>
      <c r="U172" s="14">
        <f>J172/要介護認定者数!J171</f>
        <v>85.739130434782609</v>
      </c>
      <c r="V172" s="27">
        <f>K172/要介護認定者数!K171</f>
        <v>32.667431192660551</v>
      </c>
    </row>
    <row r="173" spans="2:22" ht="20.25" customHeight="1" x14ac:dyDescent="0.15">
      <c r="B173" s="28" t="s">
        <v>129</v>
      </c>
      <c r="C173" s="121" t="s">
        <v>25</v>
      </c>
      <c r="D173" s="4"/>
      <c r="E173" s="4"/>
      <c r="F173" s="4">
        <v>3707</v>
      </c>
      <c r="G173" s="4">
        <v>9985</v>
      </c>
      <c r="H173" s="4">
        <v>9040</v>
      </c>
      <c r="I173" s="4">
        <v>12379</v>
      </c>
      <c r="J173" s="4">
        <v>14857</v>
      </c>
      <c r="K173" s="23">
        <v>49968</v>
      </c>
      <c r="M173" s="28" t="s">
        <v>129</v>
      </c>
      <c r="N173" s="121" t="s">
        <v>25</v>
      </c>
      <c r="O173" s="12"/>
      <c r="P173" s="12"/>
      <c r="Q173" s="14">
        <f>F173/要介護認定者数!F172</f>
        <v>15.381742738589212</v>
      </c>
      <c r="R173" s="14">
        <f>G173/要介護認定者数!G172</f>
        <v>23.661137440758292</v>
      </c>
      <c r="S173" s="14">
        <f>H173/要介護認定者数!H172</f>
        <v>30.033222591362126</v>
      </c>
      <c r="T173" s="14">
        <f>I173/要介護認定者数!I172</f>
        <v>51.365145228215766</v>
      </c>
      <c r="U173" s="14">
        <f>J173/要介護認定者数!J172</f>
        <v>73.915422885572141</v>
      </c>
      <c r="V173" s="27">
        <f>K173/要介護認定者数!K172</f>
        <v>32.216634429400386</v>
      </c>
    </row>
    <row r="174" spans="2:22" ht="20.25" customHeight="1" x14ac:dyDescent="0.15">
      <c r="B174" s="28" t="s">
        <v>129</v>
      </c>
      <c r="C174" s="121" t="s">
        <v>26</v>
      </c>
      <c r="D174" s="4"/>
      <c r="E174" s="4"/>
      <c r="F174" s="4">
        <v>4379</v>
      </c>
      <c r="G174" s="4">
        <v>3144</v>
      </c>
      <c r="H174" s="4">
        <v>6885</v>
      </c>
      <c r="I174" s="4">
        <v>5032</v>
      </c>
      <c r="J174" s="4">
        <v>2847</v>
      </c>
      <c r="K174" s="23">
        <v>22287</v>
      </c>
      <c r="M174" s="28" t="s">
        <v>129</v>
      </c>
      <c r="N174" s="121" t="s">
        <v>26</v>
      </c>
      <c r="O174" s="12"/>
      <c r="P174" s="12"/>
      <c r="Q174" s="14">
        <f>F174/要介護認定者数!F173</f>
        <v>23.292553191489361</v>
      </c>
      <c r="R174" s="14">
        <f>G174/要介護認定者数!G173</f>
        <v>20.549019607843139</v>
      </c>
      <c r="S174" s="14">
        <f>H174/要介護認定者数!H173</f>
        <v>46.208053691275168</v>
      </c>
      <c r="T174" s="14">
        <f>I174/要介護認定者数!I173</f>
        <v>39.936507936507937</v>
      </c>
      <c r="U174" s="14">
        <f>J174/要介護認定者数!J173</f>
        <v>23.725000000000001</v>
      </c>
      <c r="V174" s="27">
        <f>K174/要介護認定者数!K173</f>
        <v>23.435331230283911</v>
      </c>
    </row>
    <row r="175" spans="2:22" ht="20.25" customHeight="1" x14ac:dyDescent="0.15">
      <c r="B175" s="28" t="s">
        <v>129</v>
      </c>
      <c r="C175" s="121" t="s">
        <v>27</v>
      </c>
      <c r="D175" s="4"/>
      <c r="E175" s="4"/>
      <c r="F175" s="4">
        <v>8734</v>
      </c>
      <c r="G175" s="4">
        <v>8932</v>
      </c>
      <c r="H175" s="4">
        <v>9041</v>
      </c>
      <c r="I175" s="4">
        <v>21980</v>
      </c>
      <c r="J175" s="4">
        <v>9739</v>
      </c>
      <c r="K175" s="23">
        <v>58426</v>
      </c>
      <c r="M175" s="28" t="s">
        <v>129</v>
      </c>
      <c r="N175" s="121" t="s">
        <v>27</v>
      </c>
      <c r="O175" s="12"/>
      <c r="P175" s="12"/>
      <c r="Q175" s="14">
        <f>F175/要介護認定者数!F174</f>
        <v>30.326388888888889</v>
      </c>
      <c r="R175" s="14">
        <f>G175/要介護認定者数!G174</f>
        <v>53.485029940119759</v>
      </c>
      <c r="S175" s="14">
        <f>H175/要介護認定者数!H174</f>
        <v>49.675824175824175</v>
      </c>
      <c r="T175" s="14">
        <f>I175/要介護認定者数!I174</f>
        <v>104.66666666666667</v>
      </c>
      <c r="U175" s="14">
        <f>J175/要介護認定者数!J174</f>
        <v>71.610294117647058</v>
      </c>
      <c r="V175" s="27">
        <f>K175/要介護認定者数!K174</f>
        <v>42.740307242136062</v>
      </c>
    </row>
    <row r="176" spans="2:22" s="11" customFormat="1" ht="20.25" customHeight="1" x14ac:dyDescent="0.15">
      <c r="B176" s="125" t="s">
        <v>129</v>
      </c>
      <c r="C176" s="122" t="s">
        <v>171</v>
      </c>
      <c r="D176" s="4"/>
      <c r="E176" s="4"/>
      <c r="F176" s="130">
        <f>F177</f>
        <v>24422</v>
      </c>
      <c r="G176" s="130">
        <f t="shared" ref="G176:K176" si="43">G177</f>
        <v>30468</v>
      </c>
      <c r="H176" s="130">
        <f t="shared" si="43"/>
        <v>25515</v>
      </c>
      <c r="I176" s="130">
        <f t="shared" si="43"/>
        <v>34566</v>
      </c>
      <c r="J176" s="130">
        <f t="shared" si="43"/>
        <v>43939</v>
      </c>
      <c r="K176" s="131">
        <f t="shared" si="43"/>
        <v>158910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23.170777988614802</v>
      </c>
      <c r="R176" s="14">
        <f>G176/要介護認定者数!G175</f>
        <v>29.100286532951291</v>
      </c>
      <c r="S176" s="14">
        <f>H176/要介護認定者数!H175</f>
        <v>34.29435483870968</v>
      </c>
      <c r="T176" s="14">
        <f>I176/要介護認定者数!I175</f>
        <v>45.541501976284586</v>
      </c>
      <c r="U176" s="14">
        <f>J176/要介護認定者数!J175</f>
        <v>77.630742049469958</v>
      </c>
      <c r="V176" s="27">
        <f>K176/要介護認定者数!K175</f>
        <v>28.998175182481752</v>
      </c>
    </row>
    <row r="177" spans="2:23" ht="20.25" customHeight="1" x14ac:dyDescent="0.15">
      <c r="B177" s="28" t="s">
        <v>129</v>
      </c>
      <c r="C177" s="121" t="s">
        <v>28</v>
      </c>
      <c r="D177" s="4"/>
      <c r="E177" s="4"/>
      <c r="F177" s="4">
        <v>24422</v>
      </c>
      <c r="G177" s="4">
        <v>30468</v>
      </c>
      <c r="H177" s="4">
        <v>25515</v>
      </c>
      <c r="I177" s="4">
        <v>34566</v>
      </c>
      <c r="J177" s="4">
        <v>43939</v>
      </c>
      <c r="K177" s="23">
        <v>158910</v>
      </c>
      <c r="M177" s="28" t="s">
        <v>129</v>
      </c>
      <c r="N177" s="121" t="s">
        <v>28</v>
      </c>
      <c r="O177" s="12"/>
      <c r="P177" s="12"/>
      <c r="Q177" s="14">
        <f>F177/要介護認定者数!F176</f>
        <v>23.170777988614802</v>
      </c>
      <c r="R177" s="14">
        <f>G177/要介護認定者数!G176</f>
        <v>29.100286532951291</v>
      </c>
      <c r="S177" s="14">
        <f>H177/要介護認定者数!H176</f>
        <v>34.29435483870968</v>
      </c>
      <c r="T177" s="14">
        <f>I177/要介護認定者数!I176</f>
        <v>45.541501976284586</v>
      </c>
      <c r="U177" s="14">
        <f>J177/要介護認定者数!J176</f>
        <v>77.630742049469958</v>
      </c>
      <c r="V177" s="27">
        <f>K177/要介護認定者数!K176</f>
        <v>28.998175182481752</v>
      </c>
    </row>
    <row r="178" spans="2:23" s="11" customFormat="1" ht="20.25" customHeight="1" x14ac:dyDescent="0.15">
      <c r="B178" s="125" t="s">
        <v>129</v>
      </c>
      <c r="C178" s="122" t="s">
        <v>172</v>
      </c>
      <c r="D178" s="4"/>
      <c r="E178" s="4"/>
      <c r="F178" s="130">
        <f>SUM(F179:F181)</f>
        <v>48301</v>
      </c>
      <c r="G178" s="130">
        <f t="shared" ref="G178:K178" si="44">SUM(G179:G181)</f>
        <v>65369</v>
      </c>
      <c r="H178" s="130">
        <f t="shared" si="44"/>
        <v>66286</v>
      </c>
      <c r="I178" s="130">
        <f t="shared" si="44"/>
        <v>94292</v>
      </c>
      <c r="J178" s="130">
        <f t="shared" si="44"/>
        <v>65196</v>
      </c>
      <c r="K178" s="131">
        <f t="shared" si="44"/>
        <v>339444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25.248823836905384</v>
      </c>
      <c r="R178" s="14">
        <f>G178/要介護認定者数!G177</f>
        <v>39.883465527760826</v>
      </c>
      <c r="S178" s="14">
        <f>H178/要介護認定者数!H177</f>
        <v>53.113782051282051</v>
      </c>
      <c r="T178" s="14">
        <f>I178/要介護認定者数!I177</f>
        <v>67.64131994261119</v>
      </c>
      <c r="U178" s="14">
        <f>J178/要介護認定者数!J177</f>
        <v>68.268062827225137</v>
      </c>
      <c r="V178" s="27">
        <f>K178/要介護認定者数!K177</f>
        <v>30.323744863319636</v>
      </c>
    </row>
    <row r="179" spans="2:23" ht="20.25" customHeight="1" x14ac:dyDescent="0.15">
      <c r="B179" s="28" t="s">
        <v>129</v>
      </c>
      <c r="C179" s="121" t="s">
        <v>29</v>
      </c>
      <c r="D179" s="4"/>
      <c r="E179" s="4"/>
      <c r="F179" s="4">
        <v>40034</v>
      </c>
      <c r="G179" s="4">
        <v>52514</v>
      </c>
      <c r="H179" s="4">
        <v>56346</v>
      </c>
      <c r="I179" s="4">
        <v>79165</v>
      </c>
      <c r="J179" s="4">
        <v>52520</v>
      </c>
      <c r="K179" s="23">
        <v>280579</v>
      </c>
      <c r="M179" s="28" t="s">
        <v>129</v>
      </c>
      <c r="N179" s="121" t="s">
        <v>29</v>
      </c>
      <c r="O179" s="12"/>
      <c r="P179" s="12"/>
      <c r="Q179" s="14">
        <f>F179/要介護認定者数!F178</f>
        <v>27.271117166212534</v>
      </c>
      <c r="R179" s="14">
        <f>G179/要介護認定者数!G178</f>
        <v>41.058639562157936</v>
      </c>
      <c r="S179" s="14">
        <f>H179/要介護認定者数!H178</f>
        <v>57.909558067831448</v>
      </c>
      <c r="T179" s="14">
        <f>I179/要介護認定者数!I178</f>
        <v>74.055191768007489</v>
      </c>
      <c r="U179" s="14">
        <f>J179/要介護認定者数!J178</f>
        <v>72.641770401106498</v>
      </c>
      <c r="V179" s="27">
        <f>K179/要介護認定者数!K178</f>
        <v>32.058843692870198</v>
      </c>
    </row>
    <row r="180" spans="2:23" ht="20.25" customHeight="1" x14ac:dyDescent="0.15">
      <c r="B180" s="28" t="s">
        <v>129</v>
      </c>
      <c r="C180" s="121" t="s">
        <v>30</v>
      </c>
      <c r="D180" s="4"/>
      <c r="E180" s="4"/>
      <c r="F180" s="4">
        <v>6823</v>
      </c>
      <c r="G180" s="4">
        <v>11184</v>
      </c>
      <c r="H180" s="4">
        <v>7806</v>
      </c>
      <c r="I180" s="4">
        <v>14732</v>
      </c>
      <c r="J180" s="4">
        <v>11232</v>
      </c>
      <c r="K180" s="23">
        <v>51777</v>
      </c>
      <c r="M180" s="28" t="s">
        <v>129</v>
      </c>
      <c r="N180" s="121" t="s">
        <v>30</v>
      </c>
      <c r="O180" s="12"/>
      <c r="P180" s="12"/>
      <c r="Q180" s="14">
        <f>F180/要介護認定者数!F179</f>
        <v>19.438746438746438</v>
      </c>
      <c r="R180" s="14">
        <f>G180/要介護認定者数!G179</f>
        <v>42.68702290076336</v>
      </c>
      <c r="S180" s="14">
        <f>H180/要介護認定者数!H179</f>
        <v>35.807339449541281</v>
      </c>
      <c r="T180" s="14">
        <f>I180/要介護認定者数!I179</f>
        <v>59.164658634538149</v>
      </c>
      <c r="U180" s="14">
        <f>J180/要介護認定者数!J179</f>
        <v>57.6</v>
      </c>
      <c r="V180" s="27">
        <f>K180/要介護認定者数!K179</f>
        <v>26.771975180972078</v>
      </c>
    </row>
    <row r="181" spans="2:23" ht="20.25" customHeight="1" x14ac:dyDescent="0.15">
      <c r="B181" s="28" t="s">
        <v>129</v>
      </c>
      <c r="C181" s="121" t="s">
        <v>31</v>
      </c>
      <c r="D181" s="4"/>
      <c r="E181" s="4"/>
      <c r="F181" s="4">
        <v>1444</v>
      </c>
      <c r="G181" s="4">
        <v>1671</v>
      </c>
      <c r="H181" s="4">
        <v>2134</v>
      </c>
      <c r="I181" s="4">
        <v>395</v>
      </c>
      <c r="J181" s="4">
        <v>1444</v>
      </c>
      <c r="K181" s="23">
        <v>7088</v>
      </c>
      <c r="M181" s="28" t="s">
        <v>129</v>
      </c>
      <c r="N181" s="121" t="s">
        <v>31</v>
      </c>
      <c r="O181" s="12"/>
      <c r="P181" s="12"/>
      <c r="Q181" s="14">
        <f>F181/要介護認定者数!F180</f>
        <v>15.361702127659575</v>
      </c>
      <c r="R181" s="14">
        <f>G181/要介護認定者数!G180</f>
        <v>17.051020408163264</v>
      </c>
      <c r="S181" s="14">
        <f>H181/要介護認定者数!H180</f>
        <v>37.438596491228068</v>
      </c>
      <c r="T181" s="14">
        <f>I181/要介護認定者数!I180</f>
        <v>5.1973684210526319</v>
      </c>
      <c r="U181" s="14">
        <f>J181/要介護認定者数!J180</f>
        <v>39.027027027027025</v>
      </c>
      <c r="V181" s="27">
        <f>K181/要介護認定者数!K180</f>
        <v>13.952755905511811</v>
      </c>
    </row>
    <row r="182" spans="2:23" s="11" customFormat="1" ht="20.25" customHeight="1" x14ac:dyDescent="0.15">
      <c r="B182" s="125" t="s">
        <v>129</v>
      </c>
      <c r="C182" s="122" t="s">
        <v>173</v>
      </c>
      <c r="D182" s="4"/>
      <c r="E182" s="4"/>
      <c r="F182" s="130">
        <f>F183</f>
        <v>16413</v>
      </c>
      <c r="G182" s="130">
        <f t="shared" ref="G182:K182" si="45">G183</f>
        <v>29034</v>
      </c>
      <c r="H182" s="130">
        <f t="shared" si="45"/>
        <v>31795</v>
      </c>
      <c r="I182" s="130">
        <f t="shared" si="45"/>
        <v>41084</v>
      </c>
      <c r="J182" s="130">
        <f t="shared" si="45"/>
        <v>46838</v>
      </c>
      <c r="K182" s="131">
        <f t="shared" si="45"/>
        <v>165164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16.833846153846153</v>
      </c>
      <c r="R182" s="14">
        <f>G182/要介護認定者数!G181</f>
        <v>28.106485963213942</v>
      </c>
      <c r="S182" s="14">
        <f>H182/要介護認定者数!H181</f>
        <v>36.58803222094361</v>
      </c>
      <c r="T182" s="14">
        <f>I182/要介護認定者数!I181</f>
        <v>54.998661311914326</v>
      </c>
      <c r="U182" s="14">
        <f>J182/要介護認定者数!J181</f>
        <v>78.851851851851848</v>
      </c>
      <c r="V182" s="27">
        <f>K182/要介護認定者数!K181</f>
        <v>30.923797041752479</v>
      </c>
    </row>
    <row r="183" spans="2:23" ht="20.25" customHeight="1" x14ac:dyDescent="0.15">
      <c r="B183" s="28" t="s">
        <v>129</v>
      </c>
      <c r="C183" s="121" t="s">
        <v>32</v>
      </c>
      <c r="D183" s="4"/>
      <c r="E183" s="4"/>
      <c r="F183" s="4">
        <v>16413</v>
      </c>
      <c r="G183" s="4">
        <v>29034</v>
      </c>
      <c r="H183" s="4">
        <v>31795</v>
      </c>
      <c r="I183" s="4">
        <v>41084</v>
      </c>
      <c r="J183" s="4">
        <v>46838</v>
      </c>
      <c r="K183" s="23">
        <v>165164</v>
      </c>
      <c r="M183" s="28" t="s">
        <v>129</v>
      </c>
      <c r="N183" s="121" t="s">
        <v>32</v>
      </c>
      <c r="O183" s="12"/>
      <c r="P183" s="12"/>
      <c r="Q183" s="14">
        <f>F183/要介護認定者数!F182</f>
        <v>16.833846153846153</v>
      </c>
      <c r="R183" s="14">
        <f>G183/要介護認定者数!G182</f>
        <v>28.106485963213942</v>
      </c>
      <c r="S183" s="14">
        <f>H183/要介護認定者数!H182</f>
        <v>36.58803222094361</v>
      </c>
      <c r="T183" s="14">
        <f>I183/要介護認定者数!I182</f>
        <v>54.998661311914326</v>
      </c>
      <c r="U183" s="14">
        <f>J183/要介護認定者数!J182</f>
        <v>78.851851851851848</v>
      </c>
      <c r="V183" s="27">
        <f>K183/要介護認定者数!K182</f>
        <v>30.923797041752479</v>
      </c>
    </row>
    <row r="184" spans="2:23" s="11" customFormat="1" ht="20.25" customHeight="1" x14ac:dyDescent="0.15">
      <c r="B184" s="125" t="s">
        <v>129</v>
      </c>
      <c r="C184" s="122" t="s">
        <v>174</v>
      </c>
      <c r="D184" s="4"/>
      <c r="E184" s="4"/>
      <c r="F184" s="130">
        <f>SUM(F185:F186)</f>
        <v>18133</v>
      </c>
      <c r="G184" s="130">
        <f t="shared" ref="G184:K184" si="46">SUM(G185:G186)</f>
        <v>16735</v>
      </c>
      <c r="H184" s="130">
        <f t="shared" si="46"/>
        <v>17151</v>
      </c>
      <c r="I184" s="130">
        <f t="shared" si="46"/>
        <v>30613</v>
      </c>
      <c r="J184" s="130">
        <f t="shared" si="46"/>
        <v>22707</v>
      </c>
      <c r="K184" s="131">
        <f t="shared" si="46"/>
        <v>105339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17.220322886989553</v>
      </c>
      <c r="R184" s="14">
        <f>G184/要介護認定者数!G183</f>
        <v>18.84572072072072</v>
      </c>
      <c r="S184" s="14">
        <f>H184/要介護認定者数!H183</f>
        <v>28.16256157635468</v>
      </c>
      <c r="T184" s="14">
        <f>I184/要介護認定者数!I183</f>
        <v>46.034586466165415</v>
      </c>
      <c r="U184" s="14">
        <f>J184/要介護認定者数!J183</f>
        <v>45.143141153081508</v>
      </c>
      <c r="V184" s="27">
        <f>K184/要介護認定者数!K183</f>
        <v>21.462713936430319</v>
      </c>
    </row>
    <row r="185" spans="2:23" ht="20.25" customHeight="1" x14ac:dyDescent="0.15">
      <c r="B185" s="28" t="s">
        <v>129</v>
      </c>
      <c r="C185" s="121" t="s">
        <v>33</v>
      </c>
      <c r="D185" s="4"/>
      <c r="E185" s="4"/>
      <c r="F185" s="4">
        <v>15316</v>
      </c>
      <c r="G185" s="4">
        <v>12161</v>
      </c>
      <c r="H185" s="4">
        <v>12624</v>
      </c>
      <c r="I185" s="4">
        <v>25946</v>
      </c>
      <c r="J185" s="4">
        <v>17056</v>
      </c>
      <c r="K185" s="23">
        <v>83103</v>
      </c>
      <c r="M185" s="28" t="s">
        <v>129</v>
      </c>
      <c r="N185" s="121" t="s">
        <v>33</v>
      </c>
      <c r="O185" s="12"/>
      <c r="P185" s="12"/>
      <c r="Q185" s="14">
        <f>F185/要介護認定者数!F184</f>
        <v>18.60996354799514</v>
      </c>
      <c r="R185" s="14">
        <f>G185/要介護認定者数!G184</f>
        <v>17.599131693198263</v>
      </c>
      <c r="S185" s="14">
        <f>H185/要介護認定者数!H184</f>
        <v>25.400402414486923</v>
      </c>
      <c r="T185" s="14">
        <f>I185/要介護認定者数!I184</f>
        <v>47.520146520146518</v>
      </c>
      <c r="U185" s="14">
        <f>J185/要介護認定者数!J184</f>
        <v>41.498783454987837</v>
      </c>
      <c r="V185" s="27">
        <f>K185/要介護認定者数!K184</f>
        <v>20.580237741456166</v>
      </c>
    </row>
    <row r="186" spans="2:23" ht="20.25" customHeight="1" x14ac:dyDescent="0.15">
      <c r="B186" s="28" t="s">
        <v>129</v>
      </c>
      <c r="C186" s="121" t="s">
        <v>34</v>
      </c>
      <c r="D186" s="4"/>
      <c r="E186" s="4"/>
      <c r="F186" s="4">
        <v>2817</v>
      </c>
      <c r="G186" s="4">
        <v>4574</v>
      </c>
      <c r="H186" s="4">
        <v>4527</v>
      </c>
      <c r="I186" s="4">
        <v>4667</v>
      </c>
      <c r="J186" s="4">
        <v>5651</v>
      </c>
      <c r="K186" s="23">
        <v>22236</v>
      </c>
      <c r="M186" s="28" t="s">
        <v>129</v>
      </c>
      <c r="N186" s="121" t="s">
        <v>34</v>
      </c>
      <c r="O186" s="12"/>
      <c r="P186" s="12"/>
      <c r="Q186" s="14">
        <f>F186/要介護認定者数!F185</f>
        <v>12.247826086956522</v>
      </c>
      <c r="R186" s="14">
        <f>G186/要介護認定者数!G185</f>
        <v>23.218274111675125</v>
      </c>
      <c r="S186" s="14">
        <f>H186/要介護認定者数!H185</f>
        <v>40.419642857142854</v>
      </c>
      <c r="T186" s="14">
        <f>I186/要介護認定者数!I185</f>
        <v>39.218487394957982</v>
      </c>
      <c r="U186" s="14">
        <f>J186/要介護認定者数!J185</f>
        <v>61.423913043478258</v>
      </c>
      <c r="V186" s="27">
        <f>K186/要介護認定者数!K185</f>
        <v>25.558620689655172</v>
      </c>
    </row>
    <row r="187" spans="2:23" ht="20.25" customHeight="1" x14ac:dyDescent="0.15">
      <c r="B187" s="28" t="s">
        <v>129</v>
      </c>
      <c r="C187" s="122" t="s">
        <v>82</v>
      </c>
      <c r="D187" s="129">
        <f>SUM(D143,D144,D154,D160,D165,D170,D176,D178,D182,D184)</f>
        <v>0</v>
      </c>
      <c r="E187" s="129">
        <f t="shared" ref="E187:J187" si="47">SUM(E143,E144,E154,E160,E165,E170,E176,E178,E182,E184)</f>
        <v>0</v>
      </c>
      <c r="F187" s="129">
        <f t="shared" si="47"/>
        <v>659155</v>
      </c>
      <c r="G187" s="129">
        <f t="shared" si="47"/>
        <v>729021</v>
      </c>
      <c r="H187" s="129">
        <f t="shared" si="47"/>
        <v>645435</v>
      </c>
      <c r="I187" s="129">
        <f t="shared" si="47"/>
        <v>873943</v>
      </c>
      <c r="J187" s="129">
        <f t="shared" si="47"/>
        <v>847800</v>
      </c>
      <c r="K187" s="129">
        <f>SUM(K143,K144,K154,K160,K165,K170,K176,K178,K182,K184)</f>
        <v>3755358</v>
      </c>
      <c r="M187" s="28" t="s">
        <v>129</v>
      </c>
      <c r="N187" s="122" t="s">
        <v>82</v>
      </c>
      <c r="O187" s="12"/>
      <c r="P187" s="12"/>
      <c r="Q187" s="14">
        <f>F187/要介護認定者数!F186</f>
        <v>31.574774861084499</v>
      </c>
      <c r="R187" s="14">
        <f>G187/要介護認定者数!G186</f>
        <v>39.133662569112673</v>
      </c>
      <c r="S187" s="14">
        <f>H187/要介護認定者数!H186</f>
        <v>47.81</v>
      </c>
      <c r="T187" s="14">
        <f>I187/要介護認定者数!I186</f>
        <v>64.880697847067552</v>
      </c>
      <c r="U187" s="14">
        <f>J187/要介護認定者数!J186</f>
        <v>82.55111976630964</v>
      </c>
      <c r="V187" s="27">
        <f>K187/要介護認定者数!K186</f>
        <v>34.917971510395361</v>
      </c>
      <c r="W187" s="11" t="s">
        <v>45</v>
      </c>
    </row>
    <row r="188" spans="2:23" ht="20.25" customHeight="1" thickBot="1" x14ac:dyDescent="0.2">
      <c r="B188" s="29" t="s">
        <v>129</v>
      </c>
      <c r="C188" s="132" t="s">
        <v>44</v>
      </c>
      <c r="D188" s="5">
        <v>0</v>
      </c>
      <c r="E188" s="5">
        <v>419</v>
      </c>
      <c r="F188" s="5">
        <v>43185675</v>
      </c>
      <c r="G188" s="5">
        <v>54470592</v>
      </c>
      <c r="H188" s="5">
        <v>47641361</v>
      </c>
      <c r="I188" s="5">
        <v>47679312</v>
      </c>
      <c r="J188" s="5">
        <v>48204695</v>
      </c>
      <c r="K188" s="26">
        <v>241181939</v>
      </c>
      <c r="M188" s="29" t="s">
        <v>129</v>
      </c>
      <c r="N188" s="132" t="s">
        <v>44</v>
      </c>
      <c r="O188" s="15"/>
      <c r="P188" s="15"/>
      <c r="Q188" s="177">
        <f>F188/要介護認定者数!F187</f>
        <v>36.895633593681922</v>
      </c>
      <c r="R188" s="177">
        <f>G188/要介護認定者数!G187</f>
        <v>51.405245788392371</v>
      </c>
      <c r="S188" s="177">
        <f>H188/要介護認定者数!H187</f>
        <v>60.315140136274898</v>
      </c>
      <c r="T188" s="177">
        <f>I188/要介護認定者数!I187</f>
        <v>65.642247343226629</v>
      </c>
      <c r="U188" s="177">
        <f>J188/要介護認定者数!J187</f>
        <v>79.975802210236239</v>
      </c>
      <c r="V188" s="178">
        <f>K188/要介護認定者数!K187</f>
        <v>39.811560842298761</v>
      </c>
      <c r="W188" s="11" t="s">
        <v>46</v>
      </c>
    </row>
    <row r="189" spans="2:23" ht="20.25" customHeight="1" thickTop="1" x14ac:dyDescent="0.15">
      <c r="B189" s="28" t="s">
        <v>153</v>
      </c>
      <c r="C189" s="124" t="s">
        <v>0</v>
      </c>
      <c r="D189" s="4">
        <v>0</v>
      </c>
      <c r="E189" s="4">
        <v>7</v>
      </c>
      <c r="F189" s="4">
        <v>374970</v>
      </c>
      <c r="G189" s="4">
        <v>335292</v>
      </c>
      <c r="H189" s="4">
        <v>271967</v>
      </c>
      <c r="I189" s="4">
        <v>353577</v>
      </c>
      <c r="J189" s="4">
        <v>381388</v>
      </c>
      <c r="K189" s="23">
        <v>1717201</v>
      </c>
      <c r="L189" s="11"/>
      <c r="M189" s="51" t="s">
        <v>153</v>
      </c>
      <c r="N189" s="124" t="s">
        <v>0</v>
      </c>
      <c r="O189" s="12"/>
      <c r="P189" s="12"/>
      <c r="Q189" s="118">
        <f>F189/要介護認定者数!F188</f>
        <v>44.938878235858098</v>
      </c>
      <c r="R189" s="118">
        <f>G189/要介護認定者数!G188</f>
        <v>56.427465499831705</v>
      </c>
      <c r="S189" s="118">
        <f>H189/要介護認定者数!H188</f>
        <v>63.160009289363678</v>
      </c>
      <c r="T189" s="118">
        <f>I189/要介護認定者数!I188</f>
        <v>78.276953730352005</v>
      </c>
      <c r="U189" s="118">
        <f>J189/要介護認定者数!J188</f>
        <v>108.41046048891415</v>
      </c>
      <c r="V189" s="119">
        <f>K189/要介護認定者数!K188</f>
        <v>43.07972705150398</v>
      </c>
    </row>
    <row r="190" spans="2:23" s="11" customFormat="1" ht="20.25" customHeight="1" x14ac:dyDescent="0.15">
      <c r="B190" s="125" t="s">
        <v>153</v>
      </c>
      <c r="C190" s="122" t="s">
        <v>166</v>
      </c>
      <c r="D190" s="4"/>
      <c r="E190" s="4"/>
      <c r="F190" s="127">
        <f>SUM(F191:F199)</f>
        <v>31653</v>
      </c>
      <c r="G190" s="127">
        <f t="shared" ref="G190:K190" si="48">SUM(G191:G199)</f>
        <v>57129</v>
      </c>
      <c r="H190" s="127">
        <f t="shared" si="48"/>
        <v>69553</v>
      </c>
      <c r="I190" s="127">
        <f t="shared" si="48"/>
        <v>83560</v>
      </c>
      <c r="J190" s="127">
        <f t="shared" si="48"/>
        <v>76190</v>
      </c>
      <c r="K190" s="128">
        <f t="shared" si="48"/>
        <v>318085</v>
      </c>
      <c r="M190" s="125" t="s">
        <v>153</v>
      </c>
      <c r="N190" s="122" t="s">
        <v>166</v>
      </c>
      <c r="O190" s="12"/>
      <c r="P190" s="12"/>
      <c r="Q190" s="14">
        <f>F190/要介護認定者数!F189</f>
        <v>25.966365873666941</v>
      </c>
      <c r="R190" s="14">
        <f>G190/要介護認定者数!G189</f>
        <v>30.371610845295056</v>
      </c>
      <c r="S190" s="14">
        <f>H190/要介護認定者数!H189</f>
        <v>47.314965986394554</v>
      </c>
      <c r="T190" s="14">
        <f>I190/要介護認定者数!I189</f>
        <v>66.68794892258579</v>
      </c>
      <c r="U190" s="14">
        <f>J190/要介護認定者数!J189</f>
        <v>75.886454183266935</v>
      </c>
      <c r="V190" s="27">
        <f>K190/要介護認定者数!K189</f>
        <v>35.229261269243551</v>
      </c>
    </row>
    <row r="191" spans="2:23" ht="20.25" customHeight="1" x14ac:dyDescent="0.15">
      <c r="B191" s="28" t="s">
        <v>153</v>
      </c>
      <c r="C191" s="121" t="s">
        <v>1</v>
      </c>
      <c r="D191" s="4"/>
      <c r="E191" s="4"/>
      <c r="F191" s="4">
        <v>7012</v>
      </c>
      <c r="G191" s="4">
        <v>17167</v>
      </c>
      <c r="H191" s="4">
        <v>22872</v>
      </c>
      <c r="I191" s="4">
        <v>23509</v>
      </c>
      <c r="J191" s="4">
        <v>16149</v>
      </c>
      <c r="K191" s="23">
        <v>86709</v>
      </c>
      <c r="L191" s="11"/>
      <c r="M191" s="51" t="s">
        <v>153</v>
      </c>
      <c r="N191" s="121" t="s">
        <v>1</v>
      </c>
      <c r="O191" s="12"/>
      <c r="P191" s="12"/>
      <c r="Q191" s="14">
        <f>F191/要介護認定者数!F190</f>
        <v>24.603508771929825</v>
      </c>
      <c r="R191" s="14">
        <f>G191/要介護認定者数!G190</f>
        <v>42.703980099502488</v>
      </c>
      <c r="S191" s="14">
        <f>H191/要介護認定者数!H190</f>
        <v>74.259740259740255</v>
      </c>
      <c r="T191" s="14">
        <f>I191/要介護認定者数!I190</f>
        <v>84.261648745519707</v>
      </c>
      <c r="U191" s="14">
        <f>J191/要介護認定者数!J190</f>
        <v>64.338645418326692</v>
      </c>
      <c r="V191" s="27">
        <f>K191/要介護認定者数!K190</f>
        <v>40.670262664165101</v>
      </c>
    </row>
    <row r="192" spans="2:23" ht="20.25" customHeight="1" x14ac:dyDescent="0.15">
      <c r="B192" s="28" t="s">
        <v>153</v>
      </c>
      <c r="C192" s="121" t="s">
        <v>2</v>
      </c>
      <c r="D192" s="4"/>
      <c r="E192" s="4"/>
      <c r="F192" s="4">
        <v>1539</v>
      </c>
      <c r="G192" s="4">
        <v>2300</v>
      </c>
      <c r="H192" s="4">
        <v>3956</v>
      </c>
      <c r="I192" s="4">
        <v>8540</v>
      </c>
      <c r="J192" s="4">
        <v>7714</v>
      </c>
      <c r="K192" s="23">
        <v>24049</v>
      </c>
      <c r="L192" s="11"/>
      <c r="M192" s="51" t="s">
        <v>153</v>
      </c>
      <c r="N192" s="121" t="s">
        <v>2</v>
      </c>
      <c r="O192" s="12"/>
      <c r="P192" s="12"/>
      <c r="Q192" s="14">
        <f>F192/要介護認定者数!F191</f>
        <v>24.428571428571427</v>
      </c>
      <c r="R192" s="14">
        <f>G192/要介護認定者数!G191</f>
        <v>17.829457364341085</v>
      </c>
      <c r="S192" s="14">
        <f>H192/要介護認定者数!H191</f>
        <v>36.629629629629626</v>
      </c>
      <c r="T192" s="14">
        <f>I192/要介護認定者数!I191</f>
        <v>79.074074074074076</v>
      </c>
      <c r="U192" s="14">
        <f>J192/要介護認定者数!J191</f>
        <v>108.64788732394366</v>
      </c>
      <c r="V192" s="27">
        <f>K192/要介護認定者数!K191</f>
        <v>37.812893081761004</v>
      </c>
    </row>
    <row r="193" spans="2:22" ht="20.25" customHeight="1" x14ac:dyDescent="0.15">
      <c r="B193" s="28" t="s">
        <v>153</v>
      </c>
      <c r="C193" s="121" t="s">
        <v>3</v>
      </c>
      <c r="D193" s="4"/>
      <c r="E193" s="4"/>
      <c r="F193" s="4">
        <v>356</v>
      </c>
      <c r="G193" s="4">
        <v>258</v>
      </c>
      <c r="H193" s="4">
        <v>1673</v>
      </c>
      <c r="I193" s="4">
        <v>543</v>
      </c>
      <c r="J193" s="4">
        <v>1298</v>
      </c>
      <c r="K193" s="23">
        <v>4128</v>
      </c>
      <c r="L193" s="11"/>
      <c r="M193" s="51" t="s">
        <v>153</v>
      </c>
      <c r="N193" s="121" t="s">
        <v>3</v>
      </c>
      <c r="O193" s="12"/>
      <c r="P193" s="12"/>
      <c r="Q193" s="14">
        <f>F193/要介護認定者数!F192</f>
        <v>20.941176470588236</v>
      </c>
      <c r="R193" s="14">
        <f>G193/要介護認定者数!G192</f>
        <v>12.285714285714286</v>
      </c>
      <c r="S193" s="14">
        <f>H193/要介護認定者数!H192</f>
        <v>66.92</v>
      </c>
      <c r="T193" s="14">
        <f>I193/要介護認定者数!I192</f>
        <v>25.857142857142858</v>
      </c>
      <c r="U193" s="14">
        <f>J193/要介護認定者数!J192</f>
        <v>81.125</v>
      </c>
      <c r="V193" s="27">
        <f>K193/要介護認定者数!K192</f>
        <v>26.126582278481013</v>
      </c>
    </row>
    <row r="194" spans="2:22" ht="20.25" customHeight="1" x14ac:dyDescent="0.15">
      <c r="B194" s="28" t="s">
        <v>153</v>
      </c>
      <c r="C194" s="121" t="s">
        <v>4</v>
      </c>
      <c r="D194" s="4"/>
      <c r="E194" s="4"/>
      <c r="F194" s="4">
        <v>5071</v>
      </c>
      <c r="G194" s="4">
        <v>6333</v>
      </c>
      <c r="H194" s="4">
        <v>4750</v>
      </c>
      <c r="I194" s="4">
        <v>9421</v>
      </c>
      <c r="J194" s="4">
        <v>6349</v>
      </c>
      <c r="K194" s="23">
        <v>31924</v>
      </c>
      <c r="L194" s="11"/>
      <c r="M194" s="51" t="s">
        <v>153</v>
      </c>
      <c r="N194" s="121" t="s">
        <v>4</v>
      </c>
      <c r="O194" s="12"/>
      <c r="P194" s="12"/>
      <c r="Q194" s="14">
        <f>F194/要介護認定者数!F193</f>
        <v>30.365269461077844</v>
      </c>
      <c r="R194" s="14">
        <f>G194/要介護認定者数!G193</f>
        <v>47.261194029850749</v>
      </c>
      <c r="S194" s="14">
        <f>H194/要介護認定者数!H193</f>
        <v>62.5</v>
      </c>
      <c r="T194" s="14">
        <f>I194/要介護認定者数!I193</f>
        <v>108.28735632183908</v>
      </c>
      <c r="U194" s="14">
        <f>J194/要介護認定者数!J193</f>
        <v>122.09615384615384</v>
      </c>
      <c r="V194" s="27">
        <f>K194/要介護認定者数!K193</f>
        <v>40.667515923566881</v>
      </c>
    </row>
    <row r="195" spans="2:22" ht="20.25" customHeight="1" x14ac:dyDescent="0.15">
      <c r="B195" s="28" t="s">
        <v>153</v>
      </c>
      <c r="C195" s="121" t="s">
        <v>5</v>
      </c>
      <c r="D195" s="4"/>
      <c r="E195" s="4"/>
      <c r="F195" s="4">
        <v>655</v>
      </c>
      <c r="G195" s="4">
        <v>1959</v>
      </c>
      <c r="H195" s="4">
        <v>4987</v>
      </c>
      <c r="I195" s="4">
        <v>6735</v>
      </c>
      <c r="J195" s="4">
        <v>5044</v>
      </c>
      <c r="K195" s="23">
        <v>19380</v>
      </c>
      <c r="L195" s="11"/>
      <c r="M195" s="51" t="s">
        <v>153</v>
      </c>
      <c r="N195" s="121" t="s">
        <v>5</v>
      </c>
      <c r="O195" s="12"/>
      <c r="P195" s="12"/>
      <c r="Q195" s="14">
        <f>F195/要介護認定者数!F194</f>
        <v>11.293103448275861</v>
      </c>
      <c r="R195" s="14">
        <f>G195/要介護認定者数!G194</f>
        <v>15.672000000000001</v>
      </c>
      <c r="S195" s="14">
        <f>H195/要介護認定者数!H194</f>
        <v>38.65891472868217</v>
      </c>
      <c r="T195" s="14">
        <f>I195/要介護認定者数!I194</f>
        <v>73.206521739130437</v>
      </c>
      <c r="U195" s="14">
        <f>J195/要介護認定者数!J194</f>
        <v>107.31914893617021</v>
      </c>
      <c r="V195" s="27">
        <f>K195/要介護認定者数!K194</f>
        <v>33.821989528795811</v>
      </c>
    </row>
    <row r="196" spans="2:22" ht="20.25" customHeight="1" x14ac:dyDescent="0.15">
      <c r="B196" s="28" t="s">
        <v>153</v>
      </c>
      <c r="C196" s="121" t="s">
        <v>6</v>
      </c>
      <c r="D196" s="4"/>
      <c r="E196" s="4"/>
      <c r="F196" s="4">
        <v>5941</v>
      </c>
      <c r="G196" s="4">
        <v>14300</v>
      </c>
      <c r="H196" s="4">
        <v>13833</v>
      </c>
      <c r="I196" s="4">
        <v>14240</v>
      </c>
      <c r="J196" s="4">
        <v>16712</v>
      </c>
      <c r="K196" s="23">
        <v>65026</v>
      </c>
      <c r="L196" s="11"/>
      <c r="M196" s="51" t="s">
        <v>153</v>
      </c>
      <c r="N196" s="121" t="s">
        <v>6</v>
      </c>
      <c r="O196" s="12"/>
      <c r="P196" s="12"/>
      <c r="Q196" s="14">
        <f>F196/要介護認定者数!F195</f>
        <v>44.007407407407406</v>
      </c>
      <c r="R196" s="14">
        <f>G196/要介護認定者数!G195</f>
        <v>38.648648648648646</v>
      </c>
      <c r="S196" s="14">
        <f>H196/要介護認定者数!H195</f>
        <v>50.301818181818184</v>
      </c>
      <c r="T196" s="14">
        <f>I196/要介護認定者数!I195</f>
        <v>66.54205607476635</v>
      </c>
      <c r="U196" s="14">
        <f>J196/要介護認定者数!J195</f>
        <v>110.67549668874172</v>
      </c>
      <c r="V196" s="27">
        <f>K196/要介護認定者数!K195</f>
        <v>45.536414565826334</v>
      </c>
    </row>
    <row r="197" spans="2:22" ht="20.25" customHeight="1" x14ac:dyDescent="0.15">
      <c r="B197" s="28" t="s">
        <v>153</v>
      </c>
      <c r="C197" s="121" t="s">
        <v>7</v>
      </c>
      <c r="D197" s="4"/>
      <c r="E197" s="4"/>
      <c r="F197" s="4">
        <v>1506</v>
      </c>
      <c r="G197" s="4">
        <v>1999</v>
      </c>
      <c r="H197" s="4">
        <v>1928</v>
      </c>
      <c r="I197" s="4">
        <v>3732</v>
      </c>
      <c r="J197" s="4">
        <v>5308</v>
      </c>
      <c r="K197" s="23">
        <v>14473</v>
      </c>
      <c r="L197" s="11"/>
      <c r="M197" s="51" t="s">
        <v>153</v>
      </c>
      <c r="N197" s="121" t="s">
        <v>7</v>
      </c>
      <c r="O197" s="12"/>
      <c r="P197" s="12"/>
      <c r="Q197" s="14">
        <f>F197/要介護認定者数!F196</f>
        <v>16.921348314606742</v>
      </c>
      <c r="R197" s="14">
        <f>G197/要介護認定者数!G196</f>
        <v>18.172727272727272</v>
      </c>
      <c r="S197" s="14">
        <f>H197/要介護認定者数!H196</f>
        <v>20.294736842105262</v>
      </c>
      <c r="T197" s="14">
        <f>I197/要介護認定者数!I196</f>
        <v>53.314285714285717</v>
      </c>
      <c r="U197" s="14">
        <f>J197/要介護認定者数!J196</f>
        <v>120.63636363636364</v>
      </c>
      <c r="V197" s="27">
        <f>K197/要介護認定者数!K196</f>
        <v>28.102912621359224</v>
      </c>
    </row>
    <row r="198" spans="2:22" ht="20.25" customHeight="1" x14ac:dyDescent="0.15">
      <c r="B198" s="28" t="s">
        <v>153</v>
      </c>
      <c r="C198" s="121" t="s">
        <v>8</v>
      </c>
      <c r="D198" s="4"/>
      <c r="E198" s="4"/>
      <c r="F198" s="4">
        <v>7241</v>
      </c>
      <c r="G198" s="4">
        <v>8995</v>
      </c>
      <c r="H198" s="4">
        <v>9103</v>
      </c>
      <c r="I198" s="4">
        <v>12034</v>
      </c>
      <c r="J198" s="4">
        <v>9565</v>
      </c>
      <c r="K198" s="23">
        <v>46938</v>
      </c>
      <c r="L198" s="11"/>
      <c r="M198" s="51" t="s">
        <v>153</v>
      </c>
      <c r="N198" s="121" t="s">
        <v>8</v>
      </c>
      <c r="O198" s="12"/>
      <c r="P198" s="12"/>
      <c r="Q198" s="14">
        <f>F198/要介護認定者数!F197</f>
        <v>30.045643153526971</v>
      </c>
      <c r="R198" s="14">
        <f>G198/要介護認定者数!G197</f>
        <v>24.18010752688172</v>
      </c>
      <c r="S198" s="14">
        <f>H198/要介護認定者数!H197</f>
        <v>34.221804511278194</v>
      </c>
      <c r="T198" s="14">
        <f>I198/要介護認定者数!I197</f>
        <v>47.944223107569719</v>
      </c>
      <c r="U198" s="14">
        <f>J198/要介護認定者数!J197</f>
        <v>45.98557692307692</v>
      </c>
      <c r="V198" s="27">
        <f>K198/要介護認定者数!K197</f>
        <v>27.545774647887324</v>
      </c>
    </row>
    <row r="199" spans="2:22" ht="20.25" customHeight="1" x14ac:dyDescent="0.15">
      <c r="B199" s="28" t="s">
        <v>153</v>
      </c>
      <c r="C199" s="121" t="s">
        <v>9</v>
      </c>
      <c r="D199" s="4"/>
      <c r="E199" s="4"/>
      <c r="F199" s="4">
        <v>2332</v>
      </c>
      <c r="G199" s="4">
        <v>3818</v>
      </c>
      <c r="H199" s="4">
        <v>6451</v>
      </c>
      <c r="I199" s="4">
        <v>4806</v>
      </c>
      <c r="J199" s="4">
        <v>8051</v>
      </c>
      <c r="K199" s="23">
        <v>25458</v>
      </c>
      <c r="L199" s="11"/>
      <c r="M199" s="51" t="s">
        <v>153</v>
      </c>
      <c r="N199" s="121" t="s">
        <v>9</v>
      </c>
      <c r="O199" s="12"/>
      <c r="P199" s="12"/>
      <c r="Q199" s="14">
        <f>F199/要介護認定者数!F198</f>
        <v>14.219512195121951</v>
      </c>
      <c r="R199" s="14">
        <f>G199/要介護認定者数!G198</f>
        <v>17.513761467889907</v>
      </c>
      <c r="S199" s="14">
        <f>H199/要介護認定者数!H198</f>
        <v>34.313829787234042</v>
      </c>
      <c r="T199" s="14">
        <f>I199/要介護認定者数!I198</f>
        <v>36.68702290076336</v>
      </c>
      <c r="U199" s="14">
        <f>J199/要介護認定者数!J198</f>
        <v>49.091463414634148</v>
      </c>
      <c r="V199" s="27">
        <f>K199/要介護認定者数!K198</f>
        <v>23.185792349726775</v>
      </c>
    </row>
    <row r="200" spans="2:22" s="11" customFormat="1" ht="20.25" customHeight="1" x14ac:dyDescent="0.15">
      <c r="B200" s="125" t="s">
        <v>153</v>
      </c>
      <c r="C200" s="122" t="s">
        <v>167</v>
      </c>
      <c r="D200" s="4"/>
      <c r="E200" s="4"/>
      <c r="F200" s="130">
        <f>SUM(F201:F205)</f>
        <v>52507</v>
      </c>
      <c r="G200" s="130">
        <f t="shared" ref="G200:K200" si="49">SUM(G201:G205)</f>
        <v>69276</v>
      </c>
      <c r="H200" s="130">
        <f t="shared" si="49"/>
        <v>50766</v>
      </c>
      <c r="I200" s="130">
        <f t="shared" si="49"/>
        <v>63544</v>
      </c>
      <c r="J200" s="130">
        <f t="shared" si="49"/>
        <v>81276</v>
      </c>
      <c r="K200" s="131">
        <f t="shared" si="49"/>
        <v>317369</v>
      </c>
      <c r="M200" s="125" t="s">
        <v>153</v>
      </c>
      <c r="N200" s="122" t="s">
        <v>167</v>
      </c>
      <c r="O200" s="12"/>
      <c r="P200" s="12"/>
      <c r="Q200" s="14">
        <f>F200/要介護認定者数!F199</f>
        <v>33.963130659767138</v>
      </c>
      <c r="R200" s="14">
        <f>G200/要介護認定者数!G199</f>
        <v>49.482857142857142</v>
      </c>
      <c r="S200" s="14">
        <f>H200/要介護認定者数!H199</f>
        <v>47.757290686735651</v>
      </c>
      <c r="T200" s="14">
        <f>I200/要介護認定者数!I199</f>
        <v>64.250758341759351</v>
      </c>
      <c r="U200" s="14">
        <f>J200/要介護認定者数!J199</f>
        <v>101.08955223880596</v>
      </c>
      <c r="V200" s="27">
        <f>K200/要介護認定者数!K199</f>
        <v>42.231403858948767</v>
      </c>
    </row>
    <row r="201" spans="2:22" ht="20.25" customHeight="1" x14ac:dyDescent="0.15">
      <c r="B201" s="28" t="s">
        <v>153</v>
      </c>
      <c r="C201" s="121" t="s">
        <v>10</v>
      </c>
      <c r="D201" s="4"/>
      <c r="E201" s="4"/>
      <c r="F201" s="4">
        <v>27084</v>
      </c>
      <c r="G201" s="4">
        <v>28827</v>
      </c>
      <c r="H201" s="4">
        <v>21175</v>
      </c>
      <c r="I201" s="4">
        <v>29774</v>
      </c>
      <c r="J201" s="4">
        <v>31909</v>
      </c>
      <c r="K201" s="23">
        <v>138769</v>
      </c>
      <c r="L201" s="11"/>
      <c r="M201" s="51" t="s">
        <v>153</v>
      </c>
      <c r="N201" s="121" t="s">
        <v>10</v>
      </c>
      <c r="O201" s="12"/>
      <c r="P201" s="12"/>
      <c r="Q201" s="14">
        <f>F201/要介護認定者数!F200</f>
        <v>45.827411167512693</v>
      </c>
      <c r="R201" s="14">
        <f>G201/要介護認定者数!G200</f>
        <v>64.925675675675677</v>
      </c>
      <c r="S201" s="14">
        <f>H201/要介護認定者数!H200</f>
        <v>61.555232558139537</v>
      </c>
      <c r="T201" s="14">
        <f>I201/要介護認定者数!I200</f>
        <v>80.470270270270277</v>
      </c>
      <c r="U201" s="14">
        <f>J201/要介護認定者数!J200</f>
        <v>107.80067567567568</v>
      </c>
      <c r="V201" s="27">
        <f>K201/要介護認定者数!K200</f>
        <v>49.666785969935574</v>
      </c>
    </row>
    <row r="202" spans="2:22" ht="20.25" customHeight="1" x14ac:dyDescent="0.15">
      <c r="B202" s="28" t="s">
        <v>153</v>
      </c>
      <c r="C202" s="121" t="s">
        <v>11</v>
      </c>
      <c r="D202" s="4"/>
      <c r="E202" s="4"/>
      <c r="F202" s="4">
        <v>16398</v>
      </c>
      <c r="G202" s="4">
        <v>23910</v>
      </c>
      <c r="H202" s="4">
        <v>17384</v>
      </c>
      <c r="I202" s="4">
        <v>18368</v>
      </c>
      <c r="J202" s="4">
        <v>26676</v>
      </c>
      <c r="K202" s="23">
        <v>102736</v>
      </c>
      <c r="L202" s="11"/>
      <c r="M202" s="51" t="s">
        <v>153</v>
      </c>
      <c r="N202" s="121" t="s">
        <v>11</v>
      </c>
      <c r="O202" s="12"/>
      <c r="P202" s="12"/>
      <c r="Q202" s="14">
        <f>F202/要介護認定者数!F201</f>
        <v>33.74074074074074</v>
      </c>
      <c r="R202" s="14">
        <f>G202/要介護認定者数!G201</f>
        <v>57.614457831325304</v>
      </c>
      <c r="S202" s="14">
        <f>H202/要介護認定者数!H201</f>
        <v>61.864768683274022</v>
      </c>
      <c r="T202" s="14">
        <f>I202/要介護認定者数!I201</f>
        <v>70.918918918918919</v>
      </c>
      <c r="U202" s="14">
        <f>J202/要介護認定者数!J201</f>
        <v>123.5</v>
      </c>
      <c r="V202" s="27">
        <f>K202/要介護認定者数!K201</f>
        <v>46.173483146067419</v>
      </c>
    </row>
    <row r="203" spans="2:22" ht="20.25" customHeight="1" x14ac:dyDescent="0.15">
      <c r="B203" s="28" t="s">
        <v>153</v>
      </c>
      <c r="C203" s="121" t="s">
        <v>12</v>
      </c>
      <c r="D203" s="4"/>
      <c r="E203" s="4"/>
      <c r="F203" s="4">
        <v>2185</v>
      </c>
      <c r="G203" s="4">
        <v>3035</v>
      </c>
      <c r="H203" s="4">
        <v>2847</v>
      </c>
      <c r="I203" s="4">
        <v>3483</v>
      </c>
      <c r="J203" s="4">
        <v>2760</v>
      </c>
      <c r="K203" s="23">
        <v>14310</v>
      </c>
      <c r="L203" s="11"/>
      <c r="M203" s="51" t="s">
        <v>153</v>
      </c>
      <c r="N203" s="121" t="s">
        <v>12</v>
      </c>
      <c r="O203" s="12"/>
      <c r="P203" s="12"/>
      <c r="Q203" s="14">
        <f>F203/要介護認定者数!F202</f>
        <v>12.414772727272727</v>
      </c>
      <c r="R203" s="14">
        <f>G203/要介護認定者数!G202</f>
        <v>18.96875</v>
      </c>
      <c r="S203" s="14">
        <f>H203/要介護認定者数!H202</f>
        <v>28.188118811881189</v>
      </c>
      <c r="T203" s="14">
        <f>I203/要介護認定者数!I202</f>
        <v>35.54081632653061</v>
      </c>
      <c r="U203" s="14">
        <f>J203/要介護認定者数!J202</f>
        <v>30</v>
      </c>
      <c r="V203" s="27">
        <f>K203/要介護認定者数!K202</f>
        <v>18.206106870229007</v>
      </c>
    </row>
    <row r="204" spans="2:22" ht="20.25" customHeight="1" x14ac:dyDescent="0.15">
      <c r="B204" s="28" t="s">
        <v>153</v>
      </c>
      <c r="C204" s="121" t="s">
        <v>13</v>
      </c>
      <c r="D204" s="4"/>
      <c r="E204" s="4"/>
      <c r="F204" s="4">
        <v>3643</v>
      </c>
      <c r="G204" s="4">
        <v>5163</v>
      </c>
      <c r="H204" s="4">
        <v>6493</v>
      </c>
      <c r="I204" s="4">
        <v>7554</v>
      </c>
      <c r="J204" s="4">
        <v>10909</v>
      </c>
      <c r="K204" s="23">
        <v>33762</v>
      </c>
      <c r="L204" s="11"/>
      <c r="M204" s="51" t="s">
        <v>153</v>
      </c>
      <c r="N204" s="121" t="s">
        <v>13</v>
      </c>
      <c r="O204" s="12"/>
      <c r="P204" s="12"/>
      <c r="Q204" s="14">
        <f>F204/要介護認定者数!F203</f>
        <v>26.985185185185184</v>
      </c>
      <c r="R204" s="14">
        <f>G204/要介護認定者数!G203</f>
        <v>25.944723618090453</v>
      </c>
      <c r="S204" s="14">
        <f>H204/要介護認定者数!H203</f>
        <v>39.591463414634148</v>
      </c>
      <c r="T204" s="14">
        <f>I204/要介護認定者数!I203</f>
        <v>65.120689655172413</v>
      </c>
      <c r="U204" s="14">
        <f>J204/要介護認定者数!J203</f>
        <v>101.95327102803738</v>
      </c>
      <c r="V204" s="27">
        <f>K204/要介護認定者数!K203</f>
        <v>41.072992700729927</v>
      </c>
    </row>
    <row r="205" spans="2:22" ht="20.25" customHeight="1" x14ac:dyDescent="0.15">
      <c r="B205" s="28" t="s">
        <v>153</v>
      </c>
      <c r="C205" s="121" t="s">
        <v>14</v>
      </c>
      <c r="D205" s="4"/>
      <c r="E205" s="4"/>
      <c r="F205" s="4">
        <v>3197</v>
      </c>
      <c r="G205" s="4">
        <v>8341</v>
      </c>
      <c r="H205" s="4">
        <v>2867</v>
      </c>
      <c r="I205" s="4">
        <v>4365</v>
      </c>
      <c r="J205" s="4">
        <v>9022</v>
      </c>
      <c r="K205" s="23">
        <v>27792</v>
      </c>
      <c r="L205" s="11"/>
      <c r="M205" s="51" t="s">
        <v>153</v>
      </c>
      <c r="N205" s="121" t="s">
        <v>14</v>
      </c>
      <c r="O205" s="12"/>
      <c r="P205" s="12"/>
      <c r="Q205" s="14">
        <f>F205/要介護認定者数!F204</f>
        <v>20.234177215189874</v>
      </c>
      <c r="R205" s="14">
        <f>G205/要介護認定者数!G204</f>
        <v>45.829670329670328</v>
      </c>
      <c r="S205" s="14">
        <f>H205/要介護認定者数!H204</f>
        <v>16.572254335260116</v>
      </c>
      <c r="T205" s="14">
        <f>I205/要介護認定者数!I204</f>
        <v>29.897260273972602</v>
      </c>
      <c r="U205" s="14">
        <f>J205/要介護認定者数!J204</f>
        <v>97.010752688172047</v>
      </c>
      <c r="V205" s="27">
        <f>K205/要介護認定者数!K204</f>
        <v>31.297297297297298</v>
      </c>
    </row>
    <row r="206" spans="2:22" s="11" customFormat="1" ht="20.25" customHeight="1" x14ac:dyDescent="0.15">
      <c r="B206" s="125" t="s">
        <v>153</v>
      </c>
      <c r="C206" s="122" t="s">
        <v>168</v>
      </c>
      <c r="D206" s="4"/>
      <c r="E206" s="4"/>
      <c r="F206" s="130">
        <f>SUM(F207:F210)</f>
        <v>36173</v>
      </c>
      <c r="G206" s="130">
        <f t="shared" ref="G206:K206" si="50">SUM(G207:G210)</f>
        <v>49182</v>
      </c>
      <c r="H206" s="130">
        <f t="shared" si="50"/>
        <v>43863</v>
      </c>
      <c r="I206" s="130">
        <f t="shared" si="50"/>
        <v>47520</v>
      </c>
      <c r="J206" s="130">
        <f t="shared" si="50"/>
        <v>45160</v>
      </c>
      <c r="K206" s="131">
        <f t="shared" si="50"/>
        <v>221898</v>
      </c>
      <c r="M206" s="125" t="s">
        <v>153</v>
      </c>
      <c r="N206" s="122" t="s">
        <v>168</v>
      </c>
      <c r="O206" s="12"/>
      <c r="P206" s="12"/>
      <c r="Q206" s="14">
        <f>F206/要介護認定者数!F205</f>
        <v>29.432872253864932</v>
      </c>
      <c r="R206" s="14">
        <f>G206/要介護認定者数!G205</f>
        <v>33.663244353182755</v>
      </c>
      <c r="S206" s="14">
        <f>H206/要介護認定者数!H205</f>
        <v>44.172205438066463</v>
      </c>
      <c r="T206" s="14">
        <f>I206/要介護認定者数!I205</f>
        <v>51.991247264770237</v>
      </c>
      <c r="U206" s="14">
        <f>J206/要介護認定者数!J205</f>
        <v>63.16083916083916</v>
      </c>
      <c r="V206" s="27">
        <f>K206/要介護認定者数!K205</f>
        <v>31.17858648306871</v>
      </c>
    </row>
    <row r="207" spans="2:22" ht="20.25" customHeight="1" x14ac:dyDescent="0.15">
      <c r="B207" s="28" t="s">
        <v>153</v>
      </c>
      <c r="C207" s="121" t="s">
        <v>15</v>
      </c>
      <c r="D207" s="4"/>
      <c r="E207" s="4"/>
      <c r="F207" s="4">
        <v>15404</v>
      </c>
      <c r="G207" s="4">
        <v>19615</v>
      </c>
      <c r="H207" s="4">
        <v>18703</v>
      </c>
      <c r="I207" s="4">
        <v>23931</v>
      </c>
      <c r="J207" s="4">
        <v>16724</v>
      </c>
      <c r="K207" s="23">
        <v>94377</v>
      </c>
      <c r="L207" s="11"/>
      <c r="M207" s="51" t="s">
        <v>153</v>
      </c>
      <c r="N207" s="121" t="s">
        <v>15</v>
      </c>
      <c r="O207" s="12"/>
      <c r="P207" s="12"/>
      <c r="Q207" s="14">
        <f>F207/要介護認定者数!F206</f>
        <v>35.009090909090908</v>
      </c>
      <c r="R207" s="14">
        <f>G207/要介護認定者数!G206</f>
        <v>35.026785714285715</v>
      </c>
      <c r="S207" s="14">
        <f>H207/要介護認定者数!H206</f>
        <v>50.412398921832882</v>
      </c>
      <c r="T207" s="14">
        <f>I207/要介護認定者数!I206</f>
        <v>68.570200573065904</v>
      </c>
      <c r="U207" s="14">
        <f>J207/要介護認定者数!J206</f>
        <v>64.821705426356587</v>
      </c>
      <c r="V207" s="27">
        <f>K207/要介護認定者数!K206</f>
        <v>34.393950437317784</v>
      </c>
    </row>
    <row r="208" spans="2:22" ht="20.25" customHeight="1" x14ac:dyDescent="0.15">
      <c r="B208" s="28" t="s">
        <v>153</v>
      </c>
      <c r="C208" s="121" t="s">
        <v>16</v>
      </c>
      <c r="D208" s="4"/>
      <c r="E208" s="4"/>
      <c r="F208" s="4">
        <v>9149</v>
      </c>
      <c r="G208" s="4">
        <v>15417</v>
      </c>
      <c r="H208" s="4">
        <v>14558</v>
      </c>
      <c r="I208" s="4">
        <v>10872</v>
      </c>
      <c r="J208" s="4">
        <v>12725</v>
      </c>
      <c r="K208" s="23">
        <v>62721</v>
      </c>
      <c r="L208" s="11"/>
      <c r="M208" s="51" t="s">
        <v>153</v>
      </c>
      <c r="N208" s="121" t="s">
        <v>16</v>
      </c>
      <c r="O208" s="12"/>
      <c r="P208" s="12"/>
      <c r="Q208" s="14">
        <f>F208/要介護認定者数!F207</f>
        <v>33.885185185185186</v>
      </c>
      <c r="R208" s="14">
        <f>G208/要介護認定者数!G207</f>
        <v>43.674220963172807</v>
      </c>
      <c r="S208" s="14">
        <f>H208/要介護認定者数!H207</f>
        <v>57.541501976284586</v>
      </c>
      <c r="T208" s="14">
        <f>I208/要介護認定者数!I207</f>
        <v>47.47598253275109</v>
      </c>
      <c r="U208" s="14">
        <f>J208/要介護認定者数!J207</f>
        <v>73.554913294797686</v>
      </c>
      <c r="V208" s="27">
        <f>K208/要介護認定者数!K207</f>
        <v>36.678947368421049</v>
      </c>
    </row>
    <row r="209" spans="2:22" ht="20.25" customHeight="1" x14ac:dyDescent="0.15">
      <c r="B209" s="28" t="s">
        <v>153</v>
      </c>
      <c r="C209" s="121" t="s">
        <v>17</v>
      </c>
      <c r="D209" s="4"/>
      <c r="E209" s="4"/>
      <c r="F209" s="4">
        <v>8212</v>
      </c>
      <c r="G209" s="4">
        <v>10173</v>
      </c>
      <c r="H209" s="4">
        <v>7999</v>
      </c>
      <c r="I209" s="4">
        <v>8010</v>
      </c>
      <c r="J209" s="4">
        <v>10394</v>
      </c>
      <c r="K209" s="23">
        <v>44788</v>
      </c>
      <c r="L209" s="11"/>
      <c r="M209" s="51" t="s">
        <v>153</v>
      </c>
      <c r="N209" s="121" t="s">
        <v>17</v>
      </c>
      <c r="O209" s="12"/>
      <c r="P209" s="12"/>
      <c r="Q209" s="14">
        <f>F209/要介護認定者数!F208</f>
        <v>22.874651810584957</v>
      </c>
      <c r="R209" s="14">
        <f>G209/要介護認定者数!G208</f>
        <v>26.56135770234987</v>
      </c>
      <c r="S209" s="14">
        <f>H209/要介護認定者数!H208</f>
        <v>31.616600790513836</v>
      </c>
      <c r="T209" s="14">
        <f>I209/要介護認定者数!I208</f>
        <v>37.783018867924525</v>
      </c>
      <c r="U209" s="14">
        <f>J209/要介護認定者数!J208</f>
        <v>61.86904761904762</v>
      </c>
      <c r="V209" s="27">
        <f>K209/要介護認定者数!K208</f>
        <v>24.58177826564215</v>
      </c>
    </row>
    <row r="210" spans="2:22" ht="20.25" customHeight="1" x14ac:dyDescent="0.15">
      <c r="B210" s="28" t="s">
        <v>153</v>
      </c>
      <c r="C210" s="121" t="s">
        <v>18</v>
      </c>
      <c r="D210" s="4"/>
      <c r="E210" s="4"/>
      <c r="F210" s="4">
        <v>3408</v>
      </c>
      <c r="G210" s="4">
        <v>3977</v>
      </c>
      <c r="H210" s="4">
        <v>2603</v>
      </c>
      <c r="I210" s="4">
        <v>4707</v>
      </c>
      <c r="J210" s="4">
        <v>5317</v>
      </c>
      <c r="K210" s="23">
        <v>20012</v>
      </c>
      <c r="L210" s="11"/>
      <c r="M210" s="51" t="s">
        <v>153</v>
      </c>
      <c r="N210" s="121" t="s">
        <v>18</v>
      </c>
      <c r="O210" s="12"/>
      <c r="P210" s="12"/>
      <c r="Q210" s="14">
        <f>F210/要介護認定者数!F209</f>
        <v>21.3</v>
      </c>
      <c r="R210" s="14">
        <f>G210/要介護認定者数!G209</f>
        <v>24.103030303030302</v>
      </c>
      <c r="S210" s="14">
        <f>H210/要介護認定者数!H209</f>
        <v>22.439655172413794</v>
      </c>
      <c r="T210" s="14">
        <f>I210/要介護認定者数!I209</f>
        <v>37.95967741935484</v>
      </c>
      <c r="U210" s="14">
        <f>J210/要介護認定者数!J209</f>
        <v>45.836206896551722</v>
      </c>
      <c r="V210" s="27">
        <f>K210/要介護認定者数!K209</f>
        <v>23.795481569560046</v>
      </c>
    </row>
    <row r="211" spans="2:22" s="11" customFormat="1" ht="20.25" customHeight="1" x14ac:dyDescent="0.15">
      <c r="B211" s="125" t="s">
        <v>153</v>
      </c>
      <c r="C211" s="122" t="s">
        <v>169</v>
      </c>
      <c r="D211" s="4"/>
      <c r="E211" s="4"/>
      <c r="F211" s="130">
        <f>SUM(F212:F215)</f>
        <v>7720</v>
      </c>
      <c r="G211" s="130">
        <f t="shared" ref="G211:K211" si="51">SUM(G212:G215)</f>
        <v>12594</v>
      </c>
      <c r="H211" s="130">
        <f t="shared" si="51"/>
        <v>12039</v>
      </c>
      <c r="I211" s="130">
        <f t="shared" si="51"/>
        <v>14970</v>
      </c>
      <c r="J211" s="130">
        <f t="shared" si="51"/>
        <v>17489</v>
      </c>
      <c r="K211" s="131">
        <f t="shared" si="51"/>
        <v>64812</v>
      </c>
      <c r="M211" s="125" t="s">
        <v>153</v>
      </c>
      <c r="N211" s="122" t="s">
        <v>169</v>
      </c>
      <c r="O211" s="12"/>
      <c r="P211" s="12"/>
      <c r="Q211" s="14">
        <f>F211/要介護認定者数!F210</f>
        <v>13.76114081996435</v>
      </c>
      <c r="R211" s="14">
        <f>G211/要介護認定者数!G210</f>
        <v>19.315950920245399</v>
      </c>
      <c r="S211" s="14">
        <f>H211/要介護認定者数!H210</f>
        <v>24.569387755102042</v>
      </c>
      <c r="T211" s="14">
        <f>I211/要介護認定者数!I210</f>
        <v>36.871921182266007</v>
      </c>
      <c r="U211" s="14">
        <f>J211/要介護認定者数!J210</f>
        <v>50.692753623188409</v>
      </c>
      <c r="V211" s="27">
        <f>K211/要介護認定者数!K210</f>
        <v>21.52507472600465</v>
      </c>
    </row>
    <row r="212" spans="2:22" ht="20.25" customHeight="1" x14ac:dyDescent="0.15">
      <c r="B212" s="28" t="s">
        <v>153</v>
      </c>
      <c r="C212" s="121" t="s">
        <v>19</v>
      </c>
      <c r="D212" s="4"/>
      <c r="E212" s="4"/>
      <c r="F212" s="4">
        <v>2813</v>
      </c>
      <c r="G212" s="4">
        <v>2550</v>
      </c>
      <c r="H212" s="4">
        <v>3514</v>
      </c>
      <c r="I212" s="4">
        <v>5978</v>
      </c>
      <c r="J212" s="4">
        <v>8328</v>
      </c>
      <c r="K212" s="23">
        <v>23183</v>
      </c>
      <c r="L212" s="11"/>
      <c r="M212" s="51" t="s">
        <v>153</v>
      </c>
      <c r="N212" s="121" t="s">
        <v>19</v>
      </c>
      <c r="O212" s="12"/>
      <c r="P212" s="12"/>
      <c r="Q212" s="14">
        <f>F212/要介護認定者数!F211</f>
        <v>14.065</v>
      </c>
      <c r="R212" s="14">
        <f>G212/要介護認定者数!G211</f>
        <v>11.697247706422019</v>
      </c>
      <c r="S212" s="14">
        <f>H212/要介護認定者数!H211</f>
        <v>18.994594594594595</v>
      </c>
      <c r="T212" s="14">
        <f>I212/要介護認定者数!I211</f>
        <v>43.318840579710148</v>
      </c>
      <c r="U212" s="14">
        <f>J212/要介護認定者数!J211</f>
        <v>68.26229508196721</v>
      </c>
      <c r="V212" s="27">
        <f>K212/要介護認定者数!K211</f>
        <v>21.995256166982923</v>
      </c>
    </row>
    <row r="213" spans="2:22" ht="20.25" customHeight="1" x14ac:dyDescent="0.15">
      <c r="B213" s="28" t="s">
        <v>153</v>
      </c>
      <c r="C213" s="121" t="s">
        <v>20</v>
      </c>
      <c r="D213" s="4"/>
      <c r="E213" s="4"/>
      <c r="F213" s="4">
        <v>609</v>
      </c>
      <c r="G213" s="4">
        <v>4437</v>
      </c>
      <c r="H213" s="4">
        <v>2872</v>
      </c>
      <c r="I213" s="4">
        <v>3440</v>
      </c>
      <c r="J213" s="4">
        <v>2356</v>
      </c>
      <c r="K213" s="23">
        <v>13714</v>
      </c>
      <c r="L213" s="11"/>
      <c r="M213" s="51" t="s">
        <v>153</v>
      </c>
      <c r="N213" s="121" t="s">
        <v>20</v>
      </c>
      <c r="O213" s="12"/>
      <c r="P213" s="12"/>
      <c r="Q213" s="14">
        <f>F213/要介護認定者数!F212</f>
        <v>6.7666666666666666</v>
      </c>
      <c r="R213" s="14">
        <f>G213/要介護認定者数!G212</f>
        <v>33.613636363636367</v>
      </c>
      <c r="S213" s="14">
        <f>H213/要介護認定者数!H212</f>
        <v>33.011494252873561</v>
      </c>
      <c r="T213" s="14">
        <f>I213/要介護認定者数!I212</f>
        <v>40</v>
      </c>
      <c r="U213" s="14">
        <f>J213/要介護認定者数!J212</f>
        <v>40.620689655172413</v>
      </c>
      <c r="V213" s="27">
        <f>K213/要介護認定者数!K212</f>
        <v>24.229681978798588</v>
      </c>
    </row>
    <row r="214" spans="2:22" ht="20.25" customHeight="1" x14ac:dyDescent="0.15">
      <c r="B214" s="28" t="s">
        <v>153</v>
      </c>
      <c r="C214" s="121" t="s">
        <v>114</v>
      </c>
      <c r="D214" s="4"/>
      <c r="E214" s="4"/>
      <c r="F214" s="4">
        <v>3461</v>
      </c>
      <c r="G214" s="4">
        <v>4330</v>
      </c>
      <c r="H214" s="4">
        <v>4259</v>
      </c>
      <c r="I214" s="4">
        <v>4974</v>
      </c>
      <c r="J214" s="4">
        <v>6051</v>
      </c>
      <c r="K214" s="23">
        <v>23075</v>
      </c>
      <c r="L214" s="11"/>
      <c r="M214" s="51" t="s">
        <v>153</v>
      </c>
      <c r="N214" s="121" t="s">
        <v>114</v>
      </c>
      <c r="O214" s="12"/>
      <c r="P214" s="12"/>
      <c r="Q214" s="14">
        <f>F214/要介護認定者数!F213</f>
        <v>14.790598290598291</v>
      </c>
      <c r="R214" s="14">
        <f>G214/要介護認定者数!G213</f>
        <v>17.047244094488189</v>
      </c>
      <c r="S214" s="14">
        <f>H214/要介護認定者数!H213</f>
        <v>25.05294117647059</v>
      </c>
      <c r="T214" s="14">
        <f>I214/要介護認定者数!I213</f>
        <v>33.836734693877553</v>
      </c>
      <c r="U214" s="14">
        <f>J214/要介護認定者数!J213</f>
        <v>44.167883211678834</v>
      </c>
      <c r="V214" s="27">
        <f>K214/要介護認定者数!K213</f>
        <v>20.258999122036876</v>
      </c>
    </row>
    <row r="215" spans="2:22" ht="20.25" customHeight="1" x14ac:dyDescent="0.15">
      <c r="B215" s="28" t="s">
        <v>153</v>
      </c>
      <c r="C215" s="121" t="s">
        <v>22</v>
      </c>
      <c r="D215" s="4"/>
      <c r="E215" s="4"/>
      <c r="F215" s="4">
        <v>837</v>
      </c>
      <c r="G215" s="4">
        <v>1277</v>
      </c>
      <c r="H215" s="4">
        <v>1394</v>
      </c>
      <c r="I215" s="4">
        <v>578</v>
      </c>
      <c r="J215" s="4">
        <v>754</v>
      </c>
      <c r="K215" s="23">
        <v>4840</v>
      </c>
      <c r="L215" s="11"/>
      <c r="M215" s="125" t="s">
        <v>153</v>
      </c>
      <c r="N215" s="121" t="s">
        <v>22</v>
      </c>
      <c r="O215" s="12"/>
      <c r="P215" s="12"/>
      <c r="Q215" s="14">
        <f>F215/要介護認定者数!F214</f>
        <v>22.621621621621621</v>
      </c>
      <c r="R215" s="14">
        <f>G215/要介護認定者数!G214</f>
        <v>26.604166666666668</v>
      </c>
      <c r="S215" s="14">
        <f>H215/要介護認定者数!H214</f>
        <v>29.041666666666668</v>
      </c>
      <c r="T215" s="14">
        <f>I215/要介護認定者数!I214</f>
        <v>16.514285714285716</v>
      </c>
      <c r="U215" s="14">
        <f>J215/要介護認定者数!J214</f>
        <v>26.928571428571427</v>
      </c>
      <c r="V215" s="27">
        <f>K215/要介護認定者数!K214</f>
        <v>19.206349206349206</v>
      </c>
    </row>
    <row r="216" spans="2:22" s="11" customFormat="1" ht="20.25" customHeight="1" x14ac:dyDescent="0.15">
      <c r="B216" s="125" t="s">
        <v>153</v>
      </c>
      <c r="C216" s="122" t="s">
        <v>170</v>
      </c>
      <c r="D216" s="4"/>
      <c r="E216" s="4"/>
      <c r="F216" s="130">
        <f>SUM(F217:F221)</f>
        <v>60152</v>
      </c>
      <c r="G216" s="130">
        <f t="shared" ref="G216:K216" si="52">SUM(G217:G221)</f>
        <v>73032</v>
      </c>
      <c r="H216" s="130">
        <f t="shared" si="52"/>
        <v>82639</v>
      </c>
      <c r="I216" s="130">
        <f t="shared" si="52"/>
        <v>115479</v>
      </c>
      <c r="J216" s="130">
        <f t="shared" si="52"/>
        <v>77303</v>
      </c>
      <c r="K216" s="131">
        <f t="shared" si="52"/>
        <v>408605</v>
      </c>
      <c r="M216" s="125" t="s">
        <v>153</v>
      </c>
      <c r="N216" s="122" t="s">
        <v>170</v>
      </c>
      <c r="O216" s="12"/>
      <c r="P216" s="12"/>
      <c r="Q216" s="14">
        <f>F216/要介護認定者数!F215</f>
        <v>26.210021786492376</v>
      </c>
      <c r="R216" s="14">
        <f>G216/要介護認定者数!G215</f>
        <v>36.810483870967744</v>
      </c>
      <c r="S216" s="14">
        <f>H216/要介護認定者数!H215</f>
        <v>54.012418300653593</v>
      </c>
      <c r="T216" s="14">
        <f>I216/要介護認定者数!I215</f>
        <v>68.12920353982301</v>
      </c>
      <c r="U216" s="14">
        <f>J216/要介護認定者数!J215</f>
        <v>61.596015936254979</v>
      </c>
      <c r="V216" s="27">
        <f>K216/要介護認定者数!K215</f>
        <v>36.917690639681965</v>
      </c>
    </row>
    <row r="217" spans="2:22" ht="20.25" customHeight="1" x14ac:dyDescent="0.15">
      <c r="B217" s="28" t="s">
        <v>153</v>
      </c>
      <c r="C217" s="121" t="s">
        <v>23</v>
      </c>
      <c r="D217" s="4"/>
      <c r="E217" s="4"/>
      <c r="F217" s="4">
        <v>43381</v>
      </c>
      <c r="G217" s="4">
        <v>47764</v>
      </c>
      <c r="H217" s="4">
        <v>53997</v>
      </c>
      <c r="I217" s="4">
        <v>76764</v>
      </c>
      <c r="J217" s="4">
        <v>48010</v>
      </c>
      <c r="K217" s="23">
        <v>269916</v>
      </c>
      <c r="L217" s="11"/>
      <c r="M217" s="51" t="s">
        <v>153</v>
      </c>
      <c r="N217" s="121" t="s">
        <v>23</v>
      </c>
      <c r="O217" s="12"/>
      <c r="P217" s="12"/>
      <c r="Q217" s="14">
        <f>F217/要介護認定者数!F216</f>
        <v>28.042016806722689</v>
      </c>
      <c r="R217" s="14">
        <f>G217/要介護認定者数!G216</f>
        <v>41.497827975673324</v>
      </c>
      <c r="S217" s="14">
        <f>H217/要介護認定者数!H216</f>
        <v>62.787209302325579</v>
      </c>
      <c r="T217" s="14">
        <f>I217/要介護認定者数!I216</f>
        <v>71.209647495361779</v>
      </c>
      <c r="U217" s="14">
        <f>J217/要介護認定者数!J216</f>
        <v>61.551282051282051</v>
      </c>
      <c r="V217" s="27">
        <f>K217/要介護認定者数!K216</f>
        <v>38.803335250143761</v>
      </c>
    </row>
    <row r="218" spans="2:22" ht="20.25" customHeight="1" x14ac:dyDescent="0.15">
      <c r="B218" s="28" t="s">
        <v>153</v>
      </c>
      <c r="C218" s="121" t="s">
        <v>24</v>
      </c>
      <c r="D218" s="4"/>
      <c r="E218" s="4"/>
      <c r="F218" s="4">
        <v>508</v>
      </c>
      <c r="G218" s="4">
        <v>3378</v>
      </c>
      <c r="H218" s="4">
        <v>2720</v>
      </c>
      <c r="I218" s="4">
        <v>2303</v>
      </c>
      <c r="J218" s="4">
        <v>4061</v>
      </c>
      <c r="K218" s="23">
        <v>12970</v>
      </c>
      <c r="L218" s="11"/>
      <c r="M218" s="51" t="s">
        <v>153</v>
      </c>
      <c r="N218" s="121" t="s">
        <v>24</v>
      </c>
      <c r="O218" s="12"/>
      <c r="P218" s="12"/>
      <c r="Q218" s="14">
        <f>F218/要介護認定者数!F217</f>
        <v>6.0476190476190474</v>
      </c>
      <c r="R218" s="14">
        <f>G218/要介護認定者数!G217</f>
        <v>29.893805309734514</v>
      </c>
      <c r="S218" s="14">
        <f>H218/要介護認定者数!H217</f>
        <v>32.38095238095238</v>
      </c>
      <c r="T218" s="14">
        <f>I218/要介護認定者数!I217</f>
        <v>45.156862745098039</v>
      </c>
      <c r="U218" s="14">
        <f>J218/要介護認定者数!J217</f>
        <v>109.75675675675676</v>
      </c>
      <c r="V218" s="27">
        <f>K218/要介護認定者数!K217</f>
        <v>31.480582524271846</v>
      </c>
    </row>
    <row r="219" spans="2:22" ht="20.25" customHeight="1" x14ac:dyDescent="0.15">
      <c r="B219" s="28" t="s">
        <v>153</v>
      </c>
      <c r="C219" s="121" t="s">
        <v>25</v>
      </c>
      <c r="D219" s="4"/>
      <c r="E219" s="4"/>
      <c r="F219" s="4">
        <v>3941</v>
      </c>
      <c r="G219" s="4">
        <v>6569</v>
      </c>
      <c r="H219" s="4">
        <v>10850</v>
      </c>
      <c r="I219" s="4">
        <v>13572</v>
      </c>
      <c r="J219" s="4">
        <v>13856</v>
      </c>
      <c r="K219" s="23">
        <v>48788</v>
      </c>
      <c r="L219" s="11"/>
      <c r="M219" s="51" t="s">
        <v>153</v>
      </c>
      <c r="N219" s="121" t="s">
        <v>25</v>
      </c>
      <c r="O219" s="12"/>
      <c r="P219" s="12"/>
      <c r="Q219" s="14">
        <f>F219/要介護認定者数!F218</f>
        <v>19.038647342995169</v>
      </c>
      <c r="R219" s="14">
        <f>G219/要介護認定者数!G218</f>
        <v>16.340796019900498</v>
      </c>
      <c r="S219" s="14">
        <f>H219/要介護認定者数!H218</f>
        <v>39.889705882352942</v>
      </c>
      <c r="T219" s="14">
        <f>I219/要介護認定者数!I218</f>
        <v>55.622950819672134</v>
      </c>
      <c r="U219" s="14">
        <f>J219/要介護認定者数!J218</f>
        <v>65.66824644549763</v>
      </c>
      <c r="V219" s="27">
        <f>K219/要介護認定者数!K218</f>
        <v>32.809683927370543</v>
      </c>
    </row>
    <row r="220" spans="2:22" ht="20.25" customHeight="1" x14ac:dyDescent="0.15">
      <c r="B220" s="28" t="s">
        <v>153</v>
      </c>
      <c r="C220" s="121" t="s">
        <v>26</v>
      </c>
      <c r="D220" s="4"/>
      <c r="E220" s="4"/>
      <c r="F220" s="4">
        <v>2885</v>
      </c>
      <c r="G220" s="4">
        <v>4290</v>
      </c>
      <c r="H220" s="4">
        <v>7283</v>
      </c>
      <c r="I220" s="4">
        <v>5023</v>
      </c>
      <c r="J220" s="4">
        <v>3043</v>
      </c>
      <c r="K220" s="23">
        <v>22524</v>
      </c>
      <c r="L220" s="11"/>
      <c r="M220" s="51" t="s">
        <v>153</v>
      </c>
      <c r="N220" s="121" t="s">
        <v>26</v>
      </c>
      <c r="O220" s="12"/>
      <c r="P220" s="12"/>
      <c r="Q220" s="14">
        <f>F220/要介護認定者数!F219</f>
        <v>14.948186528497409</v>
      </c>
      <c r="R220" s="14">
        <f>G220/要介護認定者数!G219</f>
        <v>28.410596026490065</v>
      </c>
      <c r="S220" s="14">
        <f>H220/要介護認定者数!H219</f>
        <v>52.021428571428572</v>
      </c>
      <c r="T220" s="14">
        <f>I220/要介護認定者数!I219</f>
        <v>41.512396694214878</v>
      </c>
      <c r="U220" s="14">
        <f>J220/要介護認定者数!J219</f>
        <v>31.697916666666668</v>
      </c>
      <c r="V220" s="27">
        <f>K220/要介護認定者数!K219</f>
        <v>25.27946127946128</v>
      </c>
    </row>
    <row r="221" spans="2:22" ht="20.25" customHeight="1" x14ac:dyDescent="0.15">
      <c r="B221" s="28" t="s">
        <v>153</v>
      </c>
      <c r="C221" s="121" t="s">
        <v>27</v>
      </c>
      <c r="D221" s="4"/>
      <c r="E221" s="4"/>
      <c r="F221" s="4">
        <v>9437</v>
      </c>
      <c r="G221" s="4">
        <v>11031</v>
      </c>
      <c r="H221" s="4">
        <v>7789</v>
      </c>
      <c r="I221" s="4">
        <v>17817</v>
      </c>
      <c r="J221" s="4">
        <v>8333</v>
      </c>
      <c r="K221" s="23">
        <v>54407</v>
      </c>
      <c r="L221" s="11"/>
      <c r="M221" s="51" t="s">
        <v>153</v>
      </c>
      <c r="N221" s="121" t="s">
        <v>27</v>
      </c>
      <c r="O221" s="12"/>
      <c r="P221" s="12"/>
      <c r="Q221" s="14">
        <f>F221/要介護認定者数!F220</f>
        <v>35.746212121212125</v>
      </c>
      <c r="R221" s="14">
        <f>G221/要介護認定者数!G220</f>
        <v>66.053892215568865</v>
      </c>
      <c r="S221" s="14">
        <f>H221/要介護認定者数!H220</f>
        <v>44.764367816091955</v>
      </c>
      <c r="T221" s="14">
        <f>I221/要介護認定者数!I220</f>
        <v>88.641791044776113</v>
      </c>
      <c r="U221" s="14">
        <f>J221/要介護認定者数!J220</f>
        <v>63.610687022900763</v>
      </c>
      <c r="V221" s="27">
        <f>K221/要介護認定者数!K220</f>
        <v>41.155068078668684</v>
      </c>
    </row>
    <row r="222" spans="2:22" s="11" customFormat="1" ht="20.25" customHeight="1" x14ac:dyDescent="0.15">
      <c r="B222" s="125" t="s">
        <v>153</v>
      </c>
      <c r="C222" s="122" t="s">
        <v>171</v>
      </c>
      <c r="D222" s="4"/>
      <c r="E222" s="4"/>
      <c r="F222" s="130">
        <f>F223</f>
        <v>18853</v>
      </c>
      <c r="G222" s="130">
        <f t="shared" ref="G222:K222" si="53">G223</f>
        <v>33312</v>
      </c>
      <c r="H222" s="130">
        <f t="shared" si="53"/>
        <v>32321</v>
      </c>
      <c r="I222" s="130">
        <f t="shared" si="53"/>
        <v>35809</v>
      </c>
      <c r="J222" s="130">
        <f t="shared" si="53"/>
        <v>53257</v>
      </c>
      <c r="K222" s="131">
        <f t="shared" si="53"/>
        <v>173552</v>
      </c>
      <c r="M222" s="125" t="s">
        <v>153</v>
      </c>
      <c r="N222" s="122" t="s">
        <v>171</v>
      </c>
      <c r="O222" s="12"/>
      <c r="P222" s="12"/>
      <c r="Q222" s="14">
        <f>F222/要介護認定者数!F221</f>
        <v>18.796610169491526</v>
      </c>
      <c r="R222" s="14">
        <f>G222/要介護認定者数!G221</f>
        <v>29.06806282722513</v>
      </c>
      <c r="S222" s="14">
        <f>H222/要介護認定者数!H221</f>
        <v>39.657668711656441</v>
      </c>
      <c r="T222" s="14">
        <f>I222/要介護認定者数!I221</f>
        <v>51.597982708933721</v>
      </c>
      <c r="U222" s="14">
        <f>J222/要介護認定者数!J221</f>
        <v>95.101785714285711</v>
      </c>
      <c r="V222" s="27">
        <f>K222/要介護認定者数!K221</f>
        <v>32.727135583631906</v>
      </c>
    </row>
    <row r="223" spans="2:22" ht="20.25" customHeight="1" x14ac:dyDescent="0.15">
      <c r="B223" s="28" t="s">
        <v>153</v>
      </c>
      <c r="C223" s="121" t="s">
        <v>28</v>
      </c>
      <c r="D223" s="4"/>
      <c r="E223" s="4"/>
      <c r="F223" s="4">
        <v>18853</v>
      </c>
      <c r="G223" s="4">
        <v>33312</v>
      </c>
      <c r="H223" s="4">
        <v>32321</v>
      </c>
      <c r="I223" s="4">
        <v>35809</v>
      </c>
      <c r="J223" s="4">
        <v>53257</v>
      </c>
      <c r="K223" s="23">
        <v>173552</v>
      </c>
      <c r="L223" s="11"/>
      <c r="M223" s="51" t="s">
        <v>153</v>
      </c>
      <c r="N223" s="121" t="s">
        <v>28</v>
      </c>
      <c r="O223" s="12"/>
      <c r="P223" s="12"/>
      <c r="Q223" s="14">
        <f>F223/要介護認定者数!F222</f>
        <v>18.796610169491526</v>
      </c>
      <c r="R223" s="14">
        <f>G223/要介護認定者数!G222</f>
        <v>29.06806282722513</v>
      </c>
      <c r="S223" s="14">
        <f>H223/要介護認定者数!H222</f>
        <v>39.657668711656441</v>
      </c>
      <c r="T223" s="14">
        <f>I223/要介護認定者数!I222</f>
        <v>51.597982708933721</v>
      </c>
      <c r="U223" s="14">
        <f>J223/要介護認定者数!J222</f>
        <v>95.101785714285711</v>
      </c>
      <c r="V223" s="27">
        <f>K223/要介護認定者数!K222</f>
        <v>32.727135583631906</v>
      </c>
    </row>
    <row r="224" spans="2:22" s="11" customFormat="1" ht="20.25" customHeight="1" x14ac:dyDescent="0.15">
      <c r="B224" s="125" t="s">
        <v>153</v>
      </c>
      <c r="C224" s="122" t="s">
        <v>172</v>
      </c>
      <c r="D224" s="4"/>
      <c r="E224" s="4"/>
      <c r="F224" s="130">
        <f>SUM(F225:F227)</f>
        <v>49646</v>
      </c>
      <c r="G224" s="130">
        <f t="shared" ref="G224:K224" si="54">SUM(G225:G227)</f>
        <v>61743</v>
      </c>
      <c r="H224" s="130">
        <f t="shared" si="54"/>
        <v>63386</v>
      </c>
      <c r="I224" s="130">
        <f t="shared" si="54"/>
        <v>86111</v>
      </c>
      <c r="J224" s="130">
        <f t="shared" si="54"/>
        <v>68272</v>
      </c>
      <c r="K224" s="131">
        <f t="shared" si="54"/>
        <v>329158</v>
      </c>
      <c r="M224" s="125" t="s">
        <v>153</v>
      </c>
      <c r="N224" s="122" t="s">
        <v>172</v>
      </c>
      <c r="O224" s="12"/>
      <c r="P224" s="12"/>
      <c r="Q224" s="14">
        <f>F224/要介護認定者数!F223</f>
        <v>27.922384701912261</v>
      </c>
      <c r="R224" s="14">
        <f>G224/要介護認定者数!G223</f>
        <v>38.136504014823963</v>
      </c>
      <c r="S224" s="14">
        <f>H224/要介護認定者数!H223</f>
        <v>50.749399519615693</v>
      </c>
      <c r="T224" s="14">
        <f>I224/要介護認定者数!I223</f>
        <v>61.114975159687724</v>
      </c>
      <c r="U224" s="14">
        <f>J224/要介護認定者数!J223</f>
        <v>77.847206385404789</v>
      </c>
      <c r="V224" s="27">
        <f>K224/要介護認定者数!K223</f>
        <v>30.636448250186149</v>
      </c>
    </row>
    <row r="225" spans="2:23" ht="20.25" customHeight="1" x14ac:dyDescent="0.15">
      <c r="B225" s="28" t="s">
        <v>153</v>
      </c>
      <c r="C225" s="121" t="s">
        <v>29</v>
      </c>
      <c r="D225" s="4"/>
      <c r="E225" s="4"/>
      <c r="F225" s="4">
        <v>38134</v>
      </c>
      <c r="G225" s="4">
        <v>47201</v>
      </c>
      <c r="H225" s="4">
        <v>50914</v>
      </c>
      <c r="I225" s="4">
        <v>71130</v>
      </c>
      <c r="J225" s="4">
        <v>54181</v>
      </c>
      <c r="K225" s="23">
        <v>261560</v>
      </c>
      <c r="L225" s="11"/>
      <c r="M225" s="51" t="s">
        <v>153</v>
      </c>
      <c r="N225" s="121" t="s">
        <v>29</v>
      </c>
      <c r="O225" s="12"/>
      <c r="P225" s="12"/>
      <c r="Q225" s="14">
        <f>F225/要介護認定者数!F224</f>
        <v>27.277539341917024</v>
      </c>
      <c r="R225" s="14">
        <f>G225/要介護認定者数!G224</f>
        <v>38.343623070674248</v>
      </c>
      <c r="S225" s="14">
        <f>H225/要介護認定者数!H224</f>
        <v>51.847250509164972</v>
      </c>
      <c r="T225" s="14">
        <f>I225/要介護認定者数!I224</f>
        <v>65.922150139017603</v>
      </c>
      <c r="U225" s="14">
        <f>J225/要介護認定者数!J224</f>
        <v>79.211988304093566</v>
      </c>
      <c r="V225" s="27">
        <f>K225/要介護認定者数!K224</f>
        <v>31.182641869337147</v>
      </c>
    </row>
    <row r="226" spans="2:23" ht="20.25" customHeight="1" x14ac:dyDescent="0.15">
      <c r="B226" s="28" t="s">
        <v>153</v>
      </c>
      <c r="C226" s="121" t="s">
        <v>30</v>
      </c>
      <c r="D226" s="4"/>
      <c r="E226" s="4"/>
      <c r="F226" s="4">
        <v>10260</v>
      </c>
      <c r="G226" s="4">
        <v>12490</v>
      </c>
      <c r="H226" s="4">
        <v>11208</v>
      </c>
      <c r="I226" s="4">
        <v>13946</v>
      </c>
      <c r="J226" s="4">
        <v>13343</v>
      </c>
      <c r="K226" s="23">
        <v>61247</v>
      </c>
      <c r="L226" s="11"/>
      <c r="M226" s="51" t="s">
        <v>153</v>
      </c>
      <c r="N226" s="121" t="s">
        <v>30</v>
      </c>
      <c r="O226" s="12"/>
      <c r="P226" s="12"/>
      <c r="Q226" s="14">
        <f>F226/要介護認定者数!F225</f>
        <v>36.254416961130744</v>
      </c>
      <c r="R226" s="14">
        <f>G226/要介護認定者数!G225</f>
        <v>40.420711974110034</v>
      </c>
      <c r="S226" s="14">
        <f>H226/要介護認定者数!H225</f>
        <v>56.321608040201006</v>
      </c>
      <c r="T226" s="14">
        <f>I226/要介護認定者数!I225</f>
        <v>54.69019607843137</v>
      </c>
      <c r="U226" s="14">
        <f>J226/要介護認定者数!J225</f>
        <v>83.918238993710688</v>
      </c>
      <c r="V226" s="27">
        <f>K226/要介護認定者数!K225</f>
        <v>33.395310796074156</v>
      </c>
    </row>
    <row r="227" spans="2:23" ht="20.25" customHeight="1" x14ac:dyDescent="0.15">
      <c r="B227" s="28" t="s">
        <v>153</v>
      </c>
      <c r="C227" s="121" t="s">
        <v>31</v>
      </c>
      <c r="D227" s="4"/>
      <c r="E227" s="4"/>
      <c r="F227" s="4">
        <v>1252</v>
      </c>
      <c r="G227" s="4">
        <v>2052</v>
      </c>
      <c r="H227" s="4">
        <v>1264</v>
      </c>
      <c r="I227" s="4">
        <v>1035</v>
      </c>
      <c r="J227" s="4">
        <v>748</v>
      </c>
      <c r="K227" s="23">
        <v>6351</v>
      </c>
      <c r="L227" s="11"/>
      <c r="M227" s="51" t="s">
        <v>153</v>
      </c>
      <c r="N227" s="121" t="s">
        <v>31</v>
      </c>
      <c r="O227" s="12"/>
      <c r="P227" s="12"/>
      <c r="Q227" s="14">
        <f>F227/要介護認定者数!F226</f>
        <v>12.907216494845361</v>
      </c>
      <c r="R227" s="14">
        <f>G227/要介護認定者数!G226</f>
        <v>25.974683544303797</v>
      </c>
      <c r="S227" s="14">
        <f>H227/要介護認定者数!H226</f>
        <v>18.588235294117649</v>
      </c>
      <c r="T227" s="14">
        <f>I227/要介護認定者数!I226</f>
        <v>13.8</v>
      </c>
      <c r="U227" s="14">
        <f>J227/要介護認定者数!J226</f>
        <v>22</v>
      </c>
      <c r="V227" s="27">
        <f>K227/要介護認定者数!K226</f>
        <v>12.166666666666666</v>
      </c>
    </row>
    <row r="228" spans="2:23" s="11" customFormat="1" ht="20.25" customHeight="1" x14ac:dyDescent="0.15">
      <c r="B228" s="125" t="s">
        <v>153</v>
      </c>
      <c r="C228" s="122" t="s">
        <v>173</v>
      </c>
      <c r="D228" s="4"/>
      <c r="E228" s="4"/>
      <c r="F228" s="130">
        <f>F229</f>
        <v>15595</v>
      </c>
      <c r="G228" s="130">
        <f t="shared" ref="G228:K228" si="55">G229</f>
        <v>27259</v>
      </c>
      <c r="H228" s="130">
        <f t="shared" si="55"/>
        <v>30790</v>
      </c>
      <c r="I228" s="130">
        <f t="shared" si="55"/>
        <v>39885</v>
      </c>
      <c r="J228" s="130">
        <f t="shared" si="55"/>
        <v>54079</v>
      </c>
      <c r="K228" s="131">
        <f t="shared" si="55"/>
        <v>167608</v>
      </c>
      <c r="M228" s="125" t="s">
        <v>153</v>
      </c>
      <c r="N228" s="122" t="s">
        <v>173</v>
      </c>
      <c r="O228" s="12"/>
      <c r="P228" s="12"/>
      <c r="Q228" s="14">
        <f>F228/要介護認定者数!F227</f>
        <v>17.156215621562158</v>
      </c>
      <c r="R228" s="14">
        <f>G228/要介護認定者数!G227</f>
        <v>27.096421471172963</v>
      </c>
      <c r="S228" s="14">
        <f>H228/要介護認定者数!H227</f>
        <v>37.686658506731945</v>
      </c>
      <c r="T228" s="14">
        <f>I228/要介護認定者数!I227</f>
        <v>52.34251968503937</v>
      </c>
      <c r="U228" s="14">
        <f>J228/要介護認定者数!J227</f>
        <v>91.814940577249573</v>
      </c>
      <c r="V228" s="27">
        <f>K228/要介護認定者数!K227</f>
        <v>32.870758972347517</v>
      </c>
    </row>
    <row r="229" spans="2:23" ht="20.25" customHeight="1" x14ac:dyDescent="0.15">
      <c r="B229" s="28" t="s">
        <v>153</v>
      </c>
      <c r="C229" s="121" t="s">
        <v>32</v>
      </c>
      <c r="D229" s="4"/>
      <c r="E229" s="4"/>
      <c r="F229" s="4">
        <v>15595</v>
      </c>
      <c r="G229" s="4">
        <v>27259</v>
      </c>
      <c r="H229" s="4">
        <v>30790</v>
      </c>
      <c r="I229" s="4">
        <v>39885</v>
      </c>
      <c r="J229" s="4">
        <v>54079</v>
      </c>
      <c r="K229" s="23">
        <v>167608</v>
      </c>
      <c r="L229" s="11"/>
      <c r="M229" s="51" t="s">
        <v>153</v>
      </c>
      <c r="N229" s="121" t="s">
        <v>32</v>
      </c>
      <c r="O229" s="12"/>
      <c r="P229" s="12"/>
      <c r="Q229" s="14">
        <f>F229/要介護認定者数!F228</f>
        <v>17.156215621562158</v>
      </c>
      <c r="R229" s="14">
        <f>G229/要介護認定者数!G228</f>
        <v>27.096421471172963</v>
      </c>
      <c r="S229" s="14">
        <f>H229/要介護認定者数!H228</f>
        <v>37.686658506731945</v>
      </c>
      <c r="T229" s="14">
        <f>I229/要介護認定者数!I228</f>
        <v>52.34251968503937</v>
      </c>
      <c r="U229" s="14">
        <f>J229/要介護認定者数!J228</f>
        <v>91.814940577249573</v>
      </c>
      <c r="V229" s="27">
        <f>K229/要介護認定者数!K228</f>
        <v>32.870758972347517</v>
      </c>
    </row>
    <row r="230" spans="2:23" s="11" customFormat="1" ht="20.25" customHeight="1" x14ac:dyDescent="0.15">
      <c r="B230" s="125" t="s">
        <v>153</v>
      </c>
      <c r="C230" s="122" t="s">
        <v>174</v>
      </c>
      <c r="D230" s="4"/>
      <c r="E230" s="4"/>
      <c r="F230" s="130">
        <f>SUM(F231:F232)</f>
        <v>18786</v>
      </c>
      <c r="G230" s="130">
        <f t="shared" ref="G230:K230" si="56">SUM(G231:G232)</f>
        <v>19271</v>
      </c>
      <c r="H230" s="130">
        <f t="shared" si="56"/>
        <v>20077</v>
      </c>
      <c r="I230" s="130">
        <f t="shared" si="56"/>
        <v>27177</v>
      </c>
      <c r="J230" s="130">
        <f t="shared" si="56"/>
        <v>22089</v>
      </c>
      <c r="K230" s="131">
        <f t="shared" si="56"/>
        <v>107400</v>
      </c>
      <c r="M230" s="125" t="s">
        <v>153</v>
      </c>
      <c r="N230" s="122" t="s">
        <v>174</v>
      </c>
      <c r="O230" s="12"/>
      <c r="P230" s="12"/>
      <c r="Q230" s="14">
        <f>F230/要介護認定者数!F229</f>
        <v>18.563241106719367</v>
      </c>
      <c r="R230" s="14">
        <f>G230/要介護認定者数!G229</f>
        <v>23.415552855407046</v>
      </c>
      <c r="S230" s="14">
        <f>H230/要介護認定者数!H229</f>
        <v>30.327794561933533</v>
      </c>
      <c r="T230" s="14">
        <f>I230/要介護認定者数!I229</f>
        <v>46.219387755102041</v>
      </c>
      <c r="U230" s="14">
        <f>J230/要介護認定者数!J229</f>
        <v>42.642857142857146</v>
      </c>
      <c r="V230" s="27">
        <f>K230/要介護認定者数!K229</f>
        <v>22.744599745870392</v>
      </c>
    </row>
    <row r="231" spans="2:23" ht="20.25" customHeight="1" x14ac:dyDescent="0.15">
      <c r="B231" s="28" t="s">
        <v>153</v>
      </c>
      <c r="C231" s="121" t="s">
        <v>33</v>
      </c>
      <c r="D231" s="4"/>
      <c r="E231" s="4"/>
      <c r="F231" s="4">
        <v>14930</v>
      </c>
      <c r="G231" s="4">
        <v>16353</v>
      </c>
      <c r="H231" s="4">
        <v>13854</v>
      </c>
      <c r="I231" s="4">
        <v>21509</v>
      </c>
      <c r="J231" s="4">
        <v>17362</v>
      </c>
      <c r="K231" s="23">
        <v>84008</v>
      </c>
      <c r="L231" s="11"/>
      <c r="M231" s="51" t="s">
        <v>153</v>
      </c>
      <c r="N231" s="121" t="s">
        <v>33</v>
      </c>
      <c r="O231" s="12"/>
      <c r="P231" s="12"/>
      <c r="Q231" s="14">
        <f>F231/要介護認定者数!F230</f>
        <v>18.615960099750623</v>
      </c>
      <c r="R231" s="14">
        <f>G231/要介護認定者数!G230</f>
        <v>25.591549295774648</v>
      </c>
      <c r="S231" s="14">
        <f>H231/要介護認定者数!H230</f>
        <v>25.327239488117002</v>
      </c>
      <c r="T231" s="14">
        <f>I231/要介護認定者数!I230</f>
        <v>45.092243186582806</v>
      </c>
      <c r="U231" s="14">
        <f>J231/要介護認定者数!J230</f>
        <v>41.937198067632849</v>
      </c>
      <c r="V231" s="27">
        <f>K231/要介護認定者数!K230</f>
        <v>21.707493540051679</v>
      </c>
    </row>
    <row r="232" spans="2:23" ht="20.25" customHeight="1" x14ac:dyDescent="0.15">
      <c r="B232" s="28" t="s">
        <v>153</v>
      </c>
      <c r="C232" s="121" t="s">
        <v>34</v>
      </c>
      <c r="D232" s="4"/>
      <c r="E232" s="4"/>
      <c r="F232" s="4">
        <v>3856</v>
      </c>
      <c r="G232" s="4">
        <v>2918</v>
      </c>
      <c r="H232" s="4">
        <v>6223</v>
      </c>
      <c r="I232" s="4">
        <v>5668</v>
      </c>
      <c r="J232" s="4">
        <v>4727</v>
      </c>
      <c r="K232" s="23">
        <v>23392</v>
      </c>
      <c r="L232" s="11"/>
      <c r="M232" s="51" t="s">
        <v>153</v>
      </c>
      <c r="N232" s="121" t="s">
        <v>34</v>
      </c>
      <c r="O232" s="12"/>
      <c r="P232" s="12"/>
      <c r="Q232" s="14">
        <f>F232/要介護認定者数!F231</f>
        <v>18.361904761904761</v>
      </c>
      <c r="R232" s="14">
        <f>G232/要介護認定者数!G231</f>
        <v>15.858695652173912</v>
      </c>
      <c r="S232" s="14">
        <f>H232/要介護認定者数!H231</f>
        <v>54.11304347826087</v>
      </c>
      <c r="T232" s="14">
        <f>I232/要介護認定者数!I231</f>
        <v>51.063063063063062</v>
      </c>
      <c r="U232" s="14">
        <f>J232/要介護認定者数!J231</f>
        <v>45.45192307692308</v>
      </c>
      <c r="V232" s="27">
        <f>K232/要介護認定者数!K231</f>
        <v>27.455399061032864</v>
      </c>
    </row>
    <row r="233" spans="2:23" ht="20.25" customHeight="1" x14ac:dyDescent="0.15">
      <c r="B233" s="28" t="s">
        <v>153</v>
      </c>
      <c r="C233" s="122" t="s">
        <v>82</v>
      </c>
      <c r="D233" s="129">
        <f>SUM(D189,D190,D200,D206,D211,D216,D222,D224,D228,D230)</f>
        <v>0</v>
      </c>
      <c r="E233" s="129">
        <f t="shared" ref="E233:J233" si="57">SUM(E189,E190,E200,E206,E211,E216,E222,E224,E228,E230)</f>
        <v>7</v>
      </c>
      <c r="F233" s="129">
        <f t="shared" si="57"/>
        <v>666055</v>
      </c>
      <c r="G233" s="129">
        <f t="shared" si="57"/>
        <v>738090</v>
      </c>
      <c r="H233" s="129">
        <f t="shared" si="57"/>
        <v>677401</v>
      </c>
      <c r="I233" s="129">
        <f t="shared" si="57"/>
        <v>867632</v>
      </c>
      <c r="J233" s="129">
        <f t="shared" si="57"/>
        <v>876503</v>
      </c>
      <c r="K233" s="129">
        <f>SUM(K189,K190,K200,K206,K211,K216,K222,K224,K228,K230)</f>
        <v>3825688</v>
      </c>
      <c r="L233" s="11"/>
      <c r="M233" s="51" t="s">
        <v>153</v>
      </c>
      <c r="N233" s="122" t="s">
        <v>82</v>
      </c>
      <c r="O233" s="12"/>
      <c r="P233" s="12"/>
      <c r="Q233" s="14">
        <f>F233/要介護認定者数!F232</f>
        <v>33.476829513470044</v>
      </c>
      <c r="R233" s="14">
        <f>G233/要介護認定者数!G232</f>
        <v>41.201853299095681</v>
      </c>
      <c r="S233" s="14">
        <f>H233/要介護認定者数!H232</f>
        <v>50.571183277342293</v>
      </c>
      <c r="T233" s="14">
        <f>I233/要介護認定者数!I232</f>
        <v>65.59552430634308</v>
      </c>
      <c r="U233" s="14">
        <f>J233/要介護認定者数!J232</f>
        <v>86.058222876779581</v>
      </c>
      <c r="V233" s="27">
        <f>K233/要介護認定者数!K232</f>
        <v>36.974243493220193</v>
      </c>
      <c r="W233" s="11" t="s">
        <v>158</v>
      </c>
    </row>
    <row r="234" spans="2:23" ht="20.25" customHeight="1" thickBot="1" x14ac:dyDescent="0.2">
      <c r="B234" s="29" t="s">
        <v>153</v>
      </c>
      <c r="C234" s="132" t="s">
        <v>44</v>
      </c>
      <c r="D234" s="5">
        <v>34</v>
      </c>
      <c r="E234" s="5">
        <v>438</v>
      </c>
      <c r="F234" s="5">
        <v>41461338</v>
      </c>
      <c r="G234" s="5">
        <v>52608423</v>
      </c>
      <c r="H234" s="5">
        <v>45471606</v>
      </c>
      <c r="I234" s="5">
        <v>45337037</v>
      </c>
      <c r="J234" s="5">
        <v>46390118</v>
      </c>
      <c r="K234" s="26">
        <v>231268994</v>
      </c>
      <c r="L234" s="11"/>
      <c r="M234" s="29" t="s">
        <v>153</v>
      </c>
      <c r="N234" s="132" t="s">
        <v>44</v>
      </c>
      <c r="O234" s="15"/>
      <c r="P234" s="15"/>
      <c r="Q234" s="177">
        <f>F234/要介護認定者数!F233</f>
        <v>37.358143650311668</v>
      </c>
      <c r="R234" s="177">
        <f>G234/要介護認定者数!G233</f>
        <v>51.26347448345215</v>
      </c>
      <c r="S234" s="177">
        <f>H234/要介護認定者数!H233</f>
        <v>59.375509740399643</v>
      </c>
      <c r="T234" s="177">
        <f>I234/要介護認定者数!I233</f>
        <v>63.968954545775219</v>
      </c>
      <c r="U234" s="177">
        <f>J234/要介護認定者数!J233</f>
        <v>76.66191503918192</v>
      </c>
      <c r="V234" s="178">
        <f>K234/要介護認定者数!K233</f>
        <v>39.614394577324717</v>
      </c>
      <c r="W234" s="11" t="s">
        <v>46</v>
      </c>
    </row>
    <row r="235" spans="2:23" ht="20.25" customHeight="1" thickTop="1" x14ac:dyDescent="0.15"/>
    <row r="236" spans="2:23" ht="20.25" customHeight="1" x14ac:dyDescent="0.15"/>
    <row r="237" spans="2:23" ht="20.25" customHeight="1" x14ac:dyDescent="0.15"/>
    <row r="238" spans="2:23" ht="20.25" customHeight="1" x14ac:dyDescent="0.15"/>
    <row r="239" spans="2:23" ht="20.25" customHeight="1" x14ac:dyDescent="0.15"/>
    <row r="240" spans="2:23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  <row r="275" ht="20.25" customHeight="1" x14ac:dyDescent="0.15"/>
    <row r="276" ht="20.25" customHeight="1" x14ac:dyDescent="0.15"/>
    <row r="277" ht="20.25" customHeight="1" x14ac:dyDescent="0.15"/>
    <row r="278" ht="20.25" customHeight="1" x14ac:dyDescent="0.15"/>
    <row r="279" ht="20.25" customHeight="1" x14ac:dyDescent="0.15"/>
    <row r="280" ht="20.25" customHeight="1" x14ac:dyDescent="0.15"/>
    <row r="281" ht="20.25" customHeight="1" x14ac:dyDescent="0.15"/>
    <row r="282" ht="20.25" customHeight="1" x14ac:dyDescent="0.15"/>
    <row r="283" ht="20.25" customHeight="1" x14ac:dyDescent="0.15"/>
    <row r="284" ht="20.25" customHeight="1" x14ac:dyDescent="0.15"/>
    <row r="285" ht="20.25" customHeight="1" x14ac:dyDescent="0.15"/>
    <row r="286" ht="20.25" customHeight="1" x14ac:dyDescent="0.15"/>
    <row r="287" ht="20.25" customHeight="1" x14ac:dyDescent="0.15"/>
    <row r="288" ht="20.25" customHeight="1" x14ac:dyDescent="0.15"/>
    <row r="289" ht="20.25" customHeight="1" x14ac:dyDescent="0.15"/>
    <row r="290" ht="20.25" customHeight="1" x14ac:dyDescent="0.15"/>
    <row r="291" ht="20.25" customHeight="1" x14ac:dyDescent="0.15"/>
    <row r="292" ht="20.25" customHeight="1" x14ac:dyDescent="0.15"/>
    <row r="293" ht="20.25" customHeight="1" x14ac:dyDescent="0.15"/>
    <row r="294" ht="20.25" customHeight="1" x14ac:dyDescent="0.15"/>
    <row r="295" ht="20.25" customHeight="1" x14ac:dyDescent="0.15"/>
    <row r="296" ht="20.25" customHeight="1" x14ac:dyDescent="0.15"/>
    <row r="297" ht="20.25" customHeight="1" x14ac:dyDescent="0.15"/>
    <row r="298" ht="20.25" customHeight="1" x14ac:dyDescent="0.15"/>
    <row r="299" ht="20.25" customHeight="1" x14ac:dyDescent="0.15"/>
    <row r="300" ht="20.25" customHeight="1" x14ac:dyDescent="0.15"/>
    <row r="301" ht="20.25" customHeight="1" x14ac:dyDescent="0.15"/>
    <row r="302" ht="20.25" customHeight="1" x14ac:dyDescent="0.15"/>
    <row r="303" ht="20.25" customHeight="1" x14ac:dyDescent="0.15"/>
    <row r="304" ht="20.25" customHeight="1" x14ac:dyDescent="0.15"/>
    <row r="305" ht="20.25" customHeight="1" x14ac:dyDescent="0.15"/>
    <row r="306" ht="20.25" customHeight="1" x14ac:dyDescent="0.15"/>
    <row r="307" ht="20.25" customHeight="1" x14ac:dyDescent="0.15"/>
    <row r="308" ht="20.25" customHeight="1" x14ac:dyDescent="0.15"/>
    <row r="309" ht="20.25" customHeight="1" x14ac:dyDescent="0.15"/>
    <row r="310" ht="20.25" customHeight="1" x14ac:dyDescent="0.15"/>
    <row r="311" ht="20.25" customHeight="1" x14ac:dyDescent="0.15"/>
    <row r="312" ht="20.25" customHeight="1" x14ac:dyDescent="0.15"/>
    <row r="313" ht="20.25" customHeight="1" x14ac:dyDescent="0.15"/>
    <row r="314" ht="20.25" customHeight="1" x14ac:dyDescent="0.15"/>
    <row r="315" ht="20.25" customHeight="1" x14ac:dyDescent="0.15"/>
    <row r="316" ht="20.25" customHeight="1" x14ac:dyDescent="0.15"/>
    <row r="317" ht="20.25" customHeight="1" x14ac:dyDescent="0.15"/>
    <row r="318" ht="20.25" customHeight="1" x14ac:dyDescent="0.15"/>
    <row r="319" ht="20.25" customHeight="1" x14ac:dyDescent="0.15"/>
    <row r="320" ht="20.25" customHeight="1" x14ac:dyDescent="0.15"/>
    <row r="321" ht="20.25" customHeight="1" x14ac:dyDescent="0.15"/>
    <row r="322" ht="20.25" customHeight="1" x14ac:dyDescent="0.15"/>
    <row r="323" ht="20.25" customHeight="1" x14ac:dyDescent="0.15"/>
    <row r="324" ht="20.25" customHeight="1" x14ac:dyDescent="0.15"/>
    <row r="325" ht="20.25" customHeight="1" x14ac:dyDescent="0.15"/>
    <row r="326" ht="20.25" customHeight="1" x14ac:dyDescent="0.15"/>
    <row r="327" ht="20.25" customHeight="1" x14ac:dyDescent="0.15"/>
    <row r="328" ht="20.25" customHeight="1" x14ac:dyDescent="0.15"/>
    <row r="329" ht="20.25" customHeight="1" x14ac:dyDescent="0.15"/>
    <row r="330" ht="20.25" customHeight="1" x14ac:dyDescent="0.15"/>
    <row r="331" ht="20.25" customHeight="1" x14ac:dyDescent="0.15"/>
    <row r="332" ht="20.25" customHeight="1" x14ac:dyDescent="0.15"/>
    <row r="333" ht="20.25" customHeight="1" x14ac:dyDescent="0.15"/>
    <row r="334" ht="20.25" customHeight="1" x14ac:dyDescent="0.15"/>
    <row r="335" ht="20.25" customHeight="1" x14ac:dyDescent="0.15"/>
    <row r="336" ht="20.25" customHeight="1" x14ac:dyDescent="0.15"/>
    <row r="337" ht="20.25" customHeight="1" x14ac:dyDescent="0.15"/>
    <row r="338" ht="20.25" customHeight="1" x14ac:dyDescent="0.15"/>
    <row r="339" ht="20.25" customHeight="1" x14ac:dyDescent="0.15"/>
    <row r="340" ht="20.25" customHeight="1" x14ac:dyDescent="0.15"/>
    <row r="341" ht="20.25" customHeight="1" x14ac:dyDescent="0.15"/>
    <row r="342" ht="20.25" customHeight="1" x14ac:dyDescent="0.15"/>
    <row r="343" ht="20.25" customHeight="1" x14ac:dyDescent="0.15"/>
    <row r="344" ht="20.25" customHeight="1" x14ac:dyDescent="0.15"/>
    <row r="345" ht="20.25" customHeight="1" x14ac:dyDescent="0.15"/>
    <row r="346" ht="20.25" customHeight="1" x14ac:dyDescent="0.15"/>
    <row r="347" ht="20.25" customHeight="1" x14ac:dyDescent="0.15"/>
    <row r="348" ht="20.25" customHeight="1" x14ac:dyDescent="0.15"/>
    <row r="349" ht="20.25" customHeight="1" x14ac:dyDescent="0.15"/>
    <row r="350" ht="20.25" customHeight="1" x14ac:dyDescent="0.15"/>
    <row r="351" ht="20.25" customHeight="1" x14ac:dyDescent="0.15"/>
    <row r="352" ht="20.25" customHeight="1" x14ac:dyDescent="0.15"/>
    <row r="353" ht="20.25" customHeight="1" x14ac:dyDescent="0.15"/>
    <row r="354" ht="20.25" customHeight="1" x14ac:dyDescent="0.15"/>
    <row r="355" ht="20.25" customHeight="1" x14ac:dyDescent="0.15"/>
    <row r="356" ht="20.25" customHeight="1" x14ac:dyDescent="0.15"/>
    <row r="357" ht="20.25" customHeight="1" x14ac:dyDescent="0.15"/>
    <row r="358" ht="20.25" customHeight="1" x14ac:dyDescent="0.15"/>
    <row r="359" ht="20.25" customHeight="1" x14ac:dyDescent="0.15"/>
    <row r="360" ht="20.25" customHeight="1" x14ac:dyDescent="0.15"/>
    <row r="361" ht="20.25" customHeight="1" x14ac:dyDescent="0.15"/>
    <row r="362" ht="20.25" customHeight="1" x14ac:dyDescent="0.15"/>
    <row r="363" ht="20.25" customHeight="1" x14ac:dyDescent="0.15"/>
    <row r="364" ht="20.25" customHeight="1" x14ac:dyDescent="0.15"/>
    <row r="365" ht="20.25" customHeight="1" x14ac:dyDescent="0.15"/>
    <row r="366" ht="20.25" customHeight="1" x14ac:dyDescent="0.15"/>
    <row r="367" ht="20.25" customHeight="1" x14ac:dyDescent="0.15"/>
    <row r="368" ht="20.25" customHeight="1" x14ac:dyDescent="0.15"/>
    <row r="369" ht="20.25" customHeight="1" x14ac:dyDescent="0.15"/>
    <row r="370" ht="20.25" customHeight="1" x14ac:dyDescent="0.15"/>
    <row r="371" ht="20.25" customHeight="1" x14ac:dyDescent="0.15"/>
    <row r="372" ht="20.25" customHeight="1" x14ac:dyDescent="0.15"/>
    <row r="373" ht="20.25" customHeight="1" x14ac:dyDescent="0.15"/>
    <row r="374" ht="20.25" customHeight="1" x14ac:dyDescent="0.15"/>
    <row r="375" ht="20.25" customHeight="1" x14ac:dyDescent="0.15"/>
    <row r="376" ht="20.25" customHeight="1" x14ac:dyDescent="0.15"/>
    <row r="377" ht="20.25" customHeight="1" x14ac:dyDescent="0.15"/>
    <row r="378" ht="20.25" customHeight="1" x14ac:dyDescent="0.15"/>
    <row r="379" ht="20.25" customHeight="1" x14ac:dyDescent="0.15"/>
    <row r="380" ht="20.25" customHeight="1" x14ac:dyDescent="0.15"/>
    <row r="381" ht="20.25" customHeight="1" x14ac:dyDescent="0.15"/>
    <row r="382" ht="20.25" customHeight="1" x14ac:dyDescent="0.15"/>
    <row r="383" ht="20.25" customHeight="1" x14ac:dyDescent="0.15"/>
    <row r="384" ht="20.25" customHeight="1" x14ac:dyDescent="0.15"/>
    <row r="385" ht="20.25" customHeight="1" x14ac:dyDescent="0.15"/>
    <row r="386" ht="20.25" customHeight="1" x14ac:dyDescent="0.15"/>
    <row r="387" ht="20.25" customHeight="1" x14ac:dyDescent="0.15"/>
    <row r="388" ht="20.25" customHeight="1" x14ac:dyDescent="0.15"/>
    <row r="389" ht="20.25" customHeight="1" x14ac:dyDescent="0.15"/>
    <row r="390" ht="20.25" customHeight="1" x14ac:dyDescent="0.15"/>
    <row r="391" ht="20.25" customHeight="1" x14ac:dyDescent="0.15"/>
    <row r="392" ht="20.25" customHeight="1" x14ac:dyDescent="0.15"/>
    <row r="393" ht="20.25" customHeight="1" x14ac:dyDescent="0.15"/>
    <row r="394" ht="20.25" customHeight="1" x14ac:dyDescent="0.15"/>
    <row r="395" ht="20.25" customHeight="1" x14ac:dyDescent="0.15"/>
    <row r="396" ht="20.25" customHeight="1" x14ac:dyDescent="0.15"/>
    <row r="397" ht="20.25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11811023622047245" right="0.11811023622047245" top="0.35433070866141736" bottom="0.15748031496062992" header="0.31496062992125984" footer="0.31496062992125984"/>
  <pageSetup paperSize="8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3"/>
  <sheetViews>
    <sheetView view="pageBreakPreview" topLeftCell="A22" zoomScale="70" zoomScaleNormal="60" zoomScaleSheetLayoutView="70" workbookViewId="0">
      <selection activeCell="O19" sqref="O19"/>
    </sheetView>
  </sheetViews>
  <sheetFormatPr defaultRowHeight="13.5" x14ac:dyDescent="0.15"/>
  <cols>
    <col min="1" max="1" width="2.125" style="11" customWidth="1"/>
    <col min="2" max="2" width="9.5" style="11" customWidth="1"/>
    <col min="3" max="3" width="15.5" style="11" bestFit="1" customWidth="1"/>
    <col min="4" max="5" width="9" style="11"/>
    <col min="6" max="6" width="9.25" style="11" bestFit="1" customWidth="1"/>
    <col min="7" max="8" width="9.875" style="11" bestFit="1" customWidth="1"/>
    <col min="9" max="11" width="11.62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115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116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>
        <v>2</v>
      </c>
      <c r="E5" s="160">
        <v>5</v>
      </c>
      <c r="F5" s="160">
        <v>815</v>
      </c>
      <c r="G5" s="160">
        <v>2526</v>
      </c>
      <c r="H5" s="160">
        <v>3491</v>
      </c>
      <c r="I5" s="160">
        <v>10028</v>
      </c>
      <c r="J5" s="161">
        <v>23191</v>
      </c>
      <c r="K5" s="181">
        <f>SUM(D5:J5)</f>
        <v>40058</v>
      </c>
      <c r="M5" s="125" t="s">
        <v>178</v>
      </c>
      <c r="N5" s="121" t="s">
        <v>0</v>
      </c>
      <c r="O5" s="118">
        <f>D5/要介護認定者数!D4</f>
        <v>1.9619383951343929E-4</v>
      </c>
      <c r="P5" s="118">
        <f>E5/要介護認定者数!E4</f>
        <v>1.0909884355225835E-3</v>
      </c>
      <c r="Q5" s="118">
        <f>F5/要介護認定者数!F4</f>
        <v>8.1054201889607158E-2</v>
      </c>
      <c r="R5" s="118">
        <f>F5/要介護認定者数!G4</f>
        <v>0.12979773849339066</v>
      </c>
      <c r="S5" s="118">
        <f>G5/要介護認定者数!H4</f>
        <v>0.55152838427947604</v>
      </c>
      <c r="T5" s="118">
        <f>H5/要介護認定者数!I4</f>
        <v>0.67641929858554539</v>
      </c>
      <c r="U5" s="118">
        <f>I5/要介護認定者数!J4</f>
        <v>2.7398907103825136</v>
      </c>
      <c r="V5" s="119">
        <f>J5/要介護認定者数!K4</f>
        <v>0.52100557153127247</v>
      </c>
    </row>
    <row r="6" spans="2:22" ht="19.5" customHeight="1" x14ac:dyDescent="0.15">
      <c r="B6" s="125" t="s">
        <v>178</v>
      </c>
      <c r="C6" s="123" t="s">
        <v>166</v>
      </c>
      <c r="D6" s="189">
        <f>SUM(D7:D15)</f>
        <v>0</v>
      </c>
      <c r="E6" s="189">
        <f t="shared" ref="E6:J6" si="0">SUM(E7:E15)</f>
        <v>164</v>
      </c>
      <c r="F6" s="189">
        <f t="shared" si="0"/>
        <v>62</v>
      </c>
      <c r="G6" s="189">
        <f t="shared" si="0"/>
        <v>982</v>
      </c>
      <c r="H6" s="189">
        <f t="shared" si="0"/>
        <v>1412</v>
      </c>
      <c r="I6" s="189">
        <f t="shared" si="0"/>
        <v>3988</v>
      </c>
      <c r="J6" s="189">
        <f t="shared" si="0"/>
        <v>2995</v>
      </c>
      <c r="K6" s="190">
        <f t="shared" ref="K6:K48" si="1">SUM(D6:J6)</f>
        <v>9603</v>
      </c>
      <c r="M6" s="125" t="s">
        <v>178</v>
      </c>
      <c r="N6" s="122" t="s">
        <v>166</v>
      </c>
      <c r="O6" s="118">
        <f>D6/要介護認定者数!D5</f>
        <v>0</v>
      </c>
      <c r="P6" s="118">
        <f>E6/要介護認定者数!E5</f>
        <v>0.11892675852066716</v>
      </c>
      <c r="Q6" s="14">
        <f>F6/要介護認定者数!F5</f>
        <v>4.4476327116212341E-2</v>
      </c>
      <c r="R6" s="14">
        <f>G6/要介護認定者数!G5</f>
        <v>0.5041067761806981</v>
      </c>
      <c r="S6" s="14">
        <f>H6/要介護認定者数!H5</f>
        <v>0.89254108723135273</v>
      </c>
      <c r="T6" s="14">
        <f>I6/要介護認定者数!I5</f>
        <v>2.9024745269286756</v>
      </c>
      <c r="U6" s="14">
        <f>J6/要介護認定者数!J5</f>
        <v>3.3057395143487858</v>
      </c>
      <c r="V6" s="27">
        <f>K6/要介護認定者数!K5</f>
        <v>1.0396232543033452</v>
      </c>
    </row>
    <row r="7" spans="2:22" ht="19.5" customHeight="1" x14ac:dyDescent="0.15">
      <c r="B7" s="125" t="s">
        <v>178</v>
      </c>
      <c r="C7" s="116" t="s">
        <v>1</v>
      </c>
      <c r="D7" s="160">
        <v>0</v>
      </c>
      <c r="E7" s="160">
        <v>61</v>
      </c>
      <c r="F7" s="160">
        <v>13</v>
      </c>
      <c r="G7" s="160">
        <v>331</v>
      </c>
      <c r="H7" s="160">
        <v>325</v>
      </c>
      <c r="I7" s="160">
        <v>937</v>
      </c>
      <c r="J7" s="161">
        <v>744</v>
      </c>
      <c r="K7" s="181">
        <f t="shared" si="1"/>
        <v>2411</v>
      </c>
      <c r="M7" s="125" t="s">
        <v>178</v>
      </c>
      <c r="N7" s="121" t="s">
        <v>1</v>
      </c>
      <c r="O7" s="118">
        <f>D7/要介護認定者数!D6</f>
        <v>0</v>
      </c>
      <c r="P7" s="118">
        <f>E7/要介護認定者数!E6</f>
        <v>0.25102880658436216</v>
      </c>
      <c r="Q7" s="14">
        <f>F7/要介護認定者数!F6</f>
        <v>4.4067796610169491E-2</v>
      </c>
      <c r="R7" s="14">
        <f>F7/要介護認定者数!G6</f>
        <v>2.8446389496717725E-2</v>
      </c>
      <c r="S7" s="14">
        <f>G7/要介護認定者数!H6</f>
        <v>0.99698795180722888</v>
      </c>
      <c r="T7" s="14">
        <f>H7/要介護認定者数!I6</f>
        <v>1.2264150943396226</v>
      </c>
      <c r="U7" s="14">
        <f>I7/要介護認定者数!J6</f>
        <v>4.2590909090909088</v>
      </c>
      <c r="V7" s="27">
        <f>J7/要介護認定者数!K6</f>
        <v>0.3864935064935065</v>
      </c>
    </row>
    <row r="8" spans="2:22" ht="19.5" customHeight="1" x14ac:dyDescent="0.15">
      <c r="B8" s="125" t="s">
        <v>178</v>
      </c>
      <c r="C8" s="116" t="s">
        <v>2</v>
      </c>
      <c r="D8" s="160">
        <v>0</v>
      </c>
      <c r="E8" s="160">
        <v>5</v>
      </c>
      <c r="F8" s="160">
        <v>0</v>
      </c>
      <c r="G8" s="160">
        <v>73</v>
      </c>
      <c r="H8" s="160">
        <v>117</v>
      </c>
      <c r="I8" s="160">
        <v>149</v>
      </c>
      <c r="J8" s="161">
        <v>161</v>
      </c>
      <c r="K8" s="181">
        <f t="shared" si="1"/>
        <v>505</v>
      </c>
      <c r="M8" s="125" t="s">
        <v>178</v>
      </c>
      <c r="N8" s="121" t="s">
        <v>2</v>
      </c>
      <c r="O8" s="118">
        <f>D8/要介護認定者数!D7</f>
        <v>0</v>
      </c>
      <c r="P8" s="118">
        <f>E8/要介護認定者数!E7</f>
        <v>4.4642857142857144E-2</v>
      </c>
      <c r="Q8" s="14">
        <f>F8/要介護認定者数!F7</f>
        <v>0</v>
      </c>
      <c r="R8" s="14">
        <f>F8/要介護認定者数!G7</f>
        <v>0</v>
      </c>
      <c r="S8" s="14">
        <f>G8/要介護認定者数!H7</f>
        <v>0.55303030303030298</v>
      </c>
      <c r="T8" s="14">
        <f>H8/要介護認定者数!I7</f>
        <v>1.3448275862068966</v>
      </c>
      <c r="U8" s="14">
        <f>I8/要介護認定者数!J7</f>
        <v>2.2575757575757578</v>
      </c>
      <c r="V8" s="27">
        <f>J8/要介護認定者数!K7</f>
        <v>0.25038880248833595</v>
      </c>
    </row>
    <row r="9" spans="2:22" ht="19.5" customHeight="1" x14ac:dyDescent="0.15">
      <c r="B9" s="125" t="s">
        <v>178</v>
      </c>
      <c r="C9" s="116" t="s">
        <v>3</v>
      </c>
      <c r="D9" s="160">
        <v>0</v>
      </c>
      <c r="E9" s="160">
        <v>0</v>
      </c>
      <c r="F9" s="160">
        <v>0</v>
      </c>
      <c r="G9" s="160">
        <v>1</v>
      </c>
      <c r="H9" s="160">
        <v>0</v>
      </c>
      <c r="I9" s="160">
        <v>0</v>
      </c>
      <c r="J9" s="161">
        <v>11</v>
      </c>
      <c r="K9" s="181">
        <f t="shared" si="1"/>
        <v>12</v>
      </c>
      <c r="M9" s="125" t="s">
        <v>178</v>
      </c>
      <c r="N9" s="121" t="s">
        <v>3</v>
      </c>
      <c r="O9" s="118">
        <f>D9/要介護認定者数!D8</f>
        <v>0</v>
      </c>
      <c r="P9" s="118">
        <f>E9/要介護認定者数!E8</f>
        <v>0</v>
      </c>
      <c r="Q9" s="14">
        <f>F9/要介護認定者数!F8</f>
        <v>0</v>
      </c>
      <c r="R9" s="14">
        <f>F9/要介護認定者数!G8</f>
        <v>0</v>
      </c>
      <c r="S9" s="14">
        <f>G9/要介護認定者数!H8</f>
        <v>3.3333333333333333E-2</v>
      </c>
      <c r="T9" s="14">
        <f>H9/要介護認定者数!I8</f>
        <v>0</v>
      </c>
      <c r="U9" s="14">
        <f>I9/要介護認定者数!J8</f>
        <v>0</v>
      </c>
      <c r="V9" s="27">
        <f>J9/要介護認定者数!K8</f>
        <v>5.9782608695652176E-2</v>
      </c>
    </row>
    <row r="10" spans="2:22" ht="19.5" customHeight="1" x14ac:dyDescent="0.15">
      <c r="B10" s="125" t="s">
        <v>178</v>
      </c>
      <c r="C10" s="116" t="s">
        <v>4</v>
      </c>
      <c r="D10" s="160">
        <v>0</v>
      </c>
      <c r="E10" s="160">
        <v>48</v>
      </c>
      <c r="F10" s="160">
        <v>0</v>
      </c>
      <c r="G10" s="160">
        <v>0</v>
      </c>
      <c r="H10" s="160">
        <v>44</v>
      </c>
      <c r="I10" s="160">
        <v>620</v>
      </c>
      <c r="J10" s="161">
        <v>206</v>
      </c>
      <c r="K10" s="181">
        <f t="shared" si="1"/>
        <v>918</v>
      </c>
      <c r="M10" s="125" t="s">
        <v>178</v>
      </c>
      <c r="N10" s="121" t="s">
        <v>4</v>
      </c>
      <c r="O10" s="118">
        <f>D10/要介護認定者数!D9</f>
        <v>0</v>
      </c>
      <c r="P10" s="118">
        <f>E10/要介護認定者数!E9</f>
        <v>0.50526315789473686</v>
      </c>
      <c r="Q10" s="14">
        <f>F10/要介護認定者数!F9</f>
        <v>0</v>
      </c>
      <c r="R10" s="14">
        <f>F10/要介護認定者数!G9</f>
        <v>0</v>
      </c>
      <c r="S10" s="14">
        <f>G10/要介護認定者数!H9</f>
        <v>0</v>
      </c>
      <c r="T10" s="14">
        <f>H10/要介護認定者数!I9</f>
        <v>0.46808510638297873</v>
      </c>
      <c r="U10" s="14">
        <f>I10/要介護認定者数!J9</f>
        <v>12.156862745098039</v>
      </c>
      <c r="V10" s="27">
        <f>J10/要介護認定者数!K9</f>
        <v>0.28770949720670391</v>
      </c>
    </row>
    <row r="11" spans="2:22" ht="19.5" customHeight="1" x14ac:dyDescent="0.15">
      <c r="B11" s="125" t="s">
        <v>178</v>
      </c>
      <c r="C11" s="116" t="s">
        <v>5</v>
      </c>
      <c r="D11" s="160">
        <v>0</v>
      </c>
      <c r="E11" s="160">
        <v>0</v>
      </c>
      <c r="F11" s="160">
        <v>18</v>
      </c>
      <c r="G11" s="160">
        <v>128</v>
      </c>
      <c r="H11" s="160">
        <v>27</v>
      </c>
      <c r="I11" s="160">
        <v>175</v>
      </c>
      <c r="J11" s="161">
        <v>186</v>
      </c>
      <c r="K11" s="181">
        <f t="shared" si="1"/>
        <v>534</v>
      </c>
      <c r="M11" s="125" t="s">
        <v>178</v>
      </c>
      <c r="N11" s="121" t="s">
        <v>5</v>
      </c>
      <c r="O11" s="118">
        <f>D11/要介護認定者数!D10</f>
        <v>0</v>
      </c>
      <c r="P11" s="118">
        <f>E11/要介護認定者数!E10</f>
        <v>0</v>
      </c>
      <c r="Q11" s="14">
        <f>F11/要介護認定者数!F10</f>
        <v>0.25</v>
      </c>
      <c r="R11" s="14">
        <f>F11/要介護認定者数!G10</f>
        <v>0.11464968152866242</v>
      </c>
      <c r="S11" s="14">
        <f>G11/要介護認定者数!H10</f>
        <v>1.4382022471910112</v>
      </c>
      <c r="T11" s="14">
        <f>H11/要介護認定者数!I10</f>
        <v>0.27272727272727271</v>
      </c>
      <c r="U11" s="14">
        <f>I11/要介護認定者数!J10</f>
        <v>2.6515151515151514</v>
      </c>
      <c r="V11" s="27">
        <f>J11/要介護認定者数!K10</f>
        <v>0.30794701986754969</v>
      </c>
    </row>
    <row r="12" spans="2:22" ht="19.5" customHeight="1" x14ac:dyDescent="0.15">
      <c r="B12" s="125" t="s">
        <v>178</v>
      </c>
      <c r="C12" s="116" t="s">
        <v>6</v>
      </c>
      <c r="D12" s="160">
        <v>0</v>
      </c>
      <c r="E12" s="160">
        <v>15</v>
      </c>
      <c r="F12" s="160">
        <v>0</v>
      </c>
      <c r="G12" s="160">
        <v>107</v>
      </c>
      <c r="H12" s="160">
        <v>166</v>
      </c>
      <c r="I12" s="160">
        <v>699</v>
      </c>
      <c r="J12" s="161">
        <v>757</v>
      </c>
      <c r="K12" s="181">
        <f t="shared" si="1"/>
        <v>1744</v>
      </c>
      <c r="M12" s="125" t="s">
        <v>178</v>
      </c>
      <c r="N12" s="121" t="s">
        <v>6</v>
      </c>
      <c r="O12" s="118">
        <f>D12/要介護認定者数!D11</f>
        <v>0</v>
      </c>
      <c r="P12" s="118">
        <f>E12/要介護認定者数!E11</f>
        <v>5.8139534883720929E-2</v>
      </c>
      <c r="Q12" s="14">
        <f>F12/要介護認定者数!F11</f>
        <v>0</v>
      </c>
      <c r="R12" s="14">
        <f>F12/要介護認定者数!G11</f>
        <v>0</v>
      </c>
      <c r="S12" s="14">
        <f>G12/要介護認定者数!H11</f>
        <v>0.35197368421052633</v>
      </c>
      <c r="T12" s="14">
        <f>H12/要介護認定者数!I11</f>
        <v>0.60805860805860801</v>
      </c>
      <c r="U12" s="14">
        <f>I12/要介護認定者数!J11</f>
        <v>4.5096774193548388</v>
      </c>
      <c r="V12" s="27">
        <f>J12/要介護認定者数!K11</f>
        <v>0.46413243408951566</v>
      </c>
    </row>
    <row r="13" spans="2:22" ht="19.5" customHeight="1" x14ac:dyDescent="0.15">
      <c r="B13" s="125" t="s">
        <v>178</v>
      </c>
      <c r="C13" s="116" t="s">
        <v>7</v>
      </c>
      <c r="D13" s="160">
        <v>0</v>
      </c>
      <c r="E13" s="160">
        <v>0</v>
      </c>
      <c r="F13" s="160">
        <v>8</v>
      </c>
      <c r="G13" s="160">
        <v>0</v>
      </c>
      <c r="H13" s="160">
        <v>159</v>
      </c>
      <c r="I13" s="160">
        <v>182</v>
      </c>
      <c r="J13" s="161">
        <v>103</v>
      </c>
      <c r="K13" s="181">
        <f t="shared" si="1"/>
        <v>452</v>
      </c>
      <c r="M13" s="125" t="s">
        <v>178</v>
      </c>
      <c r="N13" s="121" t="s">
        <v>7</v>
      </c>
      <c r="O13" s="118">
        <f>D13/要介護認定者数!D12</f>
        <v>0</v>
      </c>
      <c r="P13" s="118">
        <f>E13/要介護認定者数!E12</f>
        <v>0</v>
      </c>
      <c r="Q13" s="14">
        <f>F13/要介護認定者数!F12</f>
        <v>9.8765432098765427E-2</v>
      </c>
      <c r="R13" s="14">
        <f>F13/要介護認定者数!G12</f>
        <v>6.8376068376068383E-2</v>
      </c>
      <c r="S13" s="14">
        <f>G13/要介護認定者数!H12</f>
        <v>0</v>
      </c>
      <c r="T13" s="14">
        <f>H13/要介護認定者数!I12</f>
        <v>1.7865168539325842</v>
      </c>
      <c r="U13" s="14">
        <f>I13/要介護認定者数!J12</f>
        <v>3.8723404255319149</v>
      </c>
      <c r="V13" s="27">
        <f>J13/要介護認定者数!K12</f>
        <v>0.18933823529411764</v>
      </c>
    </row>
    <row r="14" spans="2:22" ht="19.5" customHeight="1" x14ac:dyDescent="0.15">
      <c r="B14" s="125" t="s">
        <v>178</v>
      </c>
      <c r="C14" s="116" t="s">
        <v>8</v>
      </c>
      <c r="D14" s="160">
        <v>0</v>
      </c>
      <c r="E14" s="160">
        <v>23</v>
      </c>
      <c r="F14" s="160">
        <v>23</v>
      </c>
      <c r="G14" s="160">
        <v>179</v>
      </c>
      <c r="H14" s="160">
        <v>265</v>
      </c>
      <c r="I14" s="160">
        <v>432</v>
      </c>
      <c r="J14" s="161">
        <v>321</v>
      </c>
      <c r="K14" s="181">
        <f t="shared" si="1"/>
        <v>1243</v>
      </c>
      <c r="M14" s="125" t="s">
        <v>178</v>
      </c>
      <c r="N14" s="121" t="s">
        <v>8</v>
      </c>
      <c r="O14" s="118">
        <f>D14/要介護認定者数!D13</f>
        <v>0</v>
      </c>
      <c r="P14" s="118">
        <f>E14/要介護認定者数!E13</f>
        <v>8.4870848708487087E-2</v>
      </c>
      <c r="Q14" s="14">
        <f>F14/要介護認定者数!F13</f>
        <v>6.8249258160237386E-2</v>
      </c>
      <c r="R14" s="14">
        <f>F14/要介護認定者数!G13</f>
        <v>7.4675324675324672E-2</v>
      </c>
      <c r="S14" s="14">
        <f>G14/要介護認定者数!H13</f>
        <v>0.66296296296296298</v>
      </c>
      <c r="T14" s="14">
        <f>H14/要介護認定者数!I13</f>
        <v>0.99250936329588013</v>
      </c>
      <c r="U14" s="14">
        <f>I14/要介護認定者数!J13</f>
        <v>2.8609271523178808</v>
      </c>
      <c r="V14" s="27">
        <f>J14/要介護認定者数!K13</f>
        <v>0.17993273542600896</v>
      </c>
    </row>
    <row r="15" spans="2:22" ht="19.5" customHeight="1" x14ac:dyDescent="0.15">
      <c r="B15" s="125" t="s">
        <v>178</v>
      </c>
      <c r="C15" s="116" t="s">
        <v>9</v>
      </c>
      <c r="D15" s="160">
        <v>0</v>
      </c>
      <c r="E15" s="160">
        <v>12</v>
      </c>
      <c r="F15" s="160">
        <v>0</v>
      </c>
      <c r="G15" s="160">
        <v>163</v>
      </c>
      <c r="H15" s="160">
        <v>309</v>
      </c>
      <c r="I15" s="160">
        <v>794</v>
      </c>
      <c r="J15" s="161">
        <v>506</v>
      </c>
      <c r="K15" s="181">
        <f t="shared" si="1"/>
        <v>1784</v>
      </c>
      <c r="M15" s="125" t="s">
        <v>178</v>
      </c>
      <c r="N15" s="121" t="s">
        <v>9</v>
      </c>
      <c r="O15" s="118">
        <f>D15/要介護認定者数!D14</f>
        <v>0</v>
      </c>
      <c r="P15" s="118">
        <f>E15/要介護認定者数!E14</f>
        <v>6.2176165803108807E-2</v>
      </c>
      <c r="Q15" s="14">
        <f>F15/要介護認定者数!F14</f>
        <v>0</v>
      </c>
      <c r="R15" s="14">
        <f>F15/要介護認定者数!G14</f>
        <v>0</v>
      </c>
      <c r="S15" s="14">
        <f>G15/要介護認定者数!H14</f>
        <v>0.74770642201834858</v>
      </c>
      <c r="T15" s="14">
        <f>H15/要介護認定者数!I14</f>
        <v>1.7758620689655173</v>
      </c>
      <c r="U15" s="14">
        <f>I15/要介護認定者数!J14</f>
        <v>6.1550387596899228</v>
      </c>
      <c r="V15" s="27">
        <f>J15/要介護認定者数!K14</f>
        <v>0.41956882255389716</v>
      </c>
    </row>
    <row r="16" spans="2:22" ht="19.5" customHeight="1" x14ac:dyDescent="0.15">
      <c r="B16" s="125" t="s">
        <v>178</v>
      </c>
      <c r="C16" s="123" t="s">
        <v>167</v>
      </c>
      <c r="D16" s="189">
        <f>SUM(D17:D21)</f>
        <v>49</v>
      </c>
      <c r="E16" s="189">
        <f t="shared" ref="E16:I16" si="2">SUM(E17:E21)</f>
        <v>64</v>
      </c>
      <c r="F16" s="189">
        <f t="shared" si="2"/>
        <v>205</v>
      </c>
      <c r="G16" s="189">
        <f t="shared" si="2"/>
        <v>657</v>
      </c>
      <c r="H16" s="189">
        <f t="shared" si="2"/>
        <v>1579</v>
      </c>
      <c r="I16" s="189">
        <f t="shared" si="2"/>
        <v>2274</v>
      </c>
      <c r="J16" s="191">
        <f>SUM(J17:J21)</f>
        <v>5806</v>
      </c>
      <c r="K16" s="190">
        <f t="shared" si="1"/>
        <v>10634</v>
      </c>
      <c r="M16" s="125" t="s">
        <v>178</v>
      </c>
      <c r="N16" s="122" t="s">
        <v>167</v>
      </c>
      <c r="O16" s="118">
        <f>D16/要介護認定者数!D15</f>
        <v>5.06198347107438E-2</v>
      </c>
      <c r="P16" s="118">
        <f>E16/要介護認定者数!E15</f>
        <v>7.07182320441989E-2</v>
      </c>
      <c r="Q16" s="14">
        <f>F16/要介護認定者数!F15</f>
        <v>0.11700913242009132</v>
      </c>
      <c r="R16" s="14">
        <f>F16/要介護認定者数!G15</f>
        <v>0.12209648600357356</v>
      </c>
      <c r="S16" s="14">
        <f>G16/要介護認定者数!H15</f>
        <v>0.57530647985989491</v>
      </c>
      <c r="T16" s="14">
        <f>H16/要介護認定者数!I15</f>
        <v>1.5315227934044617</v>
      </c>
      <c r="U16" s="14">
        <f>I16/要介護認定者数!J15</f>
        <v>2.6228373702422147</v>
      </c>
      <c r="V16" s="27">
        <f>J16/要介護認定者数!K15</f>
        <v>0.69582933844678807</v>
      </c>
    </row>
    <row r="17" spans="2:22" ht="19.5" customHeight="1" x14ac:dyDescent="0.15">
      <c r="B17" s="125" t="s">
        <v>178</v>
      </c>
      <c r="C17" s="116" t="s">
        <v>10</v>
      </c>
      <c r="D17" s="160">
        <v>0</v>
      </c>
      <c r="E17" s="160">
        <v>25</v>
      </c>
      <c r="F17" s="160">
        <v>175</v>
      </c>
      <c r="G17" s="160">
        <v>208</v>
      </c>
      <c r="H17" s="160">
        <v>629</v>
      </c>
      <c r="I17" s="160">
        <v>807</v>
      </c>
      <c r="J17" s="161">
        <v>2357</v>
      </c>
      <c r="K17" s="181">
        <f t="shared" si="1"/>
        <v>4201</v>
      </c>
      <c r="M17" s="125" t="s">
        <v>178</v>
      </c>
      <c r="N17" s="121" t="s">
        <v>10</v>
      </c>
      <c r="O17" s="118">
        <f>D17/要介護認定者数!D16</f>
        <v>0</v>
      </c>
      <c r="P17" s="118">
        <f>E17/要介護認定者数!E16</f>
        <v>7.6687116564417179E-2</v>
      </c>
      <c r="Q17" s="14">
        <f>F17/要介護認定者数!F16</f>
        <v>0.26119402985074625</v>
      </c>
      <c r="R17" s="14">
        <f>F17/要介護認定者数!G16</f>
        <v>0.32407407407407407</v>
      </c>
      <c r="S17" s="14">
        <f>G17/要介護認定者数!H16</f>
        <v>0.53061224489795922</v>
      </c>
      <c r="T17" s="14">
        <f>H17/要介護認定者数!I16</f>
        <v>1.7280219780219781</v>
      </c>
      <c r="U17" s="14">
        <f>I17/要介護認定者数!J16</f>
        <v>2.6116504854368934</v>
      </c>
      <c r="V17" s="27">
        <f>J17/要介護認定者数!K16</f>
        <v>0.77126963350785338</v>
      </c>
    </row>
    <row r="18" spans="2:22" ht="19.5" customHeight="1" x14ac:dyDescent="0.15">
      <c r="B18" s="125" t="s">
        <v>178</v>
      </c>
      <c r="C18" s="116" t="s">
        <v>11</v>
      </c>
      <c r="D18" s="160">
        <v>0</v>
      </c>
      <c r="E18" s="160">
        <v>0</v>
      </c>
      <c r="F18" s="160">
        <v>11</v>
      </c>
      <c r="G18" s="160">
        <v>259</v>
      </c>
      <c r="H18" s="160">
        <v>361</v>
      </c>
      <c r="I18" s="160">
        <v>408</v>
      </c>
      <c r="J18" s="161">
        <v>1775</v>
      </c>
      <c r="K18" s="181">
        <f t="shared" si="1"/>
        <v>2814</v>
      </c>
      <c r="M18" s="125" t="s">
        <v>178</v>
      </c>
      <c r="N18" s="121" t="s">
        <v>11</v>
      </c>
      <c r="O18" s="118">
        <f>D18/要介護認定者数!D17</f>
        <v>0</v>
      </c>
      <c r="P18" s="118">
        <f>E18/要介護認定者数!E17</f>
        <v>0</v>
      </c>
      <c r="Q18" s="14">
        <f>F18/要介護認定者数!F17</f>
        <v>2.2448979591836733E-2</v>
      </c>
      <c r="R18" s="14">
        <f>F18/要介護認定者数!G17</f>
        <v>2.3605150214592276E-2</v>
      </c>
      <c r="S18" s="14">
        <f>G18/要介護認定者数!H17</f>
        <v>0.89310344827586208</v>
      </c>
      <c r="T18" s="14">
        <f>H18/要介護認定者数!I17</f>
        <v>1.467479674796748</v>
      </c>
      <c r="U18" s="14">
        <f>I18/要介護認定者数!J17</f>
        <v>1.6859504132231404</v>
      </c>
      <c r="V18" s="27">
        <f>J18/要介護認定者数!K17</f>
        <v>0.76873105240363793</v>
      </c>
    </row>
    <row r="19" spans="2:22" ht="19.5" customHeight="1" x14ac:dyDescent="0.15">
      <c r="B19" s="125" t="s">
        <v>178</v>
      </c>
      <c r="C19" s="116" t="s">
        <v>12</v>
      </c>
      <c r="D19" s="160">
        <v>49</v>
      </c>
      <c r="E19" s="160">
        <v>39</v>
      </c>
      <c r="F19" s="160">
        <v>0</v>
      </c>
      <c r="G19" s="160">
        <v>51</v>
      </c>
      <c r="H19" s="160">
        <v>143</v>
      </c>
      <c r="I19" s="160">
        <v>160</v>
      </c>
      <c r="J19" s="161">
        <v>349</v>
      </c>
      <c r="K19" s="181">
        <f t="shared" si="1"/>
        <v>791</v>
      </c>
      <c r="M19" s="125" t="s">
        <v>178</v>
      </c>
      <c r="N19" s="121" t="s">
        <v>12</v>
      </c>
      <c r="O19" s="118">
        <f>D19/要介護認定者数!D18</f>
        <v>0.57647058823529407</v>
      </c>
      <c r="P19" s="118">
        <f>E19/要介護認定者数!E18</f>
        <v>0.39393939393939392</v>
      </c>
      <c r="Q19" s="14">
        <f>F19/要介護認定者数!F18</f>
        <v>0</v>
      </c>
      <c r="R19" s="14">
        <f>F19/要介護認定者数!G18</f>
        <v>0</v>
      </c>
      <c r="S19" s="14">
        <f>G19/要介護認定者数!H18</f>
        <v>0.38345864661654133</v>
      </c>
      <c r="T19" s="14">
        <f>H19/要介護認定者数!I18</f>
        <v>1.1721311475409837</v>
      </c>
      <c r="U19" s="14">
        <f>I19/要介護認定者数!J18</f>
        <v>1.3559322033898304</v>
      </c>
      <c r="V19" s="27">
        <f>J19/要介護認定者数!K18</f>
        <v>0.36544502617801045</v>
      </c>
    </row>
    <row r="20" spans="2:22" ht="19.5" customHeight="1" x14ac:dyDescent="0.15">
      <c r="B20" s="125" t="s">
        <v>178</v>
      </c>
      <c r="C20" s="116" t="s">
        <v>13</v>
      </c>
      <c r="D20" s="160">
        <v>0</v>
      </c>
      <c r="E20" s="160">
        <v>0</v>
      </c>
      <c r="F20" s="160">
        <v>4</v>
      </c>
      <c r="G20" s="160">
        <v>119</v>
      </c>
      <c r="H20" s="160">
        <v>204</v>
      </c>
      <c r="I20" s="160">
        <v>502</v>
      </c>
      <c r="J20" s="161">
        <v>501</v>
      </c>
      <c r="K20" s="181">
        <f t="shared" si="1"/>
        <v>1330</v>
      </c>
      <c r="M20" s="125" t="s">
        <v>178</v>
      </c>
      <c r="N20" s="121" t="s">
        <v>13</v>
      </c>
      <c r="O20" s="118">
        <f>D20/要介護認定者数!D19</f>
        <v>0</v>
      </c>
      <c r="P20" s="118">
        <f>E20/要介護認定者数!E19</f>
        <v>0</v>
      </c>
      <c r="Q20" s="14">
        <f>F20/要介護認定者数!F19</f>
        <v>2.8571428571428571E-2</v>
      </c>
      <c r="R20" s="14">
        <f>F20/要介護認定者数!G19</f>
        <v>1.4652014652014652E-2</v>
      </c>
      <c r="S20" s="14">
        <f>G20/要介護認定者数!H19</f>
        <v>0.70833333333333337</v>
      </c>
      <c r="T20" s="14">
        <f>H20/要介護認定者数!I19</f>
        <v>1.6451612903225807</v>
      </c>
      <c r="U20" s="14">
        <f>I20/要介護認定者数!J19</f>
        <v>4.7809523809523808</v>
      </c>
      <c r="V20" s="27">
        <f>J20/要介護認定者数!K19</f>
        <v>0.54934210526315785</v>
      </c>
    </row>
    <row r="21" spans="2:22" ht="19.5" customHeight="1" x14ac:dyDescent="0.15">
      <c r="B21" s="125" t="s">
        <v>178</v>
      </c>
      <c r="C21" s="116" t="s">
        <v>14</v>
      </c>
      <c r="D21" s="160">
        <v>0</v>
      </c>
      <c r="E21" s="160">
        <v>0</v>
      </c>
      <c r="F21" s="160">
        <v>15</v>
      </c>
      <c r="G21" s="160">
        <v>20</v>
      </c>
      <c r="H21" s="160">
        <v>242</v>
      </c>
      <c r="I21" s="160">
        <v>397</v>
      </c>
      <c r="J21" s="161">
        <v>824</v>
      </c>
      <c r="K21" s="181">
        <f t="shared" si="1"/>
        <v>1498</v>
      </c>
      <c r="M21" s="125" t="s">
        <v>178</v>
      </c>
      <c r="N21" s="121" t="s">
        <v>14</v>
      </c>
      <c r="O21" s="118">
        <f>D21/要介護認定者数!D20</f>
        <v>0</v>
      </c>
      <c r="P21" s="118">
        <f>E21/要介護認定者数!E20</f>
        <v>0</v>
      </c>
      <c r="Q21" s="14">
        <f>F21/要介護認定者数!F20</f>
        <v>6.097560975609756E-2</v>
      </c>
      <c r="R21" s="14">
        <f>F21/要介護認定者数!G20</f>
        <v>7.2115384615384609E-2</v>
      </c>
      <c r="S21" s="14">
        <f>G21/要介護認定者数!H20</f>
        <v>0.12578616352201258</v>
      </c>
      <c r="T21" s="14">
        <f>H21/要介護認定者数!I20</f>
        <v>1.3828571428571428</v>
      </c>
      <c r="U21" s="14">
        <f>I21/要介護認定者数!J20</f>
        <v>4.268817204301075</v>
      </c>
      <c r="V21" s="27">
        <f>J21/要介護認定者数!K20</f>
        <v>0.74100719424460426</v>
      </c>
    </row>
    <row r="22" spans="2:22" ht="19.5" customHeight="1" x14ac:dyDescent="0.15">
      <c r="B22" s="125" t="s">
        <v>178</v>
      </c>
      <c r="C22" s="123" t="s">
        <v>168</v>
      </c>
      <c r="D22" s="189">
        <f>SUM(D23:D26)</f>
        <v>0</v>
      </c>
      <c r="E22" s="189">
        <f t="shared" ref="E22:I22" si="3">SUM(E23:E26)</f>
        <v>0</v>
      </c>
      <c r="F22" s="189">
        <f t="shared" si="3"/>
        <v>273</v>
      </c>
      <c r="G22" s="189">
        <f t="shared" si="3"/>
        <v>515</v>
      </c>
      <c r="H22" s="189">
        <f t="shared" si="3"/>
        <v>564</v>
      </c>
      <c r="I22" s="189">
        <f t="shared" si="3"/>
        <v>1120</v>
      </c>
      <c r="J22" s="191">
        <f>SUM(J23:J26)</f>
        <v>3424</v>
      </c>
      <c r="K22" s="190">
        <f t="shared" si="1"/>
        <v>5896</v>
      </c>
      <c r="M22" s="125" t="s">
        <v>178</v>
      </c>
      <c r="N22" s="122" t="s">
        <v>168</v>
      </c>
      <c r="O22" s="118">
        <f>D22/要介護認定者数!D21</f>
        <v>0</v>
      </c>
      <c r="P22" s="118">
        <f>E22/要介護認定者数!E21</f>
        <v>0</v>
      </c>
      <c r="Q22" s="14">
        <f>F22/要介護認定者数!F21</f>
        <v>0.17831482691051601</v>
      </c>
      <c r="R22" s="14">
        <f>F22/要介護認定者数!G21</f>
        <v>0.18408631153068106</v>
      </c>
      <c r="S22" s="14">
        <f>G22/要介護認定者数!H21</f>
        <v>0.4698905109489051</v>
      </c>
      <c r="T22" s="14">
        <f>H22/要介護認定者数!I21</f>
        <v>0.58204334365325072</v>
      </c>
      <c r="U22" s="14">
        <f>I22/要介護認定者数!J21</f>
        <v>1.6115107913669064</v>
      </c>
      <c r="V22" s="27">
        <f>J22/要介護認定者数!K21</f>
        <v>0.4479330193615908</v>
      </c>
    </row>
    <row r="23" spans="2:22" ht="19.5" customHeight="1" x14ac:dyDescent="0.15">
      <c r="B23" s="125" t="s">
        <v>178</v>
      </c>
      <c r="C23" s="116" t="s">
        <v>15</v>
      </c>
      <c r="D23" s="160">
        <v>0</v>
      </c>
      <c r="E23" s="160">
        <v>0</v>
      </c>
      <c r="F23" s="160">
        <v>146</v>
      </c>
      <c r="G23" s="160">
        <v>62</v>
      </c>
      <c r="H23" s="160">
        <v>142</v>
      </c>
      <c r="I23" s="160">
        <v>359</v>
      </c>
      <c r="J23" s="161">
        <v>963</v>
      </c>
      <c r="K23" s="181">
        <f t="shared" si="1"/>
        <v>1672</v>
      </c>
      <c r="M23" s="125" t="s">
        <v>178</v>
      </c>
      <c r="N23" s="121" t="s">
        <v>15</v>
      </c>
      <c r="O23" s="118">
        <f>D23/要介護認定者数!D22</f>
        <v>0</v>
      </c>
      <c r="P23" s="118">
        <f>E23/要介護認定者数!E22</f>
        <v>0</v>
      </c>
      <c r="Q23" s="14">
        <f>F23/要介護認定者数!F22</f>
        <v>0.23322683706070288</v>
      </c>
      <c r="R23" s="14">
        <f>F23/要介護認定者数!G22</f>
        <v>0.28796844181459569</v>
      </c>
      <c r="S23" s="14">
        <f>G23/要介護認定者数!H22</f>
        <v>0.17663817663817663</v>
      </c>
      <c r="T23" s="14">
        <f>H23/要介護認定者数!I22</f>
        <v>0.37467018469656993</v>
      </c>
      <c r="U23" s="14">
        <f>I23/要介護認定者数!J22</f>
        <v>1.4246031746031746</v>
      </c>
      <c r="V23" s="27">
        <f>J23/要介護認定者数!K22</f>
        <v>0.3213213213213213</v>
      </c>
    </row>
    <row r="24" spans="2:22" ht="19.5" customHeight="1" x14ac:dyDescent="0.15">
      <c r="B24" s="125" t="s">
        <v>178</v>
      </c>
      <c r="C24" s="116" t="s">
        <v>16</v>
      </c>
      <c r="D24" s="160">
        <v>0</v>
      </c>
      <c r="E24" s="160">
        <v>0</v>
      </c>
      <c r="F24" s="160">
        <v>62</v>
      </c>
      <c r="G24" s="160">
        <v>298</v>
      </c>
      <c r="H24" s="160">
        <v>165</v>
      </c>
      <c r="I24" s="160">
        <v>256</v>
      </c>
      <c r="J24" s="161">
        <v>792</v>
      </c>
      <c r="K24" s="181">
        <f t="shared" si="1"/>
        <v>1573</v>
      </c>
      <c r="M24" s="125" t="s">
        <v>178</v>
      </c>
      <c r="N24" s="121" t="s">
        <v>16</v>
      </c>
      <c r="O24" s="118">
        <f>D24/要介護認定者数!D23</f>
        <v>0</v>
      </c>
      <c r="P24" s="118">
        <f>E24/要介護認定者数!E23</f>
        <v>0</v>
      </c>
      <c r="Q24" s="14">
        <f>F24/要介護認定者数!F23</f>
        <v>0.17464788732394365</v>
      </c>
      <c r="R24" s="14">
        <f>F24/要介護認定者数!G23</f>
        <v>0.15938303341902313</v>
      </c>
      <c r="S24" s="14">
        <f>G24/要介護認定者数!H23</f>
        <v>0.99665551839464883</v>
      </c>
      <c r="T24" s="14">
        <f>H24/要介護認定者数!I23</f>
        <v>0.66265060240963858</v>
      </c>
      <c r="U24" s="14">
        <f>I24/要介護認定者数!J23</f>
        <v>1.7655172413793103</v>
      </c>
      <c r="V24" s="27">
        <f>J24/要介護認定者数!K23</f>
        <v>0.41926945473795657</v>
      </c>
    </row>
    <row r="25" spans="2:22" ht="19.5" customHeight="1" x14ac:dyDescent="0.15">
      <c r="B25" s="125" t="s">
        <v>178</v>
      </c>
      <c r="C25" s="116" t="s">
        <v>17</v>
      </c>
      <c r="D25" s="160">
        <v>0</v>
      </c>
      <c r="E25" s="160">
        <v>0</v>
      </c>
      <c r="F25" s="160">
        <v>63</v>
      </c>
      <c r="G25" s="160">
        <v>94</v>
      </c>
      <c r="H25" s="160">
        <v>179</v>
      </c>
      <c r="I25" s="160">
        <v>365</v>
      </c>
      <c r="J25" s="161">
        <v>1213</v>
      </c>
      <c r="K25" s="181">
        <f t="shared" si="1"/>
        <v>1914</v>
      </c>
      <c r="M25" s="125" t="s">
        <v>178</v>
      </c>
      <c r="N25" s="121" t="s">
        <v>17</v>
      </c>
      <c r="O25" s="118">
        <f>D25/要介護認定者数!D24</f>
        <v>0</v>
      </c>
      <c r="P25" s="118">
        <f>E25/要介護認定者数!E24</f>
        <v>0</v>
      </c>
      <c r="Q25" s="14">
        <f>F25/要介護認定者数!F24</f>
        <v>0.18260869565217391</v>
      </c>
      <c r="R25" s="14">
        <f>F25/要介護認定者数!G24</f>
        <v>0.16279069767441862</v>
      </c>
      <c r="S25" s="14">
        <f>G25/要介護認定者数!H24</f>
        <v>0.3263888888888889</v>
      </c>
      <c r="T25" s="14">
        <f>H25/要介護認定者数!I24</f>
        <v>0.7991071428571429</v>
      </c>
      <c r="U25" s="14">
        <f>I25/要介護認定者数!J24</f>
        <v>1.9010416666666667</v>
      </c>
      <c r="V25" s="27">
        <f>J25/要介護認定者数!K24</f>
        <v>0.66502192982456143</v>
      </c>
    </row>
    <row r="26" spans="2:22" ht="19.5" customHeight="1" x14ac:dyDescent="0.15">
      <c r="B26" s="125" t="s">
        <v>178</v>
      </c>
      <c r="C26" s="116" t="s">
        <v>18</v>
      </c>
      <c r="D26" s="160">
        <v>0</v>
      </c>
      <c r="E26" s="160">
        <v>0</v>
      </c>
      <c r="F26" s="160">
        <v>2</v>
      </c>
      <c r="G26" s="160">
        <v>61</v>
      </c>
      <c r="H26" s="160">
        <v>78</v>
      </c>
      <c r="I26" s="160">
        <v>140</v>
      </c>
      <c r="J26" s="161">
        <v>456</v>
      </c>
      <c r="K26" s="181">
        <f t="shared" si="1"/>
        <v>737</v>
      </c>
      <c r="M26" s="125" t="s">
        <v>178</v>
      </c>
      <c r="N26" s="121" t="s">
        <v>18</v>
      </c>
      <c r="O26" s="118">
        <f>D26/要介護認定者数!D25</f>
        <v>0</v>
      </c>
      <c r="P26" s="118">
        <f>E26/要介護認定者数!E25</f>
        <v>0</v>
      </c>
      <c r="Q26" s="14">
        <f>F26/要介護認定者数!F25</f>
        <v>9.7560975609756097E-3</v>
      </c>
      <c r="R26" s="14">
        <f>F26/要介護認定者数!G25</f>
        <v>0.01</v>
      </c>
      <c r="S26" s="14">
        <f>G26/要介護認定者数!H25</f>
        <v>0.38607594936708861</v>
      </c>
      <c r="T26" s="14">
        <f>H26/要介護認定者数!I25</f>
        <v>0.66666666666666663</v>
      </c>
      <c r="U26" s="14">
        <f>I26/要介護認定者数!J25</f>
        <v>1.320754716981132</v>
      </c>
      <c r="V26" s="27">
        <f>J26/要介護認定者数!K25</f>
        <v>0.48822269807280516</v>
      </c>
    </row>
    <row r="27" spans="2:22" ht="19.5" customHeight="1" x14ac:dyDescent="0.15">
      <c r="B27" s="125" t="s">
        <v>178</v>
      </c>
      <c r="C27" s="123" t="s">
        <v>169</v>
      </c>
      <c r="D27" s="189">
        <f>SUM(D28:D31)</f>
        <v>0</v>
      </c>
      <c r="E27" s="189">
        <f t="shared" ref="E27:I27" si="4">SUM(E28:E31)</f>
        <v>6</v>
      </c>
      <c r="F27" s="189">
        <f t="shared" si="4"/>
        <v>54</v>
      </c>
      <c r="G27" s="189">
        <f t="shared" si="4"/>
        <v>260</v>
      </c>
      <c r="H27" s="189">
        <f t="shared" si="4"/>
        <v>105</v>
      </c>
      <c r="I27" s="189">
        <f t="shared" si="4"/>
        <v>1088</v>
      </c>
      <c r="J27" s="191">
        <f>SUM(J28:J31)</f>
        <v>1694</v>
      </c>
      <c r="K27" s="190">
        <f t="shared" si="1"/>
        <v>3207</v>
      </c>
      <c r="M27" s="125" t="s">
        <v>178</v>
      </c>
      <c r="N27" s="122" t="s">
        <v>169</v>
      </c>
      <c r="O27" s="118">
        <f>D27/要介護認定者数!D26</f>
        <v>0</v>
      </c>
      <c r="P27" s="118">
        <f>E27/要介護認定者数!E26</f>
        <v>1.5544041450777202E-2</v>
      </c>
      <c r="Q27" s="14">
        <f>F27/要介護認定者数!F26</f>
        <v>7.9646017699115043E-2</v>
      </c>
      <c r="R27" s="14">
        <f>F27/要介護認定者数!G26</f>
        <v>7.4688796680497924E-2</v>
      </c>
      <c r="S27" s="14">
        <f>G27/要介護認定者数!H26</f>
        <v>0.48148148148148145</v>
      </c>
      <c r="T27" s="14">
        <f>H27/要介護認定者数!I26</f>
        <v>0.23542600896860988</v>
      </c>
      <c r="U27" s="14">
        <f>I27/要介護認定者数!J26</f>
        <v>3.228486646884273</v>
      </c>
      <c r="V27" s="27">
        <f>J27/要介護認定者数!K26</f>
        <v>0.49779606229797235</v>
      </c>
    </row>
    <row r="28" spans="2:22" ht="19.5" customHeight="1" x14ac:dyDescent="0.15">
      <c r="B28" s="125" t="s">
        <v>178</v>
      </c>
      <c r="C28" s="116" t="s">
        <v>19</v>
      </c>
      <c r="D28" s="160">
        <v>0</v>
      </c>
      <c r="E28" s="160">
        <v>0</v>
      </c>
      <c r="F28" s="160">
        <v>1</v>
      </c>
      <c r="G28" s="160">
        <v>33</v>
      </c>
      <c r="H28" s="160">
        <v>63</v>
      </c>
      <c r="I28" s="160">
        <v>396</v>
      </c>
      <c r="J28" s="161">
        <v>277</v>
      </c>
      <c r="K28" s="181">
        <f t="shared" si="1"/>
        <v>770</v>
      </c>
      <c r="M28" s="125" t="s">
        <v>178</v>
      </c>
      <c r="N28" s="121" t="s">
        <v>19</v>
      </c>
      <c r="O28" s="118">
        <f>D28/要介護認定者数!D27</f>
        <v>0</v>
      </c>
      <c r="P28" s="118">
        <f>E28/要介護認定者数!E27</f>
        <v>0</v>
      </c>
      <c r="Q28" s="14">
        <f>F28/要介護認定者数!F27</f>
        <v>5.235602094240838E-3</v>
      </c>
      <c r="R28" s="14">
        <f>F28/要介護認定者数!G27</f>
        <v>4.329004329004329E-3</v>
      </c>
      <c r="S28" s="14">
        <f>G28/要介護認定者数!H27</f>
        <v>0.17741935483870969</v>
      </c>
      <c r="T28" s="14">
        <f>H28/要介護認定者数!I27</f>
        <v>0.38650306748466257</v>
      </c>
      <c r="U28" s="14">
        <f>I28/要介護認定者数!J27</f>
        <v>3.327731092436975</v>
      </c>
      <c r="V28" s="27">
        <f>J28/要介護認定者数!K27</f>
        <v>0.24932493249324933</v>
      </c>
    </row>
    <row r="29" spans="2:22" ht="19.5" customHeight="1" x14ac:dyDescent="0.15">
      <c r="B29" s="125" t="s">
        <v>178</v>
      </c>
      <c r="C29" s="116" t="s">
        <v>20</v>
      </c>
      <c r="D29" s="160">
        <v>0</v>
      </c>
      <c r="E29" s="160">
        <v>0</v>
      </c>
      <c r="F29" s="160">
        <v>9</v>
      </c>
      <c r="G29" s="160">
        <v>56</v>
      </c>
      <c r="H29" s="160">
        <v>28</v>
      </c>
      <c r="I29" s="160">
        <v>313</v>
      </c>
      <c r="J29" s="161">
        <v>293</v>
      </c>
      <c r="K29" s="181">
        <f t="shared" si="1"/>
        <v>699</v>
      </c>
      <c r="M29" s="125" t="s">
        <v>178</v>
      </c>
      <c r="N29" s="121" t="s">
        <v>20</v>
      </c>
      <c r="O29" s="118">
        <f>D29/要介護認定者数!D28</f>
        <v>0</v>
      </c>
      <c r="P29" s="118">
        <f>E29/要介護認定者数!E28</f>
        <v>0</v>
      </c>
      <c r="Q29" s="14">
        <f>F29/要介護認定者数!F28</f>
        <v>7.1999999999999995E-2</v>
      </c>
      <c r="R29" s="14">
        <f>F29/要介護認定者数!G28</f>
        <v>7.1999999999999995E-2</v>
      </c>
      <c r="S29" s="14">
        <f>G29/要介護認定者数!H28</f>
        <v>0.61538461538461542</v>
      </c>
      <c r="T29" s="14">
        <f>H29/要介護認定者数!I28</f>
        <v>0.33333333333333331</v>
      </c>
      <c r="U29" s="14">
        <f>I29/要介護認定者数!J28</f>
        <v>8.4594594594594597</v>
      </c>
      <c r="V29" s="27">
        <f>J29/要介護認定者数!K28</f>
        <v>0.51766784452296821</v>
      </c>
    </row>
    <row r="30" spans="2:22" ht="19.5" customHeight="1" x14ac:dyDescent="0.15">
      <c r="B30" s="125" t="s">
        <v>178</v>
      </c>
      <c r="C30" s="116" t="s">
        <v>114</v>
      </c>
      <c r="D30" s="160">
        <v>0</v>
      </c>
      <c r="E30" s="160">
        <v>6</v>
      </c>
      <c r="F30" s="160">
        <v>44</v>
      </c>
      <c r="G30" s="160">
        <v>114</v>
      </c>
      <c r="H30" s="160">
        <v>14</v>
      </c>
      <c r="I30" s="160">
        <v>245</v>
      </c>
      <c r="J30" s="161">
        <v>941</v>
      </c>
      <c r="K30" s="181">
        <f t="shared" si="1"/>
        <v>1364</v>
      </c>
      <c r="M30" s="125" t="s">
        <v>178</v>
      </c>
      <c r="N30" s="121" t="s">
        <v>114</v>
      </c>
      <c r="O30" s="118">
        <f>D30/要介護認定者数!D29</f>
        <v>0</v>
      </c>
      <c r="P30" s="118">
        <f>E30/要介護認定者数!E29</f>
        <v>3.5294117647058823E-2</v>
      </c>
      <c r="Q30" s="14">
        <f>F30/要介護認定者数!F29</f>
        <v>0.14864864864864866</v>
      </c>
      <c r="R30" s="14">
        <f>F30/要介護認定者数!G29</f>
        <v>0.14332247557003258</v>
      </c>
      <c r="S30" s="14">
        <f>G30/要介護認定者数!H29</f>
        <v>0.55339805825242716</v>
      </c>
      <c r="T30" s="14">
        <f>H30/要介護認定者数!I29</f>
        <v>8.4337349397590355E-2</v>
      </c>
      <c r="U30" s="14">
        <f>I30/要介護認定者数!J29</f>
        <v>1.7253521126760563</v>
      </c>
      <c r="V30" s="27">
        <f>J30/要介護認定者数!K29</f>
        <v>0.66927453769559031</v>
      </c>
    </row>
    <row r="31" spans="2:22" ht="19.5" customHeight="1" x14ac:dyDescent="0.15">
      <c r="B31" s="125" t="s">
        <v>178</v>
      </c>
      <c r="C31" s="116" t="s">
        <v>22</v>
      </c>
      <c r="D31" s="160">
        <v>0</v>
      </c>
      <c r="E31" s="160">
        <v>0</v>
      </c>
      <c r="F31" s="160">
        <v>0</v>
      </c>
      <c r="G31" s="160">
        <v>57</v>
      </c>
      <c r="H31" s="160">
        <v>0</v>
      </c>
      <c r="I31" s="160">
        <v>134</v>
      </c>
      <c r="J31" s="161">
        <v>183</v>
      </c>
      <c r="K31" s="181">
        <f t="shared" si="1"/>
        <v>374</v>
      </c>
      <c r="M31" s="125" t="s">
        <v>178</v>
      </c>
      <c r="N31" s="121" t="s">
        <v>22</v>
      </c>
      <c r="O31" s="118">
        <f>D31/要介護認定者数!D30</f>
        <v>0</v>
      </c>
      <c r="P31" s="118">
        <f>E31/要介護認定者数!E30</f>
        <v>0</v>
      </c>
      <c r="Q31" s="14">
        <f>F31/要介護認定者数!F30</f>
        <v>0</v>
      </c>
      <c r="R31" s="14">
        <f>F31/要介護認定者数!G30</f>
        <v>0</v>
      </c>
      <c r="S31" s="14">
        <f>G31/要介護認定者数!H30</f>
        <v>1</v>
      </c>
      <c r="T31" s="14">
        <f>H31/要介護認定者数!I30</f>
        <v>0</v>
      </c>
      <c r="U31" s="14">
        <f>I31/要介護認定者数!J30</f>
        <v>3.4358974358974357</v>
      </c>
      <c r="V31" s="27">
        <f>J31/要介護認定者数!K30</f>
        <v>0.57187500000000002</v>
      </c>
    </row>
    <row r="32" spans="2:22" ht="19.5" customHeight="1" x14ac:dyDescent="0.15">
      <c r="B32" s="125" t="s">
        <v>178</v>
      </c>
      <c r="C32" s="123" t="s">
        <v>170</v>
      </c>
      <c r="D32" s="189">
        <f>SUM(D33:D37)</f>
        <v>1</v>
      </c>
      <c r="E32" s="189">
        <f t="shared" ref="E32:I32" si="5">SUM(E33:E37)</f>
        <v>104</v>
      </c>
      <c r="F32" s="189">
        <f t="shared" si="5"/>
        <v>842</v>
      </c>
      <c r="G32" s="189">
        <f t="shared" si="5"/>
        <v>1486</v>
      </c>
      <c r="H32" s="189">
        <f t="shared" si="5"/>
        <v>1985</v>
      </c>
      <c r="I32" s="189">
        <f t="shared" si="5"/>
        <v>5168</v>
      </c>
      <c r="J32" s="191">
        <f>SUM(J33:J37)</f>
        <v>6765</v>
      </c>
      <c r="K32" s="190">
        <f t="shared" si="1"/>
        <v>16351</v>
      </c>
      <c r="M32" s="125" t="s">
        <v>178</v>
      </c>
      <c r="N32" s="122" t="s">
        <v>170</v>
      </c>
      <c r="O32" s="118">
        <f>D32/要介護認定者数!D31</f>
        <v>7.5075075075075074E-4</v>
      </c>
      <c r="P32" s="118">
        <f>E32/要介護認定者数!E31</f>
        <v>8.9732528041415016E-2</v>
      </c>
      <c r="Q32" s="14">
        <f>F32/要介護認定者数!F31</f>
        <v>0.2833109017496635</v>
      </c>
      <c r="R32" s="14">
        <f>F32/要介護認定者数!G31</f>
        <v>0.41765873015873017</v>
      </c>
      <c r="S32" s="14">
        <f>G32/要介護認定者数!H31</f>
        <v>0.94529262086513999</v>
      </c>
      <c r="T32" s="14">
        <f>H32/要介護認定者数!I31</f>
        <v>1.0776330076004343</v>
      </c>
      <c r="U32" s="14">
        <f>I32/要介護認定者数!J31</f>
        <v>4.2534979423868311</v>
      </c>
      <c r="V32" s="27">
        <f>J32/要介護認定者数!K31</f>
        <v>0.55872150644202179</v>
      </c>
    </row>
    <row r="33" spans="2:22" ht="19.5" customHeight="1" x14ac:dyDescent="0.15">
      <c r="B33" s="125" t="s">
        <v>178</v>
      </c>
      <c r="C33" s="116" t="s">
        <v>23</v>
      </c>
      <c r="D33" s="160">
        <v>0</v>
      </c>
      <c r="E33" s="160">
        <v>52</v>
      </c>
      <c r="F33" s="160">
        <v>572</v>
      </c>
      <c r="G33" s="160">
        <v>674</v>
      </c>
      <c r="H33" s="160">
        <v>1070</v>
      </c>
      <c r="I33" s="160">
        <v>2342</v>
      </c>
      <c r="J33" s="161">
        <v>3299</v>
      </c>
      <c r="K33" s="181">
        <f t="shared" si="1"/>
        <v>8009</v>
      </c>
      <c r="M33" s="125" t="s">
        <v>178</v>
      </c>
      <c r="N33" s="121" t="s">
        <v>23</v>
      </c>
      <c r="O33" s="118">
        <f>D33/要介護認定者数!D32</f>
        <v>0</v>
      </c>
      <c r="P33" s="118">
        <f>E33/要介護認定者数!E32</f>
        <v>6.4918851435705374E-2</v>
      </c>
      <c r="Q33" s="14">
        <f>F33/要介護認定者数!F32</f>
        <v>0.27368421052631581</v>
      </c>
      <c r="R33" s="14">
        <f>F33/要介護認定者数!G32</f>
        <v>0.49912739965095987</v>
      </c>
      <c r="S33" s="14">
        <f>G33/要介護認定者数!H32</f>
        <v>0.78463329452852149</v>
      </c>
      <c r="T33" s="14">
        <f>H33/要介護認定者数!I32</f>
        <v>0.94606542882404954</v>
      </c>
      <c r="U33" s="14">
        <f>I33/要介護認定者数!J32</f>
        <v>3.2437673130193905</v>
      </c>
      <c r="V33" s="27">
        <f>J33/要介護認定者数!K32</f>
        <v>0.43197590676967396</v>
      </c>
    </row>
    <row r="34" spans="2:22" ht="19.5" customHeight="1" x14ac:dyDescent="0.15">
      <c r="B34" s="125" t="s">
        <v>178</v>
      </c>
      <c r="C34" s="116" t="s">
        <v>24</v>
      </c>
      <c r="D34" s="160">
        <v>0</v>
      </c>
      <c r="E34" s="160">
        <v>0</v>
      </c>
      <c r="F34" s="160">
        <v>7</v>
      </c>
      <c r="G34" s="160">
        <v>60</v>
      </c>
      <c r="H34" s="160">
        <v>196</v>
      </c>
      <c r="I34" s="160">
        <v>307</v>
      </c>
      <c r="J34" s="161">
        <v>319</v>
      </c>
      <c r="K34" s="181">
        <f t="shared" si="1"/>
        <v>889</v>
      </c>
      <c r="M34" s="125" t="s">
        <v>178</v>
      </c>
      <c r="N34" s="121" t="s">
        <v>24</v>
      </c>
      <c r="O34" s="118">
        <f>D34/要介護認定者数!D33</f>
        <v>0</v>
      </c>
      <c r="P34" s="118">
        <f>E34/要介護認定者数!E33</f>
        <v>0</v>
      </c>
      <c r="Q34" s="14">
        <f>F34/要介護認定者数!F33</f>
        <v>8.5365853658536592E-2</v>
      </c>
      <c r="R34" s="14">
        <f>F34/要介護認定者数!G33</f>
        <v>7.5268817204301078E-2</v>
      </c>
      <c r="S34" s="14">
        <f>G34/要介護認定者数!H33</f>
        <v>0.73170731707317072</v>
      </c>
      <c r="T34" s="14">
        <f>H34/要介護認定者数!I33</f>
        <v>3.8431372549019609</v>
      </c>
      <c r="U34" s="14">
        <f>I34/要介護認定者数!J33</f>
        <v>5.7924528301886795</v>
      </c>
      <c r="V34" s="27">
        <f>J34/要介護認定者数!K33</f>
        <v>0.77427184466019416</v>
      </c>
    </row>
    <row r="35" spans="2:22" ht="19.5" customHeight="1" x14ac:dyDescent="0.15">
      <c r="B35" s="125" t="s">
        <v>178</v>
      </c>
      <c r="C35" s="116" t="s">
        <v>25</v>
      </c>
      <c r="D35" s="160">
        <v>0</v>
      </c>
      <c r="E35" s="160">
        <v>0</v>
      </c>
      <c r="F35" s="160">
        <v>105</v>
      </c>
      <c r="G35" s="160">
        <v>680</v>
      </c>
      <c r="H35" s="160">
        <v>605</v>
      </c>
      <c r="I35" s="160">
        <v>1172</v>
      </c>
      <c r="J35" s="161">
        <v>1142</v>
      </c>
      <c r="K35" s="181">
        <f t="shared" si="1"/>
        <v>3704</v>
      </c>
      <c r="M35" s="125" t="s">
        <v>178</v>
      </c>
      <c r="N35" s="121" t="s">
        <v>25</v>
      </c>
      <c r="O35" s="118">
        <f>D35/要介護認定者数!D34</f>
        <v>0</v>
      </c>
      <c r="P35" s="118">
        <f>E35/要介護認定者数!E34</f>
        <v>0</v>
      </c>
      <c r="Q35" s="14">
        <f>F35/要介護認定者数!F34</f>
        <v>0.37769784172661869</v>
      </c>
      <c r="R35" s="14">
        <f>F35/要介護認定者数!G34</f>
        <v>0.24475524475524477</v>
      </c>
      <c r="S35" s="14">
        <f>G35/要介護認定者数!H34</f>
        <v>2.1052631578947367</v>
      </c>
      <c r="T35" s="14">
        <f>H35/要介護認定者数!I34</f>
        <v>2.1684587813620073</v>
      </c>
      <c r="U35" s="14">
        <f>I35/要介護認定者数!J34</f>
        <v>6.4043715846994536</v>
      </c>
      <c r="V35" s="27">
        <f>J35/要介護認定者数!K34</f>
        <v>0.7071207430340557</v>
      </c>
    </row>
    <row r="36" spans="2:22" ht="19.5" customHeight="1" x14ac:dyDescent="0.15">
      <c r="B36" s="125" t="s">
        <v>178</v>
      </c>
      <c r="C36" s="116" t="s">
        <v>26</v>
      </c>
      <c r="D36" s="160">
        <v>0</v>
      </c>
      <c r="E36" s="160">
        <v>0</v>
      </c>
      <c r="F36" s="160">
        <v>41</v>
      </c>
      <c r="G36" s="160">
        <v>24</v>
      </c>
      <c r="H36" s="160">
        <v>87</v>
      </c>
      <c r="I36" s="160">
        <v>753</v>
      </c>
      <c r="J36" s="161">
        <v>914</v>
      </c>
      <c r="K36" s="181">
        <f t="shared" si="1"/>
        <v>1819</v>
      </c>
      <c r="M36" s="125" t="s">
        <v>178</v>
      </c>
      <c r="N36" s="121" t="s">
        <v>26</v>
      </c>
      <c r="O36" s="118">
        <f>D36/要介護認定者数!D35</f>
        <v>0</v>
      </c>
      <c r="P36" s="118">
        <f>E36/要介護認定者数!E35</f>
        <v>0</v>
      </c>
      <c r="Q36" s="14">
        <f>F36/要介護認定者数!F35</f>
        <v>0.21578947368421053</v>
      </c>
      <c r="R36" s="14">
        <f>F36/要介護認定者数!G35</f>
        <v>0.22527472527472528</v>
      </c>
      <c r="S36" s="14">
        <f>G36/要介護認定者数!H35</f>
        <v>0.15894039735099338</v>
      </c>
      <c r="T36" s="14">
        <f>H36/要介護認定者数!I35</f>
        <v>0.59183673469387754</v>
      </c>
      <c r="U36" s="14">
        <f>I36/要介護認定者数!J35</f>
        <v>6.7232142857142856</v>
      </c>
      <c r="V36" s="27">
        <f>J36/要介護認定者数!K35</f>
        <v>0.91859296482412056</v>
      </c>
    </row>
    <row r="37" spans="2:22" ht="19.5" customHeight="1" x14ac:dyDescent="0.15">
      <c r="B37" s="125" t="s">
        <v>178</v>
      </c>
      <c r="C37" s="116" t="s">
        <v>27</v>
      </c>
      <c r="D37" s="160">
        <v>1</v>
      </c>
      <c r="E37" s="160">
        <v>52</v>
      </c>
      <c r="F37" s="160">
        <v>117</v>
      </c>
      <c r="G37" s="160">
        <v>48</v>
      </c>
      <c r="H37" s="160">
        <v>27</v>
      </c>
      <c r="I37" s="160">
        <v>594</v>
      </c>
      <c r="J37" s="161">
        <v>1091</v>
      </c>
      <c r="K37" s="181">
        <f t="shared" si="1"/>
        <v>1930</v>
      </c>
      <c r="M37" s="125" t="s">
        <v>178</v>
      </c>
      <c r="N37" s="121" t="s">
        <v>27</v>
      </c>
      <c r="O37" s="118">
        <f>D37/要介護認定者数!D36</f>
        <v>3.4013605442176869E-3</v>
      </c>
      <c r="P37" s="118">
        <f>E37/要介護認定者数!E36</f>
        <v>0.42975206611570249</v>
      </c>
      <c r="Q37" s="14">
        <f>F37/要介護認定者数!F36</f>
        <v>0.35240963855421686</v>
      </c>
      <c r="R37" s="14">
        <f>F37/要介護認定者数!G36</f>
        <v>0.70481927710843373</v>
      </c>
      <c r="S37" s="14">
        <f>G37/要介護認定者数!H36</f>
        <v>0.30573248407643311</v>
      </c>
      <c r="T37" s="14">
        <f>H37/要介護認定者数!I36</f>
        <v>0.11538461538461539</v>
      </c>
      <c r="U37" s="14">
        <f>I37/要介護認定者数!J36</f>
        <v>4.0965517241379308</v>
      </c>
      <c r="V37" s="27">
        <f>J37/要介護認定者数!K36</f>
        <v>0.75293305728088333</v>
      </c>
    </row>
    <row r="38" spans="2:22" ht="19.5" customHeight="1" x14ac:dyDescent="0.15">
      <c r="B38" s="125" t="s">
        <v>178</v>
      </c>
      <c r="C38" s="123" t="s">
        <v>171</v>
      </c>
      <c r="D38" s="189">
        <f>SUM(D39)</f>
        <v>2</v>
      </c>
      <c r="E38" s="189">
        <f t="shared" ref="E38:I38" si="6">SUM(E39)</f>
        <v>73</v>
      </c>
      <c r="F38" s="189">
        <f t="shared" si="6"/>
        <v>335</v>
      </c>
      <c r="G38" s="189">
        <f t="shared" si="6"/>
        <v>821</v>
      </c>
      <c r="H38" s="189">
        <f t="shared" si="6"/>
        <v>776</v>
      </c>
      <c r="I38" s="189">
        <f t="shared" si="6"/>
        <v>2005</v>
      </c>
      <c r="J38" s="191">
        <f>SUM(J39)</f>
        <v>3649</v>
      </c>
      <c r="K38" s="190">
        <f t="shared" si="1"/>
        <v>7661</v>
      </c>
      <c r="M38" s="125" t="s">
        <v>178</v>
      </c>
      <c r="N38" s="122" t="s">
        <v>171</v>
      </c>
      <c r="O38" s="118">
        <f>D38/要介護認定者数!D37</f>
        <v>2.6666666666666666E-3</v>
      </c>
      <c r="P38" s="118">
        <f>E38/要介護認定者数!E37</f>
        <v>0.12478632478632479</v>
      </c>
      <c r="Q38" s="14">
        <f>F38/要介護認定者数!F37</f>
        <v>0.27037933817594834</v>
      </c>
      <c r="R38" s="14">
        <f>F38/要介護認定者数!G37</f>
        <v>0.32118887823585812</v>
      </c>
      <c r="S38" s="14">
        <f>G38/要介護認定者数!H37</f>
        <v>1.1881331403762663</v>
      </c>
      <c r="T38" s="14">
        <f>H38/要介護認定者数!I37</f>
        <v>0.87882219705549269</v>
      </c>
      <c r="U38" s="14">
        <f>I38/要介護認定者数!J37</f>
        <v>3.3195364238410594</v>
      </c>
      <c r="V38" s="27">
        <f>J38/要介護認定者数!K37</f>
        <v>0.62968075927523726</v>
      </c>
    </row>
    <row r="39" spans="2:22" ht="19.5" customHeight="1" x14ac:dyDescent="0.15">
      <c r="B39" s="125" t="s">
        <v>178</v>
      </c>
      <c r="C39" s="116" t="s">
        <v>28</v>
      </c>
      <c r="D39" s="160">
        <v>2</v>
      </c>
      <c r="E39" s="160">
        <v>73</v>
      </c>
      <c r="F39" s="160">
        <v>335</v>
      </c>
      <c r="G39" s="160">
        <v>821</v>
      </c>
      <c r="H39" s="160">
        <v>776</v>
      </c>
      <c r="I39" s="160">
        <v>2005</v>
      </c>
      <c r="J39" s="161">
        <v>3649</v>
      </c>
      <c r="K39" s="181">
        <f t="shared" si="1"/>
        <v>7661</v>
      </c>
      <c r="M39" s="125" t="s">
        <v>178</v>
      </c>
      <c r="N39" s="121" t="s">
        <v>28</v>
      </c>
      <c r="O39" s="118">
        <f>D39/要介護認定者数!D38</f>
        <v>2.6666666666666666E-3</v>
      </c>
      <c r="P39" s="118">
        <f>E39/要介護認定者数!E38</f>
        <v>0.12478632478632479</v>
      </c>
      <c r="Q39" s="14">
        <f>F39/要介護認定者数!F38</f>
        <v>0.27037933817594834</v>
      </c>
      <c r="R39" s="14">
        <f>F39/要介護認定者数!G38</f>
        <v>0.32118887823585812</v>
      </c>
      <c r="S39" s="14">
        <f>G39/要介護認定者数!H38</f>
        <v>1.1881331403762663</v>
      </c>
      <c r="T39" s="14">
        <f>H39/要介護認定者数!I38</f>
        <v>0.87882219705549269</v>
      </c>
      <c r="U39" s="14">
        <f>I39/要介護認定者数!J38</f>
        <v>3.3195364238410594</v>
      </c>
      <c r="V39" s="27">
        <f>J39/要介護認定者数!K38</f>
        <v>0.62968075927523726</v>
      </c>
    </row>
    <row r="40" spans="2:22" ht="19.5" customHeight="1" x14ac:dyDescent="0.15">
      <c r="B40" s="125" t="s">
        <v>178</v>
      </c>
      <c r="C40" s="123" t="s">
        <v>172</v>
      </c>
      <c r="D40" s="189">
        <f>SUM(D41:D43)</f>
        <v>0</v>
      </c>
      <c r="E40" s="189">
        <f t="shared" ref="E40:I40" si="7">SUM(E41:E43)</f>
        <v>354</v>
      </c>
      <c r="F40" s="189">
        <f t="shared" si="7"/>
        <v>305</v>
      </c>
      <c r="G40" s="189">
        <f t="shared" si="7"/>
        <v>2150</v>
      </c>
      <c r="H40" s="189">
        <f t="shared" si="7"/>
        <v>1752</v>
      </c>
      <c r="I40" s="189">
        <f t="shared" si="7"/>
        <v>5368</v>
      </c>
      <c r="J40" s="191">
        <f>SUM(J41:J43)</f>
        <v>5901</v>
      </c>
      <c r="K40" s="190">
        <f t="shared" si="1"/>
        <v>15830</v>
      </c>
      <c r="M40" s="125" t="s">
        <v>178</v>
      </c>
      <c r="N40" s="122" t="s">
        <v>172</v>
      </c>
      <c r="O40" s="118">
        <f>D40/要介護認定者数!D39</f>
        <v>0</v>
      </c>
      <c r="P40" s="118">
        <f>E40/要介護認定者数!E39</f>
        <v>0.16511194029850745</v>
      </c>
      <c r="Q40" s="14">
        <f>F40/要介護認定者数!F39</f>
        <v>0.15227159261108336</v>
      </c>
      <c r="R40" s="14">
        <f>F40/要介護認定者数!G39</f>
        <v>0.16758241758241757</v>
      </c>
      <c r="S40" s="14">
        <f>G40/要介護認定者数!H39</f>
        <v>1.5997023809523809</v>
      </c>
      <c r="T40" s="14">
        <f>H40/要介護認定者数!I39</f>
        <v>1.1758389261744966</v>
      </c>
      <c r="U40" s="14">
        <f>I40/要介護認定者数!J39</f>
        <v>6.0518602029312287</v>
      </c>
      <c r="V40" s="27">
        <f>J40/要介護認定者数!K39</f>
        <v>0.50106139084656531</v>
      </c>
    </row>
    <row r="41" spans="2:22" ht="19.5" customHeight="1" x14ac:dyDescent="0.15">
      <c r="B41" s="125" t="s">
        <v>178</v>
      </c>
      <c r="C41" s="116" t="s">
        <v>29</v>
      </c>
      <c r="D41" s="160">
        <v>0</v>
      </c>
      <c r="E41" s="160">
        <v>346</v>
      </c>
      <c r="F41" s="160">
        <v>301</v>
      </c>
      <c r="G41" s="160">
        <v>1704</v>
      </c>
      <c r="H41" s="160">
        <v>1562</v>
      </c>
      <c r="I41" s="160">
        <v>4203</v>
      </c>
      <c r="J41" s="161">
        <v>4568</v>
      </c>
      <c r="K41" s="181">
        <f t="shared" si="1"/>
        <v>12684</v>
      </c>
      <c r="M41" s="125" t="s">
        <v>178</v>
      </c>
      <c r="N41" s="121" t="s">
        <v>29</v>
      </c>
      <c r="O41" s="118">
        <f>D41/要介護認定者数!D40</f>
        <v>0</v>
      </c>
      <c r="P41" s="118">
        <f>E41/要介護認定者数!E40</f>
        <v>0.1997690531177829</v>
      </c>
      <c r="Q41" s="14">
        <f>F41/要介護認定者数!F40</f>
        <v>0.20053297801465689</v>
      </c>
      <c r="R41" s="14">
        <f>F41/要介護認定者数!G40</f>
        <v>0.20816044260027664</v>
      </c>
      <c r="S41" s="14">
        <f>G41/要介護認定者数!H40</f>
        <v>1.5792400370713624</v>
      </c>
      <c r="T41" s="14">
        <f>H41/要介護認定者数!I40</f>
        <v>1.3488773747841105</v>
      </c>
      <c r="U41" s="14">
        <f>I41/要介護認定者数!J40</f>
        <v>6.1357664233576639</v>
      </c>
      <c r="V41" s="27">
        <f>J41/要介護認定者数!K40</f>
        <v>0.4959826275787188</v>
      </c>
    </row>
    <row r="42" spans="2:22" ht="19.5" customHeight="1" x14ac:dyDescent="0.15">
      <c r="B42" s="125" t="s">
        <v>178</v>
      </c>
      <c r="C42" s="116" t="s">
        <v>30</v>
      </c>
      <c r="D42" s="160">
        <v>0</v>
      </c>
      <c r="E42" s="160">
        <v>8</v>
      </c>
      <c r="F42" s="160">
        <v>4</v>
      </c>
      <c r="G42" s="160">
        <v>256</v>
      </c>
      <c r="H42" s="160">
        <v>173</v>
      </c>
      <c r="I42" s="160">
        <v>930</v>
      </c>
      <c r="J42" s="161">
        <v>1279</v>
      </c>
      <c r="K42" s="181">
        <f t="shared" si="1"/>
        <v>2650</v>
      </c>
      <c r="M42" s="125" t="s">
        <v>178</v>
      </c>
      <c r="N42" s="121" t="s">
        <v>30</v>
      </c>
      <c r="O42" s="118">
        <f>D42/要介護認定者数!D41</f>
        <v>0</v>
      </c>
      <c r="P42" s="118">
        <f>E42/要介護認定者数!E41</f>
        <v>2.5396825396825397E-2</v>
      </c>
      <c r="Q42" s="14">
        <f>F42/要介護認定者数!F41</f>
        <v>1.0335917312661499E-2</v>
      </c>
      <c r="R42" s="14">
        <f>F42/要介護認定者数!G41</f>
        <v>1.3698630136986301E-2</v>
      </c>
      <c r="S42" s="14">
        <f>G42/要介護認定者数!H41</f>
        <v>1.2132701421800949</v>
      </c>
      <c r="T42" s="14">
        <f>H42/要介護認定者数!I41</f>
        <v>0.66283524904214564</v>
      </c>
      <c r="U42" s="14">
        <f>I42/要介護認定者数!J41</f>
        <v>5.6707317073170733</v>
      </c>
      <c r="V42" s="27">
        <f>J42/要介護認定者数!K41</f>
        <v>0.62881022615535886</v>
      </c>
    </row>
    <row r="43" spans="2:22" ht="19.5" customHeight="1" x14ac:dyDescent="0.15">
      <c r="B43" s="125" t="s">
        <v>178</v>
      </c>
      <c r="C43" s="116" t="s">
        <v>31</v>
      </c>
      <c r="D43" s="160">
        <v>0</v>
      </c>
      <c r="E43" s="160">
        <v>0</v>
      </c>
      <c r="F43" s="160">
        <v>0</v>
      </c>
      <c r="G43" s="160">
        <v>190</v>
      </c>
      <c r="H43" s="160">
        <v>17</v>
      </c>
      <c r="I43" s="160">
        <v>235</v>
      </c>
      <c r="J43" s="161">
        <v>54</v>
      </c>
      <c r="K43" s="181">
        <f t="shared" si="1"/>
        <v>496</v>
      </c>
      <c r="M43" s="125" t="s">
        <v>178</v>
      </c>
      <c r="N43" s="121" t="s">
        <v>31</v>
      </c>
      <c r="O43" s="118">
        <f>D43/要介護認定者数!D42</f>
        <v>0</v>
      </c>
      <c r="P43" s="118">
        <f>E43/要介護認定者数!E42</f>
        <v>0</v>
      </c>
      <c r="Q43" s="14">
        <f>F43/要介護認定者数!F42</f>
        <v>0</v>
      </c>
      <c r="R43" s="14">
        <f>F43/要介護認定者数!G42</f>
        <v>0</v>
      </c>
      <c r="S43" s="14">
        <f>G43/要介護認定者数!H42</f>
        <v>3.5185185185185186</v>
      </c>
      <c r="T43" s="14">
        <f>H43/要介護認定者数!I42</f>
        <v>0.23943661971830985</v>
      </c>
      <c r="U43" s="14">
        <f>I43/要介護認定者数!J42</f>
        <v>6.1842105263157894</v>
      </c>
      <c r="V43" s="27">
        <f>J43/要介護認定者数!K42</f>
        <v>0.10131332082551595</v>
      </c>
    </row>
    <row r="44" spans="2:22" ht="19.5" customHeight="1" x14ac:dyDescent="0.15">
      <c r="B44" s="125" t="s">
        <v>178</v>
      </c>
      <c r="C44" s="123" t="s">
        <v>173</v>
      </c>
      <c r="D44" s="189">
        <f>SUM(D45)</f>
        <v>42</v>
      </c>
      <c r="E44" s="189">
        <f t="shared" ref="E44:I44" si="8">SUM(E45)</f>
        <v>99</v>
      </c>
      <c r="F44" s="189">
        <f t="shared" si="8"/>
        <v>317</v>
      </c>
      <c r="G44" s="189">
        <f t="shared" si="8"/>
        <v>726</v>
      </c>
      <c r="H44" s="189">
        <f t="shared" si="8"/>
        <v>1320</v>
      </c>
      <c r="I44" s="189">
        <f t="shared" si="8"/>
        <v>2910</v>
      </c>
      <c r="J44" s="191">
        <f>SUM(J45)</f>
        <v>4229</v>
      </c>
      <c r="K44" s="190">
        <f t="shared" si="1"/>
        <v>9643</v>
      </c>
      <c r="M44" s="125" t="s">
        <v>178</v>
      </c>
      <c r="N44" s="122" t="s">
        <v>173</v>
      </c>
      <c r="O44" s="118">
        <f>D44/要介護認定者数!D43</f>
        <v>0.10319410319410319</v>
      </c>
      <c r="P44" s="118">
        <f>E44/要介護認定者数!E43</f>
        <v>0.15615141955835962</v>
      </c>
      <c r="Q44" s="14">
        <f>F44/要介護認定者数!F43</f>
        <v>0.29433611884865368</v>
      </c>
      <c r="R44" s="14">
        <f>F44/要介護認定者数!G43</f>
        <v>0.26910016977928691</v>
      </c>
      <c r="S44" s="14">
        <f>G44/要介護認定者数!H43</f>
        <v>0.75624999999999998</v>
      </c>
      <c r="T44" s="14">
        <f>H44/要介護認定者数!I43</f>
        <v>1.6708860759493671</v>
      </c>
      <c r="U44" s="14">
        <f>I44/要介護認定者数!J43</f>
        <v>5.0874125874125875</v>
      </c>
      <c r="V44" s="27">
        <f>J44/要介護認定者数!K43</f>
        <v>0.75275898896404414</v>
      </c>
    </row>
    <row r="45" spans="2:22" ht="19.5" customHeight="1" x14ac:dyDescent="0.15">
      <c r="B45" s="125" t="s">
        <v>178</v>
      </c>
      <c r="C45" s="116" t="s">
        <v>32</v>
      </c>
      <c r="D45" s="160">
        <v>42</v>
      </c>
      <c r="E45" s="160">
        <v>99</v>
      </c>
      <c r="F45" s="160">
        <v>317</v>
      </c>
      <c r="G45" s="160">
        <v>726</v>
      </c>
      <c r="H45" s="160">
        <v>1320</v>
      </c>
      <c r="I45" s="160">
        <v>2910</v>
      </c>
      <c r="J45" s="161">
        <v>4229</v>
      </c>
      <c r="K45" s="181">
        <f t="shared" si="1"/>
        <v>9643</v>
      </c>
      <c r="M45" s="125" t="s">
        <v>178</v>
      </c>
      <c r="N45" s="121" t="s">
        <v>32</v>
      </c>
      <c r="O45" s="118">
        <f>D45/要介護認定者数!D44</f>
        <v>0.10319410319410319</v>
      </c>
      <c r="P45" s="118">
        <f>E45/要介護認定者数!E44</f>
        <v>0.15615141955835962</v>
      </c>
      <c r="Q45" s="14">
        <f>F45/要介護認定者数!F44</f>
        <v>0.29433611884865368</v>
      </c>
      <c r="R45" s="14">
        <f>F45/要介護認定者数!G44</f>
        <v>0.26910016977928691</v>
      </c>
      <c r="S45" s="14">
        <f>G45/要介護認定者数!H44</f>
        <v>0.75624999999999998</v>
      </c>
      <c r="T45" s="14">
        <f>H45/要介護認定者数!I44</f>
        <v>1.6708860759493671</v>
      </c>
      <c r="U45" s="14">
        <f>I45/要介護認定者数!J44</f>
        <v>5.0874125874125875</v>
      </c>
      <c r="V45" s="27">
        <f>J45/要介護認定者数!K44</f>
        <v>0.75275898896404414</v>
      </c>
    </row>
    <row r="46" spans="2:22" ht="19.5" customHeight="1" x14ac:dyDescent="0.15">
      <c r="B46" s="125" t="s">
        <v>178</v>
      </c>
      <c r="C46" s="123" t="s">
        <v>174</v>
      </c>
      <c r="D46" s="189">
        <f>SUM(D47:D48)</f>
        <v>0</v>
      </c>
      <c r="E46" s="189">
        <f t="shared" ref="E46:I46" si="9">SUM(E47:E48)</f>
        <v>152</v>
      </c>
      <c r="F46" s="189">
        <f t="shared" si="9"/>
        <v>293</v>
      </c>
      <c r="G46" s="189">
        <f t="shared" si="9"/>
        <v>1222</v>
      </c>
      <c r="H46" s="189">
        <f t="shared" si="9"/>
        <v>1838</v>
      </c>
      <c r="I46" s="189">
        <f t="shared" si="9"/>
        <v>3007</v>
      </c>
      <c r="J46" s="191">
        <f>SUM(J47:J48)</f>
        <v>4022</v>
      </c>
      <c r="K46" s="190">
        <f t="shared" si="1"/>
        <v>10534</v>
      </c>
      <c r="M46" s="125" t="s">
        <v>178</v>
      </c>
      <c r="N46" s="122" t="s">
        <v>174</v>
      </c>
      <c r="O46" s="118">
        <f>D46/要介護認定者数!D45</f>
        <v>0</v>
      </c>
      <c r="P46" s="118">
        <f>E46/要介護認定者数!E45</f>
        <v>0.19289340101522842</v>
      </c>
      <c r="Q46" s="14">
        <f>F46/要介護認定者数!F45</f>
        <v>0.28529698149951316</v>
      </c>
      <c r="R46" s="14">
        <f>F46/要介護認定者数!G45</f>
        <v>0.32774049217002238</v>
      </c>
      <c r="S46" s="14">
        <f>G46/要介護認定者数!H45</f>
        <v>1.8771121351766513</v>
      </c>
      <c r="T46" s="14">
        <f>H46/要介護認定者数!I45</f>
        <v>2.6446043165467628</v>
      </c>
      <c r="U46" s="14">
        <f>I46/要介護認定者数!J45</f>
        <v>6.3305263157894736</v>
      </c>
      <c r="V46" s="27">
        <f>J46/要介護認定者数!K45</f>
        <v>0.78203383239354463</v>
      </c>
    </row>
    <row r="47" spans="2:22" ht="19.5" customHeight="1" x14ac:dyDescent="0.15">
      <c r="B47" s="125" t="s">
        <v>178</v>
      </c>
      <c r="C47" s="116" t="s">
        <v>33</v>
      </c>
      <c r="D47" s="160">
        <v>0</v>
      </c>
      <c r="E47" s="160">
        <v>152</v>
      </c>
      <c r="F47" s="160">
        <v>191</v>
      </c>
      <c r="G47" s="160">
        <v>885</v>
      </c>
      <c r="H47" s="160">
        <v>1224</v>
      </c>
      <c r="I47" s="160">
        <v>2716</v>
      </c>
      <c r="J47" s="161">
        <v>3580</v>
      </c>
      <c r="K47" s="181">
        <f t="shared" si="1"/>
        <v>8748</v>
      </c>
      <c r="M47" s="125" t="s">
        <v>178</v>
      </c>
      <c r="N47" s="121" t="s">
        <v>33</v>
      </c>
      <c r="O47" s="118">
        <f>D47/要介護認定者数!D46</f>
        <v>0</v>
      </c>
      <c r="P47" s="118">
        <f>E47/要介護認定者数!E46</f>
        <v>0.21408450704225351</v>
      </c>
      <c r="Q47" s="14">
        <f>F47/要介護認定者数!F46</f>
        <v>0.23012048192771084</v>
      </c>
      <c r="R47" s="14">
        <f>F47/要介護認定者数!G46</f>
        <v>0.26454293628808867</v>
      </c>
      <c r="S47" s="14">
        <f>G47/要介護認定者数!H46</f>
        <v>1.6857142857142857</v>
      </c>
      <c r="T47" s="14">
        <f>H47/要介護認定者数!I46</f>
        <v>2.1067125645438898</v>
      </c>
      <c r="U47" s="14">
        <f>I47/要介護認定者数!J46</f>
        <v>7.1473684210526311</v>
      </c>
      <c r="V47" s="27">
        <f>J47/要介護認定者数!K46</f>
        <v>0.83120501509171119</v>
      </c>
    </row>
    <row r="48" spans="2:22" ht="19.5" customHeight="1" x14ac:dyDescent="0.15">
      <c r="B48" s="125" t="s">
        <v>178</v>
      </c>
      <c r="C48" s="116" t="s">
        <v>34</v>
      </c>
      <c r="D48" s="160">
        <v>0</v>
      </c>
      <c r="E48" s="160">
        <v>0</v>
      </c>
      <c r="F48" s="160">
        <v>102</v>
      </c>
      <c r="G48" s="160">
        <v>337</v>
      </c>
      <c r="H48" s="160">
        <v>614</v>
      </c>
      <c r="I48" s="160">
        <v>291</v>
      </c>
      <c r="J48" s="161">
        <v>442</v>
      </c>
      <c r="K48" s="181">
        <f t="shared" si="1"/>
        <v>1786</v>
      </c>
      <c r="M48" s="125" t="s">
        <v>178</v>
      </c>
      <c r="N48" s="121" t="s">
        <v>34</v>
      </c>
      <c r="O48" s="118">
        <f>D48/要介護認定者数!D47</f>
        <v>0</v>
      </c>
      <c r="P48" s="118">
        <f>E48/要介護認定者数!E47</f>
        <v>0</v>
      </c>
      <c r="Q48" s="14">
        <f>F48/要介護認定者数!F47</f>
        <v>0.51776649746192893</v>
      </c>
      <c r="R48" s="14">
        <f>F48/要介護認定者数!G47</f>
        <v>0.59302325581395354</v>
      </c>
      <c r="S48" s="14">
        <f>G48/要介護認定者数!H47</f>
        <v>2.6746031746031744</v>
      </c>
      <c r="T48" s="14">
        <f>H48/要介護認定者数!I47</f>
        <v>5.3859649122807021</v>
      </c>
      <c r="U48" s="14">
        <f>I48/要介護認定者数!J47</f>
        <v>3.0631578947368423</v>
      </c>
      <c r="V48" s="27">
        <f>J48/要介護認定者数!K47</f>
        <v>0.5287081339712919</v>
      </c>
    </row>
    <row r="49" spans="2:22" ht="19.5" customHeight="1" thickBot="1" x14ac:dyDescent="0.2">
      <c r="B49" s="125" t="s">
        <v>178</v>
      </c>
      <c r="C49" s="123" t="s">
        <v>82</v>
      </c>
      <c r="D49" s="160">
        <v>96</v>
      </c>
      <c r="E49" s="160">
        <v>1021</v>
      </c>
      <c r="F49" s="160">
        <v>3501</v>
      </c>
      <c r="G49" s="160">
        <v>11345</v>
      </c>
      <c r="H49" s="160">
        <v>14822</v>
      </c>
      <c r="I49" s="160">
        <v>36956</v>
      </c>
      <c r="J49" s="180">
        <v>61676</v>
      </c>
      <c r="K49" s="181">
        <f>SUM(D49:J49)</f>
        <v>129417</v>
      </c>
      <c r="M49" s="125" t="s">
        <v>178</v>
      </c>
      <c r="N49" s="122" t="s">
        <v>82</v>
      </c>
      <c r="O49" s="118">
        <f>D49/要介護認定者数!D48</f>
        <v>5.309440849510536E-3</v>
      </c>
      <c r="P49" s="118">
        <f>E49/要介護認定者数!E48</f>
        <v>7.478757691180779E-2</v>
      </c>
      <c r="Q49" s="14">
        <f>F49/要介護認定者数!F48</f>
        <v>0.1475472016183412</v>
      </c>
      <c r="R49" s="14">
        <f>F49/要介護認定者数!G48</f>
        <v>0.18365419923411844</v>
      </c>
      <c r="S49" s="14">
        <f>G49/要介護認定者数!H48</f>
        <v>0.80131374487922025</v>
      </c>
      <c r="T49" s="14">
        <f>H49/要介護認定者数!I48</f>
        <v>1.0096042503916627</v>
      </c>
      <c r="U49" s="14">
        <f>I49/要介護認定者数!J48</f>
        <v>3.6167547465257388</v>
      </c>
      <c r="V49" s="27">
        <f>J49/要介護認定者数!K48</f>
        <v>0.54301335610709534</v>
      </c>
    </row>
    <row r="50" spans="2:22" ht="19.5" customHeight="1" thickBot="1" x14ac:dyDescent="0.2">
      <c r="B50" s="29" t="s">
        <v>178</v>
      </c>
      <c r="C50" s="170" t="s">
        <v>44</v>
      </c>
      <c r="D50" s="182">
        <v>2123</v>
      </c>
      <c r="E50" s="183">
        <v>19721</v>
      </c>
      <c r="F50" s="171">
        <v>80152</v>
      </c>
      <c r="G50" s="171">
        <v>284379</v>
      </c>
      <c r="H50" s="171">
        <v>428825</v>
      </c>
      <c r="I50" s="171">
        <v>996070</v>
      </c>
      <c r="J50" s="184">
        <v>2080164</v>
      </c>
      <c r="K50" s="185">
        <v>56382264</v>
      </c>
      <c r="M50" s="29" t="s">
        <v>178</v>
      </c>
      <c r="N50" s="132" t="s">
        <v>44</v>
      </c>
      <c r="O50" s="84"/>
      <c r="P50" s="84"/>
      <c r="Q50" s="177">
        <f>F50/要介護認定者数!F49</f>
        <v>6.1931121021903679E-2</v>
      </c>
      <c r="R50" s="177">
        <f>G50/要介護認定者数!G49</f>
        <v>0.25292881893797625</v>
      </c>
      <c r="S50" s="177">
        <f>H50/要介護認定者数!H49</f>
        <v>0.5035314424606786</v>
      </c>
      <c r="T50" s="177">
        <f>I50/要介護認定者数!I49</f>
        <v>1.2688579679572185</v>
      </c>
      <c r="U50" s="177">
        <f>J50/要介護認定者数!J49</f>
        <v>3.4707230881661011</v>
      </c>
      <c r="V50" s="178">
        <f>K50/要介護認定者数!K49</f>
        <v>8.7921993026403609</v>
      </c>
    </row>
    <row r="51" spans="2:22" ht="19.5" customHeight="1" thickTop="1" x14ac:dyDescent="0.15">
      <c r="B51" s="75" t="s">
        <v>162</v>
      </c>
      <c r="C51" s="124" t="s">
        <v>0</v>
      </c>
      <c r="D51" s="168">
        <v>3</v>
      </c>
      <c r="E51" s="168">
        <v>16</v>
      </c>
      <c r="F51" s="168">
        <v>779</v>
      </c>
      <c r="G51" s="168">
        <v>2552</v>
      </c>
      <c r="H51" s="168">
        <v>4264</v>
      </c>
      <c r="I51" s="168">
        <v>11107</v>
      </c>
      <c r="J51" s="168">
        <v>23497</v>
      </c>
      <c r="K51" s="169">
        <f>SUM(D51:J51)</f>
        <v>42218</v>
      </c>
      <c r="M51" s="75" t="s">
        <v>162</v>
      </c>
      <c r="N51" s="124" t="s">
        <v>0</v>
      </c>
      <c r="O51" s="159"/>
      <c r="P51" s="159"/>
      <c r="Q51" s="118">
        <f>F51/要介護認定者数!F50</f>
        <v>8.5557386051619985E-2</v>
      </c>
      <c r="R51" s="118">
        <f>G51/要介護認定者数!G50</f>
        <v>0.3846269781461944</v>
      </c>
      <c r="S51" s="118">
        <f>H51/要介護認定者数!H50</f>
        <v>0.93488270116202588</v>
      </c>
      <c r="T51" s="118">
        <f>I51/要介護認定者数!I50</f>
        <v>2.2891591096455071</v>
      </c>
      <c r="U51" s="118">
        <f>J51/要介護認定者数!J50</f>
        <v>6.6544888133673181</v>
      </c>
      <c r="V51" s="119">
        <f>K51/要介護認定者数!K50</f>
        <v>0.97348275225973069</v>
      </c>
    </row>
    <row r="52" spans="2:22" ht="19.5" customHeight="1" x14ac:dyDescent="0.15">
      <c r="B52" s="125" t="s">
        <v>160</v>
      </c>
      <c r="C52" s="114" t="s">
        <v>166</v>
      </c>
      <c r="D52" s="142">
        <f>SUM(D53:D61)</f>
        <v>0</v>
      </c>
      <c r="E52" s="142">
        <f t="shared" ref="E52:K52" si="10">SUM(E53:E61)</f>
        <v>51</v>
      </c>
      <c r="F52" s="142">
        <f t="shared" si="10"/>
        <v>90</v>
      </c>
      <c r="G52" s="142">
        <f t="shared" si="10"/>
        <v>807</v>
      </c>
      <c r="H52" s="142">
        <f t="shared" si="10"/>
        <v>1683</v>
      </c>
      <c r="I52" s="142">
        <f t="shared" si="10"/>
        <v>3476</v>
      </c>
      <c r="J52" s="142">
        <f t="shared" si="10"/>
        <v>3403</v>
      </c>
      <c r="K52" s="143">
        <f t="shared" si="10"/>
        <v>9510</v>
      </c>
      <c r="M52" s="125" t="s">
        <v>160</v>
      </c>
      <c r="N52" s="114" t="s">
        <v>166</v>
      </c>
      <c r="O52" s="19"/>
      <c r="P52" s="19"/>
      <c r="Q52" s="14">
        <f>F52/要介護認定者数!F51</f>
        <v>6.4516129032258063E-2</v>
      </c>
      <c r="R52" s="14">
        <f>G52/要介護認定者数!G51</f>
        <v>0.40881458966565348</v>
      </c>
      <c r="S52" s="14">
        <f>H52/要介護認定者数!H51</f>
        <v>1.0747126436781609</v>
      </c>
      <c r="T52" s="14">
        <f>I52/要介護認定者数!I51</f>
        <v>2.6966640806826998</v>
      </c>
      <c r="U52" s="14">
        <f>J52/要介護認定者数!J51</f>
        <v>3.7685492801771869</v>
      </c>
      <c r="V52" s="27">
        <f>K52/要介護認定者数!K51</f>
        <v>1.0481648848231016</v>
      </c>
    </row>
    <row r="53" spans="2:22" ht="19.5" customHeight="1" x14ac:dyDescent="0.15">
      <c r="B53" s="83" t="s">
        <v>162</v>
      </c>
      <c r="C53" s="113" t="s">
        <v>1</v>
      </c>
      <c r="D53" s="98">
        <v>0</v>
      </c>
      <c r="E53" s="98">
        <v>0</v>
      </c>
      <c r="F53" s="98">
        <v>11</v>
      </c>
      <c r="G53" s="98">
        <v>291</v>
      </c>
      <c r="H53" s="98">
        <v>490</v>
      </c>
      <c r="I53" s="98">
        <v>1132</v>
      </c>
      <c r="J53" s="98">
        <v>772</v>
      </c>
      <c r="K53" s="99">
        <f t="shared" ref="K53:K93" si="11">SUM(D53:J53)</f>
        <v>2696</v>
      </c>
      <c r="M53" s="83" t="s">
        <v>162</v>
      </c>
      <c r="N53" s="113" t="s">
        <v>1</v>
      </c>
      <c r="O53" s="19"/>
      <c r="P53" s="19"/>
      <c r="Q53" s="14">
        <f>F53/要介護認定者数!F52</f>
        <v>3.7037037037037035E-2</v>
      </c>
      <c r="R53" s="14">
        <f>G53/要介護認定者数!G52</f>
        <v>0.61914893617021272</v>
      </c>
      <c r="S53" s="14">
        <f>H53/要介護認定者数!H52</f>
        <v>1.5506329113924051</v>
      </c>
      <c r="T53" s="14">
        <f>I53/要介護認定者数!I52</f>
        <v>4.0428571428571427</v>
      </c>
      <c r="U53" s="14">
        <f>J53/要介護認定者数!J52</f>
        <v>3.4932126696832579</v>
      </c>
      <c r="V53" s="27">
        <f>K53/要介護認定者数!K52</f>
        <v>1.4056308654848801</v>
      </c>
    </row>
    <row r="54" spans="2:22" ht="19.5" customHeight="1" x14ac:dyDescent="0.15">
      <c r="B54" s="83" t="s">
        <v>162</v>
      </c>
      <c r="C54" s="113" t="s">
        <v>2</v>
      </c>
      <c r="D54" s="98">
        <v>0</v>
      </c>
      <c r="E54" s="98">
        <v>0</v>
      </c>
      <c r="F54" s="98">
        <v>0</v>
      </c>
      <c r="G54" s="98">
        <v>47</v>
      </c>
      <c r="H54" s="98">
        <v>124</v>
      </c>
      <c r="I54" s="98">
        <v>147</v>
      </c>
      <c r="J54" s="98">
        <v>147</v>
      </c>
      <c r="K54" s="99">
        <f t="shared" si="11"/>
        <v>465</v>
      </c>
      <c r="M54" s="83" t="s">
        <v>162</v>
      </c>
      <c r="N54" s="113" t="s">
        <v>2</v>
      </c>
      <c r="O54" s="19"/>
      <c r="P54" s="19"/>
      <c r="Q54" s="14">
        <f>F54/要介護認定者数!F53</f>
        <v>0</v>
      </c>
      <c r="R54" s="14">
        <f>G54/要介護認定者数!G53</f>
        <v>0.30519480519480519</v>
      </c>
      <c r="S54" s="14">
        <f>H54/要介護認定者数!H53</f>
        <v>1.1071428571428572</v>
      </c>
      <c r="T54" s="14">
        <f>I54/要介護認定者数!I53</f>
        <v>1.8148148148148149</v>
      </c>
      <c r="U54" s="14">
        <f>J54/要介護認定者数!J53</f>
        <v>2.7222222222222223</v>
      </c>
      <c r="V54" s="27">
        <f>K54/要介護認定者数!K53</f>
        <v>0.74879227053140096</v>
      </c>
    </row>
    <row r="55" spans="2:22" ht="19.5" customHeight="1" x14ac:dyDescent="0.15">
      <c r="B55" s="83" t="s">
        <v>162</v>
      </c>
      <c r="C55" s="113" t="s">
        <v>3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9">
        <f t="shared" si="11"/>
        <v>0</v>
      </c>
      <c r="M55" s="83" t="s">
        <v>162</v>
      </c>
      <c r="N55" s="113" t="s">
        <v>3</v>
      </c>
      <c r="O55" s="19"/>
      <c r="P55" s="19"/>
      <c r="Q55" s="14">
        <f>F55/要介護認定者数!F54</f>
        <v>0</v>
      </c>
      <c r="R55" s="14">
        <f>G55/要介護認定者数!G54</f>
        <v>0</v>
      </c>
      <c r="S55" s="14">
        <f>H55/要介護認定者数!H54</f>
        <v>0</v>
      </c>
      <c r="T55" s="14">
        <f>I55/要介護認定者数!I54</f>
        <v>0</v>
      </c>
      <c r="U55" s="14">
        <f>J55/要介護認定者数!J54</f>
        <v>0</v>
      </c>
      <c r="V55" s="27">
        <f>K55/要介護認定者数!K54</f>
        <v>0</v>
      </c>
    </row>
    <row r="56" spans="2:22" ht="19.5" customHeight="1" x14ac:dyDescent="0.15">
      <c r="B56" s="83" t="s">
        <v>162</v>
      </c>
      <c r="C56" s="113" t="s">
        <v>4</v>
      </c>
      <c r="D56" s="98">
        <v>0</v>
      </c>
      <c r="E56" s="98">
        <v>43</v>
      </c>
      <c r="F56" s="98">
        <v>22</v>
      </c>
      <c r="G56" s="98">
        <v>4</v>
      </c>
      <c r="H56" s="98">
        <v>81</v>
      </c>
      <c r="I56" s="98">
        <v>478</v>
      </c>
      <c r="J56" s="98">
        <v>317</v>
      </c>
      <c r="K56" s="99">
        <f t="shared" si="11"/>
        <v>945</v>
      </c>
      <c r="M56" s="83" t="s">
        <v>162</v>
      </c>
      <c r="N56" s="113" t="s">
        <v>4</v>
      </c>
      <c r="O56" s="19"/>
      <c r="P56" s="19"/>
      <c r="Q56" s="14">
        <f>F56/要介護認定者数!F55</f>
        <v>0.12643678160919541</v>
      </c>
      <c r="R56" s="14">
        <f>G56/要介護認定者数!G55</f>
        <v>3.1007751937984496E-2</v>
      </c>
      <c r="S56" s="14">
        <f>H56/要介護認定者数!H55</f>
        <v>1.051948051948052</v>
      </c>
      <c r="T56" s="14">
        <f>I56/要介護認定者数!I55</f>
        <v>5.0851063829787231</v>
      </c>
      <c r="U56" s="14">
        <f>J56/要介護認定者数!J55</f>
        <v>5.5614035087719298</v>
      </c>
      <c r="V56" s="27">
        <f>K56/要介護認定者数!K55</f>
        <v>1.3347457627118644</v>
      </c>
    </row>
    <row r="57" spans="2:22" ht="19.5" customHeight="1" x14ac:dyDescent="0.15">
      <c r="B57" s="83" t="s">
        <v>162</v>
      </c>
      <c r="C57" s="113" t="s">
        <v>5</v>
      </c>
      <c r="D57" s="98">
        <v>0</v>
      </c>
      <c r="E57" s="98">
        <v>0</v>
      </c>
      <c r="F57" s="98">
        <v>14</v>
      </c>
      <c r="G57" s="98">
        <v>90</v>
      </c>
      <c r="H57" s="98">
        <v>156</v>
      </c>
      <c r="I57" s="98">
        <v>188</v>
      </c>
      <c r="J57" s="98">
        <v>223</v>
      </c>
      <c r="K57" s="99">
        <f t="shared" si="11"/>
        <v>671</v>
      </c>
      <c r="M57" s="83" t="s">
        <v>162</v>
      </c>
      <c r="N57" s="113" t="s">
        <v>5</v>
      </c>
      <c r="O57" s="19"/>
      <c r="P57" s="19"/>
      <c r="Q57" s="14">
        <f>F57/要介護認定者数!F56</f>
        <v>0.19718309859154928</v>
      </c>
      <c r="R57" s="14">
        <f>G57/要介護認定者数!G56</f>
        <v>0.58441558441558439</v>
      </c>
      <c r="S57" s="14">
        <f>H57/要介護認定者数!H56</f>
        <v>1.1555555555555554</v>
      </c>
      <c r="T57" s="14">
        <f>I57/要介護認定者数!I56</f>
        <v>2.021505376344086</v>
      </c>
      <c r="U57" s="14">
        <f>J57/要介護認定者数!J56</f>
        <v>3.484375</v>
      </c>
      <c r="V57" s="27">
        <f>K57/要介護認定者数!K56</f>
        <v>1.0370942812982999</v>
      </c>
    </row>
    <row r="58" spans="2:22" ht="19.5" customHeight="1" x14ac:dyDescent="0.15">
      <c r="B58" s="83" t="s">
        <v>162</v>
      </c>
      <c r="C58" s="113" t="s">
        <v>6</v>
      </c>
      <c r="D58" s="98">
        <v>0</v>
      </c>
      <c r="E58" s="98">
        <v>0</v>
      </c>
      <c r="F58" s="98">
        <v>1</v>
      </c>
      <c r="G58" s="98">
        <v>46</v>
      </c>
      <c r="H58" s="98">
        <v>179</v>
      </c>
      <c r="I58" s="98">
        <v>496</v>
      </c>
      <c r="J58" s="98">
        <v>765</v>
      </c>
      <c r="K58" s="99">
        <f t="shared" si="11"/>
        <v>1487</v>
      </c>
      <c r="M58" s="83" t="s">
        <v>162</v>
      </c>
      <c r="N58" s="113" t="s">
        <v>6</v>
      </c>
      <c r="O58" s="19"/>
      <c r="P58" s="19"/>
      <c r="Q58" s="14">
        <f>F58/要介護認定者数!F57</f>
        <v>5.208333333333333E-3</v>
      </c>
      <c r="R58" s="14">
        <f>G58/要介護認定者数!G57</f>
        <v>0.13690476190476192</v>
      </c>
      <c r="S58" s="14">
        <f>H58/要介護認定者数!H57</f>
        <v>0.56466876971608837</v>
      </c>
      <c r="T58" s="14">
        <f>I58/要介護認定者数!I57</f>
        <v>2.1106382978723404</v>
      </c>
      <c r="U58" s="14">
        <f>J58/要介護認定者数!J57</f>
        <v>4.9675324675324672</v>
      </c>
      <c r="V58" s="27">
        <f>K58/要介護認定者数!K57</f>
        <v>0.94233206590621044</v>
      </c>
    </row>
    <row r="59" spans="2:22" ht="19.5" customHeight="1" x14ac:dyDescent="0.15">
      <c r="B59" s="83" t="s">
        <v>162</v>
      </c>
      <c r="C59" s="113" t="s">
        <v>7</v>
      </c>
      <c r="D59" s="98">
        <v>0</v>
      </c>
      <c r="E59" s="98">
        <v>0</v>
      </c>
      <c r="F59" s="98">
        <v>1</v>
      </c>
      <c r="G59" s="98">
        <v>26</v>
      </c>
      <c r="H59" s="98">
        <v>112</v>
      </c>
      <c r="I59" s="98">
        <v>177</v>
      </c>
      <c r="J59" s="98">
        <v>279</v>
      </c>
      <c r="K59" s="99">
        <f t="shared" si="11"/>
        <v>595</v>
      </c>
      <c r="M59" s="83" t="s">
        <v>162</v>
      </c>
      <c r="N59" s="113" t="s">
        <v>7</v>
      </c>
      <c r="O59" s="19"/>
      <c r="P59" s="19"/>
      <c r="Q59" s="14">
        <f>F59/要介護認定者数!F58</f>
        <v>1.2658227848101266E-2</v>
      </c>
      <c r="R59" s="14">
        <f>G59/要介護認定者数!G58</f>
        <v>0.203125</v>
      </c>
      <c r="S59" s="14">
        <f>H59/要介護認定者数!H58</f>
        <v>1.0666666666666667</v>
      </c>
      <c r="T59" s="14">
        <f>I59/要介護認定者数!I58</f>
        <v>2.1071428571428572</v>
      </c>
      <c r="U59" s="14">
        <f>J59/要介護認定者数!J58</f>
        <v>6.2</v>
      </c>
      <c r="V59" s="27">
        <f>K59/要介護認定者数!K58</f>
        <v>1.1205273069679849</v>
      </c>
    </row>
    <row r="60" spans="2:22" ht="19.5" customHeight="1" x14ac:dyDescent="0.15">
      <c r="B60" s="83" t="s">
        <v>162</v>
      </c>
      <c r="C60" s="113" t="s">
        <v>8</v>
      </c>
      <c r="D60" s="98">
        <v>0</v>
      </c>
      <c r="E60" s="98">
        <v>2</v>
      </c>
      <c r="F60" s="98">
        <v>41</v>
      </c>
      <c r="G60" s="98">
        <v>179</v>
      </c>
      <c r="H60" s="98">
        <v>267</v>
      </c>
      <c r="I60" s="98">
        <v>381</v>
      </c>
      <c r="J60" s="98">
        <v>263</v>
      </c>
      <c r="K60" s="99">
        <f t="shared" si="11"/>
        <v>1133</v>
      </c>
      <c r="M60" s="83" t="s">
        <v>162</v>
      </c>
      <c r="N60" s="113" t="s">
        <v>8</v>
      </c>
      <c r="O60" s="19"/>
      <c r="P60" s="19"/>
      <c r="Q60" s="14">
        <f>F60/要介護認定者数!F59</f>
        <v>0.12462006079027356</v>
      </c>
      <c r="R60" s="14">
        <f>G60/要介護認定者数!G59</f>
        <v>0.57006369426751591</v>
      </c>
      <c r="S60" s="14">
        <f>H60/要介護認定者数!H59</f>
        <v>1.0037593984962405</v>
      </c>
      <c r="T60" s="14">
        <f>I60/要介護認定者数!I59</f>
        <v>1.6493506493506493</v>
      </c>
      <c r="U60" s="14">
        <f>J60/要介護認定者数!J59</f>
        <v>1.6858974358974359</v>
      </c>
      <c r="V60" s="27">
        <f>K60/要介護認定者数!K59</f>
        <v>0.66764879198585736</v>
      </c>
    </row>
    <row r="61" spans="2:22" ht="19.5" customHeight="1" x14ac:dyDescent="0.15">
      <c r="B61" s="83" t="s">
        <v>162</v>
      </c>
      <c r="C61" s="113" t="s">
        <v>9</v>
      </c>
      <c r="D61" s="98">
        <v>0</v>
      </c>
      <c r="E61" s="98">
        <v>6</v>
      </c>
      <c r="F61" s="98">
        <v>0</v>
      </c>
      <c r="G61" s="98">
        <v>124</v>
      </c>
      <c r="H61" s="98">
        <v>274</v>
      </c>
      <c r="I61" s="98">
        <v>477</v>
      </c>
      <c r="J61" s="98">
        <v>637</v>
      </c>
      <c r="K61" s="99">
        <f t="shared" si="11"/>
        <v>1518</v>
      </c>
      <c r="M61" s="83" t="s">
        <v>162</v>
      </c>
      <c r="N61" s="113" t="s">
        <v>9</v>
      </c>
      <c r="O61" s="19"/>
      <c r="P61" s="19"/>
      <c r="Q61" s="14">
        <f>F61/要介護認定者数!F60</f>
        <v>0</v>
      </c>
      <c r="R61" s="14">
        <f>G61/要介護認定者数!G60</f>
        <v>0.47692307692307695</v>
      </c>
      <c r="S61" s="14">
        <f>H61/要介護認定者数!H60</f>
        <v>1.2685185185185186</v>
      </c>
      <c r="T61" s="14">
        <f>I61/要介護認定者数!I60</f>
        <v>2.9085365853658538</v>
      </c>
      <c r="U61" s="14">
        <f>J61/要介護認定者数!J60</f>
        <v>4.5177304964539005</v>
      </c>
      <c r="V61" s="27">
        <f>K61/要介護認定者数!K60</f>
        <v>1.2745591939546599</v>
      </c>
    </row>
    <row r="62" spans="2:22" ht="19.5" customHeight="1" x14ac:dyDescent="0.15">
      <c r="B62" s="125" t="s">
        <v>160</v>
      </c>
      <c r="C62" s="114" t="s">
        <v>167</v>
      </c>
      <c r="D62" s="142">
        <f>SUM(D63:D67)</f>
        <v>43</v>
      </c>
      <c r="E62" s="142">
        <f t="shared" ref="E62:K62" si="12">SUM(E63:E67)</f>
        <v>73</v>
      </c>
      <c r="F62" s="142">
        <f t="shared" si="12"/>
        <v>79</v>
      </c>
      <c r="G62" s="142">
        <f t="shared" si="12"/>
        <v>626</v>
      </c>
      <c r="H62" s="142">
        <f t="shared" si="12"/>
        <v>1694</v>
      </c>
      <c r="I62" s="142">
        <f t="shared" si="12"/>
        <v>2822</v>
      </c>
      <c r="J62" s="142">
        <f t="shared" si="12"/>
        <v>5131</v>
      </c>
      <c r="K62" s="143">
        <f t="shared" si="12"/>
        <v>10468</v>
      </c>
      <c r="M62" s="125" t="s">
        <v>160</v>
      </c>
      <c r="N62" s="114" t="s">
        <v>167</v>
      </c>
      <c r="O62" s="19"/>
      <c r="P62" s="19"/>
      <c r="Q62" s="14">
        <f>F62/要介護認定者数!F61</f>
        <v>4.7362110311750596E-2</v>
      </c>
      <c r="R62" s="14">
        <f>G62/要介護認定者数!G61</f>
        <v>0.38194020744356316</v>
      </c>
      <c r="S62" s="14">
        <f>H62/要介護認定者数!H61</f>
        <v>1.4768962510897994</v>
      </c>
      <c r="T62" s="14">
        <f>I62/要介護認定者数!I61</f>
        <v>2.8023833167825223</v>
      </c>
      <c r="U62" s="14">
        <f>J62/要介護認定者数!J61</f>
        <v>5.9181084198385232</v>
      </c>
      <c r="V62" s="27">
        <f>K62/要介護認定者数!K61</f>
        <v>1.3008574624083509</v>
      </c>
    </row>
    <row r="63" spans="2:22" ht="19.5" customHeight="1" x14ac:dyDescent="0.15">
      <c r="B63" s="83" t="s">
        <v>162</v>
      </c>
      <c r="C63" s="113" t="s">
        <v>10</v>
      </c>
      <c r="D63" s="98">
        <v>0</v>
      </c>
      <c r="E63" s="98">
        <v>26</v>
      </c>
      <c r="F63" s="98">
        <v>54</v>
      </c>
      <c r="G63" s="98">
        <v>281</v>
      </c>
      <c r="H63" s="98">
        <v>741</v>
      </c>
      <c r="I63" s="98">
        <v>1179</v>
      </c>
      <c r="J63" s="98">
        <v>2006</v>
      </c>
      <c r="K63" s="99">
        <f t="shared" si="11"/>
        <v>4287</v>
      </c>
      <c r="M63" s="83" t="s">
        <v>162</v>
      </c>
      <c r="N63" s="113" t="s">
        <v>10</v>
      </c>
      <c r="O63" s="19"/>
      <c r="P63" s="19"/>
      <c r="Q63" s="14">
        <f>F63/要介護認定者数!F62</f>
        <v>8.1325301204819275E-2</v>
      </c>
      <c r="R63" s="14">
        <f>G63/要介護認定者数!G62</f>
        <v>0.51183970856102001</v>
      </c>
      <c r="S63" s="14">
        <f>H63/要介護認定者数!H62</f>
        <v>1.9707446808510638</v>
      </c>
      <c r="T63" s="14">
        <f>I63/要介護認定者数!I62</f>
        <v>3.4273255813953489</v>
      </c>
      <c r="U63" s="14">
        <f>J63/要介護認定者数!J62</f>
        <v>5.797687861271676</v>
      </c>
      <c r="V63" s="27">
        <f>K63/要介護認定者数!K62</f>
        <v>1.4473328831870358</v>
      </c>
    </row>
    <row r="64" spans="2:22" ht="19.5" customHeight="1" x14ac:dyDescent="0.15">
      <c r="B64" s="83" t="s">
        <v>162</v>
      </c>
      <c r="C64" s="113" t="s">
        <v>11</v>
      </c>
      <c r="D64" s="98">
        <v>0</v>
      </c>
      <c r="E64" s="98">
        <v>0</v>
      </c>
      <c r="F64" s="98">
        <v>0</v>
      </c>
      <c r="G64" s="98">
        <v>240</v>
      </c>
      <c r="H64" s="98">
        <v>450</v>
      </c>
      <c r="I64" s="98">
        <v>477</v>
      </c>
      <c r="J64" s="98">
        <v>1724</v>
      </c>
      <c r="K64" s="99">
        <f t="shared" si="11"/>
        <v>2891</v>
      </c>
      <c r="M64" s="83" t="s">
        <v>162</v>
      </c>
      <c r="N64" s="113" t="s">
        <v>11</v>
      </c>
      <c r="O64" s="19"/>
      <c r="P64" s="19"/>
      <c r="Q64" s="14">
        <f>F64/要介護認定者数!F63</f>
        <v>0</v>
      </c>
      <c r="R64" s="14">
        <f>G64/要介護認定者数!G63</f>
        <v>0.53691275167785235</v>
      </c>
      <c r="S64" s="14">
        <f>H64/要介護認定者数!H63</f>
        <v>1.3803680981595092</v>
      </c>
      <c r="T64" s="14">
        <f>I64/要介護認定者数!I63</f>
        <v>1.8068181818181819</v>
      </c>
      <c r="U64" s="14">
        <f>J64/要介護認定者数!J63</f>
        <v>7.036734693877551</v>
      </c>
      <c r="V64" s="27">
        <f>K64/要介護認定者数!K63</f>
        <v>1.2724471830985915</v>
      </c>
    </row>
    <row r="65" spans="2:22" ht="19.5" customHeight="1" x14ac:dyDescent="0.15">
      <c r="B65" s="83" t="s">
        <v>162</v>
      </c>
      <c r="C65" s="113" t="s">
        <v>12</v>
      </c>
      <c r="D65" s="98">
        <v>43</v>
      </c>
      <c r="E65" s="98">
        <v>47</v>
      </c>
      <c r="F65" s="98">
        <v>0</v>
      </c>
      <c r="G65" s="98">
        <v>35</v>
      </c>
      <c r="H65" s="98">
        <v>149</v>
      </c>
      <c r="I65" s="98">
        <v>347</v>
      </c>
      <c r="J65" s="98">
        <v>112</v>
      </c>
      <c r="K65" s="99">
        <f t="shared" si="11"/>
        <v>733</v>
      </c>
      <c r="M65" s="83" t="s">
        <v>162</v>
      </c>
      <c r="N65" s="113" t="s">
        <v>12</v>
      </c>
      <c r="O65" s="19"/>
      <c r="P65" s="19"/>
      <c r="Q65" s="14">
        <f>F65/要介護認定者数!F64</f>
        <v>0</v>
      </c>
      <c r="R65" s="14">
        <f>G65/要介護認定者数!G64</f>
        <v>0.18716577540106952</v>
      </c>
      <c r="S65" s="14">
        <f>H65/要介護認定者数!H64</f>
        <v>1.1119402985074627</v>
      </c>
      <c r="T65" s="14">
        <f>I65/要介護認定者数!I64</f>
        <v>2.7983870967741935</v>
      </c>
      <c r="U65" s="14">
        <f>J65/要介護認定者数!J64</f>
        <v>1.1546391752577319</v>
      </c>
      <c r="V65" s="27">
        <f>K65/要介護認定者数!K64</f>
        <v>0.7941495124593716</v>
      </c>
    </row>
    <row r="66" spans="2:22" ht="19.5" customHeight="1" x14ac:dyDescent="0.15">
      <c r="B66" s="83" t="s">
        <v>162</v>
      </c>
      <c r="C66" s="113" t="s">
        <v>13</v>
      </c>
      <c r="D66" s="98">
        <v>0</v>
      </c>
      <c r="E66" s="98">
        <v>0</v>
      </c>
      <c r="F66" s="98">
        <v>2</v>
      </c>
      <c r="G66" s="98">
        <v>58</v>
      </c>
      <c r="H66" s="98">
        <v>170</v>
      </c>
      <c r="I66" s="98">
        <v>572</v>
      </c>
      <c r="J66" s="98">
        <v>381</v>
      </c>
      <c r="K66" s="99">
        <f t="shared" si="11"/>
        <v>1183</v>
      </c>
      <c r="M66" s="83" t="s">
        <v>162</v>
      </c>
      <c r="N66" s="113" t="s">
        <v>13</v>
      </c>
      <c r="O66" s="19"/>
      <c r="P66" s="19"/>
      <c r="Q66" s="14">
        <f>F66/要介護認定者数!F65</f>
        <v>1.3793103448275862E-2</v>
      </c>
      <c r="R66" s="14">
        <f>G66/要介護認定者数!G65</f>
        <v>0.25</v>
      </c>
      <c r="S66" s="14">
        <f>H66/要介護認定者数!H65</f>
        <v>1.0691823899371069</v>
      </c>
      <c r="T66" s="14">
        <f>I66/要介護認定者数!I65</f>
        <v>4.612903225806452</v>
      </c>
      <c r="U66" s="14">
        <f>J66/要介護認定者数!J65</f>
        <v>4.096774193548387</v>
      </c>
      <c r="V66" s="27">
        <f>K66/要介護認定者数!K65</f>
        <v>1.3473804100227791</v>
      </c>
    </row>
    <row r="67" spans="2:22" ht="19.5" customHeight="1" x14ac:dyDescent="0.15">
      <c r="B67" s="83" t="s">
        <v>162</v>
      </c>
      <c r="C67" s="113" t="s">
        <v>14</v>
      </c>
      <c r="D67" s="98">
        <v>0</v>
      </c>
      <c r="E67" s="98">
        <v>0</v>
      </c>
      <c r="F67" s="98">
        <v>23</v>
      </c>
      <c r="G67" s="98">
        <v>12</v>
      </c>
      <c r="H67" s="98">
        <v>184</v>
      </c>
      <c r="I67" s="98">
        <v>247</v>
      </c>
      <c r="J67" s="98">
        <v>908</v>
      </c>
      <c r="K67" s="99">
        <f t="shared" si="11"/>
        <v>1374</v>
      </c>
      <c r="M67" s="83" t="s">
        <v>162</v>
      </c>
      <c r="N67" s="113" t="s">
        <v>14</v>
      </c>
      <c r="O67" s="19"/>
      <c r="P67" s="19"/>
      <c r="Q67" s="14">
        <f>F67/要介護認定者数!F66</f>
        <v>0.11165048543689321</v>
      </c>
      <c r="R67" s="14">
        <f>G67/要介護認定者数!G66</f>
        <v>5.3571428571428568E-2</v>
      </c>
      <c r="S67" s="14">
        <f>H67/要介護認定者数!H66</f>
        <v>1.2105263157894737</v>
      </c>
      <c r="T67" s="14">
        <f>I67/要介護認定者数!I66</f>
        <v>1.6357615894039734</v>
      </c>
      <c r="U67" s="14">
        <f>J67/要介護認定者数!J66</f>
        <v>10.55813953488372</v>
      </c>
      <c r="V67" s="27">
        <f>K67/要介護認定者数!K66</f>
        <v>1.3577075098814229</v>
      </c>
    </row>
    <row r="68" spans="2:22" ht="19.5" customHeight="1" x14ac:dyDescent="0.15">
      <c r="B68" s="125" t="s">
        <v>160</v>
      </c>
      <c r="C68" s="114" t="s">
        <v>168</v>
      </c>
      <c r="D68" s="142">
        <f>SUM(D69:D72)</f>
        <v>0</v>
      </c>
      <c r="E68" s="142">
        <f t="shared" ref="E68:K68" si="13">SUM(E69:E72)</f>
        <v>20</v>
      </c>
      <c r="F68" s="142">
        <f t="shared" si="13"/>
        <v>114</v>
      </c>
      <c r="G68" s="142">
        <f t="shared" si="13"/>
        <v>396</v>
      </c>
      <c r="H68" s="142">
        <f t="shared" si="13"/>
        <v>739</v>
      </c>
      <c r="I68" s="142">
        <f t="shared" si="13"/>
        <v>1612</v>
      </c>
      <c r="J68" s="142">
        <f t="shared" si="13"/>
        <v>2692</v>
      </c>
      <c r="K68" s="143">
        <f t="shared" si="13"/>
        <v>5573</v>
      </c>
      <c r="M68" s="125" t="s">
        <v>160</v>
      </c>
      <c r="N68" s="114" t="s">
        <v>168</v>
      </c>
      <c r="O68" s="19"/>
      <c r="P68" s="19"/>
      <c r="Q68" s="14">
        <f>F68/要介護認定者数!F67</f>
        <v>7.8350515463917525E-2</v>
      </c>
      <c r="R68" s="14">
        <f>G68/要介護認定者数!G67</f>
        <v>0.2643524699599466</v>
      </c>
      <c r="S68" s="14">
        <f>H68/要介護認定者数!H67</f>
        <v>0.66456834532374098</v>
      </c>
      <c r="T68" s="14">
        <f>I68/要介護認定者数!I67</f>
        <v>1.6809176225234619</v>
      </c>
      <c r="U68" s="14">
        <f>J68/要介護認定者数!J67</f>
        <v>3.9241982507288631</v>
      </c>
      <c r="V68" s="27">
        <f>K68/要介護認定者数!K67</f>
        <v>0.7240483305183838</v>
      </c>
    </row>
    <row r="69" spans="2:22" ht="19.5" customHeight="1" x14ac:dyDescent="0.15">
      <c r="B69" s="83" t="s">
        <v>162</v>
      </c>
      <c r="C69" s="113" t="s">
        <v>15</v>
      </c>
      <c r="D69" s="98">
        <v>0</v>
      </c>
      <c r="E69" s="98">
        <v>0</v>
      </c>
      <c r="F69" s="98">
        <v>80</v>
      </c>
      <c r="G69" s="98">
        <v>121</v>
      </c>
      <c r="H69" s="98">
        <v>169</v>
      </c>
      <c r="I69" s="98">
        <v>629</v>
      </c>
      <c r="J69" s="98">
        <v>1009</v>
      </c>
      <c r="K69" s="99">
        <f t="shared" si="11"/>
        <v>2008</v>
      </c>
      <c r="M69" s="83" t="s">
        <v>162</v>
      </c>
      <c r="N69" s="113" t="s">
        <v>15</v>
      </c>
      <c r="O69" s="19"/>
      <c r="P69" s="19"/>
      <c r="Q69" s="14">
        <f>F69/要介護認定者数!F68</f>
        <v>0.13400335008375208</v>
      </c>
      <c r="R69" s="14">
        <f>G69/要介護認定者数!G68</f>
        <v>0.23404255319148937</v>
      </c>
      <c r="S69" s="14">
        <f>H69/要介護認定者数!H68</f>
        <v>0.46174863387978143</v>
      </c>
      <c r="T69" s="14">
        <f>I69/要介護認定者数!I68</f>
        <v>1.7768361581920904</v>
      </c>
      <c r="U69" s="14">
        <f>J69/要介護認定者数!J68</f>
        <v>4.186721991701245</v>
      </c>
      <c r="V69" s="27">
        <f>K69/要介護認定者数!K68</f>
        <v>0.67382550335570468</v>
      </c>
    </row>
    <row r="70" spans="2:22" ht="19.5" customHeight="1" x14ac:dyDescent="0.15">
      <c r="B70" s="83" t="s">
        <v>162</v>
      </c>
      <c r="C70" s="113" t="s">
        <v>16</v>
      </c>
      <c r="D70" s="98">
        <v>0</v>
      </c>
      <c r="E70" s="98">
        <v>20</v>
      </c>
      <c r="F70" s="98">
        <v>28</v>
      </c>
      <c r="G70" s="98">
        <v>195</v>
      </c>
      <c r="H70" s="98">
        <v>286</v>
      </c>
      <c r="I70" s="98">
        <v>435</v>
      </c>
      <c r="J70" s="98">
        <v>530</v>
      </c>
      <c r="K70" s="99">
        <f t="shared" si="11"/>
        <v>1494</v>
      </c>
      <c r="M70" s="83" t="s">
        <v>162</v>
      </c>
      <c r="N70" s="113" t="s">
        <v>16</v>
      </c>
      <c r="O70" s="19"/>
      <c r="P70" s="19"/>
      <c r="Q70" s="14">
        <f>F70/要介護認定者数!F69</f>
        <v>7.9772079772079771E-2</v>
      </c>
      <c r="R70" s="14">
        <f>G70/要介護認定者数!G69</f>
        <v>0.48872180451127817</v>
      </c>
      <c r="S70" s="14">
        <f>H70/要介護認定者数!H69</f>
        <v>0.92258064516129035</v>
      </c>
      <c r="T70" s="14">
        <f>I70/要介護認定者数!I69</f>
        <v>1.7901234567901234</v>
      </c>
      <c r="U70" s="14">
        <f>J70/要介護認定者数!J69</f>
        <v>3.2716049382716048</v>
      </c>
      <c r="V70" s="27">
        <f>K70/要介護認定者数!K69</f>
        <v>0.77529839128178513</v>
      </c>
    </row>
    <row r="71" spans="2:22" ht="19.5" customHeight="1" x14ac:dyDescent="0.15">
      <c r="B71" s="83" t="s">
        <v>162</v>
      </c>
      <c r="C71" s="113" t="s">
        <v>17</v>
      </c>
      <c r="D71" s="98">
        <v>0</v>
      </c>
      <c r="E71" s="98">
        <v>0</v>
      </c>
      <c r="F71" s="98">
        <v>6</v>
      </c>
      <c r="G71" s="98">
        <v>66</v>
      </c>
      <c r="H71" s="98">
        <v>202</v>
      </c>
      <c r="I71" s="98">
        <v>138</v>
      </c>
      <c r="J71" s="98">
        <v>901</v>
      </c>
      <c r="K71" s="99">
        <f t="shared" si="11"/>
        <v>1313</v>
      </c>
      <c r="M71" s="83" t="s">
        <v>162</v>
      </c>
      <c r="N71" s="113" t="s">
        <v>17</v>
      </c>
      <c r="O71" s="19"/>
      <c r="P71" s="19"/>
      <c r="Q71" s="14">
        <f>F71/要介護認定者数!F70</f>
        <v>1.7543859649122806E-2</v>
      </c>
      <c r="R71" s="14">
        <f>G71/要介護認定者数!G70</f>
        <v>0.16879795396419436</v>
      </c>
      <c r="S71" s="14">
        <f>H71/要介護認定者数!H70</f>
        <v>0.69415807560137455</v>
      </c>
      <c r="T71" s="14">
        <f>I71/要介護認定者数!I70</f>
        <v>0.59740259740259738</v>
      </c>
      <c r="U71" s="14">
        <f>J71/要介護認定者数!J70</f>
        <v>5.3952095808383236</v>
      </c>
      <c r="V71" s="27">
        <f>K71/要介護認定者数!K70</f>
        <v>0.6888772298006296</v>
      </c>
    </row>
    <row r="72" spans="2:22" ht="19.5" customHeight="1" x14ac:dyDescent="0.15">
      <c r="B72" s="83" t="s">
        <v>162</v>
      </c>
      <c r="C72" s="113" t="s">
        <v>18</v>
      </c>
      <c r="D72" s="98">
        <v>0</v>
      </c>
      <c r="E72" s="98">
        <v>0</v>
      </c>
      <c r="F72" s="98">
        <v>0</v>
      </c>
      <c r="G72" s="98">
        <v>14</v>
      </c>
      <c r="H72" s="98">
        <v>82</v>
      </c>
      <c r="I72" s="98">
        <v>410</v>
      </c>
      <c r="J72" s="98">
        <v>252</v>
      </c>
      <c r="K72" s="99">
        <f t="shared" si="11"/>
        <v>758</v>
      </c>
      <c r="M72" s="83" t="s">
        <v>162</v>
      </c>
      <c r="N72" s="113" t="s">
        <v>18</v>
      </c>
      <c r="O72" s="19"/>
      <c r="P72" s="19"/>
      <c r="Q72" s="14">
        <f>F72/要介護認定者数!F71</f>
        <v>0</v>
      </c>
      <c r="R72" s="14">
        <f>G72/要介護認定者数!G71</f>
        <v>7.3298429319371722E-2</v>
      </c>
      <c r="S72" s="14">
        <f>H72/要介護認定者数!H71</f>
        <v>0.56551724137931036</v>
      </c>
      <c r="T72" s="14">
        <f>I72/要介護認定者数!I71</f>
        <v>3.1297709923664123</v>
      </c>
      <c r="U72" s="14">
        <f>J72/要介護認定者数!J71</f>
        <v>2.1724137931034484</v>
      </c>
      <c r="V72" s="27">
        <f>K72/要介護認定者数!K71</f>
        <v>0.85746606334841624</v>
      </c>
    </row>
    <row r="73" spans="2:22" ht="19.5" customHeight="1" x14ac:dyDescent="0.15">
      <c r="B73" s="125" t="s">
        <v>160</v>
      </c>
      <c r="C73" s="114" t="s">
        <v>169</v>
      </c>
      <c r="D73" s="142">
        <f>SUM(D74:D77)</f>
        <v>0</v>
      </c>
      <c r="E73" s="142">
        <f t="shared" ref="E73:K73" si="14">SUM(E74:E77)</f>
        <v>0</v>
      </c>
      <c r="F73" s="142">
        <f t="shared" si="14"/>
        <v>63</v>
      </c>
      <c r="G73" s="142">
        <f t="shared" si="14"/>
        <v>325</v>
      </c>
      <c r="H73" s="142">
        <f t="shared" si="14"/>
        <v>217</v>
      </c>
      <c r="I73" s="142">
        <f t="shared" si="14"/>
        <v>944</v>
      </c>
      <c r="J73" s="142">
        <f t="shared" si="14"/>
        <v>2009</v>
      </c>
      <c r="K73" s="143">
        <f t="shared" si="14"/>
        <v>3558</v>
      </c>
      <c r="M73" s="125" t="s">
        <v>160</v>
      </c>
      <c r="N73" s="114" t="s">
        <v>169</v>
      </c>
      <c r="O73" s="19"/>
      <c r="P73" s="19"/>
      <c r="Q73" s="14">
        <f>F73/要介護認定者数!F72</f>
        <v>9.5599393019726864E-2</v>
      </c>
      <c r="R73" s="14">
        <f>G73/要介護認定者数!G72</f>
        <v>0.46695402298850575</v>
      </c>
      <c r="S73" s="14">
        <f>H73/要介護認定者数!H72</f>
        <v>0.40485074626865669</v>
      </c>
      <c r="T73" s="14">
        <f>I73/要介護認定者数!I72</f>
        <v>2.1357466063348416</v>
      </c>
      <c r="U73" s="14">
        <f>J73/要介護認定者数!J72</f>
        <v>5.8401162790697674</v>
      </c>
      <c r="V73" s="27">
        <f>K73/要介護認定者数!K72</f>
        <v>1.0639952153110048</v>
      </c>
    </row>
    <row r="74" spans="2:22" ht="19.5" customHeight="1" x14ac:dyDescent="0.15">
      <c r="B74" s="83" t="s">
        <v>162</v>
      </c>
      <c r="C74" s="113" t="s">
        <v>19</v>
      </c>
      <c r="D74" s="98">
        <v>0</v>
      </c>
      <c r="E74" s="98">
        <v>0</v>
      </c>
      <c r="F74" s="98">
        <v>0</v>
      </c>
      <c r="G74" s="98">
        <v>43</v>
      </c>
      <c r="H74" s="98">
        <v>122</v>
      </c>
      <c r="I74" s="98">
        <v>338</v>
      </c>
      <c r="J74" s="98">
        <v>498</v>
      </c>
      <c r="K74" s="99">
        <f t="shared" si="11"/>
        <v>1001</v>
      </c>
      <c r="M74" s="83" t="s">
        <v>162</v>
      </c>
      <c r="N74" s="113" t="s">
        <v>19</v>
      </c>
      <c r="O74" s="19"/>
      <c r="P74" s="19"/>
      <c r="Q74" s="14">
        <f>F74/要介護認定者数!F73</f>
        <v>0</v>
      </c>
      <c r="R74" s="14">
        <f>G74/要介護認定者数!G73</f>
        <v>0.19111111111111112</v>
      </c>
      <c r="S74" s="14">
        <f>H74/要介護認定者数!H73</f>
        <v>0.60098522167487689</v>
      </c>
      <c r="T74" s="14">
        <f>I74/要介護認定者数!I73</f>
        <v>2.0119047619047619</v>
      </c>
      <c r="U74" s="14">
        <f>J74/要介護認定者数!J73</f>
        <v>4.4864864864864868</v>
      </c>
      <c r="V74" s="27">
        <f>K74/要介護認定者数!K73</f>
        <v>0.88427561837455826</v>
      </c>
    </row>
    <row r="75" spans="2:22" ht="19.5" customHeight="1" x14ac:dyDescent="0.15">
      <c r="B75" s="83" t="s">
        <v>162</v>
      </c>
      <c r="C75" s="113" t="s">
        <v>20</v>
      </c>
      <c r="D75" s="98">
        <v>0</v>
      </c>
      <c r="E75" s="98">
        <v>0</v>
      </c>
      <c r="F75" s="98">
        <v>19</v>
      </c>
      <c r="G75" s="98">
        <v>120</v>
      </c>
      <c r="H75" s="98">
        <v>77</v>
      </c>
      <c r="I75" s="98">
        <v>167</v>
      </c>
      <c r="J75" s="98">
        <v>340</v>
      </c>
      <c r="K75" s="99">
        <f t="shared" si="11"/>
        <v>723</v>
      </c>
      <c r="M75" s="83" t="s">
        <v>162</v>
      </c>
      <c r="N75" s="113" t="s">
        <v>20</v>
      </c>
      <c r="O75" s="19"/>
      <c r="P75" s="19"/>
      <c r="Q75" s="14">
        <f>F75/要介護認定者数!F74</f>
        <v>0.17924528301886791</v>
      </c>
      <c r="R75" s="14">
        <f>G75/要介護認定者数!G74</f>
        <v>0.967741935483871</v>
      </c>
      <c r="S75" s="14">
        <f>H75/要介護認定者数!H74</f>
        <v>0.85555555555555551</v>
      </c>
      <c r="T75" s="14">
        <f>I75/要介護認定者数!I74</f>
        <v>2.0617283950617282</v>
      </c>
      <c r="U75" s="14">
        <f>J75/要介護認定者数!J74</f>
        <v>6.9387755102040813</v>
      </c>
      <c r="V75" s="27">
        <f>K75/要介護認定者数!K74</f>
        <v>1.3266055045871559</v>
      </c>
    </row>
    <row r="76" spans="2:22" ht="19.5" customHeight="1" x14ac:dyDescent="0.15">
      <c r="B76" s="83" t="s">
        <v>162</v>
      </c>
      <c r="C76" s="113" t="s">
        <v>114</v>
      </c>
      <c r="D76" s="98">
        <v>0</v>
      </c>
      <c r="E76" s="98">
        <v>0</v>
      </c>
      <c r="F76" s="98">
        <v>44</v>
      </c>
      <c r="G76" s="98">
        <v>108</v>
      </c>
      <c r="H76" s="98">
        <v>8</v>
      </c>
      <c r="I76" s="98">
        <v>322</v>
      </c>
      <c r="J76" s="98">
        <v>1018</v>
      </c>
      <c r="K76" s="99">
        <f t="shared" si="11"/>
        <v>1500</v>
      </c>
      <c r="M76" s="83" t="s">
        <v>162</v>
      </c>
      <c r="N76" s="113" t="s">
        <v>114</v>
      </c>
      <c r="O76" s="19"/>
      <c r="P76" s="19"/>
      <c r="Q76" s="14">
        <f>F76/要介護認定者数!F75</f>
        <v>0.15224913494809689</v>
      </c>
      <c r="R76" s="14">
        <f>G76/要介護認定者数!G75</f>
        <v>0.36860068259385664</v>
      </c>
      <c r="S76" s="14">
        <f>H76/要介護認定者数!H75</f>
        <v>4.2780748663101602E-2</v>
      </c>
      <c r="T76" s="14">
        <f>I76/要介護認定者数!I75</f>
        <v>2.0509554140127388</v>
      </c>
      <c r="U76" s="14">
        <f>J76/要介護認定者数!J75</f>
        <v>6.925170068027211</v>
      </c>
      <c r="V76" s="27">
        <f>K76/要介護認定者数!K75</f>
        <v>1.1070110701107012</v>
      </c>
    </row>
    <row r="77" spans="2:22" ht="19.5" customHeight="1" x14ac:dyDescent="0.15">
      <c r="B77" s="83" t="s">
        <v>162</v>
      </c>
      <c r="C77" s="113" t="s">
        <v>22</v>
      </c>
      <c r="D77" s="98">
        <v>0</v>
      </c>
      <c r="E77" s="98">
        <v>0</v>
      </c>
      <c r="F77" s="98">
        <v>0</v>
      </c>
      <c r="G77" s="98">
        <v>54</v>
      </c>
      <c r="H77" s="98">
        <v>10</v>
      </c>
      <c r="I77" s="98">
        <v>117</v>
      </c>
      <c r="J77" s="98">
        <v>153</v>
      </c>
      <c r="K77" s="99">
        <f t="shared" si="11"/>
        <v>334</v>
      </c>
      <c r="M77" s="83" t="s">
        <v>162</v>
      </c>
      <c r="N77" s="113" t="s">
        <v>22</v>
      </c>
      <c r="O77" s="19"/>
      <c r="P77" s="19"/>
      <c r="Q77" s="14">
        <f>F77/要介護認定者数!F76</f>
        <v>0</v>
      </c>
      <c r="R77" s="14">
        <f>G77/要介護認定者数!G76</f>
        <v>1</v>
      </c>
      <c r="S77" s="14">
        <f>H77/要介護認定者数!H76</f>
        <v>0.17857142857142858</v>
      </c>
      <c r="T77" s="14">
        <f>I77/要介護認定者数!I76</f>
        <v>3.25</v>
      </c>
      <c r="U77" s="14">
        <f>J77/要介護認定者数!J76</f>
        <v>4.1351351351351351</v>
      </c>
      <c r="V77" s="27">
        <f>K77/要介護認定者数!K76</f>
        <v>1.0705128205128205</v>
      </c>
    </row>
    <row r="78" spans="2:22" ht="19.5" customHeight="1" x14ac:dyDescent="0.15">
      <c r="B78" s="125" t="s">
        <v>160</v>
      </c>
      <c r="C78" s="114" t="s">
        <v>170</v>
      </c>
      <c r="D78" s="142">
        <f>SUM(D79:D83)</f>
        <v>0</v>
      </c>
      <c r="E78" s="142">
        <f t="shared" ref="E78:K78" si="15">SUM(E79:E83)</f>
        <v>118</v>
      </c>
      <c r="F78" s="142">
        <f t="shared" si="15"/>
        <v>615</v>
      </c>
      <c r="G78" s="142">
        <f t="shared" si="15"/>
        <v>1092</v>
      </c>
      <c r="H78" s="142">
        <f t="shared" si="15"/>
        <v>2549</v>
      </c>
      <c r="I78" s="142">
        <f t="shared" si="15"/>
        <v>5211</v>
      </c>
      <c r="J78" s="142">
        <f t="shared" si="15"/>
        <v>7529</v>
      </c>
      <c r="K78" s="143">
        <f t="shared" si="15"/>
        <v>17114</v>
      </c>
      <c r="M78" s="125" t="s">
        <v>160</v>
      </c>
      <c r="N78" s="114" t="s">
        <v>170</v>
      </c>
      <c r="O78" s="19"/>
      <c r="P78" s="19"/>
      <c r="Q78" s="14">
        <f>F78/要介護認定者数!F77</f>
        <v>0.22090517241379309</v>
      </c>
      <c r="R78" s="14">
        <f>G78/要介護認定者数!G77</f>
        <v>0.54274353876739567</v>
      </c>
      <c r="S78" s="14">
        <f>H78/要介護認定者数!H77</f>
        <v>1.5571166768478926</v>
      </c>
      <c r="T78" s="14">
        <f>I78/要介護認定者数!I77</f>
        <v>3.0103986135181975</v>
      </c>
      <c r="U78" s="14">
        <f>J78/要介護認定者数!J77</f>
        <v>6.0619967793880836</v>
      </c>
      <c r="V78" s="27">
        <f>K78/要介護認定者数!K77</f>
        <v>1.4408149520121232</v>
      </c>
    </row>
    <row r="79" spans="2:22" ht="19.5" customHeight="1" x14ac:dyDescent="0.15">
      <c r="B79" s="83" t="s">
        <v>162</v>
      </c>
      <c r="C79" s="113" t="s">
        <v>23</v>
      </c>
      <c r="D79" s="98">
        <v>0</v>
      </c>
      <c r="E79" s="98">
        <v>66</v>
      </c>
      <c r="F79" s="98">
        <v>362</v>
      </c>
      <c r="G79" s="98">
        <v>619</v>
      </c>
      <c r="H79" s="98">
        <v>1307</v>
      </c>
      <c r="I79" s="98">
        <v>2659</v>
      </c>
      <c r="J79" s="98">
        <v>3704</v>
      </c>
      <c r="K79" s="99">
        <f t="shared" si="11"/>
        <v>8717</v>
      </c>
      <c r="M79" s="83" t="s">
        <v>162</v>
      </c>
      <c r="N79" s="113" t="s">
        <v>23</v>
      </c>
      <c r="O79" s="19"/>
      <c r="P79" s="19"/>
      <c r="Q79" s="14">
        <f>F79/要介護認定者数!F78</f>
        <v>0.18640576725025745</v>
      </c>
      <c r="R79" s="14">
        <f>G79/要介護認定者数!G78</f>
        <v>0.53919860627177696</v>
      </c>
      <c r="S79" s="14">
        <f>H79/要介護認定者数!H78</f>
        <v>1.4008574490889603</v>
      </c>
      <c r="T79" s="14">
        <f>I79/要介護認定者数!I78</f>
        <v>2.5323809523809522</v>
      </c>
      <c r="U79" s="14">
        <f>J79/要介護認定者数!J78</f>
        <v>4.971812080536913</v>
      </c>
      <c r="V79" s="27">
        <f>K79/要介護認定者数!K78</f>
        <v>1.1675596035360301</v>
      </c>
    </row>
    <row r="80" spans="2:22" ht="19.5" customHeight="1" x14ac:dyDescent="0.15">
      <c r="B80" s="83" t="s">
        <v>162</v>
      </c>
      <c r="C80" s="113" t="s">
        <v>24</v>
      </c>
      <c r="D80" s="98">
        <v>0</v>
      </c>
      <c r="E80" s="98">
        <v>0</v>
      </c>
      <c r="F80" s="98">
        <v>0</v>
      </c>
      <c r="G80" s="98">
        <v>36</v>
      </c>
      <c r="H80" s="98">
        <v>160</v>
      </c>
      <c r="I80" s="98">
        <v>394</v>
      </c>
      <c r="J80" s="98">
        <v>421</v>
      </c>
      <c r="K80" s="99">
        <f t="shared" si="11"/>
        <v>1011</v>
      </c>
      <c r="M80" s="83" t="s">
        <v>162</v>
      </c>
      <c r="N80" s="113" t="s">
        <v>24</v>
      </c>
      <c r="O80" s="19"/>
      <c r="P80" s="19"/>
      <c r="Q80" s="14">
        <f>F80/要介護認定者数!F79</f>
        <v>0</v>
      </c>
      <c r="R80" s="14">
        <f>G80/要介護認定者数!G79</f>
        <v>0.37113402061855671</v>
      </c>
      <c r="S80" s="14">
        <f>H80/要介護認定者数!H79</f>
        <v>2.0779220779220777</v>
      </c>
      <c r="T80" s="14">
        <f>I80/要介護認定者数!I79</f>
        <v>6.4590163934426226</v>
      </c>
      <c r="U80" s="14">
        <f>J80/要介護認定者数!J79</f>
        <v>8.0961538461538467</v>
      </c>
      <c r="V80" s="27">
        <f>K80/要介護認定者数!K79</f>
        <v>2.3732394366197185</v>
      </c>
    </row>
    <row r="81" spans="2:24" ht="19.5" customHeight="1" x14ac:dyDescent="0.15">
      <c r="B81" s="83" t="s">
        <v>162</v>
      </c>
      <c r="C81" s="113" t="s">
        <v>25</v>
      </c>
      <c r="D81" s="98">
        <v>0</v>
      </c>
      <c r="E81" s="98">
        <v>0</v>
      </c>
      <c r="F81" s="98">
        <v>108</v>
      </c>
      <c r="G81" s="98">
        <v>363</v>
      </c>
      <c r="H81" s="98">
        <v>768</v>
      </c>
      <c r="I81" s="98">
        <v>1274</v>
      </c>
      <c r="J81" s="98">
        <v>1462</v>
      </c>
      <c r="K81" s="99">
        <f t="shared" si="11"/>
        <v>3975</v>
      </c>
      <c r="M81" s="83" t="s">
        <v>162</v>
      </c>
      <c r="N81" s="113" t="s">
        <v>25</v>
      </c>
      <c r="O81" s="19"/>
      <c r="P81" s="19"/>
      <c r="Q81" s="14">
        <f>F81/要介護認定者数!F80</f>
        <v>0.38989169675090252</v>
      </c>
      <c r="R81" s="14">
        <f>G81/要介護認定者数!G80</f>
        <v>0.85411764705882354</v>
      </c>
      <c r="S81" s="14">
        <f>H81/要介護認定者数!H80</f>
        <v>2.3414634146341462</v>
      </c>
      <c r="T81" s="14">
        <f>I81/要介護認定者数!I80</f>
        <v>5.0960000000000001</v>
      </c>
      <c r="U81" s="14">
        <f>J81/要介護認定者数!J80</f>
        <v>7.614583333333333</v>
      </c>
      <c r="V81" s="27">
        <f>K81/要介護認定者数!K80</f>
        <v>2.4597772277227721</v>
      </c>
    </row>
    <row r="82" spans="2:24" ht="19.5" customHeight="1" x14ac:dyDescent="0.15">
      <c r="B82" s="83" t="s">
        <v>162</v>
      </c>
      <c r="C82" s="113" t="s">
        <v>26</v>
      </c>
      <c r="D82" s="98">
        <v>0</v>
      </c>
      <c r="E82" s="98">
        <v>0</v>
      </c>
      <c r="F82" s="98">
        <v>46</v>
      </c>
      <c r="G82" s="98">
        <v>49</v>
      </c>
      <c r="H82" s="98">
        <v>176</v>
      </c>
      <c r="I82" s="98">
        <v>592</v>
      </c>
      <c r="J82" s="98">
        <v>1081</v>
      </c>
      <c r="K82" s="99">
        <f t="shared" si="11"/>
        <v>1944</v>
      </c>
      <c r="M82" s="83" t="s">
        <v>162</v>
      </c>
      <c r="N82" s="113" t="s">
        <v>26</v>
      </c>
      <c r="O82" s="19"/>
      <c r="P82" s="19"/>
      <c r="Q82" s="14">
        <f>F82/要介護認定者数!F81</f>
        <v>0.25</v>
      </c>
      <c r="R82" s="14">
        <f>G82/要介護認定者数!G81</f>
        <v>0.28000000000000003</v>
      </c>
      <c r="S82" s="14">
        <f>H82/要介護認定者数!H81</f>
        <v>1.2222222222222223</v>
      </c>
      <c r="T82" s="14">
        <f>I82/要介護認定者数!I81</f>
        <v>4.0827586206896553</v>
      </c>
      <c r="U82" s="14">
        <f>J82/要介護認定者数!J81</f>
        <v>9.9174311926605512</v>
      </c>
      <c r="V82" s="27">
        <f>K82/要介護認定者数!K81</f>
        <v>2.0441640378548898</v>
      </c>
    </row>
    <row r="83" spans="2:24" ht="19.5" customHeight="1" x14ac:dyDescent="0.15">
      <c r="B83" s="83" t="s">
        <v>162</v>
      </c>
      <c r="C83" s="113" t="s">
        <v>27</v>
      </c>
      <c r="D83" s="98">
        <v>0</v>
      </c>
      <c r="E83" s="98">
        <v>52</v>
      </c>
      <c r="F83" s="98">
        <v>99</v>
      </c>
      <c r="G83" s="98">
        <v>25</v>
      </c>
      <c r="H83" s="98">
        <v>138</v>
      </c>
      <c r="I83" s="98">
        <v>292</v>
      </c>
      <c r="J83" s="98">
        <v>861</v>
      </c>
      <c r="K83" s="99">
        <f t="shared" si="11"/>
        <v>1467</v>
      </c>
      <c r="M83" s="83" t="s">
        <v>162</v>
      </c>
      <c r="N83" s="113" t="s">
        <v>27</v>
      </c>
      <c r="O83" s="19"/>
      <c r="P83" s="19"/>
      <c r="Q83" s="14">
        <f>F83/要介護認定者数!F82</f>
        <v>0.34020618556701032</v>
      </c>
      <c r="R83" s="14">
        <f>G83/要介護認定者数!G82</f>
        <v>0.1497005988023952</v>
      </c>
      <c r="S83" s="14">
        <f>H83/要介護認定者数!H82</f>
        <v>0.89032258064516134</v>
      </c>
      <c r="T83" s="14">
        <f>I83/要介護認定者数!I82</f>
        <v>1.2977777777777777</v>
      </c>
      <c r="U83" s="14">
        <f>J83/要介護認定者数!J82</f>
        <v>5.979166666666667</v>
      </c>
      <c r="V83" s="27">
        <f>K83/要介護認定者数!K82</f>
        <v>1.0338266384778012</v>
      </c>
    </row>
    <row r="84" spans="2:24" ht="19.5" customHeight="1" x14ac:dyDescent="0.15">
      <c r="B84" s="125" t="s">
        <v>160</v>
      </c>
      <c r="C84" s="114" t="s">
        <v>171</v>
      </c>
      <c r="D84" s="142">
        <f>SUM(D85)</f>
        <v>13</v>
      </c>
      <c r="E84" s="142">
        <f t="shared" ref="E84:K84" si="16">SUM(E85)</f>
        <v>6</v>
      </c>
      <c r="F84" s="142">
        <f t="shared" si="16"/>
        <v>151</v>
      </c>
      <c r="G84" s="142">
        <f t="shared" si="16"/>
        <v>907</v>
      </c>
      <c r="H84" s="142">
        <f t="shared" si="16"/>
        <v>803</v>
      </c>
      <c r="I84" s="142">
        <f t="shared" si="16"/>
        <v>2029</v>
      </c>
      <c r="J84" s="142">
        <f t="shared" si="16"/>
        <v>3996</v>
      </c>
      <c r="K84" s="143">
        <f t="shared" si="16"/>
        <v>7905</v>
      </c>
      <c r="M84" s="125" t="s">
        <v>160</v>
      </c>
      <c r="N84" s="114" t="s">
        <v>171</v>
      </c>
      <c r="O84" s="19"/>
      <c r="P84" s="19"/>
      <c r="Q84" s="14">
        <f>F84/要介護認定者数!F83</f>
        <v>0.1242798353909465</v>
      </c>
      <c r="R84" s="14">
        <f>G84/要介護認定者数!G83</f>
        <v>0.90248756218905468</v>
      </c>
      <c r="S84" s="14">
        <f>H84/要介護認定者数!H83</f>
        <v>1.1000000000000001</v>
      </c>
      <c r="T84" s="14">
        <f>I84/要介護認定者数!I83</f>
        <v>2.4534461910519951</v>
      </c>
      <c r="U84" s="14">
        <f>J84/要介護認定者数!J83</f>
        <v>6.6822742474916392</v>
      </c>
      <c r="V84" s="27">
        <f>K84/要介護認定者数!K83</f>
        <v>1.3839285714285714</v>
      </c>
    </row>
    <row r="85" spans="2:24" ht="19.5" customHeight="1" x14ac:dyDescent="0.15">
      <c r="B85" s="83" t="s">
        <v>162</v>
      </c>
      <c r="C85" s="113" t="s">
        <v>28</v>
      </c>
      <c r="D85" s="98">
        <v>13</v>
      </c>
      <c r="E85" s="98">
        <v>6</v>
      </c>
      <c r="F85" s="98">
        <v>151</v>
      </c>
      <c r="G85" s="98">
        <v>907</v>
      </c>
      <c r="H85" s="98">
        <v>803</v>
      </c>
      <c r="I85" s="98">
        <v>2029</v>
      </c>
      <c r="J85" s="98">
        <v>3996</v>
      </c>
      <c r="K85" s="99">
        <f t="shared" si="11"/>
        <v>7905</v>
      </c>
      <c r="M85" s="83" t="s">
        <v>162</v>
      </c>
      <c r="N85" s="113" t="s">
        <v>28</v>
      </c>
      <c r="O85" s="19"/>
      <c r="P85" s="19"/>
      <c r="Q85" s="14">
        <f>F85/要介護認定者数!F84</f>
        <v>0.1242798353909465</v>
      </c>
      <c r="R85" s="14">
        <f>G85/要介護認定者数!G84</f>
        <v>0.90248756218905468</v>
      </c>
      <c r="S85" s="14">
        <f>H85/要介護認定者数!H84</f>
        <v>1.1000000000000001</v>
      </c>
      <c r="T85" s="14">
        <f>I85/要介護認定者数!I84</f>
        <v>2.4534461910519951</v>
      </c>
      <c r="U85" s="14">
        <f>J85/要介護認定者数!J84</f>
        <v>6.6822742474916392</v>
      </c>
      <c r="V85" s="27">
        <f>K85/要介護認定者数!K84</f>
        <v>1.3839285714285714</v>
      </c>
    </row>
    <row r="86" spans="2:24" ht="19.5" customHeight="1" x14ac:dyDescent="0.15">
      <c r="B86" s="125" t="s">
        <v>160</v>
      </c>
      <c r="C86" s="114" t="s">
        <v>172</v>
      </c>
      <c r="D86" s="142">
        <f>SUM(D87:D89)</f>
        <v>50</v>
      </c>
      <c r="E86" s="142">
        <f t="shared" ref="E86:K86" si="17">SUM(E87:E89)</f>
        <v>217</v>
      </c>
      <c r="F86" s="142">
        <f t="shared" si="17"/>
        <v>402</v>
      </c>
      <c r="G86" s="142">
        <f t="shared" si="17"/>
        <v>1821</v>
      </c>
      <c r="H86" s="142">
        <f t="shared" si="17"/>
        <v>1828</v>
      </c>
      <c r="I86" s="142">
        <f t="shared" si="17"/>
        <v>5420</v>
      </c>
      <c r="J86" s="142">
        <f t="shared" si="17"/>
        <v>6631</v>
      </c>
      <c r="K86" s="143">
        <f t="shared" si="17"/>
        <v>16369</v>
      </c>
      <c r="M86" s="125" t="s">
        <v>160</v>
      </c>
      <c r="N86" s="114" t="s">
        <v>172</v>
      </c>
      <c r="O86" s="19"/>
      <c r="P86" s="19"/>
      <c r="Q86" s="14">
        <f>F86/要介護認定者数!F85</f>
        <v>0.19861660079051383</v>
      </c>
      <c r="R86" s="14">
        <f>G86/要介護認定者数!G85</f>
        <v>1.0526011560693642</v>
      </c>
      <c r="S86" s="14">
        <f>H86/要介護認定者数!H85</f>
        <v>1.34313005143277</v>
      </c>
      <c r="T86" s="14">
        <f>I86/要介護認定者数!I85</f>
        <v>3.6449226630800271</v>
      </c>
      <c r="U86" s="14">
        <f>J86/要介護認定者数!J85</f>
        <v>7.5096262740656847</v>
      </c>
      <c r="V86" s="27">
        <f>K86/要介護認定者数!K85</f>
        <v>1.4068758057584874</v>
      </c>
    </row>
    <row r="87" spans="2:24" ht="19.5" customHeight="1" x14ac:dyDescent="0.15">
      <c r="B87" s="83" t="s">
        <v>162</v>
      </c>
      <c r="C87" s="113" t="s">
        <v>29</v>
      </c>
      <c r="D87" s="98">
        <v>50</v>
      </c>
      <c r="E87" s="98">
        <v>201</v>
      </c>
      <c r="F87" s="98">
        <v>369</v>
      </c>
      <c r="G87" s="98">
        <v>1515</v>
      </c>
      <c r="H87" s="98">
        <v>1686</v>
      </c>
      <c r="I87" s="98">
        <v>4082</v>
      </c>
      <c r="J87" s="98">
        <v>5097</v>
      </c>
      <c r="K87" s="99">
        <f t="shared" si="11"/>
        <v>13000</v>
      </c>
      <c r="M87" s="83" t="s">
        <v>162</v>
      </c>
      <c r="N87" s="113" t="s">
        <v>29</v>
      </c>
      <c r="O87" s="19"/>
      <c r="P87" s="19"/>
      <c r="Q87" s="14">
        <f>F87/要介護認定者数!F86</f>
        <v>0.2411764705882353</v>
      </c>
      <c r="R87" s="14">
        <f>G87/要介護認定者数!G86</f>
        <v>1.1074561403508771</v>
      </c>
      <c r="S87" s="14">
        <f>H87/要介護認定者数!H86</f>
        <v>1.5611111111111111</v>
      </c>
      <c r="T87" s="14">
        <f>I87/要介護認定者数!I86</f>
        <v>3.5098882201203785</v>
      </c>
      <c r="U87" s="14">
        <f>J87/要介護認定者数!J86</f>
        <v>7.5735512630014856</v>
      </c>
      <c r="V87" s="27">
        <f>K87/要介護認定者数!K86</f>
        <v>1.4390081912773964</v>
      </c>
    </row>
    <row r="88" spans="2:24" ht="19.5" customHeight="1" x14ac:dyDescent="0.15">
      <c r="B88" s="83" t="s">
        <v>162</v>
      </c>
      <c r="C88" s="113" t="s">
        <v>30</v>
      </c>
      <c r="D88" s="98">
        <v>0</v>
      </c>
      <c r="E88" s="98">
        <v>0</v>
      </c>
      <c r="F88" s="98">
        <v>29</v>
      </c>
      <c r="G88" s="98">
        <v>226</v>
      </c>
      <c r="H88" s="98">
        <v>99</v>
      </c>
      <c r="I88" s="98">
        <v>1129</v>
      </c>
      <c r="J88" s="98">
        <v>1515</v>
      </c>
      <c r="K88" s="99">
        <f t="shared" si="11"/>
        <v>2998</v>
      </c>
      <c r="M88" s="83" t="s">
        <v>162</v>
      </c>
      <c r="N88" s="113" t="s">
        <v>30</v>
      </c>
      <c r="O88" s="19"/>
      <c r="P88" s="19"/>
      <c r="Q88" s="14">
        <f>F88/要介護認定者数!F87</f>
        <v>7.5324675324675322E-2</v>
      </c>
      <c r="R88" s="14">
        <f>G88/要介護認定者数!G87</f>
        <v>0.82181818181818178</v>
      </c>
      <c r="S88" s="14">
        <f>H88/要介護認定者数!H87</f>
        <v>0.44796380090497739</v>
      </c>
      <c r="T88" s="14">
        <f>I88/要介護認定者数!I87</f>
        <v>4.3091603053435117</v>
      </c>
      <c r="U88" s="14">
        <f>J88/要介護認定者数!J87</f>
        <v>9.0178571428571423</v>
      </c>
      <c r="V88" s="27">
        <f>K88/要介護認定者数!K87</f>
        <v>1.4462132175590932</v>
      </c>
    </row>
    <row r="89" spans="2:24" ht="19.5" customHeight="1" x14ac:dyDescent="0.15">
      <c r="B89" s="83" t="s">
        <v>162</v>
      </c>
      <c r="C89" s="113" t="s">
        <v>31</v>
      </c>
      <c r="D89" s="98">
        <v>0</v>
      </c>
      <c r="E89" s="98">
        <v>16</v>
      </c>
      <c r="F89" s="98">
        <v>4</v>
      </c>
      <c r="G89" s="98">
        <v>80</v>
      </c>
      <c r="H89" s="98">
        <v>43</v>
      </c>
      <c r="I89" s="98">
        <v>209</v>
      </c>
      <c r="J89" s="98">
        <v>19</v>
      </c>
      <c r="K89" s="99">
        <f t="shared" si="11"/>
        <v>371</v>
      </c>
      <c r="M89" s="83" t="s">
        <v>162</v>
      </c>
      <c r="N89" s="113" t="s">
        <v>31</v>
      </c>
      <c r="O89" s="19"/>
      <c r="P89" s="19"/>
      <c r="Q89" s="14">
        <f>F89/要介護認定者数!F88</f>
        <v>3.669724770642202E-2</v>
      </c>
      <c r="R89" s="14">
        <f>G89/要介護認定者数!G88</f>
        <v>0.91954022988505746</v>
      </c>
      <c r="S89" s="14">
        <f>H89/要介護認定者数!H88</f>
        <v>0.71666666666666667</v>
      </c>
      <c r="T89" s="14">
        <f>I89/要介護認定者数!I88</f>
        <v>3.370967741935484</v>
      </c>
      <c r="U89" s="14">
        <f>J89/要介護認定者数!J88</f>
        <v>0.45238095238095238</v>
      </c>
      <c r="V89" s="27">
        <f>K89/要介護認定者数!K88</f>
        <v>0.70265151515151514</v>
      </c>
    </row>
    <row r="90" spans="2:24" ht="19.5" customHeight="1" x14ac:dyDescent="0.15">
      <c r="B90" s="125" t="s">
        <v>160</v>
      </c>
      <c r="C90" s="114" t="s">
        <v>173</v>
      </c>
      <c r="D90" s="142">
        <f>SUM(D91)</f>
        <v>12</v>
      </c>
      <c r="E90" s="142">
        <f t="shared" ref="E90:K90" si="18">SUM(E91)</f>
        <v>72</v>
      </c>
      <c r="F90" s="142">
        <f t="shared" si="18"/>
        <v>206</v>
      </c>
      <c r="G90" s="142">
        <f t="shared" si="18"/>
        <v>868</v>
      </c>
      <c r="H90" s="142">
        <f t="shared" si="18"/>
        <v>1486</v>
      </c>
      <c r="I90" s="142">
        <f t="shared" si="18"/>
        <v>2661</v>
      </c>
      <c r="J90" s="142">
        <f t="shared" si="18"/>
        <v>4763</v>
      </c>
      <c r="K90" s="143">
        <f t="shared" si="18"/>
        <v>10068</v>
      </c>
      <c r="M90" s="125" t="s">
        <v>160</v>
      </c>
      <c r="N90" s="114" t="s">
        <v>173</v>
      </c>
      <c r="O90" s="19"/>
      <c r="P90" s="19"/>
      <c r="Q90" s="14">
        <f>F90/要介護認定者数!F89</f>
        <v>0.21548117154811716</v>
      </c>
      <c r="R90" s="14">
        <f>G90/要介護認定者数!G89</f>
        <v>0.73310810810810811</v>
      </c>
      <c r="S90" s="14">
        <f>H90/要介護認定者数!H89</f>
        <v>1.6152173913043477</v>
      </c>
      <c r="T90" s="14">
        <f>I90/要介護認定者数!I89</f>
        <v>3.3097014925373136</v>
      </c>
      <c r="U90" s="14">
        <f>J90/要介護認定者数!J89</f>
        <v>8.2262521588946456</v>
      </c>
      <c r="V90" s="27">
        <f>K90/要介護認定者数!K89</f>
        <v>1.7943325610408127</v>
      </c>
    </row>
    <row r="91" spans="2:24" ht="19.5" customHeight="1" x14ac:dyDescent="0.15">
      <c r="B91" s="83" t="s">
        <v>162</v>
      </c>
      <c r="C91" s="113" t="s">
        <v>32</v>
      </c>
      <c r="D91" s="98">
        <v>12</v>
      </c>
      <c r="E91" s="98">
        <v>72</v>
      </c>
      <c r="F91" s="98">
        <v>206</v>
      </c>
      <c r="G91" s="98">
        <v>868</v>
      </c>
      <c r="H91" s="98">
        <v>1486</v>
      </c>
      <c r="I91" s="98">
        <v>2661</v>
      </c>
      <c r="J91" s="98">
        <v>4763</v>
      </c>
      <c r="K91" s="99">
        <f t="shared" si="11"/>
        <v>10068</v>
      </c>
      <c r="M91" s="83" t="s">
        <v>162</v>
      </c>
      <c r="N91" s="113" t="s">
        <v>32</v>
      </c>
      <c r="O91" s="19"/>
      <c r="P91" s="19"/>
      <c r="Q91" s="14">
        <f>F91/要介護認定者数!F90</f>
        <v>0.21548117154811716</v>
      </c>
      <c r="R91" s="14">
        <f>G91/要介護認定者数!G90</f>
        <v>0.73310810810810811</v>
      </c>
      <c r="S91" s="14">
        <f>H91/要介護認定者数!H90</f>
        <v>1.6152173913043477</v>
      </c>
      <c r="T91" s="14">
        <f>I91/要介護認定者数!I90</f>
        <v>3.3097014925373136</v>
      </c>
      <c r="U91" s="14">
        <f>J91/要介護認定者数!J90</f>
        <v>8.2262521588946456</v>
      </c>
      <c r="V91" s="27">
        <f>K91/要介護認定者数!K90</f>
        <v>1.7943325610408127</v>
      </c>
    </row>
    <row r="92" spans="2:24" ht="19.5" customHeight="1" x14ac:dyDescent="0.15">
      <c r="B92" s="125" t="s">
        <v>160</v>
      </c>
      <c r="C92" s="114" t="s">
        <v>174</v>
      </c>
      <c r="D92" s="142">
        <f>SUM(D93:D94)</f>
        <v>0</v>
      </c>
      <c r="E92" s="142">
        <f t="shared" ref="E92:K92" si="19">SUM(E93:E94)</f>
        <v>174</v>
      </c>
      <c r="F92" s="142">
        <f t="shared" si="19"/>
        <v>200</v>
      </c>
      <c r="G92" s="142">
        <f t="shared" si="19"/>
        <v>968</v>
      </c>
      <c r="H92" s="142">
        <f t="shared" si="19"/>
        <v>1847</v>
      </c>
      <c r="I92" s="142">
        <f t="shared" si="19"/>
        <v>3174</v>
      </c>
      <c r="J92" s="142">
        <f t="shared" si="19"/>
        <v>4057</v>
      </c>
      <c r="K92" s="143">
        <f t="shared" si="19"/>
        <v>10420</v>
      </c>
      <c r="M92" s="125" t="s">
        <v>160</v>
      </c>
      <c r="N92" s="114" t="s">
        <v>174</v>
      </c>
      <c r="O92" s="19"/>
      <c r="P92" s="19"/>
      <c r="Q92" s="14">
        <f>F92/要介護認定者数!F91</f>
        <v>0.20942408376963351</v>
      </c>
      <c r="R92" s="14">
        <f>G92/要介護認定者数!G91</f>
        <v>1.1676718938480097</v>
      </c>
      <c r="S92" s="14">
        <f>H92/要介護認定者数!H91</f>
        <v>2.5095108695652173</v>
      </c>
      <c r="T92" s="14">
        <f>I92/要介護認定者数!I91</f>
        <v>4.7586206896551726</v>
      </c>
      <c r="U92" s="14">
        <f>J92/要介護認定者数!J91</f>
        <v>8.2292089249492903</v>
      </c>
      <c r="V92" s="27">
        <f>K92/要介護認定者数!K91</f>
        <v>2.1003829873009474</v>
      </c>
    </row>
    <row r="93" spans="2:24" ht="19.5" customHeight="1" x14ac:dyDescent="0.15">
      <c r="B93" s="83" t="s">
        <v>162</v>
      </c>
      <c r="C93" s="113" t="s">
        <v>33</v>
      </c>
      <c r="D93" s="98">
        <v>0</v>
      </c>
      <c r="E93" s="98">
        <v>174</v>
      </c>
      <c r="F93" s="98">
        <v>103</v>
      </c>
      <c r="G93" s="98">
        <v>827</v>
      </c>
      <c r="H93" s="98">
        <v>1529</v>
      </c>
      <c r="I93" s="98">
        <v>2946</v>
      </c>
      <c r="J93" s="98">
        <v>3197</v>
      </c>
      <c r="K93" s="99">
        <f t="shared" si="11"/>
        <v>8776</v>
      </c>
      <c r="M93" s="83" t="s">
        <v>162</v>
      </c>
      <c r="N93" s="113" t="s">
        <v>33</v>
      </c>
      <c r="O93" s="19"/>
      <c r="P93" s="19"/>
      <c r="Q93" s="14">
        <f>F93/要介護認定者数!F92</f>
        <v>0.13715046604527298</v>
      </c>
      <c r="R93" s="14">
        <f>G93/要介護認定者数!G92</f>
        <v>1.2126099706744868</v>
      </c>
      <c r="S93" s="14">
        <f>H93/要介護認定者数!H92</f>
        <v>2.6824561403508773</v>
      </c>
      <c r="T93" s="14">
        <f>I93/要介護認定者数!I92</f>
        <v>5.3661202185792352</v>
      </c>
      <c r="U93" s="14">
        <f>J93/要介護認定者数!J92</f>
        <v>8.032663316582914</v>
      </c>
      <c r="V93" s="27">
        <f>K93/要介護認定者数!K92</f>
        <v>2.1373599610326353</v>
      </c>
    </row>
    <row r="94" spans="2:24" ht="19.5" customHeight="1" x14ac:dyDescent="0.15">
      <c r="B94" s="83" t="s">
        <v>162</v>
      </c>
      <c r="C94" s="113" t="s">
        <v>34</v>
      </c>
      <c r="D94" s="98">
        <v>0</v>
      </c>
      <c r="E94" s="98">
        <v>0</v>
      </c>
      <c r="F94" s="98">
        <v>97</v>
      </c>
      <c r="G94" s="98">
        <v>141</v>
      </c>
      <c r="H94" s="98">
        <v>318</v>
      </c>
      <c r="I94" s="98">
        <v>228</v>
      </c>
      <c r="J94" s="98">
        <v>860</v>
      </c>
      <c r="K94" s="99">
        <f>SUM(D94:J94)</f>
        <v>1644</v>
      </c>
      <c r="M94" s="83" t="s">
        <v>162</v>
      </c>
      <c r="N94" s="113" t="s">
        <v>34</v>
      </c>
      <c r="O94" s="19"/>
      <c r="P94" s="19"/>
      <c r="Q94" s="14">
        <f>F94/要介護認定者数!F93</f>
        <v>0.47549019607843135</v>
      </c>
      <c r="R94" s="14">
        <f>G94/要介護認定者数!G93</f>
        <v>0.95918367346938771</v>
      </c>
      <c r="S94" s="14">
        <f>H94/要介護認定者数!H93</f>
        <v>1.9156626506024097</v>
      </c>
      <c r="T94" s="14">
        <f>I94/要介護認定者数!I93</f>
        <v>1.9322033898305084</v>
      </c>
      <c r="U94" s="14">
        <f>J94/要介護認定者数!J93</f>
        <v>9.0526315789473681</v>
      </c>
      <c r="V94" s="27">
        <f>K94/要介護認定者数!K93</f>
        <v>1.9228070175438596</v>
      </c>
    </row>
    <row r="95" spans="2:24" ht="19.5" customHeight="1" x14ac:dyDescent="0.15">
      <c r="B95" s="83" t="s">
        <v>162</v>
      </c>
      <c r="C95" s="114" t="s">
        <v>82</v>
      </c>
      <c r="D95" s="98">
        <f>SUM(D51,D52,D62,D68,D73,D78,D84,D86,D90,D92)</f>
        <v>121</v>
      </c>
      <c r="E95" s="98">
        <f t="shared" ref="E95:K95" si="20">SUM(E51,E52,E62,E68,E73,E78,E84,E86,E90,E92)</f>
        <v>747</v>
      </c>
      <c r="F95" s="98">
        <f t="shared" si="20"/>
        <v>2699</v>
      </c>
      <c r="G95" s="98">
        <f t="shared" si="20"/>
        <v>10362</v>
      </c>
      <c r="H95" s="98">
        <f t="shared" si="20"/>
        <v>17110</v>
      </c>
      <c r="I95" s="98">
        <f t="shared" si="20"/>
        <v>38456</v>
      </c>
      <c r="J95" s="98">
        <f t="shared" si="20"/>
        <v>63708</v>
      </c>
      <c r="K95" s="98">
        <f t="shared" si="20"/>
        <v>133203</v>
      </c>
      <c r="M95" s="83" t="s">
        <v>162</v>
      </c>
      <c r="N95" s="114" t="s">
        <v>82</v>
      </c>
      <c r="O95" s="19"/>
      <c r="P95" s="19"/>
      <c r="Q95" s="14">
        <f>F95/要介護認定者数!F94</f>
        <v>0.12148901692473893</v>
      </c>
      <c r="R95" s="14">
        <f>G95/要介護認定者数!G94</f>
        <v>0.53963128840745755</v>
      </c>
      <c r="S95" s="14">
        <f>H95/要介護認定者数!H94</f>
        <v>1.1960016776177826</v>
      </c>
      <c r="T95" s="14">
        <f>I95/要介護認定者数!I94</f>
        <v>2.7341628154994666</v>
      </c>
      <c r="U95" s="14">
        <f>J95/要介護認定者数!J94</f>
        <v>6.2915267627888607</v>
      </c>
      <c r="V95" s="27">
        <f>K95/要介護認定者数!K94</f>
        <v>1.1965129439663691</v>
      </c>
    </row>
    <row r="96" spans="2:24" ht="19.5" customHeight="1" thickBot="1" x14ac:dyDescent="0.2">
      <c r="B96" s="29" t="s">
        <v>162</v>
      </c>
      <c r="C96" s="132" t="s">
        <v>44</v>
      </c>
      <c r="D96" s="100">
        <v>2560</v>
      </c>
      <c r="E96" s="100">
        <v>20568</v>
      </c>
      <c r="F96" s="101">
        <v>77935</v>
      </c>
      <c r="G96" s="101">
        <v>287701</v>
      </c>
      <c r="H96" s="101">
        <v>455144</v>
      </c>
      <c r="I96" s="101">
        <v>1024198</v>
      </c>
      <c r="J96" s="101">
        <v>2158992</v>
      </c>
      <c r="K96" s="102">
        <f>SUM(D96:J96)</f>
        <v>4027098</v>
      </c>
      <c r="M96" s="29" t="s">
        <v>162</v>
      </c>
      <c r="N96" s="132" t="s">
        <v>44</v>
      </c>
      <c r="O96" s="84"/>
      <c r="P96" s="84"/>
      <c r="Q96" s="14">
        <f>F96/要介護認定者数!F95</f>
        <v>6.1861324587207521E-2</v>
      </c>
      <c r="R96" s="14">
        <f>G96/要介護認定者数!G95</f>
        <v>0.26088442869047718</v>
      </c>
      <c r="S96" s="14">
        <f>H96/要介護認定者数!H95</f>
        <v>0.5469481537026889</v>
      </c>
      <c r="T96" s="14">
        <f>I96/要介護認定者数!I95</f>
        <v>1.3397123053116387</v>
      </c>
      <c r="U96" s="14">
        <f>J96/要介護認定者数!J95</f>
        <v>3.5933252778637694</v>
      </c>
      <c r="V96" s="27">
        <f>K96/要介護認定者数!K95</f>
        <v>0.63722627390727138</v>
      </c>
      <c r="X96" s="11" t="s">
        <v>180</v>
      </c>
    </row>
    <row r="97" spans="2:22" ht="19.5" customHeight="1" thickTop="1" x14ac:dyDescent="0.15">
      <c r="B97" s="75" t="s">
        <v>134</v>
      </c>
      <c r="C97" s="124" t="s">
        <v>0</v>
      </c>
      <c r="D97" s="76">
        <v>1</v>
      </c>
      <c r="E97" s="76">
        <v>21</v>
      </c>
      <c r="F97" s="76">
        <v>754</v>
      </c>
      <c r="G97" s="76">
        <v>3270</v>
      </c>
      <c r="H97" s="76">
        <v>4059</v>
      </c>
      <c r="I97" s="76">
        <v>11560</v>
      </c>
      <c r="J97" s="76">
        <v>25381</v>
      </c>
      <c r="K97" s="77">
        <v>45046</v>
      </c>
      <c r="M97" s="75" t="s">
        <v>134</v>
      </c>
      <c r="N97" s="124" t="s">
        <v>0</v>
      </c>
      <c r="O97" s="78"/>
      <c r="P97" s="78"/>
      <c r="Q97" s="14">
        <f>F97/要介護認定者数!F96</f>
        <v>8.5740277461905851E-2</v>
      </c>
      <c r="R97" s="14">
        <f>G97/要介護認定者数!G96</f>
        <v>0.49855160847690194</v>
      </c>
      <c r="S97" s="14">
        <f>H97/要介護認定者数!H96</f>
        <v>0.91832579185520358</v>
      </c>
      <c r="T97" s="14">
        <f>I97/要介護認定者数!I96</f>
        <v>2.3854725546842759</v>
      </c>
      <c r="U97" s="14">
        <f>J97/要介護認定者数!J96</f>
        <v>7.15966149506347</v>
      </c>
      <c r="V97" s="27">
        <f>K97/要介護認定者数!K96</f>
        <v>1.0526979972424109</v>
      </c>
    </row>
    <row r="98" spans="2:22" ht="19.5" customHeight="1" x14ac:dyDescent="0.15">
      <c r="B98" s="125" t="s">
        <v>132</v>
      </c>
      <c r="C98" s="122" t="s">
        <v>166</v>
      </c>
      <c r="D98" s="146"/>
      <c r="E98" s="146"/>
      <c r="F98" s="142">
        <f t="shared" ref="F98" si="21">SUM(F99:F107)</f>
        <v>185</v>
      </c>
      <c r="G98" s="142">
        <f t="shared" ref="G98" si="22">SUM(G99:G107)</f>
        <v>1015</v>
      </c>
      <c r="H98" s="142">
        <f t="shared" ref="H98" si="23">SUM(H99:H107)</f>
        <v>1960</v>
      </c>
      <c r="I98" s="142">
        <f t="shared" ref="I98" si="24">SUM(I99:I107)</f>
        <v>3217</v>
      </c>
      <c r="J98" s="142">
        <f t="shared" ref="J98" si="25">SUM(J99:J107)</f>
        <v>4169</v>
      </c>
      <c r="K98" s="143">
        <f t="shared" ref="K98" si="26">SUM(K99:K107)</f>
        <v>10666</v>
      </c>
      <c r="M98" s="125" t="s">
        <v>132</v>
      </c>
      <c r="N98" s="122" t="s">
        <v>166</v>
      </c>
      <c r="O98" s="78"/>
      <c r="P98" s="78"/>
      <c r="Q98" s="14">
        <f>F98/要介護認定者数!F97</f>
        <v>0.14408099688473519</v>
      </c>
      <c r="R98" s="14">
        <f>G98/要介護認定者数!G97</f>
        <v>0.51392405063291136</v>
      </c>
      <c r="S98" s="14">
        <f>H98/要介護認定者数!H97</f>
        <v>1.2827225130890052</v>
      </c>
      <c r="T98" s="14">
        <f>I98/要介護認定者数!I97</f>
        <v>2.5943548387096773</v>
      </c>
      <c r="U98" s="14">
        <f>J98/要介護認定者数!J97</f>
        <v>4.2584269662921352</v>
      </c>
      <c r="V98" s="27">
        <f>K98/要介護認定者数!K97</f>
        <v>1.1908004912359049</v>
      </c>
    </row>
    <row r="99" spans="2:22" ht="19.5" customHeight="1" x14ac:dyDescent="0.15">
      <c r="B99" s="28" t="s">
        <v>134</v>
      </c>
      <c r="C99" s="121" t="s">
        <v>1</v>
      </c>
      <c r="D99" s="4">
        <v>4</v>
      </c>
      <c r="E99" s="4">
        <v>44</v>
      </c>
      <c r="F99" s="4">
        <v>33</v>
      </c>
      <c r="G99" s="4">
        <v>394</v>
      </c>
      <c r="H99" s="4">
        <v>429</v>
      </c>
      <c r="I99" s="4">
        <v>1170</v>
      </c>
      <c r="J99" s="4">
        <v>1140</v>
      </c>
      <c r="K99" s="23">
        <v>3214</v>
      </c>
      <c r="M99" s="46" t="s">
        <v>134</v>
      </c>
      <c r="N99" s="121" t="s">
        <v>1</v>
      </c>
      <c r="O99" s="12"/>
      <c r="P99" s="12"/>
      <c r="Q99" s="14">
        <f>F99/要介護認定者数!F98</f>
        <v>0.12313432835820895</v>
      </c>
      <c r="R99" s="14">
        <f>G99/要介護認定者数!G98</f>
        <v>0.91203703703703709</v>
      </c>
      <c r="S99" s="14">
        <f>H99/要介護認定者数!H98</f>
        <v>1.3533123028391167</v>
      </c>
      <c r="T99" s="14">
        <f>I99/要介護認定者数!I98</f>
        <v>4.0909090909090908</v>
      </c>
      <c r="U99" s="14">
        <f>J99/要介護認定者数!J98</f>
        <v>4.6530612244897958</v>
      </c>
      <c r="V99" s="27">
        <f>K99/要介護認定者数!K98</f>
        <v>1.7363587250135062</v>
      </c>
    </row>
    <row r="100" spans="2:22" ht="19.5" customHeight="1" x14ac:dyDescent="0.15">
      <c r="B100" s="28" t="s">
        <v>134</v>
      </c>
      <c r="C100" s="121" t="s">
        <v>2</v>
      </c>
      <c r="D100" s="4"/>
      <c r="E100" s="4"/>
      <c r="F100" s="4">
        <v>0</v>
      </c>
      <c r="G100" s="4">
        <v>19</v>
      </c>
      <c r="H100" s="4">
        <v>121</v>
      </c>
      <c r="I100" s="4">
        <v>179</v>
      </c>
      <c r="J100" s="4">
        <v>225</v>
      </c>
      <c r="K100" s="23">
        <v>544</v>
      </c>
      <c r="M100" s="46" t="s">
        <v>134</v>
      </c>
      <c r="N100" s="121" t="s">
        <v>2</v>
      </c>
      <c r="O100" s="12"/>
      <c r="P100" s="12"/>
      <c r="Q100" s="14">
        <f>F100/要介護認定者数!F99</f>
        <v>0</v>
      </c>
      <c r="R100" s="14">
        <f>G100/要介護認定者数!G99</f>
        <v>0.11949685534591195</v>
      </c>
      <c r="S100" s="14">
        <f>H100/要介護認定者数!H99</f>
        <v>1.1100917431192661</v>
      </c>
      <c r="T100" s="14">
        <f>I100/要介護認定者数!I99</f>
        <v>2.4189189189189189</v>
      </c>
      <c r="U100" s="14">
        <f>J100/要介護認定者数!J99</f>
        <v>3.6885245901639343</v>
      </c>
      <c r="V100" s="27">
        <f>K100/要介護認定者数!K99</f>
        <v>0.87459807073954987</v>
      </c>
    </row>
    <row r="101" spans="2:22" ht="19.5" customHeight="1" x14ac:dyDescent="0.15">
      <c r="B101" s="28" t="s">
        <v>134</v>
      </c>
      <c r="C101" s="121" t="s">
        <v>3</v>
      </c>
      <c r="D101" s="4"/>
      <c r="E101" s="4"/>
      <c r="F101" s="4">
        <v>0</v>
      </c>
      <c r="G101" s="4">
        <v>1</v>
      </c>
      <c r="H101" s="4">
        <v>0</v>
      </c>
      <c r="I101" s="4">
        <v>0</v>
      </c>
      <c r="J101" s="4">
        <v>0</v>
      </c>
      <c r="K101" s="23">
        <v>1</v>
      </c>
      <c r="M101" s="46" t="s">
        <v>134</v>
      </c>
      <c r="N101" s="121" t="s">
        <v>3</v>
      </c>
      <c r="O101" s="12"/>
      <c r="P101" s="12"/>
      <c r="Q101" s="14">
        <f>F101/要介護認定者数!F100</f>
        <v>0</v>
      </c>
      <c r="R101" s="14">
        <f>G101/要介護認定者数!G100</f>
        <v>3.3333333333333333E-2</v>
      </c>
      <c r="S101" s="14">
        <f>H101/要介護認定者数!H100</f>
        <v>0</v>
      </c>
      <c r="T101" s="14">
        <f>I101/要介護認定者数!I100</f>
        <v>0</v>
      </c>
      <c r="U101" s="14">
        <f>J101/要介護認定者数!J100</f>
        <v>0</v>
      </c>
      <c r="V101" s="27">
        <f>K101/要介護認定者数!K100</f>
        <v>5.8139534883720929E-3</v>
      </c>
    </row>
    <row r="102" spans="2:22" ht="19.5" customHeight="1" x14ac:dyDescent="0.15">
      <c r="B102" s="28" t="s">
        <v>134</v>
      </c>
      <c r="C102" s="121" t="s">
        <v>4</v>
      </c>
      <c r="D102" s="4">
        <v>24</v>
      </c>
      <c r="E102" s="4">
        <v>17</v>
      </c>
      <c r="F102" s="4">
        <v>87</v>
      </c>
      <c r="G102" s="4">
        <v>43</v>
      </c>
      <c r="H102" s="4">
        <v>217</v>
      </c>
      <c r="I102" s="4">
        <v>422</v>
      </c>
      <c r="J102" s="4">
        <v>400</v>
      </c>
      <c r="K102" s="23">
        <v>1210</v>
      </c>
      <c r="M102" s="46" t="s">
        <v>134</v>
      </c>
      <c r="N102" s="121" t="s">
        <v>4</v>
      </c>
      <c r="O102" s="12"/>
      <c r="P102" s="12"/>
      <c r="Q102" s="14">
        <f>F102/要介護認定者数!F101</f>
        <v>0.5178571428571429</v>
      </c>
      <c r="R102" s="14">
        <f>G102/要介護認定者数!G101</f>
        <v>0.34126984126984128</v>
      </c>
      <c r="S102" s="14">
        <f>H102/要介護認定者数!H101</f>
        <v>2.5232558139534884</v>
      </c>
      <c r="T102" s="14">
        <f>I102/要介護認定者数!I101</f>
        <v>5.0238095238095237</v>
      </c>
      <c r="U102" s="14">
        <f>J102/要介護認定者数!J101</f>
        <v>7.0175438596491224</v>
      </c>
      <c r="V102" s="27">
        <f>K102/要介護認定者数!K101</f>
        <v>1.71875</v>
      </c>
    </row>
    <row r="103" spans="2:22" ht="19.5" customHeight="1" x14ac:dyDescent="0.15">
      <c r="B103" s="28" t="s">
        <v>134</v>
      </c>
      <c r="C103" s="121" t="s">
        <v>5</v>
      </c>
      <c r="D103" s="4"/>
      <c r="E103" s="4"/>
      <c r="F103" s="4">
        <v>2</v>
      </c>
      <c r="G103" s="4">
        <v>122</v>
      </c>
      <c r="H103" s="4">
        <v>170</v>
      </c>
      <c r="I103" s="4">
        <v>221</v>
      </c>
      <c r="J103" s="4">
        <v>318</v>
      </c>
      <c r="K103" s="23">
        <v>833</v>
      </c>
      <c r="M103" s="46" t="s">
        <v>134</v>
      </c>
      <c r="N103" s="121" t="s">
        <v>5</v>
      </c>
      <c r="O103" s="12"/>
      <c r="P103" s="12"/>
      <c r="Q103" s="14">
        <f>F103/要介護認定者数!F102</f>
        <v>2.9411764705882353E-2</v>
      </c>
      <c r="R103" s="14">
        <f>G103/要介護認定者数!G102</f>
        <v>0.81333333333333335</v>
      </c>
      <c r="S103" s="14">
        <f>H103/要介護認定者数!H102</f>
        <v>1.328125</v>
      </c>
      <c r="T103" s="14">
        <f>I103/要介護認定者数!I102</f>
        <v>2.4831460674157304</v>
      </c>
      <c r="U103" s="14">
        <f>J103/要介護認定者数!J102</f>
        <v>5.4827586206896548</v>
      </c>
      <c r="V103" s="27">
        <f>K103/要介護認定者数!K102</f>
        <v>1.3222222222222222</v>
      </c>
    </row>
    <row r="104" spans="2:22" ht="19.5" customHeight="1" x14ac:dyDescent="0.15">
      <c r="B104" s="28" t="s">
        <v>134</v>
      </c>
      <c r="C104" s="121" t="s">
        <v>6</v>
      </c>
      <c r="D104" s="4"/>
      <c r="E104" s="4">
        <v>5</v>
      </c>
      <c r="F104" s="4">
        <v>1</v>
      </c>
      <c r="G104" s="4">
        <v>111</v>
      </c>
      <c r="H104" s="4">
        <v>237</v>
      </c>
      <c r="I104" s="4">
        <v>440</v>
      </c>
      <c r="J104" s="4">
        <v>711</v>
      </c>
      <c r="K104" s="23">
        <v>1505</v>
      </c>
      <c r="M104" s="46" t="s">
        <v>134</v>
      </c>
      <c r="N104" s="121" t="s">
        <v>6</v>
      </c>
      <c r="O104" s="12"/>
      <c r="P104" s="12"/>
      <c r="Q104" s="14">
        <f>F104/要介護認定者数!F103</f>
        <v>6.4935064935064939E-3</v>
      </c>
      <c r="R104" s="14">
        <f>G104/要介護認定者数!G103</f>
        <v>0.33636363636363636</v>
      </c>
      <c r="S104" s="14">
        <f>H104/要介護認定者数!H103</f>
        <v>0.77704918032786885</v>
      </c>
      <c r="T104" s="14">
        <f>I104/要介護認定者数!I103</f>
        <v>1.8487394957983194</v>
      </c>
      <c r="U104" s="14">
        <f>J104/要介護認定者数!J103</f>
        <v>4.0862068965517242</v>
      </c>
      <c r="V104" s="27">
        <f>K104/要介護認定者数!K103</f>
        <v>0.9881812212738017</v>
      </c>
    </row>
    <row r="105" spans="2:22" ht="19.5" customHeight="1" x14ac:dyDescent="0.15">
      <c r="B105" s="28" t="s">
        <v>134</v>
      </c>
      <c r="C105" s="121" t="s">
        <v>7</v>
      </c>
      <c r="D105" s="4"/>
      <c r="E105" s="4"/>
      <c r="F105" s="4">
        <v>11</v>
      </c>
      <c r="G105" s="4">
        <v>36</v>
      </c>
      <c r="H105" s="4">
        <v>208</v>
      </c>
      <c r="I105" s="4">
        <v>118</v>
      </c>
      <c r="J105" s="4">
        <v>365</v>
      </c>
      <c r="K105" s="23">
        <v>738</v>
      </c>
      <c r="M105" s="46" t="s">
        <v>134</v>
      </c>
      <c r="N105" s="121" t="s">
        <v>7</v>
      </c>
      <c r="O105" s="12"/>
      <c r="P105" s="12"/>
      <c r="Q105" s="14">
        <f>F105/要介護認定者数!F104</f>
        <v>0.14285714285714285</v>
      </c>
      <c r="R105" s="14">
        <f>G105/要介護認定者数!G104</f>
        <v>0.27480916030534353</v>
      </c>
      <c r="S105" s="14">
        <f>H105/要介護認定者数!H104</f>
        <v>2.0392156862745097</v>
      </c>
      <c r="T105" s="14">
        <f>I105/要介護認定者数!I104</f>
        <v>1.5733333333333333</v>
      </c>
      <c r="U105" s="14">
        <f>J105/要介護認定者数!J104</f>
        <v>7.3</v>
      </c>
      <c r="V105" s="27">
        <f>K105/要介護認定者数!K104</f>
        <v>1.3924528301886792</v>
      </c>
    </row>
    <row r="106" spans="2:22" ht="19.5" customHeight="1" x14ac:dyDescent="0.15">
      <c r="B106" s="28" t="s">
        <v>134</v>
      </c>
      <c r="C106" s="121" t="s">
        <v>8</v>
      </c>
      <c r="D106" s="4"/>
      <c r="E106" s="4"/>
      <c r="F106" s="4">
        <v>51</v>
      </c>
      <c r="G106" s="4">
        <v>146</v>
      </c>
      <c r="H106" s="4">
        <v>378</v>
      </c>
      <c r="I106" s="4">
        <v>366</v>
      </c>
      <c r="J106" s="4">
        <v>376</v>
      </c>
      <c r="K106" s="23">
        <v>1317</v>
      </c>
      <c r="M106" s="46" t="s">
        <v>134</v>
      </c>
      <c r="N106" s="121" t="s">
        <v>8</v>
      </c>
      <c r="O106" s="12"/>
      <c r="P106" s="12"/>
      <c r="Q106" s="14">
        <f>F106/要介護認定者数!F105</f>
        <v>0.17708333333333334</v>
      </c>
      <c r="R106" s="14">
        <f>G106/要介護認定者数!G105</f>
        <v>0.40443213296398894</v>
      </c>
      <c r="S106" s="14">
        <f>H106/要介護認定者数!H105</f>
        <v>1.4708171206225682</v>
      </c>
      <c r="T106" s="14">
        <f>I106/要介護認定者数!I105</f>
        <v>1.5313807531380754</v>
      </c>
      <c r="U106" s="14">
        <f>J106/要介護認定者数!J105</f>
        <v>2.088888888888889</v>
      </c>
      <c r="V106" s="27">
        <f>K106/要介護認定者数!K105</f>
        <v>0.74280879864636207</v>
      </c>
    </row>
    <row r="107" spans="2:22" ht="19.5" customHeight="1" x14ac:dyDescent="0.15">
      <c r="B107" s="28" t="s">
        <v>134</v>
      </c>
      <c r="C107" s="121" t="s">
        <v>9</v>
      </c>
      <c r="D107" s="4"/>
      <c r="E107" s="4">
        <v>26</v>
      </c>
      <c r="F107" s="4">
        <v>0</v>
      </c>
      <c r="G107" s="4">
        <v>143</v>
      </c>
      <c r="H107" s="4">
        <v>200</v>
      </c>
      <c r="I107" s="4">
        <v>301</v>
      </c>
      <c r="J107" s="4">
        <v>634</v>
      </c>
      <c r="K107" s="23">
        <v>1304</v>
      </c>
      <c r="M107" s="46" t="s">
        <v>134</v>
      </c>
      <c r="N107" s="121" t="s">
        <v>9</v>
      </c>
      <c r="O107" s="12"/>
      <c r="P107" s="12"/>
      <c r="Q107" s="14">
        <f>F107/要介護認定者数!F106</f>
        <v>0</v>
      </c>
      <c r="R107" s="14">
        <f>G107/要介護認定者数!G106</f>
        <v>0.55859375</v>
      </c>
      <c r="S107" s="14">
        <f>H107/要介護認定者数!H106</f>
        <v>1.0309278350515463</v>
      </c>
      <c r="T107" s="14">
        <f>I107/要介護認定者数!I106</f>
        <v>2.1347517730496453</v>
      </c>
      <c r="U107" s="14">
        <f>J107/要介護認定者数!J106</f>
        <v>4.6962962962962962</v>
      </c>
      <c r="V107" s="27">
        <f>K107/要介護認定者数!K106</f>
        <v>1.1319444444444444</v>
      </c>
    </row>
    <row r="108" spans="2:22" ht="19.5" customHeight="1" x14ac:dyDescent="0.15">
      <c r="B108" s="125" t="s">
        <v>132</v>
      </c>
      <c r="C108" s="122" t="s">
        <v>167</v>
      </c>
      <c r="D108" s="147"/>
      <c r="E108" s="147"/>
      <c r="F108" s="142">
        <f t="shared" ref="F108" si="27">SUM(F109:F113)</f>
        <v>234</v>
      </c>
      <c r="G108" s="142">
        <f t="shared" ref="G108" si="28">SUM(G109:G113)</f>
        <v>671</v>
      </c>
      <c r="H108" s="142">
        <f t="shared" ref="H108" si="29">SUM(H109:H113)</f>
        <v>1172</v>
      </c>
      <c r="I108" s="142">
        <f t="shared" ref="I108" si="30">SUM(I109:I113)</f>
        <v>3418</v>
      </c>
      <c r="J108" s="142">
        <f t="shared" ref="J108" si="31">SUM(J109:J113)</f>
        <v>4958</v>
      </c>
      <c r="K108" s="143">
        <f t="shared" ref="K108" si="32">SUM(K109:K113)</f>
        <v>10577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0.13740458015267176</v>
      </c>
      <c r="R108" s="14">
        <f>G108/要介護認定者数!G107</f>
        <v>0.43514915693904022</v>
      </c>
      <c r="S108" s="14">
        <f>H108/要介護認定者数!H107</f>
        <v>1.0501792114695341</v>
      </c>
      <c r="T108" s="14">
        <f>I108/要介護認定者数!I107</f>
        <v>3.3841584158415841</v>
      </c>
      <c r="U108" s="14">
        <f>J108/要介護認定者数!J107</f>
        <v>6.1590062111801238</v>
      </c>
      <c r="V108" s="27">
        <f>K108/要介護認定者数!K107</f>
        <v>1.3148930880159124</v>
      </c>
    </row>
    <row r="109" spans="2:22" ht="19.5" customHeight="1" x14ac:dyDescent="0.15">
      <c r="B109" s="28" t="s">
        <v>134</v>
      </c>
      <c r="C109" s="121" t="s">
        <v>10</v>
      </c>
      <c r="D109" s="4"/>
      <c r="E109" s="4">
        <v>26</v>
      </c>
      <c r="F109" s="4">
        <v>144</v>
      </c>
      <c r="G109" s="4">
        <v>423</v>
      </c>
      <c r="H109" s="4">
        <v>411</v>
      </c>
      <c r="I109" s="4">
        <v>1452</v>
      </c>
      <c r="J109" s="4">
        <v>2162</v>
      </c>
      <c r="K109" s="23">
        <v>4618</v>
      </c>
      <c r="M109" s="46" t="s">
        <v>134</v>
      </c>
      <c r="N109" s="121" t="s">
        <v>10</v>
      </c>
      <c r="O109" s="12"/>
      <c r="P109" s="12"/>
      <c r="Q109" s="14">
        <f>F109/要介護認定者数!F108</f>
        <v>0.21851289833080426</v>
      </c>
      <c r="R109" s="14">
        <f>G109/要介護認定者数!G108</f>
        <v>0.8294117647058824</v>
      </c>
      <c r="S109" s="14">
        <f>H109/要介護認定者数!H108</f>
        <v>1.1291208791208791</v>
      </c>
      <c r="T109" s="14">
        <f>I109/要介護認定者数!I108</f>
        <v>4.0333333333333332</v>
      </c>
      <c r="U109" s="14">
        <f>J109/要介護認定者数!J108</f>
        <v>7.1118421052631575</v>
      </c>
      <c r="V109" s="27">
        <f>K109/要介護認定者数!K108</f>
        <v>1.5311671087533156</v>
      </c>
    </row>
    <row r="110" spans="2:22" ht="19.5" customHeight="1" x14ac:dyDescent="0.15">
      <c r="B110" s="28" t="s">
        <v>134</v>
      </c>
      <c r="C110" s="121" t="s">
        <v>11</v>
      </c>
      <c r="D110" s="4"/>
      <c r="E110" s="4"/>
      <c r="F110" s="4">
        <v>16</v>
      </c>
      <c r="G110" s="4">
        <v>110</v>
      </c>
      <c r="H110" s="4">
        <v>426</v>
      </c>
      <c r="I110" s="4">
        <v>637</v>
      </c>
      <c r="J110" s="4">
        <v>1653</v>
      </c>
      <c r="K110" s="23">
        <v>2842</v>
      </c>
      <c r="M110" s="46" t="s">
        <v>134</v>
      </c>
      <c r="N110" s="121" t="s">
        <v>11</v>
      </c>
      <c r="O110" s="12"/>
      <c r="P110" s="12"/>
      <c r="Q110" s="14">
        <f>F110/要介護認定者数!F109</f>
        <v>3.1936127744510975E-2</v>
      </c>
      <c r="R110" s="14">
        <f>G110/要介護認定者数!G109</f>
        <v>0.25229357798165136</v>
      </c>
      <c r="S110" s="14">
        <f>H110/要介護認定者数!H109</f>
        <v>1.3831168831168832</v>
      </c>
      <c r="T110" s="14">
        <f>I110/要介護認定者数!I109</f>
        <v>2.2913669064748201</v>
      </c>
      <c r="U110" s="14">
        <f>J110/要介護認定者数!J109</f>
        <v>7.76056338028169</v>
      </c>
      <c r="V110" s="27">
        <f>K110/要介護認定者数!K109</f>
        <v>1.2271157167530224</v>
      </c>
    </row>
    <row r="111" spans="2:22" ht="19.5" customHeight="1" x14ac:dyDescent="0.15">
      <c r="B111" s="28" t="s">
        <v>134</v>
      </c>
      <c r="C111" s="121" t="s">
        <v>12</v>
      </c>
      <c r="D111" s="4">
        <v>10</v>
      </c>
      <c r="E111" s="4">
        <v>88</v>
      </c>
      <c r="F111" s="4">
        <v>29</v>
      </c>
      <c r="G111" s="4">
        <v>74</v>
      </c>
      <c r="H111" s="4">
        <v>115</v>
      </c>
      <c r="I111" s="4">
        <v>288</v>
      </c>
      <c r="J111" s="4">
        <v>93</v>
      </c>
      <c r="K111" s="23">
        <v>697</v>
      </c>
      <c r="M111" s="46" t="s">
        <v>134</v>
      </c>
      <c r="N111" s="121" t="s">
        <v>12</v>
      </c>
      <c r="O111" s="12"/>
      <c r="P111" s="12"/>
      <c r="Q111" s="14">
        <f>F111/要介護認定者数!F110</f>
        <v>0.15760869565217392</v>
      </c>
      <c r="R111" s="14">
        <f>G111/要介護認定者数!G110</f>
        <v>0.42528735632183906</v>
      </c>
      <c r="S111" s="14">
        <f>H111/要介護認定者数!H110</f>
        <v>0.86466165413533835</v>
      </c>
      <c r="T111" s="14">
        <f>I111/要介護認定者数!I110</f>
        <v>2.6666666666666665</v>
      </c>
      <c r="U111" s="14">
        <f>J111/要介護認定者数!J110</f>
        <v>0.98936170212765961</v>
      </c>
      <c r="V111" s="27">
        <f>K111/要介護認定者数!K110</f>
        <v>0.80207134637514388</v>
      </c>
    </row>
    <row r="112" spans="2:22" ht="19.5" customHeight="1" x14ac:dyDescent="0.15">
      <c r="B112" s="28" t="s">
        <v>134</v>
      </c>
      <c r="C112" s="121" t="s">
        <v>13</v>
      </c>
      <c r="D112" s="4"/>
      <c r="E112" s="4"/>
      <c r="F112" s="4">
        <v>0</v>
      </c>
      <c r="G112" s="4">
        <v>50</v>
      </c>
      <c r="H112" s="4">
        <v>98</v>
      </c>
      <c r="I112" s="4">
        <v>530</v>
      </c>
      <c r="J112" s="4">
        <v>363</v>
      </c>
      <c r="K112" s="23">
        <v>1041</v>
      </c>
      <c r="M112" s="46" t="s">
        <v>134</v>
      </c>
      <c r="N112" s="121" t="s">
        <v>13</v>
      </c>
      <c r="O112" s="12"/>
      <c r="P112" s="12"/>
      <c r="Q112" s="14">
        <f>F112/要介護認定者数!F111</f>
        <v>0</v>
      </c>
      <c r="R112" s="14">
        <f>G112/要介護認定者数!G111</f>
        <v>0.21367521367521367</v>
      </c>
      <c r="S112" s="14">
        <f>H112/要介護認定者数!H111</f>
        <v>0.57309941520467833</v>
      </c>
      <c r="T112" s="14">
        <f>I112/要介護認定者数!I111</f>
        <v>4.6086956521739131</v>
      </c>
      <c r="U112" s="14">
        <f>J112/要介護認定者数!J111</f>
        <v>3.78125</v>
      </c>
      <c r="V112" s="27">
        <f>K112/要介護認定者数!K111</f>
        <v>1.1856492027334853</v>
      </c>
    </row>
    <row r="113" spans="2:22" ht="19.5" customHeight="1" x14ac:dyDescent="0.15">
      <c r="B113" s="28" t="s">
        <v>134</v>
      </c>
      <c r="C113" s="121" t="s">
        <v>14</v>
      </c>
      <c r="D113" s="4"/>
      <c r="E113" s="4"/>
      <c r="F113" s="4">
        <v>45</v>
      </c>
      <c r="G113" s="4">
        <v>14</v>
      </c>
      <c r="H113" s="4">
        <v>122</v>
      </c>
      <c r="I113" s="4">
        <v>511</v>
      </c>
      <c r="J113" s="4">
        <v>687</v>
      </c>
      <c r="K113" s="23">
        <v>1379</v>
      </c>
      <c r="M113" s="46" t="s">
        <v>134</v>
      </c>
      <c r="N113" s="121" t="s">
        <v>14</v>
      </c>
      <c r="O113" s="12"/>
      <c r="P113" s="12"/>
      <c r="Q113" s="14">
        <f>F113/要介護認定者数!F112</f>
        <v>0.21126760563380281</v>
      </c>
      <c r="R113" s="14">
        <f>G113/要介護認定者数!G112</f>
        <v>7.4468085106382975E-2</v>
      </c>
      <c r="S113" s="14">
        <f>H113/要介護認定者数!H112</f>
        <v>0.87142857142857144</v>
      </c>
      <c r="T113" s="14">
        <f>I113/要介護認定者数!I112</f>
        <v>3.4295302013422817</v>
      </c>
      <c r="U113" s="14">
        <f>J113/要介護認定者数!J112</f>
        <v>7.0102040816326534</v>
      </c>
      <c r="V113" s="27">
        <f>K113/要介護認定者数!K112</f>
        <v>1.4290155440414507</v>
      </c>
    </row>
    <row r="114" spans="2:22" ht="19.5" customHeight="1" x14ac:dyDescent="0.15">
      <c r="B114" s="125" t="s">
        <v>132</v>
      </c>
      <c r="C114" s="122" t="s">
        <v>168</v>
      </c>
      <c r="D114" s="147"/>
      <c r="E114" s="147"/>
      <c r="F114" s="142">
        <f t="shared" ref="F114" si="33">SUM(F115:F118)</f>
        <v>72</v>
      </c>
      <c r="G114" s="142">
        <f t="shared" ref="G114" si="34">SUM(G115:G118)</f>
        <v>540</v>
      </c>
      <c r="H114" s="142">
        <f t="shared" ref="H114" si="35">SUM(H115:H118)</f>
        <v>605</v>
      </c>
      <c r="I114" s="142">
        <f t="shared" ref="I114" si="36">SUM(I115:I118)</f>
        <v>1969</v>
      </c>
      <c r="J114" s="142">
        <f t="shared" ref="J114" si="37">SUM(J115:J118)</f>
        <v>2940</v>
      </c>
      <c r="K114" s="143">
        <f t="shared" ref="K114" si="38">SUM(K115:K118)</f>
        <v>6138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5.0919377652050922E-2</v>
      </c>
      <c r="R114" s="14">
        <f>G114/要介護認定者数!G113</f>
        <v>0.35596572181938035</v>
      </c>
      <c r="S114" s="14">
        <f>H114/要介護認定者数!H113</f>
        <v>0.58852140077821014</v>
      </c>
      <c r="T114" s="14">
        <f>I114/要介護認定者数!I113</f>
        <v>2.1495633187772927</v>
      </c>
      <c r="U114" s="14">
        <f>J114/要介護認定者数!J113</f>
        <v>4.2424242424242422</v>
      </c>
      <c r="V114" s="27">
        <f>K114/要介護認定者数!K113</f>
        <v>0.80551181102362202</v>
      </c>
    </row>
    <row r="115" spans="2:22" ht="19.5" customHeight="1" x14ac:dyDescent="0.15">
      <c r="B115" s="28" t="s">
        <v>134</v>
      </c>
      <c r="C115" s="121" t="s">
        <v>15</v>
      </c>
      <c r="D115" s="4"/>
      <c r="E115" s="4"/>
      <c r="F115" s="4">
        <v>65</v>
      </c>
      <c r="G115" s="4">
        <v>213</v>
      </c>
      <c r="H115" s="4">
        <v>191</v>
      </c>
      <c r="I115" s="4">
        <v>737</v>
      </c>
      <c r="J115" s="4">
        <v>1453</v>
      </c>
      <c r="K115" s="23">
        <v>2659</v>
      </c>
      <c r="M115" s="46" t="s">
        <v>134</v>
      </c>
      <c r="N115" s="121" t="s">
        <v>15</v>
      </c>
      <c r="O115" s="12"/>
      <c r="P115" s="12"/>
      <c r="Q115" s="14">
        <f>F115/要介護認定者数!F114</f>
        <v>0.11265164644714037</v>
      </c>
      <c r="R115" s="14">
        <f>G115/要介護認定者数!G114</f>
        <v>0.42514970059880242</v>
      </c>
      <c r="S115" s="14">
        <f>H115/要介護認定者数!H114</f>
        <v>0.5568513119533528</v>
      </c>
      <c r="T115" s="14">
        <f>I115/要介護認定者数!I114</f>
        <v>2.2817337461300311</v>
      </c>
      <c r="U115" s="14">
        <f>J115/要介護認定者数!J114</f>
        <v>5.8353413654618471</v>
      </c>
      <c r="V115" s="27">
        <f>K115/要介護認定者数!K114</f>
        <v>0.92454798331015298</v>
      </c>
    </row>
    <row r="116" spans="2:22" ht="19.5" customHeight="1" x14ac:dyDescent="0.15">
      <c r="B116" s="28" t="s">
        <v>134</v>
      </c>
      <c r="C116" s="121" t="s">
        <v>16</v>
      </c>
      <c r="D116" s="4"/>
      <c r="E116" s="4">
        <v>12</v>
      </c>
      <c r="F116" s="4">
        <v>7</v>
      </c>
      <c r="G116" s="4">
        <v>220</v>
      </c>
      <c r="H116" s="4">
        <v>218</v>
      </c>
      <c r="I116" s="4">
        <v>486</v>
      </c>
      <c r="J116" s="4">
        <v>573</v>
      </c>
      <c r="K116" s="23">
        <v>1516</v>
      </c>
      <c r="M116" s="46" t="s">
        <v>134</v>
      </c>
      <c r="N116" s="121" t="s">
        <v>16</v>
      </c>
      <c r="O116" s="12"/>
      <c r="P116" s="12"/>
      <c r="Q116" s="14">
        <f>F116/要介護認定者数!F115</f>
        <v>2.2364217252396165E-2</v>
      </c>
      <c r="R116" s="14">
        <f>G116/要介護認定者数!G115</f>
        <v>0.51401869158878499</v>
      </c>
      <c r="S116" s="14">
        <f>H116/要介護認定者数!H115</f>
        <v>0.77304964539007093</v>
      </c>
      <c r="T116" s="14">
        <f>I116/要介護認定者数!I115</f>
        <v>2.0506329113924049</v>
      </c>
      <c r="U116" s="14">
        <f>J116/要介護認定者数!J115</f>
        <v>3.6730769230769229</v>
      </c>
      <c r="V116" s="27">
        <f>K116/要介護認定者数!K115</f>
        <v>0.8</v>
      </c>
    </row>
    <row r="117" spans="2:22" ht="19.5" customHeight="1" x14ac:dyDescent="0.15">
      <c r="B117" s="28" t="s">
        <v>134</v>
      </c>
      <c r="C117" s="121" t="s">
        <v>17</v>
      </c>
      <c r="D117" s="4"/>
      <c r="E117" s="4"/>
      <c r="F117" s="4">
        <v>0</v>
      </c>
      <c r="G117" s="4">
        <v>102</v>
      </c>
      <c r="H117" s="4">
        <v>133</v>
      </c>
      <c r="I117" s="4">
        <v>433</v>
      </c>
      <c r="J117" s="4">
        <v>628</v>
      </c>
      <c r="K117" s="23">
        <v>1296</v>
      </c>
      <c r="M117" s="46" t="s">
        <v>134</v>
      </c>
      <c r="N117" s="121" t="s">
        <v>17</v>
      </c>
      <c r="O117" s="12"/>
      <c r="P117" s="12"/>
      <c r="Q117" s="14">
        <f>F117/要介護認定者数!F116</f>
        <v>0</v>
      </c>
      <c r="R117" s="14">
        <f>G117/要介護認定者数!G116</f>
        <v>0.265625</v>
      </c>
      <c r="S117" s="14">
        <f>H117/要介護認定者数!H116</f>
        <v>0.50763358778625955</v>
      </c>
      <c r="T117" s="14">
        <f>I117/要介護認定者数!I116</f>
        <v>1.8583690987124464</v>
      </c>
      <c r="U117" s="14">
        <f>J117/要介護認定者数!J116</f>
        <v>3.5885714285714285</v>
      </c>
      <c r="V117" s="27">
        <f>K117/要介護認定者数!K116</f>
        <v>0.65853658536585369</v>
      </c>
    </row>
    <row r="118" spans="2:22" ht="19.5" customHeight="1" x14ac:dyDescent="0.15">
      <c r="B118" s="28" t="s">
        <v>134</v>
      </c>
      <c r="C118" s="121" t="s">
        <v>18</v>
      </c>
      <c r="D118" s="4"/>
      <c r="E118" s="4"/>
      <c r="F118" s="4">
        <v>0</v>
      </c>
      <c r="G118" s="4">
        <v>5</v>
      </c>
      <c r="H118" s="4">
        <v>63</v>
      </c>
      <c r="I118" s="4">
        <v>313</v>
      </c>
      <c r="J118" s="4">
        <v>286</v>
      </c>
      <c r="K118" s="23">
        <v>667</v>
      </c>
      <c r="M118" s="46" t="s">
        <v>134</v>
      </c>
      <c r="N118" s="121" t="s">
        <v>18</v>
      </c>
      <c r="O118" s="12"/>
      <c r="P118" s="12"/>
      <c r="Q118" s="14">
        <f>F118/要介護認定者数!F117</f>
        <v>0</v>
      </c>
      <c r="R118" s="14">
        <f>G118/要介護認定者数!G117</f>
        <v>2.4509803921568627E-2</v>
      </c>
      <c r="S118" s="14">
        <f>H118/要介護認定者数!H117</f>
        <v>0.44680851063829785</v>
      </c>
      <c r="T118" s="14">
        <f>I118/要介護認定者数!I117</f>
        <v>2.5447154471544717</v>
      </c>
      <c r="U118" s="14">
        <f>J118/要介護認定者数!J117</f>
        <v>2.5309734513274336</v>
      </c>
      <c r="V118" s="27">
        <f>K118/要介護認定者数!K117</f>
        <v>0.75709421112372299</v>
      </c>
    </row>
    <row r="119" spans="2:22" ht="19.5" customHeight="1" x14ac:dyDescent="0.15">
      <c r="B119" s="125" t="s">
        <v>132</v>
      </c>
      <c r="C119" s="122" t="s">
        <v>169</v>
      </c>
      <c r="D119" s="147"/>
      <c r="E119" s="147"/>
      <c r="F119" s="142">
        <f t="shared" ref="F119" si="39">SUM(F120:F123)</f>
        <v>15</v>
      </c>
      <c r="G119" s="142">
        <f t="shared" ref="G119" si="40">SUM(G120:G123)</f>
        <v>270</v>
      </c>
      <c r="H119" s="142">
        <f t="shared" ref="H119" si="41">SUM(H120:H123)</f>
        <v>313</v>
      </c>
      <c r="I119" s="142">
        <f t="shared" ref="I119" si="42">SUM(I120:I123)</f>
        <v>856</v>
      </c>
      <c r="J119" s="142">
        <f t="shared" ref="J119" si="43">SUM(J120:J123)</f>
        <v>2348</v>
      </c>
      <c r="K119" s="143">
        <f t="shared" ref="K119" si="44">SUM(K120:K123)</f>
        <v>3802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2.2865853658536585E-2</v>
      </c>
      <c r="R119" s="14">
        <f>G119/要介護認定者数!G118</f>
        <v>0.40358744394618834</v>
      </c>
      <c r="S119" s="14">
        <f>H119/要介護認定者数!H118</f>
        <v>0.58286778398510242</v>
      </c>
      <c r="T119" s="14">
        <f>I119/要介護認定者数!I118</f>
        <v>2.0980392156862746</v>
      </c>
      <c r="U119" s="14">
        <f>J119/要介護認定者数!J118</f>
        <v>6.7471264367816088</v>
      </c>
      <c r="V119" s="27">
        <f>K119/要介護認定者数!K118</f>
        <v>1.1616254201038803</v>
      </c>
    </row>
    <row r="120" spans="2:22" ht="19.5" customHeight="1" x14ac:dyDescent="0.15">
      <c r="B120" s="28" t="s">
        <v>134</v>
      </c>
      <c r="C120" s="121" t="s">
        <v>19</v>
      </c>
      <c r="D120" s="4"/>
      <c r="E120" s="4"/>
      <c r="F120" s="4">
        <v>0</v>
      </c>
      <c r="G120" s="4">
        <v>100</v>
      </c>
      <c r="H120" s="4">
        <v>154</v>
      </c>
      <c r="I120" s="4">
        <v>368</v>
      </c>
      <c r="J120" s="4">
        <v>562</v>
      </c>
      <c r="K120" s="23">
        <v>1184</v>
      </c>
      <c r="M120" s="46" t="s">
        <v>134</v>
      </c>
      <c r="N120" s="121" t="s">
        <v>19</v>
      </c>
      <c r="O120" s="12"/>
      <c r="P120" s="12"/>
      <c r="Q120" s="14">
        <f>F120/要介護認定者数!F119</f>
        <v>0</v>
      </c>
      <c r="R120" s="14">
        <f>G120/要介護認定者数!G119</f>
        <v>0.47393364928909953</v>
      </c>
      <c r="S120" s="14">
        <f>H120/要介護認定者数!H119</f>
        <v>0.75862068965517238</v>
      </c>
      <c r="T120" s="14">
        <f>I120/要介護認定者数!I119</f>
        <v>2.3896103896103895</v>
      </c>
      <c r="U120" s="14">
        <f>J120/要介護認定者数!J119</f>
        <v>4.532258064516129</v>
      </c>
      <c r="V120" s="27">
        <f>K120/要介護認定者数!K119</f>
        <v>1.061883408071749</v>
      </c>
    </row>
    <row r="121" spans="2:22" ht="19.5" customHeight="1" x14ac:dyDescent="0.15">
      <c r="B121" s="28" t="s">
        <v>134</v>
      </c>
      <c r="C121" s="121" t="s">
        <v>20</v>
      </c>
      <c r="D121" s="4"/>
      <c r="E121" s="4"/>
      <c r="F121" s="4">
        <v>7</v>
      </c>
      <c r="G121" s="4">
        <v>80</v>
      </c>
      <c r="H121" s="4">
        <v>107</v>
      </c>
      <c r="I121" s="4">
        <v>158</v>
      </c>
      <c r="J121" s="4">
        <v>402</v>
      </c>
      <c r="K121" s="23">
        <v>754</v>
      </c>
      <c r="M121" s="46" t="s">
        <v>134</v>
      </c>
      <c r="N121" s="121" t="s">
        <v>20</v>
      </c>
      <c r="O121" s="12"/>
      <c r="P121" s="12"/>
      <c r="Q121" s="14">
        <f>F121/要介護認定者数!F120</f>
        <v>6.8627450980392163E-2</v>
      </c>
      <c r="R121" s="14">
        <f>G121/要介護認定者数!G120</f>
        <v>0.625</v>
      </c>
      <c r="S121" s="14">
        <f>H121/要介護認定者数!H120</f>
        <v>1.1145833333333333</v>
      </c>
      <c r="T121" s="14">
        <f>I121/要介護認定者数!I120</f>
        <v>2.1944444444444446</v>
      </c>
      <c r="U121" s="14">
        <f>J121/要介護認定者数!J120</f>
        <v>7.882352941176471</v>
      </c>
      <c r="V121" s="27">
        <f>K121/要介護認定者数!K120</f>
        <v>1.3561151079136691</v>
      </c>
    </row>
    <row r="122" spans="2:22" ht="19.5" customHeight="1" x14ac:dyDescent="0.15">
      <c r="B122" s="28" t="s">
        <v>134</v>
      </c>
      <c r="C122" s="121" t="s">
        <v>114</v>
      </c>
      <c r="D122" s="4"/>
      <c r="E122" s="4"/>
      <c r="F122" s="4">
        <v>7</v>
      </c>
      <c r="G122" s="4">
        <v>49</v>
      </c>
      <c r="H122" s="4">
        <v>50</v>
      </c>
      <c r="I122" s="4">
        <v>239</v>
      </c>
      <c r="J122" s="4">
        <v>1243</v>
      </c>
      <c r="K122" s="23">
        <v>1588</v>
      </c>
      <c r="M122" s="46" t="s">
        <v>134</v>
      </c>
      <c r="N122" s="121" t="s">
        <v>114</v>
      </c>
      <c r="O122" s="12"/>
      <c r="P122" s="12"/>
      <c r="Q122" s="14">
        <f>F122/要介護認定者数!F121</f>
        <v>2.4221453287197232E-2</v>
      </c>
      <c r="R122" s="14">
        <f>G122/要介護認定者数!G121</f>
        <v>0.17883211678832117</v>
      </c>
      <c r="S122" s="14">
        <f>H122/要介護認定者数!H121</f>
        <v>0.26595744680851063</v>
      </c>
      <c r="T122" s="14">
        <f>I122/要介護認定者数!I121</f>
        <v>1.6369863013698631</v>
      </c>
      <c r="U122" s="14">
        <f>J122/要介護認定者数!J121</f>
        <v>9.0729927007299267</v>
      </c>
      <c r="V122" s="27">
        <f>K122/要介護認定者数!K121</f>
        <v>1.2281515854601701</v>
      </c>
    </row>
    <row r="123" spans="2:22" ht="19.5" customHeight="1" x14ac:dyDescent="0.15">
      <c r="B123" s="28" t="s">
        <v>134</v>
      </c>
      <c r="C123" s="121" t="s">
        <v>22</v>
      </c>
      <c r="D123" s="4"/>
      <c r="E123" s="4"/>
      <c r="F123" s="4">
        <v>1</v>
      </c>
      <c r="G123" s="4">
        <v>41</v>
      </c>
      <c r="H123" s="4">
        <v>2</v>
      </c>
      <c r="I123" s="4">
        <v>91</v>
      </c>
      <c r="J123" s="4">
        <v>141</v>
      </c>
      <c r="K123" s="23">
        <v>276</v>
      </c>
      <c r="M123" s="46" t="s">
        <v>134</v>
      </c>
      <c r="N123" s="121" t="s">
        <v>22</v>
      </c>
      <c r="O123" s="12"/>
      <c r="P123" s="12"/>
      <c r="Q123" s="14">
        <f>F123/要介護認定者数!F122</f>
        <v>1.6129032258064516E-2</v>
      </c>
      <c r="R123" s="14">
        <f>G123/要介護認定者数!G122</f>
        <v>0.7321428571428571</v>
      </c>
      <c r="S123" s="14">
        <f>H123/要介護認定者数!H122</f>
        <v>0.04</v>
      </c>
      <c r="T123" s="14">
        <f>I123/要介護認定者数!I122</f>
        <v>2.5277777777777777</v>
      </c>
      <c r="U123" s="14">
        <f>J123/要介護認定者数!J122</f>
        <v>3.9166666666666665</v>
      </c>
      <c r="V123" s="27">
        <f>K123/要介護認定者数!K122</f>
        <v>0.89320388349514568</v>
      </c>
    </row>
    <row r="124" spans="2:22" ht="19.5" customHeight="1" x14ac:dyDescent="0.15">
      <c r="B124" s="125" t="s">
        <v>132</v>
      </c>
      <c r="C124" s="122" t="s">
        <v>170</v>
      </c>
      <c r="D124" s="147"/>
      <c r="E124" s="147"/>
      <c r="F124" s="142">
        <f t="shared" ref="F124" si="45">SUM(F125:F129)</f>
        <v>450</v>
      </c>
      <c r="G124" s="142">
        <f t="shared" ref="G124" si="46">SUM(G125:G129)</f>
        <v>1690</v>
      </c>
      <c r="H124" s="142">
        <f t="shared" ref="H124" si="47">SUM(H125:H129)</f>
        <v>2465</v>
      </c>
      <c r="I124" s="142">
        <f t="shared" ref="I124" si="48">SUM(I125:I129)</f>
        <v>6043</v>
      </c>
      <c r="J124" s="142">
        <f t="shared" ref="J124" si="49">SUM(J125:J129)</f>
        <v>8537</v>
      </c>
      <c r="K124" s="143">
        <f t="shared" ref="K124" si="50">SUM(K125:K129)</f>
        <v>19272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0.16233766233766234</v>
      </c>
      <c r="R124" s="14">
        <f>G124/要介護認定者数!G123</f>
        <v>0.85439838220424669</v>
      </c>
      <c r="S124" s="14">
        <f>H124/要介護認定者数!H123</f>
        <v>1.5483668341708543</v>
      </c>
      <c r="T124" s="14">
        <f>I124/要介護認定者数!I123</f>
        <v>3.5927467300832343</v>
      </c>
      <c r="U124" s="14">
        <f>J124/要介護認定者数!J123</f>
        <v>6.8186900958466454</v>
      </c>
      <c r="V124" s="27">
        <f>K124/要介護認定者数!K123</f>
        <v>1.6426866689396522</v>
      </c>
    </row>
    <row r="125" spans="2:22" ht="19.5" customHeight="1" x14ac:dyDescent="0.15">
      <c r="B125" s="28" t="s">
        <v>134</v>
      </c>
      <c r="C125" s="121" t="s">
        <v>23</v>
      </c>
      <c r="D125" s="4"/>
      <c r="E125" s="4">
        <v>17</v>
      </c>
      <c r="F125" s="4">
        <v>249</v>
      </c>
      <c r="G125" s="4">
        <v>835</v>
      </c>
      <c r="H125" s="4">
        <v>1422</v>
      </c>
      <c r="I125" s="4">
        <v>3168</v>
      </c>
      <c r="J125" s="4">
        <v>4541</v>
      </c>
      <c r="K125" s="23">
        <v>10232</v>
      </c>
      <c r="M125" s="46" t="s">
        <v>134</v>
      </c>
      <c r="N125" s="121" t="s">
        <v>23</v>
      </c>
      <c r="O125" s="12"/>
      <c r="P125" s="12"/>
      <c r="Q125" s="14">
        <f>F125/要介護認定者数!F124</f>
        <v>0.13112164296998421</v>
      </c>
      <c r="R125" s="14">
        <f>G125/要介護認定者数!G124</f>
        <v>0.73828470380194522</v>
      </c>
      <c r="S125" s="14">
        <f>H125/要介護認定者数!H124</f>
        <v>1.5764966740576496</v>
      </c>
      <c r="T125" s="14">
        <f>I125/要介護認定者数!I124</f>
        <v>3.1273445212240869</v>
      </c>
      <c r="U125" s="14">
        <f>J125/要介護認定者数!J124</f>
        <v>5.8745148771021993</v>
      </c>
      <c r="V125" s="27">
        <f>K125/要介護認定者数!K124</f>
        <v>1.3921088435374149</v>
      </c>
    </row>
    <row r="126" spans="2:22" ht="19.5" customHeight="1" x14ac:dyDescent="0.15">
      <c r="B126" s="28" t="s">
        <v>134</v>
      </c>
      <c r="C126" s="121" t="s">
        <v>24</v>
      </c>
      <c r="D126" s="4"/>
      <c r="E126" s="4"/>
      <c r="F126" s="4">
        <v>0</v>
      </c>
      <c r="G126" s="4">
        <v>127</v>
      </c>
      <c r="H126" s="4">
        <v>98</v>
      </c>
      <c r="I126" s="4">
        <v>351</v>
      </c>
      <c r="J126" s="4">
        <v>431</v>
      </c>
      <c r="K126" s="23">
        <v>1007</v>
      </c>
      <c r="M126" s="46" t="s">
        <v>134</v>
      </c>
      <c r="N126" s="121" t="s">
        <v>24</v>
      </c>
      <c r="O126" s="12"/>
      <c r="P126" s="12"/>
      <c r="Q126" s="14">
        <f>F126/要介護認定者数!F125</f>
        <v>0</v>
      </c>
      <c r="R126" s="14">
        <f>G126/要介護認定者数!G125</f>
        <v>1.1238938053097345</v>
      </c>
      <c r="S126" s="14">
        <f>H126/要介護認定者数!H125</f>
        <v>1.4</v>
      </c>
      <c r="T126" s="14">
        <f>I126/要介護認定者数!I125</f>
        <v>5.0869565217391308</v>
      </c>
      <c r="U126" s="14">
        <f>J126/要介護認定者数!J125</f>
        <v>10.023255813953488</v>
      </c>
      <c r="V126" s="27">
        <f>K126/要介護認定者数!K125</f>
        <v>2.3862559241706163</v>
      </c>
    </row>
    <row r="127" spans="2:22" ht="19.5" customHeight="1" x14ac:dyDescent="0.15">
      <c r="B127" s="28" t="s">
        <v>134</v>
      </c>
      <c r="C127" s="121" t="s">
        <v>25</v>
      </c>
      <c r="D127" s="4"/>
      <c r="E127" s="4"/>
      <c r="F127" s="4">
        <v>130</v>
      </c>
      <c r="G127" s="4">
        <v>544</v>
      </c>
      <c r="H127" s="4">
        <v>669</v>
      </c>
      <c r="I127" s="4">
        <v>1226</v>
      </c>
      <c r="J127" s="4">
        <v>1469</v>
      </c>
      <c r="K127" s="23">
        <v>4038</v>
      </c>
      <c r="M127" s="46" t="s">
        <v>134</v>
      </c>
      <c r="N127" s="121" t="s">
        <v>25</v>
      </c>
      <c r="O127" s="12"/>
      <c r="P127" s="12"/>
      <c r="Q127" s="14">
        <f>F127/要介護認定者数!F126</f>
        <v>0.47101449275362317</v>
      </c>
      <c r="R127" s="14">
        <f>G127/要介護認定者数!G126</f>
        <v>1.2391799544419135</v>
      </c>
      <c r="S127" s="14">
        <f>H127/要介護認定者数!H126</f>
        <v>2.2079207920792081</v>
      </c>
      <c r="T127" s="14">
        <f>I127/要介護認定者数!I126</f>
        <v>4.7704280155642023</v>
      </c>
      <c r="U127" s="14">
        <f>J127/要介護認定者数!J126</f>
        <v>7.9405405405405407</v>
      </c>
      <c r="V127" s="27">
        <f>K127/要介護認定者数!K126</f>
        <v>2.5111940298507465</v>
      </c>
    </row>
    <row r="128" spans="2:22" ht="19.5" customHeight="1" x14ac:dyDescent="0.15">
      <c r="B128" s="28" t="s">
        <v>134</v>
      </c>
      <c r="C128" s="121" t="s">
        <v>26</v>
      </c>
      <c r="D128" s="4"/>
      <c r="E128" s="4"/>
      <c r="F128" s="4">
        <v>15</v>
      </c>
      <c r="G128" s="4">
        <v>105</v>
      </c>
      <c r="H128" s="4">
        <v>191</v>
      </c>
      <c r="I128" s="4">
        <v>791</v>
      </c>
      <c r="J128" s="4">
        <v>1240</v>
      </c>
      <c r="K128" s="23">
        <v>2342</v>
      </c>
      <c r="M128" s="46" t="s">
        <v>134</v>
      </c>
      <c r="N128" s="121" t="s">
        <v>26</v>
      </c>
      <c r="O128" s="12"/>
      <c r="P128" s="12"/>
      <c r="Q128" s="14">
        <f>F128/要介護認定者数!F127</f>
        <v>7.3170731707317069E-2</v>
      </c>
      <c r="R128" s="14">
        <f>G128/要介護認定者数!G127</f>
        <v>0.66878980891719741</v>
      </c>
      <c r="S128" s="14">
        <f>H128/要介護認定者数!H127</f>
        <v>1.3263888888888888</v>
      </c>
      <c r="T128" s="14">
        <f>I128/要介護認定者数!I127</f>
        <v>6.1796875</v>
      </c>
      <c r="U128" s="14">
        <f>J128/要介護認定者数!J127</f>
        <v>10.87719298245614</v>
      </c>
      <c r="V128" s="27">
        <f>K128/要介護認定者数!K127</f>
        <v>2.4704641350210972</v>
      </c>
    </row>
    <row r="129" spans="2:24" ht="19.5" customHeight="1" x14ac:dyDescent="0.15">
      <c r="B129" s="28" t="s">
        <v>134</v>
      </c>
      <c r="C129" s="121" t="s">
        <v>27</v>
      </c>
      <c r="D129" s="4"/>
      <c r="E129" s="4">
        <v>70</v>
      </c>
      <c r="F129" s="4">
        <v>56</v>
      </c>
      <c r="G129" s="4">
        <v>79</v>
      </c>
      <c r="H129" s="4">
        <v>85</v>
      </c>
      <c r="I129" s="4">
        <v>507</v>
      </c>
      <c r="J129" s="4">
        <v>856</v>
      </c>
      <c r="K129" s="23">
        <v>1653</v>
      </c>
      <c r="M129" s="46" t="s">
        <v>134</v>
      </c>
      <c r="N129" s="121" t="s">
        <v>27</v>
      </c>
      <c r="O129" s="12"/>
      <c r="P129" s="12"/>
      <c r="Q129" s="14">
        <f>F129/要介護認定者数!F128</f>
        <v>0.18064516129032257</v>
      </c>
      <c r="R129" s="14">
        <f>G129/要介護認定者数!G128</f>
        <v>0.57246376811594202</v>
      </c>
      <c r="S129" s="14">
        <f>H129/要介護認定者数!H128</f>
        <v>0.4913294797687861</v>
      </c>
      <c r="T129" s="14">
        <f>I129/要介護認定者数!I128</f>
        <v>2.3581395348837209</v>
      </c>
      <c r="U129" s="14">
        <f>J129/要介護認定者数!J128</f>
        <v>6.2481751824817522</v>
      </c>
      <c r="V129" s="27">
        <f>K129/要介護認定者数!K128</f>
        <v>1.1773504273504274</v>
      </c>
    </row>
    <row r="130" spans="2:24" ht="19.5" customHeight="1" x14ac:dyDescent="0.15">
      <c r="B130" s="125" t="s">
        <v>132</v>
      </c>
      <c r="C130" s="122" t="s">
        <v>171</v>
      </c>
      <c r="D130" s="147"/>
      <c r="E130" s="147"/>
      <c r="F130" s="142">
        <f t="shared" ref="F130" si="51">SUM(F131)</f>
        <v>125</v>
      </c>
      <c r="G130" s="142">
        <f t="shared" ref="G130" si="52">SUM(G131)</f>
        <v>878</v>
      </c>
      <c r="H130" s="142">
        <f t="shared" ref="H130" si="53">SUM(H131)</f>
        <v>931</v>
      </c>
      <c r="I130" s="142">
        <f t="shared" ref="I130" si="54">SUM(I131)</f>
        <v>2980</v>
      </c>
      <c r="J130" s="142">
        <f t="shared" ref="J130" si="55">SUM(J131)</f>
        <v>3771</v>
      </c>
      <c r="K130" s="143">
        <f t="shared" ref="K130" si="56">SUM(K131)</f>
        <v>8693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0.11052166224580018</v>
      </c>
      <c r="R130" s="14">
        <f>G130/要介護認定者数!G129</f>
        <v>0.84995159728944825</v>
      </c>
      <c r="S130" s="14">
        <f>H130/要介護認定者数!H129</f>
        <v>1.3937125748502994</v>
      </c>
      <c r="T130" s="14">
        <f>I130/要介護認定者数!I129</f>
        <v>3.539192399049881</v>
      </c>
      <c r="U130" s="14">
        <f>J130/要介護認定者数!J129</f>
        <v>6.316582914572864</v>
      </c>
      <c r="V130" s="27">
        <f>K130/要介護認定者数!K129</f>
        <v>1.5421323398971083</v>
      </c>
    </row>
    <row r="131" spans="2:24" ht="19.5" customHeight="1" x14ac:dyDescent="0.15">
      <c r="B131" s="28" t="s">
        <v>134</v>
      </c>
      <c r="C131" s="121" t="s">
        <v>28</v>
      </c>
      <c r="D131" s="4">
        <v>8</v>
      </c>
      <c r="E131" s="4"/>
      <c r="F131" s="4">
        <v>125</v>
      </c>
      <c r="G131" s="4">
        <v>878</v>
      </c>
      <c r="H131" s="4">
        <v>931</v>
      </c>
      <c r="I131" s="4">
        <v>2980</v>
      </c>
      <c r="J131" s="4">
        <v>3771</v>
      </c>
      <c r="K131" s="23">
        <v>8693</v>
      </c>
      <c r="M131" s="46" t="s">
        <v>134</v>
      </c>
      <c r="N131" s="121" t="s">
        <v>28</v>
      </c>
      <c r="O131" s="12"/>
      <c r="P131" s="12"/>
      <c r="Q131" s="14">
        <f>F131/要介護認定者数!F130</f>
        <v>0.11052166224580018</v>
      </c>
      <c r="R131" s="14">
        <f>G131/要介護認定者数!G130</f>
        <v>0.84995159728944825</v>
      </c>
      <c r="S131" s="14">
        <f>H131/要介護認定者数!H130</f>
        <v>1.3937125748502994</v>
      </c>
      <c r="T131" s="14">
        <f>I131/要介護認定者数!I130</f>
        <v>3.539192399049881</v>
      </c>
      <c r="U131" s="14">
        <f>J131/要介護認定者数!J130</f>
        <v>6.316582914572864</v>
      </c>
      <c r="V131" s="27">
        <f>K131/要介護認定者数!K130</f>
        <v>1.5421323398971083</v>
      </c>
    </row>
    <row r="132" spans="2:24" ht="19.5" customHeight="1" x14ac:dyDescent="0.15">
      <c r="B132" s="125" t="s">
        <v>132</v>
      </c>
      <c r="C132" s="122" t="s">
        <v>172</v>
      </c>
      <c r="D132" s="147"/>
      <c r="E132" s="147"/>
      <c r="F132" s="142">
        <f t="shared" ref="F132" si="57">SUM(F133:F135)</f>
        <v>235</v>
      </c>
      <c r="G132" s="142">
        <f t="shared" ref="G132" si="58">SUM(G133:G135)</f>
        <v>2031</v>
      </c>
      <c r="H132" s="142">
        <f t="shared" ref="H132" si="59">SUM(H133:H135)</f>
        <v>1963</v>
      </c>
      <c r="I132" s="142">
        <f t="shared" ref="I132" si="60">SUM(I133:I135)</f>
        <v>5909</v>
      </c>
      <c r="J132" s="142">
        <f t="shared" ref="J132" si="61">SUM(J133:J135)</f>
        <v>6729</v>
      </c>
      <c r="K132" s="143">
        <f t="shared" ref="K132" si="62">SUM(K133:K135)</f>
        <v>17147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0.11513963743263106</v>
      </c>
      <c r="R132" s="14">
        <f>G132/要介護認定者数!G131</f>
        <v>1.1352711011738401</v>
      </c>
      <c r="S132" s="14">
        <f>H132/要介護認定者数!H131</f>
        <v>1.5076804915514592</v>
      </c>
      <c r="T132" s="14">
        <f>I132/要介護認定者数!I131</f>
        <v>4.1789250353606793</v>
      </c>
      <c r="U132" s="14">
        <f>J132/要介護認定者数!J131</f>
        <v>7.8426573426573425</v>
      </c>
      <c r="V132" s="27">
        <f>K132/要介護認定者数!K131</f>
        <v>1.5122144809947968</v>
      </c>
    </row>
    <row r="133" spans="2:24" ht="19.5" customHeight="1" x14ac:dyDescent="0.15">
      <c r="B133" s="28" t="s">
        <v>134</v>
      </c>
      <c r="C133" s="121" t="s">
        <v>29</v>
      </c>
      <c r="D133" s="4">
        <v>77</v>
      </c>
      <c r="E133" s="4">
        <v>195</v>
      </c>
      <c r="F133" s="4">
        <v>218</v>
      </c>
      <c r="G133" s="4">
        <v>1902</v>
      </c>
      <c r="H133" s="4">
        <v>1742</v>
      </c>
      <c r="I133" s="4">
        <v>4627</v>
      </c>
      <c r="J133" s="4">
        <v>5171</v>
      </c>
      <c r="K133" s="23">
        <v>13932</v>
      </c>
      <c r="M133" s="46" t="s">
        <v>134</v>
      </c>
      <c r="N133" s="121" t="s">
        <v>29</v>
      </c>
      <c r="O133" s="12"/>
      <c r="P133" s="12"/>
      <c r="Q133" s="14">
        <f>F133/要介護認定者数!F132</f>
        <v>0.1383248730964467</v>
      </c>
      <c r="R133" s="14">
        <f>G133/要介護認定者数!G132</f>
        <v>1.3338008415147264</v>
      </c>
      <c r="S133" s="14">
        <f>H133/要介護認定者数!H132</f>
        <v>1.7145669291338583</v>
      </c>
      <c r="T133" s="14">
        <f>I133/要介護認定者数!I132</f>
        <v>4.2922077922077921</v>
      </c>
      <c r="U133" s="14">
        <f>J133/要介護認定者数!J132</f>
        <v>7.8467374810318669</v>
      </c>
      <c r="V133" s="27">
        <f>K133/要介護認定者数!K132</f>
        <v>1.5837217233147665</v>
      </c>
    </row>
    <row r="134" spans="2:24" ht="19.5" customHeight="1" x14ac:dyDescent="0.15">
      <c r="B134" s="28" t="s">
        <v>134</v>
      </c>
      <c r="C134" s="121" t="s">
        <v>30</v>
      </c>
      <c r="D134" s="4"/>
      <c r="E134" s="4"/>
      <c r="F134" s="4">
        <v>16</v>
      </c>
      <c r="G134" s="4">
        <v>41</v>
      </c>
      <c r="H134" s="4">
        <v>145</v>
      </c>
      <c r="I134" s="4">
        <v>1022</v>
      </c>
      <c r="J134" s="4">
        <v>1521</v>
      </c>
      <c r="K134" s="23">
        <v>2745</v>
      </c>
      <c r="M134" s="46" t="s">
        <v>134</v>
      </c>
      <c r="N134" s="121" t="s">
        <v>30</v>
      </c>
      <c r="O134" s="12"/>
      <c r="P134" s="12"/>
      <c r="Q134" s="14">
        <f>F134/要介護認定者数!F133</f>
        <v>4.3010752688172046E-2</v>
      </c>
      <c r="R134" s="14">
        <f>G134/要介護認定者数!G133</f>
        <v>0.15830115830115829</v>
      </c>
      <c r="S134" s="14">
        <f>H134/要介護認定者数!H133</f>
        <v>0.6415929203539823</v>
      </c>
      <c r="T134" s="14">
        <f>I134/要介護認定者数!I133</f>
        <v>3.7992565055762082</v>
      </c>
      <c r="U134" s="14">
        <f>J134/要介護認定者数!J133</f>
        <v>9</v>
      </c>
      <c r="V134" s="27">
        <f>K134/要介護認定者数!K133</f>
        <v>1.3609320773425879</v>
      </c>
    </row>
    <row r="135" spans="2:24" ht="19.5" customHeight="1" x14ac:dyDescent="0.15">
      <c r="B135" s="28" t="s">
        <v>134</v>
      </c>
      <c r="C135" s="121" t="s">
        <v>31</v>
      </c>
      <c r="D135" s="4"/>
      <c r="E135" s="4">
        <v>8</v>
      </c>
      <c r="F135" s="4">
        <v>1</v>
      </c>
      <c r="G135" s="4">
        <v>88</v>
      </c>
      <c r="H135" s="4">
        <v>76</v>
      </c>
      <c r="I135" s="4">
        <v>260</v>
      </c>
      <c r="J135" s="4">
        <v>37</v>
      </c>
      <c r="K135" s="23">
        <v>470</v>
      </c>
      <c r="M135" s="46" t="s">
        <v>134</v>
      </c>
      <c r="N135" s="121" t="s">
        <v>31</v>
      </c>
      <c r="O135" s="12"/>
      <c r="P135" s="12"/>
      <c r="Q135" s="14">
        <f>F135/要介護認定者数!F134</f>
        <v>1.0752688172043012E-2</v>
      </c>
      <c r="R135" s="14">
        <f>G135/要介護認定者数!G134</f>
        <v>0.84615384615384615</v>
      </c>
      <c r="S135" s="14">
        <f>H135/要介護認定者数!H134</f>
        <v>1.2666666666666666</v>
      </c>
      <c r="T135" s="14">
        <f>I135/要介護認定者数!I134</f>
        <v>3.8805970149253732</v>
      </c>
      <c r="U135" s="14">
        <f>J135/要介護認定者数!J134</f>
        <v>1.2333333333333334</v>
      </c>
      <c r="V135" s="27">
        <f>K135/要介護認定者数!K134</f>
        <v>0.89523809523809528</v>
      </c>
    </row>
    <row r="136" spans="2:24" ht="19.5" customHeight="1" x14ac:dyDescent="0.15">
      <c r="B136" s="125" t="s">
        <v>132</v>
      </c>
      <c r="C136" s="122" t="s">
        <v>173</v>
      </c>
      <c r="D136" s="147"/>
      <c r="E136" s="147"/>
      <c r="F136" s="142">
        <f t="shared" ref="F136" si="63">SUM(F137)</f>
        <v>278</v>
      </c>
      <c r="G136" s="142">
        <f t="shared" ref="G136" si="64">SUM(G137)</f>
        <v>777</v>
      </c>
      <c r="H136" s="142">
        <f t="shared" ref="H136" si="65">SUM(H137)</f>
        <v>1660</v>
      </c>
      <c r="I136" s="142">
        <f t="shared" ref="I136" si="66">SUM(I137)</f>
        <v>2830</v>
      </c>
      <c r="J136" s="142">
        <f t="shared" ref="J136" si="67">SUM(J137)</f>
        <v>4765</v>
      </c>
      <c r="K136" s="143">
        <f t="shared" ref="K136" si="68">SUM(K137)</f>
        <v>10349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0.29386892177589852</v>
      </c>
      <c r="R136" s="14">
        <f>G136/要介護認定者数!G135</f>
        <v>0.70894160583941601</v>
      </c>
      <c r="S136" s="14">
        <f>H136/要介護認定者数!H135</f>
        <v>1.7945945945945947</v>
      </c>
      <c r="T136" s="14">
        <f>I136/要介護認定者数!I135</f>
        <v>3.4981458590852905</v>
      </c>
      <c r="U136" s="14">
        <f>J136/要介護認定者数!J135</f>
        <v>8.4635879218472461</v>
      </c>
      <c r="V136" s="27">
        <f>K136/要介護認定者数!K135</f>
        <v>1.8812943101254318</v>
      </c>
    </row>
    <row r="137" spans="2:24" ht="19.5" customHeight="1" x14ac:dyDescent="0.15">
      <c r="B137" s="28" t="s">
        <v>134</v>
      </c>
      <c r="C137" s="121" t="s">
        <v>32</v>
      </c>
      <c r="D137" s="4"/>
      <c r="E137" s="4">
        <v>39</v>
      </c>
      <c r="F137" s="4">
        <v>278</v>
      </c>
      <c r="G137" s="4">
        <v>777</v>
      </c>
      <c r="H137" s="4">
        <v>1660</v>
      </c>
      <c r="I137" s="4">
        <v>2830</v>
      </c>
      <c r="J137" s="4">
        <v>4765</v>
      </c>
      <c r="K137" s="23">
        <v>10349</v>
      </c>
      <c r="M137" s="46" t="s">
        <v>134</v>
      </c>
      <c r="N137" s="121" t="s">
        <v>32</v>
      </c>
      <c r="O137" s="12"/>
      <c r="P137" s="12"/>
      <c r="Q137" s="14">
        <f>F137/要介護認定者数!F136</f>
        <v>0.29386892177589852</v>
      </c>
      <c r="R137" s="14">
        <f>G137/要介護認定者数!G136</f>
        <v>0.70894160583941601</v>
      </c>
      <c r="S137" s="14">
        <f>H137/要介護認定者数!H136</f>
        <v>1.7945945945945947</v>
      </c>
      <c r="T137" s="14">
        <f>I137/要介護認定者数!I136</f>
        <v>3.4981458590852905</v>
      </c>
      <c r="U137" s="14">
        <f>J137/要介護認定者数!J136</f>
        <v>8.4635879218472461</v>
      </c>
      <c r="V137" s="27">
        <f>K137/要介護認定者数!K136</f>
        <v>1.8812943101254318</v>
      </c>
    </row>
    <row r="138" spans="2:24" ht="19.5" customHeight="1" x14ac:dyDescent="0.15">
      <c r="B138" s="125" t="s">
        <v>132</v>
      </c>
      <c r="C138" s="122" t="s">
        <v>174</v>
      </c>
      <c r="D138" s="147"/>
      <c r="E138" s="147"/>
      <c r="F138" s="142">
        <f t="shared" ref="F138" si="69">SUM(F139:F140)</f>
        <v>207</v>
      </c>
      <c r="G138" s="142">
        <f t="shared" ref="G138" si="70">SUM(G139:G140)</f>
        <v>889</v>
      </c>
      <c r="H138" s="142">
        <f t="shared" ref="H138" si="71">SUM(H139:H140)</f>
        <v>1298</v>
      </c>
      <c r="I138" s="142">
        <f t="shared" ref="I138" si="72">SUM(I139:I140)</f>
        <v>3337</v>
      </c>
      <c r="J138" s="142">
        <f t="shared" ref="J138" si="73">SUM(J139:J140)</f>
        <v>3998</v>
      </c>
      <c r="K138" s="143">
        <f t="shared" ref="K138" si="74">SUM(K139:K140)</f>
        <v>9949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0.21036585365853658</v>
      </c>
      <c r="R138" s="14">
        <f>G138/要介護認定者数!G137</f>
        <v>1.065947242206235</v>
      </c>
      <c r="S138" s="14">
        <f>H138/要介護認定者数!H137</f>
        <v>2.0249609984399375</v>
      </c>
      <c r="T138" s="14">
        <f>I138/要介護認定者数!I137</f>
        <v>4.9510385756676554</v>
      </c>
      <c r="U138" s="14">
        <f>J138/要介護認定者数!J137</f>
        <v>7.7631067961165048</v>
      </c>
      <c r="V138" s="27">
        <f>K138/要介護認定者数!K137</f>
        <v>2.0221544715447153</v>
      </c>
    </row>
    <row r="139" spans="2:24" ht="19.5" customHeight="1" x14ac:dyDescent="0.15">
      <c r="B139" s="28" t="s">
        <v>134</v>
      </c>
      <c r="C139" s="121" t="s">
        <v>33</v>
      </c>
      <c r="D139" s="4"/>
      <c r="E139" s="4">
        <v>220</v>
      </c>
      <c r="F139" s="4">
        <v>130</v>
      </c>
      <c r="G139" s="4">
        <v>826</v>
      </c>
      <c r="H139" s="4">
        <v>983</v>
      </c>
      <c r="I139" s="4">
        <v>2874</v>
      </c>
      <c r="J139" s="4">
        <v>3144</v>
      </c>
      <c r="K139" s="23">
        <v>8177</v>
      </c>
      <c r="M139" s="46" t="s">
        <v>134</v>
      </c>
      <c r="N139" s="121" t="s">
        <v>33</v>
      </c>
      <c r="O139" s="12"/>
      <c r="P139" s="12"/>
      <c r="Q139" s="14">
        <f>F139/要介護認定者数!F138</f>
        <v>0.1668806161745828</v>
      </c>
      <c r="R139" s="14">
        <f>G139/要介護認定者数!G138</f>
        <v>1.2572298325722984</v>
      </c>
      <c r="S139" s="14">
        <f>H139/要介護認定者数!H138</f>
        <v>1.9388560157790926</v>
      </c>
      <c r="T139" s="14">
        <f>I139/要介護認定者数!I138</f>
        <v>5.0777385159010597</v>
      </c>
      <c r="U139" s="14">
        <f>J139/要介護認定者数!J138</f>
        <v>7.4857142857142858</v>
      </c>
      <c r="V139" s="27">
        <f>K139/要介護認定者数!K138</f>
        <v>2.01255230125523</v>
      </c>
    </row>
    <row r="140" spans="2:24" ht="19.5" customHeight="1" x14ac:dyDescent="0.15">
      <c r="B140" s="28" t="s">
        <v>134</v>
      </c>
      <c r="C140" s="121" t="s">
        <v>34</v>
      </c>
      <c r="D140" s="4"/>
      <c r="E140" s="4"/>
      <c r="F140" s="4">
        <v>77</v>
      </c>
      <c r="G140" s="4">
        <v>63</v>
      </c>
      <c r="H140" s="4">
        <v>315</v>
      </c>
      <c r="I140" s="4">
        <v>463</v>
      </c>
      <c r="J140" s="4">
        <v>854</v>
      </c>
      <c r="K140" s="23">
        <v>1772</v>
      </c>
      <c r="M140" s="46" t="s">
        <v>134</v>
      </c>
      <c r="N140" s="121" t="s">
        <v>34</v>
      </c>
      <c r="O140" s="12"/>
      <c r="P140" s="12"/>
      <c r="Q140" s="14">
        <f>F140/要介護認定者数!F139</f>
        <v>0.37560975609756098</v>
      </c>
      <c r="R140" s="14">
        <f>G140/要介護認定者数!G139</f>
        <v>0.3559322033898305</v>
      </c>
      <c r="S140" s="14">
        <f>H140/要介護認定者数!H139</f>
        <v>2.3507462686567164</v>
      </c>
      <c r="T140" s="14">
        <f>I140/要介護認定者数!I139</f>
        <v>4.2870370370370372</v>
      </c>
      <c r="U140" s="14">
        <f>J140/要介護認定者数!J139</f>
        <v>8.9894736842105267</v>
      </c>
      <c r="V140" s="27">
        <f>K140/要介護認定者数!K139</f>
        <v>2.0676779463243875</v>
      </c>
    </row>
    <row r="141" spans="2:24" ht="19.5" customHeight="1" x14ac:dyDescent="0.15">
      <c r="B141" s="28" t="s">
        <v>134</v>
      </c>
      <c r="C141" s="122" t="s">
        <v>82</v>
      </c>
      <c r="D141" s="9">
        <f t="shared" ref="D141:K141" si="75">SUM(D97:D140)</f>
        <v>124</v>
      </c>
      <c r="E141" s="9">
        <f t="shared" si="75"/>
        <v>788</v>
      </c>
      <c r="F141" s="9">
        <f t="shared" si="75"/>
        <v>4356</v>
      </c>
      <c r="G141" s="9">
        <f t="shared" si="75"/>
        <v>20792</v>
      </c>
      <c r="H141" s="9">
        <f t="shared" si="75"/>
        <v>28793</v>
      </c>
      <c r="I141" s="9">
        <f t="shared" si="75"/>
        <v>72678</v>
      </c>
      <c r="J141" s="9">
        <f t="shared" si="75"/>
        <v>109811</v>
      </c>
      <c r="K141" s="24">
        <f t="shared" si="75"/>
        <v>238232</v>
      </c>
      <c r="M141" s="46" t="s">
        <v>134</v>
      </c>
      <c r="N141" s="122" t="s">
        <v>82</v>
      </c>
      <c r="O141" s="12"/>
      <c r="P141" s="12"/>
      <c r="Q141" s="14">
        <f>F141/要介護認定者数!F140</f>
        <v>0.20050632911392405</v>
      </c>
      <c r="R141" s="14">
        <f>G141/要介護認定者数!G140</f>
        <v>1.094776748104465</v>
      </c>
      <c r="S141" s="14">
        <f>H141/要介護認定者数!H140</f>
        <v>2.0929708512030238</v>
      </c>
      <c r="T141" s="14">
        <f>I141/要介護認定者数!I140</f>
        <v>5.2509211762155914</v>
      </c>
      <c r="U141" s="14">
        <f>J141/要介護認定者数!J140</f>
        <v>10.813490891186607</v>
      </c>
      <c r="V141" s="27">
        <f>K141/要介護認定者数!K140</f>
        <v>2.1694137359535213</v>
      </c>
      <c r="X141" s="11" t="s">
        <v>157</v>
      </c>
    </row>
    <row r="142" spans="2:24" ht="19.5" customHeight="1" thickBot="1" x14ac:dyDescent="0.2">
      <c r="B142" s="29" t="s">
        <v>134</v>
      </c>
      <c r="C142" s="132" t="s">
        <v>44</v>
      </c>
      <c r="D142" s="5">
        <v>2501</v>
      </c>
      <c r="E142" s="5">
        <v>19465</v>
      </c>
      <c r="F142" s="5">
        <v>81306</v>
      </c>
      <c r="G142" s="5">
        <v>293331</v>
      </c>
      <c r="H142" s="5">
        <v>471841</v>
      </c>
      <c r="I142" s="5">
        <v>1068746</v>
      </c>
      <c r="J142" s="5">
        <v>2246980</v>
      </c>
      <c r="K142" s="26">
        <v>4184170</v>
      </c>
      <c r="M142" s="29" t="s">
        <v>134</v>
      </c>
      <c r="N142" s="132" t="s">
        <v>44</v>
      </c>
      <c r="O142" s="15"/>
      <c r="P142" s="15"/>
      <c r="Q142" s="177">
        <f>F142/要介護認定者数!F141</f>
        <v>6.6618215664858899E-2</v>
      </c>
      <c r="R142" s="177">
        <f>G142/要介護認定者数!G141</f>
        <v>0.27148186779776784</v>
      </c>
      <c r="S142" s="177">
        <f>H142/要介護認定者数!H141</f>
        <v>0.58279532173855042</v>
      </c>
      <c r="T142" s="177">
        <f>I142/要介護認定者数!I141</f>
        <v>1.4366545550353333</v>
      </c>
      <c r="U142" s="177">
        <f>J142/要介護認定者数!J141</f>
        <v>3.7365966900808854</v>
      </c>
      <c r="V142" s="178">
        <f>K142/要介護認定者数!K141</f>
        <v>0.67443938295172268</v>
      </c>
      <c r="X142" s="11" t="s">
        <v>46</v>
      </c>
    </row>
    <row r="143" spans="2:24" ht="19.5" customHeight="1" thickTop="1" x14ac:dyDescent="0.15">
      <c r="B143" s="28" t="s">
        <v>129</v>
      </c>
      <c r="C143" s="124" t="s">
        <v>0</v>
      </c>
      <c r="D143" s="4">
        <v>1</v>
      </c>
      <c r="E143" s="4">
        <v>72</v>
      </c>
      <c r="F143" s="4">
        <v>986</v>
      </c>
      <c r="G143" s="4">
        <v>3405</v>
      </c>
      <c r="H143" s="4">
        <v>4195</v>
      </c>
      <c r="I143" s="4">
        <v>12358</v>
      </c>
      <c r="J143" s="4">
        <v>28335</v>
      </c>
      <c r="K143" s="23">
        <v>49352</v>
      </c>
      <c r="M143" s="28" t="s">
        <v>129</v>
      </c>
      <c r="N143" s="124" t="s">
        <v>0</v>
      </c>
      <c r="O143" s="12"/>
      <c r="P143" s="12"/>
      <c r="Q143" s="118">
        <f>F143/要介護認定者数!F142</f>
        <v>0.11574128418828501</v>
      </c>
      <c r="R143" s="118">
        <f>G143/要介護認定者数!G142</f>
        <v>0.52807071960297769</v>
      </c>
      <c r="S143" s="118">
        <f>H143/要介護認定者数!H142</f>
        <v>0.9685984761025167</v>
      </c>
      <c r="T143" s="118">
        <f>I143/要介護認定者数!I142</f>
        <v>2.6411626415900833</v>
      </c>
      <c r="U143" s="118">
        <f>J143/要介護認定者数!J142</f>
        <v>8.0795551753635593</v>
      </c>
      <c r="V143" s="119">
        <f>K143/要介護認定者数!K142</f>
        <v>1.1887178746055833</v>
      </c>
    </row>
    <row r="144" spans="2:24" ht="19.5" customHeight="1" x14ac:dyDescent="0.15">
      <c r="B144" s="125" t="s">
        <v>129</v>
      </c>
      <c r="C144" s="122" t="s">
        <v>166</v>
      </c>
      <c r="D144" s="147"/>
      <c r="E144" s="147"/>
      <c r="F144" s="142">
        <f t="shared" ref="F144" si="76">SUM(F145:F153)</f>
        <v>241</v>
      </c>
      <c r="G144" s="142">
        <f t="shared" ref="G144" si="77">SUM(G145:G153)</f>
        <v>1071</v>
      </c>
      <c r="H144" s="142">
        <f t="shared" ref="H144" si="78">SUM(H145:H153)</f>
        <v>1877</v>
      </c>
      <c r="I144" s="142">
        <f t="shared" ref="I144" si="79">SUM(I145:I153)</f>
        <v>3216</v>
      </c>
      <c r="J144" s="142">
        <f t="shared" ref="J144" si="80">SUM(J145:J153)</f>
        <v>4417</v>
      </c>
      <c r="K144" s="143">
        <f t="shared" ref="K144" si="81">SUM(K145:K153)</f>
        <v>10896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0.1846743295019157</v>
      </c>
      <c r="R144" s="14">
        <f>G144/要介護認定者数!G143</f>
        <v>0.56161510225485056</v>
      </c>
      <c r="S144" s="14">
        <f>H144/要介護認定者数!H143</f>
        <v>1.2708192281651998</v>
      </c>
      <c r="T144" s="14">
        <f>I144/要介護認定者数!I143</f>
        <v>2.5893719806763285</v>
      </c>
      <c r="U144" s="14">
        <f>J144/要介護認定者数!J143</f>
        <v>4.3950248756218908</v>
      </c>
      <c r="V144" s="27">
        <f>K144/要介護認定者数!K143</f>
        <v>1.1765468091998703</v>
      </c>
    </row>
    <row r="145" spans="2:22" ht="19.5" customHeight="1" x14ac:dyDescent="0.15">
      <c r="B145" s="28" t="s">
        <v>129</v>
      </c>
      <c r="C145" s="121" t="s">
        <v>1</v>
      </c>
      <c r="D145" s="4">
        <v>0</v>
      </c>
      <c r="E145" s="4">
        <v>31</v>
      </c>
      <c r="F145" s="4">
        <v>23</v>
      </c>
      <c r="G145" s="4">
        <v>318</v>
      </c>
      <c r="H145" s="4">
        <v>557</v>
      </c>
      <c r="I145" s="4">
        <v>1170</v>
      </c>
      <c r="J145" s="4">
        <v>1206</v>
      </c>
      <c r="K145" s="23">
        <v>3305</v>
      </c>
      <c r="M145" s="28" t="s">
        <v>129</v>
      </c>
      <c r="N145" s="121" t="s">
        <v>1</v>
      </c>
      <c r="O145" s="12"/>
      <c r="P145" s="12"/>
      <c r="Q145" s="14">
        <f>F145/要介護認定者数!F144</f>
        <v>8.3333333333333329E-2</v>
      </c>
      <c r="R145" s="14">
        <f>G145/要介護認定者数!G144</f>
        <v>0.75177304964539005</v>
      </c>
      <c r="S145" s="14">
        <f>H145/要介護認定者数!H144</f>
        <v>1.901023890784983</v>
      </c>
      <c r="T145" s="14">
        <f>I145/要介護認定者数!I144</f>
        <v>4.2238267148014437</v>
      </c>
      <c r="U145" s="14">
        <f>J145/要介護認定者数!J144</f>
        <v>4.8239999999999998</v>
      </c>
      <c r="V145" s="27">
        <f>K145/要介護認定者数!K144</f>
        <v>1.5036396724294814</v>
      </c>
    </row>
    <row r="146" spans="2:22" ht="19.5" customHeight="1" x14ac:dyDescent="0.15">
      <c r="B146" s="28" t="s">
        <v>129</v>
      </c>
      <c r="C146" s="121" t="s">
        <v>2</v>
      </c>
      <c r="D146" s="4">
        <v>0</v>
      </c>
      <c r="E146" s="4">
        <v>0</v>
      </c>
      <c r="F146" s="4">
        <v>0</v>
      </c>
      <c r="G146" s="4">
        <v>14</v>
      </c>
      <c r="H146" s="4">
        <v>55</v>
      </c>
      <c r="I146" s="4">
        <v>214</v>
      </c>
      <c r="J146" s="4">
        <v>282</v>
      </c>
      <c r="K146" s="23">
        <v>565</v>
      </c>
      <c r="M146" s="28" t="s">
        <v>129</v>
      </c>
      <c r="N146" s="121" t="s">
        <v>2</v>
      </c>
      <c r="O146" s="12"/>
      <c r="P146" s="12"/>
      <c r="Q146" s="14">
        <f>F146/要介護認定者数!F145</f>
        <v>0</v>
      </c>
      <c r="R146" s="14">
        <f>G146/要介護認定者数!G145</f>
        <v>9.5238095238095233E-2</v>
      </c>
      <c r="S146" s="14">
        <f>H146/要介護認定者数!H145</f>
        <v>0.53921568627450978</v>
      </c>
      <c r="T146" s="14">
        <f>I146/要介護認定者数!I145</f>
        <v>2.0980392156862746</v>
      </c>
      <c r="U146" s="14">
        <f>J146/要介護認定者数!J145</f>
        <v>4.6229508196721314</v>
      </c>
      <c r="V146" s="27">
        <f>K146/要介護認定者数!K145</f>
        <v>0.88557993730407525</v>
      </c>
    </row>
    <row r="147" spans="2:22" ht="19.5" customHeight="1" x14ac:dyDescent="0.15">
      <c r="B147" s="28" t="s">
        <v>129</v>
      </c>
      <c r="C147" s="121" t="s">
        <v>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23">
        <v>0</v>
      </c>
      <c r="M147" s="28" t="s">
        <v>129</v>
      </c>
      <c r="N147" s="121" t="s">
        <v>3</v>
      </c>
      <c r="O147" s="12"/>
      <c r="P147" s="12"/>
      <c r="Q147" s="14">
        <f>F147/要介護認定者数!F146</f>
        <v>0</v>
      </c>
      <c r="R147" s="14">
        <f>G147/要介護認定者数!G146</f>
        <v>0</v>
      </c>
      <c r="S147" s="14">
        <f>H147/要介護認定者数!H146</f>
        <v>0</v>
      </c>
      <c r="T147" s="14">
        <f>I147/要介護認定者数!I146</f>
        <v>0</v>
      </c>
      <c r="U147" s="14">
        <f>J147/要介護認定者数!J146</f>
        <v>0</v>
      </c>
      <c r="V147" s="27">
        <f>K147/要介護認定者数!K146</f>
        <v>0</v>
      </c>
    </row>
    <row r="148" spans="2:22" ht="19.5" customHeight="1" x14ac:dyDescent="0.15">
      <c r="B148" s="28" t="s">
        <v>129</v>
      </c>
      <c r="C148" s="121" t="s">
        <v>4</v>
      </c>
      <c r="D148" s="4">
        <v>35</v>
      </c>
      <c r="E148" s="4">
        <v>0</v>
      </c>
      <c r="F148" s="4">
        <v>70</v>
      </c>
      <c r="G148" s="4">
        <v>74</v>
      </c>
      <c r="H148" s="4">
        <v>103</v>
      </c>
      <c r="I148" s="4">
        <v>367</v>
      </c>
      <c r="J148" s="4">
        <v>335</v>
      </c>
      <c r="K148" s="23">
        <v>984</v>
      </c>
      <c r="M148" s="28" t="s">
        <v>129</v>
      </c>
      <c r="N148" s="121" t="s">
        <v>4</v>
      </c>
      <c r="O148" s="12"/>
      <c r="P148" s="12"/>
      <c r="Q148" s="14">
        <f>F148/要介護認定者数!F147</f>
        <v>0.41666666666666669</v>
      </c>
      <c r="R148" s="14">
        <f>G148/要介護認定者数!G147</f>
        <v>0.58730158730158732</v>
      </c>
      <c r="S148" s="14">
        <f>H148/要介護認定者数!H147</f>
        <v>1.2117647058823529</v>
      </c>
      <c r="T148" s="14">
        <f>I148/要介護認定者数!I147</f>
        <v>4.3690476190476186</v>
      </c>
      <c r="U148" s="14">
        <f>J148/要介護認定者数!J147</f>
        <v>5.8771929824561404</v>
      </c>
      <c r="V148" s="27">
        <f>K148/要介護認定者数!K147</f>
        <v>1.2998678996036988</v>
      </c>
    </row>
    <row r="149" spans="2:22" ht="19.5" customHeight="1" x14ac:dyDescent="0.15">
      <c r="B149" s="28" t="s">
        <v>129</v>
      </c>
      <c r="C149" s="121" t="s">
        <v>5</v>
      </c>
      <c r="D149" s="4">
        <v>0</v>
      </c>
      <c r="E149" s="4">
        <v>4</v>
      </c>
      <c r="F149" s="4">
        <v>0</v>
      </c>
      <c r="G149" s="4">
        <v>109</v>
      </c>
      <c r="H149" s="4">
        <v>187</v>
      </c>
      <c r="I149" s="4">
        <v>256</v>
      </c>
      <c r="J149" s="4">
        <v>280</v>
      </c>
      <c r="K149" s="23">
        <v>836</v>
      </c>
      <c r="M149" s="28" t="s">
        <v>129</v>
      </c>
      <c r="N149" s="121" t="s">
        <v>5</v>
      </c>
      <c r="O149" s="12"/>
      <c r="P149" s="12"/>
      <c r="Q149" s="14">
        <f>F149/要介護認定者数!F148</f>
        <v>0</v>
      </c>
      <c r="R149" s="14">
        <f>G149/要介護認定者数!G148</f>
        <v>0.84496124031007747</v>
      </c>
      <c r="S149" s="14">
        <f>H149/要介護認定者数!H148</f>
        <v>1.4609375</v>
      </c>
      <c r="T149" s="14">
        <f>I149/要介護認定者数!I148</f>
        <v>2.8131868131868134</v>
      </c>
      <c r="U149" s="14">
        <f>J149/要介護認定者数!J148</f>
        <v>4.4444444444444446</v>
      </c>
      <c r="V149" s="27">
        <f>K149/要介護認定者数!K148</f>
        <v>1.3549432739059968</v>
      </c>
    </row>
    <row r="150" spans="2:22" ht="19.5" customHeight="1" x14ac:dyDescent="0.15">
      <c r="B150" s="28" t="s">
        <v>129</v>
      </c>
      <c r="C150" s="121" t="s">
        <v>6</v>
      </c>
      <c r="D150" s="4">
        <v>0</v>
      </c>
      <c r="E150" s="4">
        <v>0</v>
      </c>
      <c r="F150" s="4">
        <v>12</v>
      </c>
      <c r="G150" s="4">
        <v>32</v>
      </c>
      <c r="H150" s="4">
        <v>291</v>
      </c>
      <c r="I150" s="4">
        <v>554</v>
      </c>
      <c r="J150" s="4">
        <v>712</v>
      </c>
      <c r="K150" s="23">
        <v>1601</v>
      </c>
      <c r="M150" s="28" t="s">
        <v>129</v>
      </c>
      <c r="N150" s="121" t="s">
        <v>6</v>
      </c>
      <c r="O150" s="12"/>
      <c r="P150" s="12"/>
      <c r="Q150" s="14">
        <f>F150/要介護認定者数!F149</f>
        <v>7.9470198675496692E-2</v>
      </c>
      <c r="R150" s="14">
        <f>G150/要介護認定者数!G149</f>
        <v>9.1428571428571428E-2</v>
      </c>
      <c r="S150" s="14">
        <f>H150/要介護認定者数!H149</f>
        <v>0.94480519480519476</v>
      </c>
      <c r="T150" s="14">
        <f>I150/要介護認定者数!I149</f>
        <v>2.552995391705069</v>
      </c>
      <c r="U150" s="14">
        <f>J150/要介護認定者数!J149</f>
        <v>4.3151515151515154</v>
      </c>
      <c r="V150" s="27">
        <f>K150/要介護認定者数!K149</f>
        <v>1.0609675281643471</v>
      </c>
    </row>
    <row r="151" spans="2:22" ht="19.5" customHeight="1" x14ac:dyDescent="0.15">
      <c r="B151" s="28" t="s">
        <v>129</v>
      </c>
      <c r="C151" s="121" t="s">
        <v>7</v>
      </c>
      <c r="D151" s="4">
        <v>0</v>
      </c>
      <c r="E151" s="4">
        <v>0</v>
      </c>
      <c r="F151" s="4">
        <v>0</v>
      </c>
      <c r="G151" s="4">
        <v>91</v>
      </c>
      <c r="H151" s="4">
        <v>102</v>
      </c>
      <c r="I151" s="4">
        <v>159</v>
      </c>
      <c r="J151" s="4">
        <v>231</v>
      </c>
      <c r="K151" s="23">
        <v>583</v>
      </c>
      <c r="M151" s="28" t="s">
        <v>129</v>
      </c>
      <c r="N151" s="121" t="s">
        <v>7</v>
      </c>
      <c r="O151" s="12"/>
      <c r="P151" s="12"/>
      <c r="Q151" s="14">
        <f>F151/要介護認定者数!F150</f>
        <v>0</v>
      </c>
      <c r="R151" s="14">
        <f>G151/要介護認定者数!G150</f>
        <v>0.81981981981981977</v>
      </c>
      <c r="S151" s="14">
        <f>H151/要介護認定者数!H150</f>
        <v>1.0851063829787233</v>
      </c>
      <c r="T151" s="14">
        <f>I151/要介護認定者数!I150</f>
        <v>2.3731343283582089</v>
      </c>
      <c r="U151" s="14">
        <f>J151/要介護認定者数!J150</f>
        <v>4.5294117647058822</v>
      </c>
      <c r="V151" s="27">
        <f>K151/要介護認定者数!K150</f>
        <v>1.1211538461538462</v>
      </c>
    </row>
    <row r="152" spans="2:22" ht="19.5" customHeight="1" x14ac:dyDescent="0.15">
      <c r="B152" s="28" t="s">
        <v>129</v>
      </c>
      <c r="C152" s="121" t="s">
        <v>8</v>
      </c>
      <c r="D152" s="4">
        <v>0</v>
      </c>
      <c r="E152" s="4">
        <v>4</v>
      </c>
      <c r="F152" s="4">
        <v>125</v>
      </c>
      <c r="G152" s="4">
        <v>258</v>
      </c>
      <c r="H152" s="4">
        <v>367</v>
      </c>
      <c r="I152" s="4">
        <v>258</v>
      </c>
      <c r="J152" s="4">
        <v>512</v>
      </c>
      <c r="K152" s="23">
        <v>1524</v>
      </c>
      <c r="M152" s="28" t="s">
        <v>129</v>
      </c>
      <c r="N152" s="121" t="s">
        <v>8</v>
      </c>
      <c r="O152" s="12"/>
      <c r="P152" s="12"/>
      <c r="Q152" s="14">
        <f>F152/要介護認定者数!F151</f>
        <v>0.42662116040955633</v>
      </c>
      <c r="R152" s="14">
        <f>G152/要介護認定者数!G151</f>
        <v>0.71666666666666667</v>
      </c>
      <c r="S152" s="14">
        <f>H152/要介護認定者数!H151</f>
        <v>1.4061302681992338</v>
      </c>
      <c r="T152" s="14">
        <f>I152/要介護認定者数!I151</f>
        <v>1.0978723404255319</v>
      </c>
      <c r="U152" s="14">
        <f>J152/要介護認定者数!J151</f>
        <v>2.8444444444444446</v>
      </c>
      <c r="V152" s="27">
        <f>K152/要介護認定者数!K151</f>
        <v>0.87889273356401387</v>
      </c>
    </row>
    <row r="153" spans="2:22" ht="19.5" customHeight="1" x14ac:dyDescent="0.15">
      <c r="B153" s="28" t="s">
        <v>129</v>
      </c>
      <c r="C153" s="121" t="s">
        <v>9</v>
      </c>
      <c r="D153" s="4">
        <v>0</v>
      </c>
      <c r="E153" s="4">
        <v>0</v>
      </c>
      <c r="F153" s="4">
        <v>11</v>
      </c>
      <c r="G153" s="4">
        <v>175</v>
      </c>
      <c r="H153" s="4">
        <v>215</v>
      </c>
      <c r="I153" s="4">
        <v>238</v>
      </c>
      <c r="J153" s="4">
        <v>859</v>
      </c>
      <c r="K153" s="23">
        <v>1498</v>
      </c>
      <c r="M153" s="28" t="s">
        <v>129</v>
      </c>
      <c r="N153" s="121" t="s">
        <v>9</v>
      </c>
      <c r="O153" s="12"/>
      <c r="P153" s="12"/>
      <c r="Q153" s="14">
        <f>F153/要介護認定者数!F152</f>
        <v>6.1452513966480445E-2</v>
      </c>
      <c r="R153" s="14">
        <f>G153/要介護認定者数!G152</f>
        <v>0.75431034482758619</v>
      </c>
      <c r="S153" s="14">
        <f>H153/要介護認定者数!H152</f>
        <v>1.1621621621621621</v>
      </c>
      <c r="T153" s="14">
        <f>I153/要介護認定者数!I152</f>
        <v>1.5866666666666667</v>
      </c>
      <c r="U153" s="14">
        <f>J153/要介護認定者数!J152</f>
        <v>5.2699386503067487</v>
      </c>
      <c r="V153" s="27">
        <f>K153/要介護認定者数!K152</f>
        <v>1.3327402135231317</v>
      </c>
    </row>
    <row r="154" spans="2:22" ht="19.5" customHeight="1" x14ac:dyDescent="0.15">
      <c r="B154" s="125" t="s">
        <v>129</v>
      </c>
      <c r="C154" s="122" t="s">
        <v>167</v>
      </c>
      <c r="D154" s="147"/>
      <c r="E154" s="147"/>
      <c r="F154" s="142">
        <f t="shared" ref="F154" si="82">SUM(F155:F159)</f>
        <v>191</v>
      </c>
      <c r="G154" s="142">
        <f t="shared" ref="G154" si="83">SUM(G155:G159)</f>
        <v>502</v>
      </c>
      <c r="H154" s="142">
        <f t="shared" ref="H154" si="84">SUM(H155:H159)</f>
        <v>882</v>
      </c>
      <c r="I154" s="142">
        <f t="shared" ref="I154" si="85">SUM(I155:I159)</f>
        <v>3606</v>
      </c>
      <c r="J154" s="142">
        <f t="shared" ref="J154" si="86">SUM(J155:J159)</f>
        <v>5246</v>
      </c>
      <c r="K154" s="143">
        <f t="shared" ref="K154" si="87">SUM(K155:K159)</f>
        <v>10535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0.12065698041692988</v>
      </c>
      <c r="R154" s="14">
        <f>G154/要介護認定者数!G153</f>
        <v>0.33355481727574748</v>
      </c>
      <c r="S154" s="14">
        <f>H154/要介護認定者数!H153</f>
        <v>0.81894150417827294</v>
      </c>
      <c r="T154" s="14">
        <f>I154/要介護認定者数!I153</f>
        <v>3.6059999999999999</v>
      </c>
      <c r="U154" s="14">
        <f>J154/要介護認定者数!J153</f>
        <v>6.5657071339173969</v>
      </c>
      <c r="V154" s="27">
        <f>K154/要介護認定者数!K153</f>
        <v>1.3553325614305931</v>
      </c>
    </row>
    <row r="155" spans="2:22" ht="19.5" customHeight="1" x14ac:dyDescent="0.15">
      <c r="B155" s="28" t="s">
        <v>129</v>
      </c>
      <c r="C155" s="121" t="s">
        <v>10</v>
      </c>
      <c r="D155" s="4">
        <v>0</v>
      </c>
      <c r="E155" s="4">
        <v>7</v>
      </c>
      <c r="F155" s="4">
        <v>87</v>
      </c>
      <c r="G155" s="4">
        <v>211</v>
      </c>
      <c r="H155" s="4">
        <v>380</v>
      </c>
      <c r="I155" s="4">
        <v>1577</v>
      </c>
      <c r="J155" s="4">
        <v>2410</v>
      </c>
      <c r="K155" s="23">
        <v>4672</v>
      </c>
      <c r="M155" s="28" t="s">
        <v>129</v>
      </c>
      <c r="N155" s="121" t="s">
        <v>10</v>
      </c>
      <c r="O155" s="12"/>
      <c r="P155" s="12"/>
      <c r="Q155" s="14">
        <f>F155/要介護認定者数!F154</f>
        <v>0.13302752293577982</v>
      </c>
      <c r="R155" s="14">
        <f>G155/要介護認定者数!G154</f>
        <v>0.43326488706365501</v>
      </c>
      <c r="S155" s="14">
        <f>H155/要介護認定者数!H154</f>
        <v>1.1585365853658536</v>
      </c>
      <c r="T155" s="14">
        <f>I155/要介護認定者数!I154</f>
        <v>4.1719576719576716</v>
      </c>
      <c r="U155" s="14">
        <f>J155/要介護認定者数!J154</f>
        <v>8.6071428571428577</v>
      </c>
      <c r="V155" s="27">
        <f>K155/要介護認定者数!K154</f>
        <v>1.6021947873799727</v>
      </c>
    </row>
    <row r="156" spans="2:22" ht="19.5" customHeight="1" x14ac:dyDescent="0.15">
      <c r="B156" s="28" t="s">
        <v>129</v>
      </c>
      <c r="C156" s="121" t="s">
        <v>11</v>
      </c>
      <c r="D156" s="4">
        <v>0</v>
      </c>
      <c r="E156" s="4">
        <v>0</v>
      </c>
      <c r="F156" s="4">
        <v>54</v>
      </c>
      <c r="G156" s="4">
        <v>68</v>
      </c>
      <c r="H156" s="4">
        <v>279</v>
      </c>
      <c r="I156" s="4">
        <v>658</v>
      </c>
      <c r="J156" s="4">
        <v>1698</v>
      </c>
      <c r="K156" s="23">
        <v>2757</v>
      </c>
      <c r="M156" s="28" t="s">
        <v>129</v>
      </c>
      <c r="N156" s="121" t="s">
        <v>11</v>
      </c>
      <c r="O156" s="12"/>
      <c r="P156" s="12"/>
      <c r="Q156" s="14">
        <f>F156/要介護認定者数!F155</f>
        <v>0.11663066954643629</v>
      </c>
      <c r="R156" s="14">
        <f>G156/要介護認定者数!G155</f>
        <v>0.15777262180974477</v>
      </c>
      <c r="S156" s="14">
        <f>H156/要介護認定者数!H155</f>
        <v>0.95547945205479456</v>
      </c>
      <c r="T156" s="14">
        <f>I156/要介護認定者数!I155</f>
        <v>2.6111111111111112</v>
      </c>
      <c r="U156" s="14">
        <f>J156/要介護認定者数!J155</f>
        <v>7.7534246575342465</v>
      </c>
      <c r="V156" s="27">
        <f>K156/要介護認定者数!K155</f>
        <v>1.2308035714285714</v>
      </c>
    </row>
    <row r="157" spans="2:22" ht="19.5" customHeight="1" x14ac:dyDescent="0.15">
      <c r="B157" s="28" t="s">
        <v>129</v>
      </c>
      <c r="C157" s="121" t="s">
        <v>12</v>
      </c>
      <c r="D157" s="4">
        <v>0</v>
      </c>
      <c r="E157" s="4">
        <v>100</v>
      </c>
      <c r="F157" s="4">
        <v>26</v>
      </c>
      <c r="G157" s="4">
        <v>75</v>
      </c>
      <c r="H157" s="4">
        <v>16</v>
      </c>
      <c r="I157" s="4">
        <v>426</v>
      </c>
      <c r="J157" s="4">
        <v>157</v>
      </c>
      <c r="K157" s="23">
        <v>800</v>
      </c>
      <c r="M157" s="28" t="s">
        <v>129</v>
      </c>
      <c r="N157" s="121" t="s">
        <v>12</v>
      </c>
      <c r="O157" s="12"/>
      <c r="P157" s="12"/>
      <c r="Q157" s="14">
        <f>F157/要介護認定者数!F156</f>
        <v>0.15662650602409639</v>
      </c>
      <c r="R157" s="14">
        <f>G157/要介護認定者数!G156</f>
        <v>0.41666666666666669</v>
      </c>
      <c r="S157" s="14">
        <f>H157/要介護認定者数!H156</f>
        <v>0.13793103448275862</v>
      </c>
      <c r="T157" s="14">
        <f>I157/要介護認定者数!I156</f>
        <v>4.1359223300970873</v>
      </c>
      <c r="U157" s="14">
        <f>J157/要介護認定者数!J156</f>
        <v>1.7444444444444445</v>
      </c>
      <c r="V157" s="27">
        <f>K157/要介護認定者数!K156</f>
        <v>0.99255583126550873</v>
      </c>
    </row>
    <row r="158" spans="2:22" ht="19.5" customHeight="1" x14ac:dyDescent="0.15">
      <c r="B158" s="28" t="s">
        <v>129</v>
      </c>
      <c r="C158" s="121" t="s">
        <v>13</v>
      </c>
      <c r="D158" s="4">
        <v>0</v>
      </c>
      <c r="E158" s="4">
        <v>1</v>
      </c>
      <c r="F158" s="4">
        <v>0</v>
      </c>
      <c r="G158" s="4">
        <v>23</v>
      </c>
      <c r="H158" s="4">
        <v>82</v>
      </c>
      <c r="I158" s="4">
        <v>452</v>
      </c>
      <c r="J158" s="4">
        <v>506</v>
      </c>
      <c r="K158" s="23">
        <v>1064</v>
      </c>
      <c r="M158" s="28" t="s">
        <v>129</v>
      </c>
      <c r="N158" s="121" t="s">
        <v>13</v>
      </c>
      <c r="O158" s="12"/>
      <c r="P158" s="12"/>
      <c r="Q158" s="14">
        <f>F158/要介護認定者数!F157</f>
        <v>0</v>
      </c>
      <c r="R158" s="14">
        <f>G158/要介護認定者数!G157</f>
        <v>0.10849056603773585</v>
      </c>
      <c r="S158" s="14">
        <f>H158/要介護認定者数!H157</f>
        <v>0.48520710059171596</v>
      </c>
      <c r="T158" s="14">
        <f>I158/要介護認定者数!I157</f>
        <v>3.9649122807017543</v>
      </c>
      <c r="U158" s="14">
        <f>J158/要介護認定者数!J157</f>
        <v>4.865384615384615</v>
      </c>
      <c r="V158" s="27">
        <f>K158/要介護認定者数!K157</f>
        <v>1.2912621359223302</v>
      </c>
    </row>
    <row r="159" spans="2:22" ht="19.5" customHeight="1" x14ac:dyDescent="0.15">
      <c r="B159" s="28" t="s">
        <v>129</v>
      </c>
      <c r="C159" s="121" t="s">
        <v>14</v>
      </c>
      <c r="D159" s="4">
        <v>0</v>
      </c>
      <c r="E159" s="4">
        <v>0</v>
      </c>
      <c r="F159" s="4">
        <v>24</v>
      </c>
      <c r="G159" s="4">
        <v>125</v>
      </c>
      <c r="H159" s="4">
        <v>125</v>
      </c>
      <c r="I159" s="4">
        <v>493</v>
      </c>
      <c r="J159" s="4">
        <v>475</v>
      </c>
      <c r="K159" s="23">
        <v>1242</v>
      </c>
      <c r="M159" s="28" t="s">
        <v>129</v>
      </c>
      <c r="N159" s="121" t="s">
        <v>14</v>
      </c>
      <c r="O159" s="12"/>
      <c r="P159" s="12"/>
      <c r="Q159" s="14">
        <f>F159/要介護認定者数!F158</f>
        <v>0.13114754098360656</v>
      </c>
      <c r="R159" s="14">
        <f>G159/要介護認定者数!G158</f>
        <v>0.64102564102564108</v>
      </c>
      <c r="S159" s="14">
        <f>H159/要介護認定者数!H158</f>
        <v>0.72674418604651159</v>
      </c>
      <c r="T159" s="14">
        <f>I159/要介護認定者数!I158</f>
        <v>3.2222222222222223</v>
      </c>
      <c r="U159" s="14">
        <f>J159/要介護認定者数!J158</f>
        <v>4.4811320754716979</v>
      </c>
      <c r="V159" s="27">
        <f>K159/要介護認定者数!K158</f>
        <v>1.2583586626139818</v>
      </c>
    </row>
    <row r="160" spans="2:22" ht="19.5" customHeight="1" x14ac:dyDescent="0.15">
      <c r="B160" s="125" t="s">
        <v>129</v>
      </c>
      <c r="C160" s="122" t="s">
        <v>168</v>
      </c>
      <c r="D160" s="147"/>
      <c r="E160" s="147"/>
      <c r="F160" s="142">
        <f t="shared" ref="F160" si="88">SUM(F161:F164)</f>
        <v>107</v>
      </c>
      <c r="G160" s="142">
        <f t="shared" ref="G160" si="89">SUM(G161:G164)</f>
        <v>658</v>
      </c>
      <c r="H160" s="142">
        <f t="shared" ref="H160" si="90">SUM(H161:H164)</f>
        <v>542</v>
      </c>
      <c r="I160" s="142">
        <f t="shared" ref="I160" si="91">SUM(I161:I164)</f>
        <v>1787</v>
      </c>
      <c r="J160" s="142">
        <f t="shared" ref="J160" si="92">SUM(J161:J164)</f>
        <v>3452</v>
      </c>
      <c r="K160" s="143">
        <f t="shared" ref="K160" si="93">SUM(K161:K164)</f>
        <v>6558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7.9672375279225618E-2</v>
      </c>
      <c r="R160" s="14">
        <f>G160/要介護認定者数!G159</f>
        <v>0.44549763033175355</v>
      </c>
      <c r="S160" s="14">
        <f>H160/要介護認定者数!H159</f>
        <v>0.51915708812260541</v>
      </c>
      <c r="T160" s="14">
        <f>I160/要介護認定者数!I159</f>
        <v>1.9173819742489271</v>
      </c>
      <c r="U160" s="14">
        <f>J160/要介護認定者数!J159</f>
        <v>4.8279720279720282</v>
      </c>
      <c r="V160" s="27">
        <f>K160/要介護認定者数!K159</f>
        <v>0.88121472722386451</v>
      </c>
    </row>
    <row r="161" spans="2:22" ht="19.5" customHeight="1" x14ac:dyDescent="0.15">
      <c r="B161" s="28" t="s">
        <v>129</v>
      </c>
      <c r="C161" s="121" t="s">
        <v>15</v>
      </c>
      <c r="D161" s="4">
        <v>0</v>
      </c>
      <c r="E161" s="4">
        <v>0</v>
      </c>
      <c r="F161" s="4">
        <v>64</v>
      </c>
      <c r="G161" s="4">
        <v>221</v>
      </c>
      <c r="H161" s="4">
        <v>132</v>
      </c>
      <c r="I161" s="4">
        <v>834</v>
      </c>
      <c r="J161" s="4">
        <v>1808</v>
      </c>
      <c r="K161" s="23">
        <v>3059</v>
      </c>
      <c r="M161" s="28" t="s">
        <v>129</v>
      </c>
      <c r="N161" s="121" t="s">
        <v>15</v>
      </c>
      <c r="O161" s="12"/>
      <c r="P161" s="12"/>
      <c r="Q161" s="14">
        <f>F161/要介護認定者数!F160</f>
        <v>0.12598425196850394</v>
      </c>
      <c r="R161" s="14">
        <f>G161/要介護認定者数!G160</f>
        <v>0.43333333333333335</v>
      </c>
      <c r="S161" s="14">
        <f>H161/要介護認定者数!H160</f>
        <v>0.3473684210526316</v>
      </c>
      <c r="T161" s="14">
        <f>I161/要介護認定者数!I160</f>
        <v>2.4457478005865103</v>
      </c>
      <c r="U161" s="14">
        <f>J161/要介護認定者数!J160</f>
        <v>7.4710743801652892</v>
      </c>
      <c r="V161" s="27">
        <f>K161/要介護認定者数!K160</f>
        <v>1.0936717912048624</v>
      </c>
    </row>
    <row r="162" spans="2:22" ht="19.5" customHeight="1" x14ac:dyDescent="0.15">
      <c r="B162" s="28" t="s">
        <v>129</v>
      </c>
      <c r="C162" s="121" t="s">
        <v>16</v>
      </c>
      <c r="D162" s="4">
        <v>0</v>
      </c>
      <c r="E162" s="4">
        <v>0</v>
      </c>
      <c r="F162" s="4">
        <v>35</v>
      </c>
      <c r="G162" s="4">
        <v>265</v>
      </c>
      <c r="H162" s="4">
        <v>151</v>
      </c>
      <c r="I162" s="4">
        <v>292</v>
      </c>
      <c r="J162" s="4">
        <v>709</v>
      </c>
      <c r="K162" s="23">
        <v>1452</v>
      </c>
      <c r="M162" s="28" t="s">
        <v>129</v>
      </c>
      <c r="N162" s="121" t="s">
        <v>16</v>
      </c>
      <c r="O162" s="12"/>
      <c r="P162" s="12"/>
      <c r="Q162" s="14">
        <f>F162/要介護認定者数!F161</f>
        <v>0.1206896551724138</v>
      </c>
      <c r="R162" s="14">
        <f>G162/要介護認定者数!G161</f>
        <v>0.67602040816326525</v>
      </c>
      <c r="S162" s="14">
        <f>H162/要介護認定者数!H161</f>
        <v>0.56554307116104874</v>
      </c>
      <c r="T162" s="14">
        <f>I162/要介護認定者数!I161</f>
        <v>1.2532188841201717</v>
      </c>
      <c r="U162" s="14">
        <f>J162/要介護認定者数!J161</f>
        <v>3.8118279569892475</v>
      </c>
      <c r="V162" s="27">
        <f>K162/要介護認定者数!K161</f>
        <v>0.79911942762795818</v>
      </c>
    </row>
    <row r="163" spans="2:22" ht="19.5" customHeight="1" x14ac:dyDescent="0.15">
      <c r="B163" s="28" t="s">
        <v>129</v>
      </c>
      <c r="C163" s="121" t="s">
        <v>17</v>
      </c>
      <c r="D163" s="4">
        <v>0</v>
      </c>
      <c r="E163" s="4">
        <v>12</v>
      </c>
      <c r="F163" s="4">
        <v>8</v>
      </c>
      <c r="G163" s="4">
        <v>91</v>
      </c>
      <c r="H163" s="4">
        <v>129</v>
      </c>
      <c r="I163" s="4">
        <v>335</v>
      </c>
      <c r="J163" s="4">
        <v>617</v>
      </c>
      <c r="K163" s="23">
        <v>1192</v>
      </c>
      <c r="M163" s="28" t="s">
        <v>129</v>
      </c>
      <c r="N163" s="121" t="s">
        <v>17</v>
      </c>
      <c r="O163" s="12"/>
      <c r="P163" s="12"/>
      <c r="Q163" s="14">
        <f>F163/要介護認定者数!F162</f>
        <v>2.072538860103627E-2</v>
      </c>
      <c r="R163" s="14">
        <f>G163/要介護認定者数!G162</f>
        <v>0.22693266832917705</v>
      </c>
      <c r="S163" s="14">
        <f>H163/要介護認定者数!H162</f>
        <v>0.46909090909090911</v>
      </c>
      <c r="T163" s="14">
        <f>I163/要介護認定者数!I162</f>
        <v>1.425531914893617</v>
      </c>
      <c r="U163" s="14">
        <f>J163/要介護認定者数!J162</f>
        <v>3.8562500000000002</v>
      </c>
      <c r="V163" s="27">
        <f>K163/要介護認定者数!K162</f>
        <v>0.61128205128205126</v>
      </c>
    </row>
    <row r="164" spans="2:22" ht="19.5" customHeight="1" x14ac:dyDescent="0.15">
      <c r="B164" s="28" t="s">
        <v>129</v>
      </c>
      <c r="C164" s="121" t="s">
        <v>18</v>
      </c>
      <c r="D164" s="4">
        <v>0</v>
      </c>
      <c r="E164" s="4">
        <v>0</v>
      </c>
      <c r="F164" s="4">
        <v>0</v>
      </c>
      <c r="G164" s="4">
        <v>81</v>
      </c>
      <c r="H164" s="4">
        <v>130</v>
      </c>
      <c r="I164" s="4">
        <v>326</v>
      </c>
      <c r="J164" s="4">
        <v>318</v>
      </c>
      <c r="K164" s="23">
        <v>855</v>
      </c>
      <c r="M164" s="28" t="s">
        <v>129</v>
      </c>
      <c r="N164" s="121" t="s">
        <v>18</v>
      </c>
      <c r="O164" s="12"/>
      <c r="P164" s="12"/>
      <c r="Q164" s="14">
        <f>F164/要介護認定者数!F163</f>
        <v>0</v>
      </c>
      <c r="R164" s="14">
        <f>G164/要介護認定者数!G163</f>
        <v>0.46551724137931033</v>
      </c>
      <c r="S164" s="14">
        <f>H164/要介護認定者数!H163</f>
        <v>1.0655737704918034</v>
      </c>
      <c r="T164" s="14">
        <f>I164/要介護認定者数!I163</f>
        <v>2.6504065040650406</v>
      </c>
      <c r="U164" s="14">
        <f>J164/要介護認定者数!J163</f>
        <v>2.5039370078740157</v>
      </c>
      <c r="V164" s="27">
        <f>K164/要介護認定者数!K163</f>
        <v>0.9738041002277904</v>
      </c>
    </row>
    <row r="165" spans="2:22" ht="19.5" customHeight="1" x14ac:dyDescent="0.15">
      <c r="B165" s="125" t="s">
        <v>129</v>
      </c>
      <c r="C165" s="122" t="s">
        <v>169</v>
      </c>
      <c r="D165" s="147"/>
      <c r="E165" s="147"/>
      <c r="F165" s="142">
        <f t="shared" ref="F165" si="94">SUM(F166:F169)</f>
        <v>48</v>
      </c>
      <c r="G165" s="142">
        <f t="shared" ref="G165" si="95">SUM(G166:G169)</f>
        <v>253</v>
      </c>
      <c r="H165" s="142">
        <f t="shared" ref="H165" si="96">SUM(H166:H169)</f>
        <v>439</v>
      </c>
      <c r="I165" s="142">
        <f t="shared" ref="I165" si="97">SUM(I166:I169)</f>
        <v>875</v>
      </c>
      <c r="J165" s="142">
        <f t="shared" ref="J165" si="98">SUM(J166:J169)</f>
        <v>2668</v>
      </c>
      <c r="K165" s="143">
        <f t="shared" ref="K165" si="99">SUM(K166:K169)</f>
        <v>4283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7.7170418006430874E-2</v>
      </c>
      <c r="R165" s="14">
        <f>G165/要介護認定者数!G164</f>
        <v>0.36613603473227208</v>
      </c>
      <c r="S165" s="14">
        <f>H165/要介護認定者数!H164</f>
        <v>0.88152610441767065</v>
      </c>
      <c r="T165" s="14">
        <f>I165/要介護認定者数!I164</f>
        <v>2.1446078431372548</v>
      </c>
      <c r="U165" s="14">
        <f>J165/要介護認定者数!J164</f>
        <v>8.0604229607250755</v>
      </c>
      <c r="V165" s="27">
        <f>K165/要介護認定者数!K164</f>
        <v>1.3558088002532447</v>
      </c>
    </row>
    <row r="166" spans="2:22" ht="19.5" customHeight="1" x14ac:dyDescent="0.15">
      <c r="B166" s="28" t="s">
        <v>129</v>
      </c>
      <c r="C166" s="121" t="s">
        <v>19</v>
      </c>
      <c r="D166" s="4">
        <v>0</v>
      </c>
      <c r="E166" s="4">
        <v>0</v>
      </c>
      <c r="F166" s="4">
        <v>19</v>
      </c>
      <c r="G166" s="4">
        <v>121</v>
      </c>
      <c r="H166" s="4">
        <v>172</v>
      </c>
      <c r="I166" s="4">
        <v>334</v>
      </c>
      <c r="J166" s="4">
        <v>496</v>
      </c>
      <c r="K166" s="23">
        <v>1142</v>
      </c>
      <c r="M166" s="28" t="s">
        <v>129</v>
      </c>
      <c r="N166" s="121" t="s">
        <v>19</v>
      </c>
      <c r="O166" s="12"/>
      <c r="P166" s="12"/>
      <c r="Q166" s="14">
        <f>F166/要介護認定者数!F165</f>
        <v>8.15450643776824E-2</v>
      </c>
      <c r="R166" s="14">
        <f>G166/要介護認定者数!G165</f>
        <v>0.51709401709401714</v>
      </c>
      <c r="S166" s="14">
        <f>H166/要介護認定者数!H165</f>
        <v>0.91489361702127658</v>
      </c>
      <c r="T166" s="14">
        <f>I166/要介護認定者数!I165</f>
        <v>2.4202898550724639</v>
      </c>
      <c r="U166" s="14">
        <f>J166/要介護認定者数!J165</f>
        <v>4.5504587155963305</v>
      </c>
      <c r="V166" s="27">
        <f>K166/要介護認定者数!K165</f>
        <v>1.0344202898550725</v>
      </c>
    </row>
    <row r="167" spans="2:22" ht="19.5" customHeight="1" x14ac:dyDescent="0.15">
      <c r="B167" s="28" t="s">
        <v>129</v>
      </c>
      <c r="C167" s="121" t="s">
        <v>20</v>
      </c>
      <c r="D167" s="4">
        <v>0</v>
      </c>
      <c r="E167" s="4">
        <v>0</v>
      </c>
      <c r="F167" s="4">
        <v>14</v>
      </c>
      <c r="G167" s="4">
        <v>115</v>
      </c>
      <c r="H167" s="4">
        <v>143</v>
      </c>
      <c r="I167" s="4">
        <v>139</v>
      </c>
      <c r="J167" s="4">
        <v>424</v>
      </c>
      <c r="K167" s="23">
        <v>835</v>
      </c>
      <c r="M167" s="28" t="s">
        <v>129</v>
      </c>
      <c r="N167" s="121" t="s">
        <v>20</v>
      </c>
      <c r="O167" s="12"/>
      <c r="P167" s="12"/>
      <c r="Q167" s="14">
        <f>F167/要介護認定者数!F166</f>
        <v>0.15217391304347827</v>
      </c>
      <c r="R167" s="14">
        <f>G167/要介護認定者数!G166</f>
        <v>0.92</v>
      </c>
      <c r="S167" s="14">
        <f>H167/要介護認定者数!H166</f>
        <v>1.6627906976744187</v>
      </c>
      <c r="T167" s="14">
        <f>I167/要介護認定者数!I166</f>
        <v>1.759493670886076</v>
      </c>
      <c r="U167" s="14">
        <f>J167/要介護認定者数!J166</f>
        <v>7.709090909090909</v>
      </c>
      <c r="V167" s="27">
        <f>K167/要介護認定者数!K166</f>
        <v>1.5293040293040292</v>
      </c>
    </row>
    <row r="168" spans="2:22" ht="19.5" customHeight="1" x14ac:dyDescent="0.15">
      <c r="B168" s="28" t="s">
        <v>129</v>
      </c>
      <c r="C168" s="121" t="s">
        <v>114</v>
      </c>
      <c r="D168" s="4">
        <v>0</v>
      </c>
      <c r="E168" s="4">
        <v>0</v>
      </c>
      <c r="F168" s="4">
        <v>15</v>
      </c>
      <c r="G168" s="4">
        <v>0</v>
      </c>
      <c r="H168" s="4">
        <v>122</v>
      </c>
      <c r="I168" s="4">
        <v>398</v>
      </c>
      <c r="J168" s="4">
        <v>1553</v>
      </c>
      <c r="K168" s="23">
        <v>2088</v>
      </c>
      <c r="M168" s="28" t="s">
        <v>129</v>
      </c>
      <c r="N168" s="121" t="s">
        <v>114</v>
      </c>
      <c r="O168" s="12"/>
      <c r="P168" s="12"/>
      <c r="Q168" s="14">
        <f>F168/要介護認定者数!F167</f>
        <v>6.1224489795918366E-2</v>
      </c>
      <c r="R168" s="14">
        <f>G168/要介護認定者数!G167</f>
        <v>0</v>
      </c>
      <c r="S168" s="14">
        <f>H168/要介護認定者数!H167</f>
        <v>0.71345029239766078</v>
      </c>
      <c r="T168" s="14">
        <f>I168/要介護認定者数!I167</f>
        <v>2.5031446540880502</v>
      </c>
      <c r="U168" s="14">
        <f>J168/要介護認定者数!J167</f>
        <v>11.092857142857143</v>
      </c>
      <c r="V168" s="27">
        <f>K168/要介護認定者数!K167</f>
        <v>1.6961819658813972</v>
      </c>
    </row>
    <row r="169" spans="2:22" ht="19.5" customHeight="1" x14ac:dyDescent="0.15">
      <c r="B169" s="28" t="s">
        <v>129</v>
      </c>
      <c r="C169" s="121" t="s">
        <v>22</v>
      </c>
      <c r="D169" s="4">
        <v>0</v>
      </c>
      <c r="E169" s="4">
        <v>0</v>
      </c>
      <c r="F169" s="4">
        <v>0</v>
      </c>
      <c r="G169" s="4">
        <v>17</v>
      </c>
      <c r="H169" s="4">
        <v>2</v>
      </c>
      <c r="I169" s="4">
        <v>4</v>
      </c>
      <c r="J169" s="4">
        <v>195</v>
      </c>
      <c r="K169" s="23">
        <v>218</v>
      </c>
      <c r="M169" s="28" t="s">
        <v>129</v>
      </c>
      <c r="N169" s="121" t="s">
        <v>22</v>
      </c>
      <c r="O169" s="12"/>
      <c r="P169" s="12"/>
      <c r="Q169" s="14">
        <f>F169/要介護認定者数!F168</f>
        <v>0</v>
      </c>
      <c r="R169" s="14">
        <f>G169/要介護認定者数!G168</f>
        <v>0.31481481481481483</v>
      </c>
      <c r="S169" s="14">
        <f>H169/要介護認定者数!H168</f>
        <v>3.7735849056603772E-2</v>
      </c>
      <c r="T169" s="14">
        <f>I169/要介護認定者数!I168</f>
        <v>0.125</v>
      </c>
      <c r="U169" s="14">
        <f>J169/要介護認定者数!J168</f>
        <v>7.2222222222222223</v>
      </c>
      <c r="V169" s="27">
        <f>K169/要介護認定者数!K168</f>
        <v>0.78417266187050361</v>
      </c>
    </row>
    <row r="170" spans="2:22" ht="19.5" customHeight="1" x14ac:dyDescent="0.15">
      <c r="B170" s="125" t="s">
        <v>129</v>
      </c>
      <c r="C170" s="122" t="s">
        <v>170</v>
      </c>
      <c r="D170" s="147"/>
      <c r="E170" s="147"/>
      <c r="F170" s="142">
        <f t="shared" ref="F170" si="100">SUM(F171:F175)</f>
        <v>279</v>
      </c>
      <c r="G170" s="142">
        <f t="shared" ref="G170" si="101">SUM(G171:G175)</f>
        <v>1350</v>
      </c>
      <c r="H170" s="142">
        <f t="shared" ref="H170" si="102">SUM(H171:H175)</f>
        <v>2711</v>
      </c>
      <c r="I170" s="142">
        <f t="shared" ref="I170" si="103">SUM(I171:I175)</f>
        <v>6888</v>
      </c>
      <c r="J170" s="142">
        <f t="shared" ref="J170" si="104">SUM(J171:J175)</f>
        <v>8053</v>
      </c>
      <c r="K170" s="143">
        <f t="shared" ref="K170" si="105">SUM(K171:K175)</f>
        <v>19373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0.11119968114786767</v>
      </c>
      <c r="R170" s="14">
        <f>G170/要介護認定者数!G169</f>
        <v>0.67703109327983957</v>
      </c>
      <c r="S170" s="14">
        <f>H170/要介護認定者数!H169</f>
        <v>1.6912039925140361</v>
      </c>
      <c r="T170" s="14">
        <f>I170/要介護認定者数!I169</f>
        <v>4.1897810218978107</v>
      </c>
      <c r="U170" s="14">
        <f>J170/要介護認定者数!J169</f>
        <v>6.2185328185328181</v>
      </c>
      <c r="V170" s="27">
        <f>K170/要介護認定者数!K169</f>
        <v>1.6885731717946484</v>
      </c>
    </row>
    <row r="171" spans="2:22" ht="19.5" customHeight="1" x14ac:dyDescent="0.15">
      <c r="B171" s="28" t="s">
        <v>129</v>
      </c>
      <c r="C171" s="121" t="s">
        <v>23</v>
      </c>
      <c r="D171" s="4">
        <v>0</v>
      </c>
      <c r="E171" s="4">
        <v>0</v>
      </c>
      <c r="F171" s="4">
        <v>195</v>
      </c>
      <c r="G171" s="4">
        <v>617</v>
      </c>
      <c r="H171" s="4">
        <v>1720</v>
      </c>
      <c r="I171" s="4">
        <v>3504</v>
      </c>
      <c r="J171" s="4">
        <v>4409</v>
      </c>
      <c r="K171" s="23">
        <v>10445</v>
      </c>
      <c r="M171" s="28" t="s">
        <v>129</v>
      </c>
      <c r="N171" s="121" t="s">
        <v>23</v>
      </c>
      <c r="O171" s="12"/>
      <c r="P171" s="12"/>
      <c r="Q171" s="14">
        <f>F171/要介護認定者数!F170</f>
        <v>0.11484098939929328</v>
      </c>
      <c r="R171" s="14">
        <f>G171/要介護認定者数!G170</f>
        <v>0.53745644599303133</v>
      </c>
      <c r="S171" s="14">
        <f>H171/要介護認定者数!H170</f>
        <v>1.9435028248587571</v>
      </c>
      <c r="T171" s="14">
        <f>I171/要介護認定者数!I170</f>
        <v>3.4900398406374502</v>
      </c>
      <c r="U171" s="14">
        <f>J171/要介護認定者数!J170</f>
        <v>5.566919191919192</v>
      </c>
      <c r="V171" s="27">
        <f>K171/要介護認定者数!K170</f>
        <v>1.4571707589285714</v>
      </c>
    </row>
    <row r="172" spans="2:22" ht="19.5" customHeight="1" x14ac:dyDescent="0.15">
      <c r="B172" s="28" t="s">
        <v>129</v>
      </c>
      <c r="C172" s="121" t="s">
        <v>24</v>
      </c>
      <c r="D172" s="4">
        <v>0</v>
      </c>
      <c r="E172" s="4">
        <v>0</v>
      </c>
      <c r="F172" s="4">
        <v>0</v>
      </c>
      <c r="G172" s="4">
        <v>94</v>
      </c>
      <c r="H172" s="4">
        <v>175</v>
      </c>
      <c r="I172" s="4">
        <v>363</v>
      </c>
      <c r="J172" s="4">
        <v>429</v>
      </c>
      <c r="K172" s="23">
        <v>1061</v>
      </c>
      <c r="M172" s="28" t="s">
        <v>129</v>
      </c>
      <c r="N172" s="121" t="s">
        <v>24</v>
      </c>
      <c r="O172" s="12"/>
      <c r="P172" s="12"/>
      <c r="Q172" s="14">
        <f>F172/要介護認定者数!F171</f>
        <v>0</v>
      </c>
      <c r="R172" s="14">
        <f>G172/要介護認定者数!G171</f>
        <v>0.90384615384615385</v>
      </c>
      <c r="S172" s="14">
        <f>H172/要介護認定者数!H171</f>
        <v>2.0348837209302326</v>
      </c>
      <c r="T172" s="14">
        <f>I172/要介護認定者数!I171</f>
        <v>5.7619047619047619</v>
      </c>
      <c r="U172" s="14">
        <f>J172/要介護認定者数!J171</f>
        <v>9.3260869565217384</v>
      </c>
      <c r="V172" s="27">
        <f>K172/要介護認定者数!K171</f>
        <v>2.4334862385321099</v>
      </c>
    </row>
    <row r="173" spans="2:22" ht="19.5" customHeight="1" x14ac:dyDescent="0.15">
      <c r="B173" s="28" t="s">
        <v>129</v>
      </c>
      <c r="C173" s="121" t="s">
        <v>25</v>
      </c>
      <c r="D173" s="4">
        <v>0</v>
      </c>
      <c r="E173" s="4">
        <v>0</v>
      </c>
      <c r="F173" s="4">
        <v>11</v>
      </c>
      <c r="G173" s="4">
        <v>499</v>
      </c>
      <c r="H173" s="4">
        <v>643</v>
      </c>
      <c r="I173" s="4">
        <v>1199</v>
      </c>
      <c r="J173" s="4">
        <v>1442</v>
      </c>
      <c r="K173" s="23">
        <v>3794</v>
      </c>
      <c r="M173" s="28" t="s">
        <v>129</v>
      </c>
      <c r="N173" s="121" t="s">
        <v>25</v>
      </c>
      <c r="O173" s="12"/>
      <c r="P173" s="12"/>
      <c r="Q173" s="14">
        <f>F173/要介護認定者数!F172</f>
        <v>4.5643153526970952E-2</v>
      </c>
      <c r="R173" s="14">
        <f>G173/要介護認定者数!G172</f>
        <v>1.1824644549763033</v>
      </c>
      <c r="S173" s="14">
        <f>H173/要介護認定者数!H172</f>
        <v>2.1362126245847177</v>
      </c>
      <c r="T173" s="14">
        <f>I173/要介護認定者数!I172</f>
        <v>4.9751037344398341</v>
      </c>
      <c r="U173" s="14">
        <f>J173/要介護認定者数!J172</f>
        <v>7.1741293532338313</v>
      </c>
      <c r="V173" s="27">
        <f>K173/要介護認定者数!K172</f>
        <v>2.4461637653127015</v>
      </c>
    </row>
    <row r="174" spans="2:22" ht="19.5" customHeight="1" x14ac:dyDescent="0.15">
      <c r="B174" s="28" t="s">
        <v>129</v>
      </c>
      <c r="C174" s="121" t="s">
        <v>26</v>
      </c>
      <c r="D174" s="4">
        <v>0</v>
      </c>
      <c r="E174" s="4">
        <v>0</v>
      </c>
      <c r="F174" s="4">
        <v>13</v>
      </c>
      <c r="G174" s="4">
        <v>127</v>
      </c>
      <c r="H174" s="4">
        <v>83</v>
      </c>
      <c r="I174" s="4">
        <v>1208</v>
      </c>
      <c r="J174" s="4">
        <v>891</v>
      </c>
      <c r="K174" s="23">
        <v>2322</v>
      </c>
      <c r="M174" s="28" t="s">
        <v>129</v>
      </c>
      <c r="N174" s="121" t="s">
        <v>26</v>
      </c>
      <c r="O174" s="12"/>
      <c r="P174" s="12"/>
      <c r="Q174" s="14">
        <f>F174/要介護認定者数!F173</f>
        <v>6.9148936170212769E-2</v>
      </c>
      <c r="R174" s="14">
        <f>G174/要介護認定者数!G173</f>
        <v>0.83006535947712423</v>
      </c>
      <c r="S174" s="14">
        <f>H174/要介護認定者数!H173</f>
        <v>0.55704697986577179</v>
      </c>
      <c r="T174" s="14">
        <f>I174/要介護認定者数!I173</f>
        <v>9.587301587301587</v>
      </c>
      <c r="U174" s="14">
        <f>J174/要介護認定者数!J173</f>
        <v>7.4249999999999998</v>
      </c>
      <c r="V174" s="27">
        <f>K174/要介護認定者数!K173</f>
        <v>2.4416403785488958</v>
      </c>
    </row>
    <row r="175" spans="2:22" ht="19.5" customHeight="1" x14ac:dyDescent="0.15">
      <c r="B175" s="28" t="s">
        <v>129</v>
      </c>
      <c r="C175" s="121" t="s">
        <v>27</v>
      </c>
      <c r="D175" s="4">
        <v>37</v>
      </c>
      <c r="E175" s="4">
        <v>55</v>
      </c>
      <c r="F175" s="4">
        <v>60</v>
      </c>
      <c r="G175" s="4">
        <v>13</v>
      </c>
      <c r="H175" s="4">
        <v>90</v>
      </c>
      <c r="I175" s="4">
        <v>614</v>
      </c>
      <c r="J175" s="4">
        <v>882</v>
      </c>
      <c r="K175" s="23">
        <v>1751</v>
      </c>
      <c r="M175" s="28" t="s">
        <v>129</v>
      </c>
      <c r="N175" s="121" t="s">
        <v>27</v>
      </c>
      <c r="O175" s="12"/>
      <c r="P175" s="12"/>
      <c r="Q175" s="14">
        <f>F175/要介護認定者数!F174</f>
        <v>0.20833333333333334</v>
      </c>
      <c r="R175" s="14">
        <f>G175/要介護認定者数!G174</f>
        <v>7.7844311377245512E-2</v>
      </c>
      <c r="S175" s="14">
        <f>H175/要介護認定者数!H174</f>
        <v>0.49450549450549453</v>
      </c>
      <c r="T175" s="14">
        <f>I175/要介護認定者数!I174</f>
        <v>2.9238095238095236</v>
      </c>
      <c r="U175" s="14">
        <f>J175/要介護認定者数!J174</f>
        <v>6.4852941176470589</v>
      </c>
      <c r="V175" s="27">
        <f>K175/要介護認定者数!K174</f>
        <v>1.2809070958302853</v>
      </c>
    </row>
    <row r="176" spans="2:22" ht="19.5" customHeight="1" x14ac:dyDescent="0.15">
      <c r="B176" s="125" t="s">
        <v>129</v>
      </c>
      <c r="C176" s="122" t="s">
        <v>171</v>
      </c>
      <c r="D176" s="147"/>
      <c r="E176" s="147"/>
      <c r="F176" s="142">
        <f t="shared" ref="F176" si="106">SUM(F177)</f>
        <v>175</v>
      </c>
      <c r="G176" s="142">
        <f t="shared" ref="G176" si="107">SUM(G177)</f>
        <v>924</v>
      </c>
      <c r="H176" s="142">
        <f t="shared" ref="H176" si="108">SUM(H177)</f>
        <v>1206</v>
      </c>
      <c r="I176" s="142">
        <f t="shared" ref="I176" si="109">SUM(I177)</f>
        <v>2829</v>
      </c>
      <c r="J176" s="142">
        <f t="shared" ref="J176" si="110">SUM(J177)</f>
        <v>4356</v>
      </c>
      <c r="K176" s="143">
        <f t="shared" ref="K176" si="111">SUM(K177)</f>
        <v>9503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0.16603415559772297</v>
      </c>
      <c r="R176" s="14">
        <f>G176/要介護認定者数!G175</f>
        <v>0.88252148997134672</v>
      </c>
      <c r="S176" s="14">
        <f>H176/要介護認定者数!H175</f>
        <v>1.6209677419354838</v>
      </c>
      <c r="T176" s="14">
        <f>I176/要介護認定者数!I175</f>
        <v>3.7272727272727271</v>
      </c>
      <c r="U176" s="14">
        <f>J176/要介護認定者数!J175</f>
        <v>7.6961130742049466</v>
      </c>
      <c r="V176" s="27">
        <f>K176/要介護認定者数!K175</f>
        <v>1.7341240875912409</v>
      </c>
    </row>
    <row r="177" spans="2:24" ht="19.5" customHeight="1" x14ac:dyDescent="0.15">
      <c r="B177" s="28" t="s">
        <v>129</v>
      </c>
      <c r="C177" s="121" t="s">
        <v>28</v>
      </c>
      <c r="D177" s="4">
        <v>1</v>
      </c>
      <c r="E177" s="4">
        <v>12</v>
      </c>
      <c r="F177" s="4">
        <v>175</v>
      </c>
      <c r="G177" s="4">
        <v>924</v>
      </c>
      <c r="H177" s="4">
        <v>1206</v>
      </c>
      <c r="I177" s="4">
        <v>2829</v>
      </c>
      <c r="J177" s="4">
        <v>4356</v>
      </c>
      <c r="K177" s="23">
        <v>9503</v>
      </c>
      <c r="M177" s="28" t="s">
        <v>129</v>
      </c>
      <c r="N177" s="121" t="s">
        <v>28</v>
      </c>
      <c r="O177" s="12"/>
      <c r="P177" s="12"/>
      <c r="Q177" s="14">
        <f>F177/要介護認定者数!F176</f>
        <v>0.16603415559772297</v>
      </c>
      <c r="R177" s="14">
        <f>G177/要介護認定者数!G176</f>
        <v>0.88252148997134672</v>
      </c>
      <c r="S177" s="14">
        <f>H177/要介護認定者数!H176</f>
        <v>1.6209677419354838</v>
      </c>
      <c r="T177" s="14">
        <f>I177/要介護認定者数!I176</f>
        <v>3.7272727272727271</v>
      </c>
      <c r="U177" s="14">
        <f>J177/要介護認定者数!J176</f>
        <v>7.6961130742049466</v>
      </c>
      <c r="V177" s="27">
        <f>K177/要介護認定者数!K176</f>
        <v>1.7341240875912409</v>
      </c>
    </row>
    <row r="178" spans="2:24" ht="19.5" customHeight="1" x14ac:dyDescent="0.15">
      <c r="B178" s="125" t="s">
        <v>129</v>
      </c>
      <c r="C178" s="122" t="s">
        <v>172</v>
      </c>
      <c r="D178" s="147"/>
      <c r="E178" s="147"/>
      <c r="F178" s="142">
        <f t="shared" ref="F178" si="112">SUM(F179:F181)</f>
        <v>289</v>
      </c>
      <c r="G178" s="142">
        <f t="shared" ref="G178" si="113">SUM(G179:G181)</f>
        <v>1802</v>
      </c>
      <c r="H178" s="142">
        <f t="shared" ref="H178" si="114">SUM(H179:H181)</f>
        <v>2302</v>
      </c>
      <c r="I178" s="142">
        <f t="shared" ref="I178" si="115">SUM(I179:I181)</f>
        <v>6056</v>
      </c>
      <c r="J178" s="142">
        <f t="shared" ref="J178" si="116">SUM(J179:J181)</f>
        <v>7624</v>
      </c>
      <c r="K178" s="143">
        <f t="shared" ref="K178" si="117">SUM(K179:K181)</f>
        <v>18293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0.15107161526398327</v>
      </c>
      <c r="R178" s="14">
        <f>G178/要介護認定者数!G177</f>
        <v>1.099450884685784</v>
      </c>
      <c r="S178" s="14">
        <f>H178/要介護認定者数!H177</f>
        <v>1.8445512820512822</v>
      </c>
      <c r="T178" s="14">
        <f>I178/要介護認定者数!I177</f>
        <v>4.3443328550932572</v>
      </c>
      <c r="U178" s="14">
        <f>J178/要介護認定者数!J177</f>
        <v>7.9832460732984289</v>
      </c>
      <c r="V178" s="27">
        <f>K178/要介護認定者数!K177</f>
        <v>1.6341790244773986</v>
      </c>
    </row>
    <row r="179" spans="2:24" ht="19.5" customHeight="1" x14ac:dyDescent="0.15">
      <c r="B179" s="28" t="s">
        <v>129</v>
      </c>
      <c r="C179" s="121" t="s">
        <v>29</v>
      </c>
      <c r="D179" s="4">
        <v>54</v>
      </c>
      <c r="E179" s="4">
        <v>166</v>
      </c>
      <c r="F179" s="4">
        <v>248</v>
      </c>
      <c r="G179" s="4">
        <v>1523</v>
      </c>
      <c r="H179" s="4">
        <v>1929</v>
      </c>
      <c r="I179" s="4">
        <v>4693</v>
      </c>
      <c r="J179" s="4">
        <v>6266</v>
      </c>
      <c r="K179" s="23">
        <v>14879</v>
      </c>
      <c r="M179" s="28" t="s">
        <v>129</v>
      </c>
      <c r="N179" s="121" t="s">
        <v>29</v>
      </c>
      <c r="O179" s="12"/>
      <c r="P179" s="12"/>
      <c r="Q179" s="14">
        <f>F179/要介護認定者数!F178</f>
        <v>0.16893732970027248</v>
      </c>
      <c r="R179" s="14">
        <f>G179/要介護認定者数!G178</f>
        <v>1.1907740422204847</v>
      </c>
      <c r="S179" s="14">
        <f>H179/要介護認定者数!H178</f>
        <v>1.9825282631038026</v>
      </c>
      <c r="T179" s="14">
        <f>I179/要介護認定者数!I178</f>
        <v>4.3900841908325541</v>
      </c>
      <c r="U179" s="14">
        <f>J179/要介護認定者数!J178</f>
        <v>8.6666666666666661</v>
      </c>
      <c r="V179" s="27">
        <f>K179/要介護認定者数!K178</f>
        <v>1.7000685557586837</v>
      </c>
    </row>
    <row r="180" spans="2:24" ht="19.5" customHeight="1" x14ac:dyDescent="0.15">
      <c r="B180" s="28" t="s">
        <v>129</v>
      </c>
      <c r="C180" s="121" t="s">
        <v>30</v>
      </c>
      <c r="D180" s="4">
        <v>0</v>
      </c>
      <c r="E180" s="4">
        <v>0</v>
      </c>
      <c r="F180" s="4">
        <v>39</v>
      </c>
      <c r="G180" s="4">
        <v>154</v>
      </c>
      <c r="H180" s="4">
        <v>110</v>
      </c>
      <c r="I180" s="4">
        <v>1156</v>
      </c>
      <c r="J180" s="4">
        <v>1343</v>
      </c>
      <c r="K180" s="23">
        <v>2802</v>
      </c>
      <c r="M180" s="28" t="s">
        <v>129</v>
      </c>
      <c r="N180" s="121" t="s">
        <v>30</v>
      </c>
      <c r="O180" s="12"/>
      <c r="P180" s="12"/>
      <c r="Q180" s="14">
        <f>F180/要介護認定者数!F179</f>
        <v>0.1111111111111111</v>
      </c>
      <c r="R180" s="14">
        <f>G180/要介護認定者数!G179</f>
        <v>0.58778625954198471</v>
      </c>
      <c r="S180" s="14">
        <f>H180/要介護認定者数!H179</f>
        <v>0.50458715596330272</v>
      </c>
      <c r="T180" s="14">
        <f>I180/要介護認定者数!I179</f>
        <v>4.642570281124498</v>
      </c>
      <c r="U180" s="14">
        <f>J180/要介護認定者数!J179</f>
        <v>6.8871794871794876</v>
      </c>
      <c r="V180" s="27">
        <f>K180/要介護認定者数!K179</f>
        <v>1.4488107549120992</v>
      </c>
    </row>
    <row r="181" spans="2:24" ht="19.5" customHeight="1" x14ac:dyDescent="0.15">
      <c r="B181" s="28" t="s">
        <v>129</v>
      </c>
      <c r="C181" s="121" t="s">
        <v>31</v>
      </c>
      <c r="D181" s="4">
        <v>0</v>
      </c>
      <c r="E181" s="4">
        <v>0</v>
      </c>
      <c r="F181" s="4">
        <v>2</v>
      </c>
      <c r="G181" s="4">
        <v>125</v>
      </c>
      <c r="H181" s="4">
        <v>263</v>
      </c>
      <c r="I181" s="4">
        <v>207</v>
      </c>
      <c r="J181" s="4">
        <v>15</v>
      </c>
      <c r="K181" s="23">
        <v>612</v>
      </c>
      <c r="M181" s="28" t="s">
        <v>129</v>
      </c>
      <c r="N181" s="121" t="s">
        <v>31</v>
      </c>
      <c r="O181" s="12"/>
      <c r="P181" s="12"/>
      <c r="Q181" s="14">
        <f>F181/要介護認定者数!F180</f>
        <v>2.1276595744680851E-2</v>
      </c>
      <c r="R181" s="14">
        <f>G181/要介護認定者数!G180</f>
        <v>1.2755102040816326</v>
      </c>
      <c r="S181" s="14">
        <f>H181/要介護認定者数!H180</f>
        <v>4.6140350877192979</v>
      </c>
      <c r="T181" s="14">
        <f>I181/要介護認定者数!I180</f>
        <v>2.7236842105263159</v>
      </c>
      <c r="U181" s="14">
        <f>J181/要介護認定者数!J180</f>
        <v>0.40540540540540543</v>
      </c>
      <c r="V181" s="27">
        <f>K181/要介護認定者数!K180</f>
        <v>1.204724409448819</v>
      </c>
    </row>
    <row r="182" spans="2:24" ht="19.5" customHeight="1" x14ac:dyDescent="0.15">
      <c r="B182" s="125" t="s">
        <v>129</v>
      </c>
      <c r="C182" s="122" t="s">
        <v>173</v>
      </c>
      <c r="D182" s="147"/>
      <c r="E182" s="147"/>
      <c r="F182" s="142">
        <f t="shared" ref="F182" si="118">SUM(F183)</f>
        <v>265</v>
      </c>
      <c r="G182" s="142">
        <f t="shared" ref="G182" si="119">SUM(G183)</f>
        <v>991</v>
      </c>
      <c r="H182" s="142">
        <f t="shared" ref="H182" si="120">SUM(H183)</f>
        <v>1671</v>
      </c>
      <c r="I182" s="142">
        <f t="shared" ref="I182" si="121">SUM(I183)</f>
        <v>2868</v>
      </c>
      <c r="J182" s="142">
        <f t="shared" ref="J182" si="122">SUM(J183)</f>
        <v>4789</v>
      </c>
      <c r="K182" s="143">
        <f t="shared" ref="K182" si="123">SUM(K183)</f>
        <v>10593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0.27179487179487177</v>
      </c>
      <c r="R182" s="14">
        <f>G182/要介護認定者数!G181</f>
        <v>0.95934172313649568</v>
      </c>
      <c r="S182" s="14">
        <f>H182/要介護認定者数!H181</f>
        <v>1.9228998849252015</v>
      </c>
      <c r="T182" s="14">
        <f>I182/要介護認定者数!I181</f>
        <v>3.8393574297188753</v>
      </c>
      <c r="U182" s="14">
        <f>J182/要介護認定者数!J181</f>
        <v>8.0622895622895623</v>
      </c>
      <c r="V182" s="27">
        <f>K182/要介護認定者数!K181</f>
        <v>1.9833364538475942</v>
      </c>
    </row>
    <row r="183" spans="2:24" ht="19.5" customHeight="1" x14ac:dyDescent="0.15">
      <c r="B183" s="28" t="s">
        <v>129</v>
      </c>
      <c r="C183" s="121" t="s">
        <v>32</v>
      </c>
      <c r="D183" s="4">
        <v>1</v>
      </c>
      <c r="E183" s="4">
        <v>8</v>
      </c>
      <c r="F183" s="4">
        <v>265</v>
      </c>
      <c r="G183" s="4">
        <v>991</v>
      </c>
      <c r="H183" s="4">
        <v>1671</v>
      </c>
      <c r="I183" s="4">
        <v>2868</v>
      </c>
      <c r="J183" s="4">
        <v>4789</v>
      </c>
      <c r="K183" s="23">
        <v>10593</v>
      </c>
      <c r="M183" s="28" t="s">
        <v>129</v>
      </c>
      <c r="N183" s="121" t="s">
        <v>32</v>
      </c>
      <c r="O183" s="12"/>
      <c r="P183" s="12"/>
      <c r="Q183" s="14">
        <f>F183/要介護認定者数!F182</f>
        <v>0.27179487179487177</v>
      </c>
      <c r="R183" s="14">
        <f>G183/要介護認定者数!G182</f>
        <v>0.95934172313649568</v>
      </c>
      <c r="S183" s="14">
        <f>H183/要介護認定者数!H182</f>
        <v>1.9228998849252015</v>
      </c>
      <c r="T183" s="14">
        <f>I183/要介護認定者数!I182</f>
        <v>3.8393574297188753</v>
      </c>
      <c r="U183" s="14">
        <f>J183/要介護認定者数!J182</f>
        <v>8.0622895622895623</v>
      </c>
      <c r="V183" s="27">
        <f>K183/要介護認定者数!K182</f>
        <v>1.9833364538475942</v>
      </c>
    </row>
    <row r="184" spans="2:24" ht="19.5" customHeight="1" x14ac:dyDescent="0.15">
      <c r="B184" s="125" t="s">
        <v>129</v>
      </c>
      <c r="C184" s="122" t="s">
        <v>174</v>
      </c>
      <c r="D184" s="147"/>
      <c r="E184" s="147"/>
      <c r="F184" s="142">
        <f t="shared" ref="F184" si="124">SUM(F185:F186)</f>
        <v>112</v>
      </c>
      <c r="G184" s="142">
        <f t="shared" ref="G184" si="125">SUM(G185:G186)</f>
        <v>761</v>
      </c>
      <c r="H184" s="142">
        <f t="shared" ref="H184" si="126">SUM(H185:H186)</f>
        <v>1563</v>
      </c>
      <c r="I184" s="142">
        <f t="shared" ref="I184" si="127">SUM(I185:I186)</f>
        <v>2885</v>
      </c>
      <c r="J184" s="142">
        <f t="shared" ref="J184" si="128">SUM(J185:J186)</f>
        <v>4205</v>
      </c>
      <c r="K184" s="143">
        <f t="shared" ref="K184" si="129">SUM(K185:K186)</f>
        <v>9693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0.10636277302943969</v>
      </c>
      <c r="R184" s="14">
        <f>G184/要介護認定者数!G183</f>
        <v>0.85698198198198194</v>
      </c>
      <c r="S184" s="14">
        <f>H184/要介護認定者数!H183</f>
        <v>2.5665024630541873</v>
      </c>
      <c r="T184" s="14">
        <f>I184/要介護認定者数!I183</f>
        <v>4.3383458646616537</v>
      </c>
      <c r="U184" s="14">
        <f>J184/要介護認定者数!J183</f>
        <v>8.3598409542743539</v>
      </c>
      <c r="V184" s="27">
        <f>K184/要介護認定者数!K183</f>
        <v>1.9749388753056234</v>
      </c>
    </row>
    <row r="185" spans="2:24" ht="19.5" customHeight="1" x14ac:dyDescent="0.15">
      <c r="B185" s="28" t="s">
        <v>129</v>
      </c>
      <c r="C185" s="121" t="s">
        <v>33</v>
      </c>
      <c r="D185" s="4">
        <v>7</v>
      </c>
      <c r="E185" s="4">
        <v>160</v>
      </c>
      <c r="F185" s="4">
        <v>112</v>
      </c>
      <c r="G185" s="4">
        <v>724</v>
      </c>
      <c r="H185" s="4">
        <v>1266</v>
      </c>
      <c r="I185" s="4">
        <v>2320</v>
      </c>
      <c r="J185" s="4">
        <v>3374</v>
      </c>
      <c r="K185" s="23">
        <v>7963</v>
      </c>
      <c r="M185" s="28" t="s">
        <v>129</v>
      </c>
      <c r="N185" s="121" t="s">
        <v>33</v>
      </c>
      <c r="O185" s="12"/>
      <c r="P185" s="12"/>
      <c r="Q185" s="14">
        <f>F185/要介護認定者数!F184</f>
        <v>0.13608748481166463</v>
      </c>
      <c r="R185" s="14">
        <f>G185/要介護認定者数!G184</f>
        <v>1.0477568740955137</v>
      </c>
      <c r="S185" s="14">
        <f>H185/要介護認定者数!H184</f>
        <v>2.5472837022132797</v>
      </c>
      <c r="T185" s="14">
        <f>I185/要介護認定者数!I184</f>
        <v>4.2490842490842491</v>
      </c>
      <c r="U185" s="14">
        <f>J185/要介護認定者数!J184</f>
        <v>8.2092457420924578</v>
      </c>
      <c r="V185" s="27">
        <f>K185/要介護認定者数!K184</f>
        <v>1.9720158494304112</v>
      </c>
    </row>
    <row r="186" spans="2:24" ht="19.5" customHeight="1" x14ac:dyDescent="0.15">
      <c r="B186" s="28" t="s">
        <v>129</v>
      </c>
      <c r="C186" s="121" t="s">
        <v>34</v>
      </c>
      <c r="D186" s="4">
        <v>0</v>
      </c>
      <c r="E186" s="4">
        <v>0</v>
      </c>
      <c r="F186" s="4">
        <v>0</v>
      </c>
      <c r="G186" s="4">
        <v>37</v>
      </c>
      <c r="H186" s="4">
        <v>297</v>
      </c>
      <c r="I186" s="4">
        <v>565</v>
      </c>
      <c r="J186" s="4">
        <v>831</v>
      </c>
      <c r="K186" s="23">
        <v>1730</v>
      </c>
      <c r="M186" s="28" t="s">
        <v>129</v>
      </c>
      <c r="N186" s="121" t="s">
        <v>34</v>
      </c>
      <c r="O186" s="12"/>
      <c r="P186" s="12"/>
      <c r="Q186" s="14">
        <f>F186/要介護認定者数!F185</f>
        <v>0</v>
      </c>
      <c r="R186" s="14">
        <f>G186/要介護認定者数!G185</f>
        <v>0.18781725888324874</v>
      </c>
      <c r="S186" s="14">
        <f>H186/要介護認定者数!H185</f>
        <v>2.6517857142857144</v>
      </c>
      <c r="T186" s="14">
        <f>I186/要介護認定者数!I185</f>
        <v>4.7478991596638656</v>
      </c>
      <c r="U186" s="14">
        <f>J186/要介護認定者数!J185</f>
        <v>9.0326086956521738</v>
      </c>
      <c r="V186" s="27">
        <f>K186/要介護認定者数!K185</f>
        <v>1.9885057471264367</v>
      </c>
    </row>
    <row r="187" spans="2:24" ht="19.5" customHeight="1" x14ac:dyDescent="0.15">
      <c r="B187" s="28" t="s">
        <v>129</v>
      </c>
      <c r="C187" s="122" t="s">
        <v>82</v>
      </c>
      <c r="D187" s="9">
        <f t="shared" ref="D187:K187" si="130">SUM(D143:D186)</f>
        <v>136</v>
      </c>
      <c r="E187" s="9">
        <f t="shared" si="130"/>
        <v>632</v>
      </c>
      <c r="F187" s="9">
        <f t="shared" si="130"/>
        <v>4400</v>
      </c>
      <c r="G187" s="9">
        <f t="shared" si="130"/>
        <v>20029</v>
      </c>
      <c r="H187" s="9">
        <f t="shared" si="130"/>
        <v>30581</v>
      </c>
      <c r="I187" s="9">
        <f t="shared" si="130"/>
        <v>74378</v>
      </c>
      <c r="J187" s="9">
        <f t="shared" si="130"/>
        <v>117955</v>
      </c>
      <c r="K187" s="24">
        <f t="shared" si="130"/>
        <v>248806</v>
      </c>
      <c r="M187" s="28" t="s">
        <v>129</v>
      </c>
      <c r="N187" s="122" t="s">
        <v>82</v>
      </c>
      <c r="O187" s="12"/>
      <c r="P187" s="12"/>
      <c r="Q187" s="14">
        <f>F187/要介護認定者数!F186</f>
        <v>0.21076834642651848</v>
      </c>
      <c r="R187" s="14">
        <f>G187/要介護認定者数!G186</f>
        <v>1.0751516452842342</v>
      </c>
      <c r="S187" s="14">
        <f>H187/要介護認定者数!H186</f>
        <v>2.2652592592592593</v>
      </c>
      <c r="T187" s="14">
        <f>I187/要介護認定者数!I186</f>
        <v>5.5217520415738681</v>
      </c>
      <c r="U187" s="14">
        <f>J187/要介護認定者数!J186</f>
        <v>11.48539435248296</v>
      </c>
      <c r="V187" s="27">
        <f>K187/要介護認定者数!K186</f>
        <v>2.313441440101164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2378</v>
      </c>
      <c r="E188" s="5">
        <v>18747</v>
      </c>
      <c r="F188" s="5">
        <v>81634</v>
      </c>
      <c r="G188" s="5">
        <v>293661</v>
      </c>
      <c r="H188" s="5">
        <v>483652</v>
      </c>
      <c r="I188" s="5">
        <v>1101347</v>
      </c>
      <c r="J188" s="5">
        <v>2350438</v>
      </c>
      <c r="K188" s="26">
        <v>4331857</v>
      </c>
      <c r="M188" s="29" t="s">
        <v>129</v>
      </c>
      <c r="N188" s="132" t="s">
        <v>44</v>
      </c>
      <c r="O188" s="15"/>
      <c r="P188" s="15"/>
      <c r="Q188" s="177">
        <f>F188/要介護認定者数!F187</f>
        <v>6.974391746306223E-2</v>
      </c>
      <c r="R188" s="177">
        <f>G188/要介護認定者数!G187</f>
        <v>0.2771351536525451</v>
      </c>
      <c r="S188" s="177">
        <f>H188/要介護認定者数!H187</f>
        <v>0.61231538194699409</v>
      </c>
      <c r="T188" s="177">
        <f>I188/要介護認定者数!I187</f>
        <v>1.5162738125231465</v>
      </c>
      <c r="U188" s="177">
        <f>J188/要介護認定者数!J187</f>
        <v>3.8995820758833397</v>
      </c>
      <c r="V188" s="178">
        <f>K188/要介護認定者数!K187</f>
        <v>0.71505349542627972</v>
      </c>
      <c r="X188" s="11" t="s">
        <v>46</v>
      </c>
    </row>
    <row r="189" spans="2:24" ht="19.5" customHeight="1" thickTop="1" x14ac:dyDescent="0.15">
      <c r="B189" s="28" t="s">
        <v>153</v>
      </c>
      <c r="C189" s="124" t="s">
        <v>0</v>
      </c>
      <c r="D189" s="4">
        <v>1</v>
      </c>
      <c r="E189" s="4">
        <v>249</v>
      </c>
      <c r="F189" s="4">
        <v>1230</v>
      </c>
      <c r="G189" s="4">
        <v>2886</v>
      </c>
      <c r="H189" s="4">
        <v>4718</v>
      </c>
      <c r="I189" s="4">
        <v>13870</v>
      </c>
      <c r="J189" s="4">
        <v>28804</v>
      </c>
      <c r="K189" s="23">
        <v>51758</v>
      </c>
      <c r="M189" s="51" t="s">
        <v>153</v>
      </c>
      <c r="N189" s="124" t="s">
        <v>0</v>
      </c>
      <c r="O189" s="12"/>
      <c r="P189" s="12"/>
      <c r="Q189" s="118">
        <f>F189/要介護認定者数!F188</f>
        <v>0.14741131351869607</v>
      </c>
      <c r="R189" s="118">
        <f>G189/要介護認定者数!G188</f>
        <v>0.48569505217098619</v>
      </c>
      <c r="S189" s="118">
        <f>H189/要介護認定者数!H188</f>
        <v>1.0956804458894567</v>
      </c>
      <c r="T189" s="118">
        <f>I189/要介護認定者数!I188</f>
        <v>3.0706220943103828</v>
      </c>
      <c r="U189" s="118">
        <f>J189/要介護認定者数!J188</f>
        <v>8.1876065946560548</v>
      </c>
      <c r="V189" s="119">
        <f>K189/要介護認定者数!K188</f>
        <v>1.2984621559920724</v>
      </c>
    </row>
    <row r="190" spans="2:24" ht="19.5" customHeight="1" x14ac:dyDescent="0.15">
      <c r="B190" s="125" t="s">
        <v>153</v>
      </c>
      <c r="C190" s="122" t="s">
        <v>166</v>
      </c>
      <c r="D190" s="147"/>
      <c r="E190" s="147"/>
      <c r="F190" s="142">
        <f t="shared" ref="F190" si="131">SUM(F191:F199)</f>
        <v>130</v>
      </c>
      <c r="G190" s="142">
        <f t="shared" ref="G190" si="132">SUM(G191:G199)</f>
        <v>1159</v>
      </c>
      <c r="H190" s="142">
        <f t="shared" ref="H190" si="133">SUM(H191:H199)</f>
        <v>2001</v>
      </c>
      <c r="I190" s="142">
        <f t="shared" ref="I190" si="134">SUM(I191:I199)</f>
        <v>3928</v>
      </c>
      <c r="J190" s="142">
        <f t="shared" ref="J190" si="135">SUM(J191:J199)</f>
        <v>4814</v>
      </c>
      <c r="K190" s="143">
        <f t="shared" ref="K190" si="136">SUM(K191:K199)</f>
        <v>12132</v>
      </c>
      <c r="M190" s="125" t="s">
        <v>153</v>
      </c>
      <c r="N190" s="122" t="s">
        <v>166</v>
      </c>
      <c r="O190" s="12"/>
      <c r="P190" s="12"/>
      <c r="Q190" s="14">
        <f>F190/要介護認定者数!F189</f>
        <v>0.10664479081214109</v>
      </c>
      <c r="R190" s="14">
        <f>G190/要介護認定者数!G189</f>
        <v>0.61616161616161613</v>
      </c>
      <c r="S190" s="14">
        <f>H190/要介護認定者数!H189</f>
        <v>1.3612244897959183</v>
      </c>
      <c r="T190" s="14">
        <f>I190/要介護認定者数!I189</f>
        <v>3.1348762968874699</v>
      </c>
      <c r="U190" s="14">
        <f>J190/要介護認定者数!J189</f>
        <v>4.7948207171314738</v>
      </c>
      <c r="V190" s="27">
        <f>K190/要介護認定者数!K189</f>
        <v>1.3436703953926237</v>
      </c>
    </row>
    <row r="191" spans="2:24" ht="19.5" customHeight="1" x14ac:dyDescent="0.15">
      <c r="B191" s="28" t="s">
        <v>153</v>
      </c>
      <c r="C191" s="121" t="s">
        <v>1</v>
      </c>
      <c r="D191" s="4">
        <v>0</v>
      </c>
      <c r="E191" s="4">
        <v>11</v>
      </c>
      <c r="F191" s="4">
        <v>25</v>
      </c>
      <c r="G191" s="4">
        <v>326</v>
      </c>
      <c r="H191" s="4">
        <v>751</v>
      </c>
      <c r="I191" s="4">
        <v>1226</v>
      </c>
      <c r="J191" s="4">
        <v>1130</v>
      </c>
      <c r="K191" s="23">
        <v>3469</v>
      </c>
      <c r="M191" s="51" t="s">
        <v>153</v>
      </c>
      <c r="N191" s="121" t="s">
        <v>1</v>
      </c>
      <c r="O191" s="12"/>
      <c r="P191" s="12"/>
      <c r="Q191" s="14">
        <f>F191/要介護認定者数!F190</f>
        <v>8.771929824561403E-2</v>
      </c>
      <c r="R191" s="14">
        <f>G191/要介護認定者数!G190</f>
        <v>0.81094527363184077</v>
      </c>
      <c r="S191" s="14">
        <f>H191/要介護認定者数!H190</f>
        <v>2.4383116883116882</v>
      </c>
      <c r="T191" s="14">
        <f>I191/要介護認定者数!I190</f>
        <v>4.3942652329749103</v>
      </c>
      <c r="U191" s="14">
        <f>J191/要介護認定者数!J190</f>
        <v>4.5019920318725104</v>
      </c>
      <c r="V191" s="27">
        <f>K191/要介護認定者数!K190</f>
        <v>1.6271106941838649</v>
      </c>
    </row>
    <row r="192" spans="2:24" ht="19.5" customHeight="1" x14ac:dyDescent="0.15">
      <c r="B192" s="28" t="s">
        <v>153</v>
      </c>
      <c r="C192" s="121" t="s">
        <v>2</v>
      </c>
      <c r="D192" s="4">
        <v>0</v>
      </c>
      <c r="E192" s="4">
        <v>0</v>
      </c>
      <c r="F192" s="4">
        <v>0</v>
      </c>
      <c r="G192" s="4">
        <v>0</v>
      </c>
      <c r="H192" s="4">
        <v>7</v>
      </c>
      <c r="I192" s="4">
        <v>246</v>
      </c>
      <c r="J192" s="4">
        <v>383</v>
      </c>
      <c r="K192" s="23">
        <v>636</v>
      </c>
      <c r="M192" s="51" t="s">
        <v>153</v>
      </c>
      <c r="N192" s="121" t="s">
        <v>2</v>
      </c>
      <c r="O192" s="12"/>
      <c r="P192" s="12"/>
      <c r="Q192" s="14">
        <f>F192/要介護認定者数!F191</f>
        <v>0</v>
      </c>
      <c r="R192" s="14">
        <f>G192/要介護認定者数!G191</f>
        <v>0</v>
      </c>
      <c r="S192" s="14">
        <f>H192/要介護認定者数!H191</f>
        <v>6.4814814814814811E-2</v>
      </c>
      <c r="T192" s="14">
        <f>I192/要介護認定者数!I191</f>
        <v>2.2777777777777777</v>
      </c>
      <c r="U192" s="14">
        <f>J192/要介護認定者数!J191</f>
        <v>5.394366197183099</v>
      </c>
      <c r="V192" s="27">
        <f>K192/要介護認定者数!K191</f>
        <v>1</v>
      </c>
    </row>
    <row r="193" spans="2:22" ht="19.5" customHeight="1" x14ac:dyDescent="0.15">
      <c r="B193" s="28" t="s">
        <v>153</v>
      </c>
      <c r="C193" s="121" t="s">
        <v>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23">
        <v>0</v>
      </c>
      <c r="M193" s="51" t="s">
        <v>153</v>
      </c>
      <c r="N193" s="121" t="s">
        <v>3</v>
      </c>
      <c r="O193" s="12"/>
      <c r="P193" s="12"/>
      <c r="Q193" s="14">
        <f>F193/要介護認定者数!F192</f>
        <v>0</v>
      </c>
      <c r="R193" s="14">
        <f>G193/要介護認定者数!G192</f>
        <v>0</v>
      </c>
      <c r="S193" s="14">
        <f>H193/要介護認定者数!H192</f>
        <v>0</v>
      </c>
      <c r="T193" s="14">
        <f>I193/要介護認定者数!I192</f>
        <v>0</v>
      </c>
      <c r="U193" s="14">
        <f>J193/要介護認定者数!J192</f>
        <v>0</v>
      </c>
      <c r="V193" s="27">
        <f>K193/要介護認定者数!K192</f>
        <v>0</v>
      </c>
    </row>
    <row r="194" spans="2:22" ht="19.5" customHeight="1" x14ac:dyDescent="0.15">
      <c r="B194" s="28" t="s">
        <v>153</v>
      </c>
      <c r="C194" s="121" t="s">
        <v>4</v>
      </c>
      <c r="D194" s="4">
        <v>0</v>
      </c>
      <c r="E194" s="4">
        <v>0</v>
      </c>
      <c r="F194" s="4">
        <v>39</v>
      </c>
      <c r="G194" s="4">
        <v>138</v>
      </c>
      <c r="H194" s="4">
        <v>186</v>
      </c>
      <c r="I194" s="4">
        <v>321</v>
      </c>
      <c r="J194" s="4">
        <v>329</v>
      </c>
      <c r="K194" s="23">
        <v>1013</v>
      </c>
      <c r="M194" s="51" t="s">
        <v>153</v>
      </c>
      <c r="N194" s="121" t="s">
        <v>4</v>
      </c>
      <c r="O194" s="12"/>
      <c r="P194" s="12"/>
      <c r="Q194" s="14">
        <f>F194/要介護認定者数!F193</f>
        <v>0.23353293413173654</v>
      </c>
      <c r="R194" s="14">
        <f>G194/要介護認定者数!G193</f>
        <v>1.0298507462686568</v>
      </c>
      <c r="S194" s="14">
        <f>H194/要介護認定者数!H193</f>
        <v>2.4473684210526314</v>
      </c>
      <c r="T194" s="14">
        <f>I194/要介護認定者数!I193</f>
        <v>3.6896551724137931</v>
      </c>
      <c r="U194" s="14">
        <f>J194/要介護認定者数!J193</f>
        <v>6.3269230769230766</v>
      </c>
      <c r="V194" s="27">
        <f>K194/要介護認定者数!K193</f>
        <v>1.2904458598726114</v>
      </c>
    </row>
    <row r="195" spans="2:22" ht="19.5" customHeight="1" x14ac:dyDescent="0.15">
      <c r="B195" s="28" t="s">
        <v>153</v>
      </c>
      <c r="C195" s="121" t="s">
        <v>5</v>
      </c>
      <c r="D195" s="4">
        <v>0</v>
      </c>
      <c r="E195" s="4">
        <v>17</v>
      </c>
      <c r="F195" s="4">
        <v>0</v>
      </c>
      <c r="G195" s="4">
        <v>76</v>
      </c>
      <c r="H195" s="4">
        <v>263</v>
      </c>
      <c r="I195" s="4">
        <v>308</v>
      </c>
      <c r="J195" s="4">
        <v>399</v>
      </c>
      <c r="K195" s="23">
        <v>1063</v>
      </c>
      <c r="M195" s="51" t="s">
        <v>153</v>
      </c>
      <c r="N195" s="121" t="s">
        <v>5</v>
      </c>
      <c r="O195" s="12"/>
      <c r="P195" s="12"/>
      <c r="Q195" s="14">
        <f>F195/要介護認定者数!F194</f>
        <v>0</v>
      </c>
      <c r="R195" s="14">
        <f>G195/要介護認定者数!G194</f>
        <v>0.60799999999999998</v>
      </c>
      <c r="S195" s="14">
        <f>H195/要介護認定者数!H194</f>
        <v>2.0387596899224807</v>
      </c>
      <c r="T195" s="14">
        <f>I195/要介護認定者数!I194</f>
        <v>3.347826086956522</v>
      </c>
      <c r="U195" s="14">
        <f>J195/要介護認定者数!J194</f>
        <v>8.4893617021276597</v>
      </c>
      <c r="V195" s="27">
        <f>K195/要介護認定者数!K194</f>
        <v>1.8551483420593369</v>
      </c>
    </row>
    <row r="196" spans="2:22" ht="19.5" customHeight="1" x14ac:dyDescent="0.15">
      <c r="B196" s="28" t="s">
        <v>153</v>
      </c>
      <c r="C196" s="121" t="s">
        <v>6</v>
      </c>
      <c r="D196" s="4">
        <v>0</v>
      </c>
      <c r="E196" s="4">
        <v>46</v>
      </c>
      <c r="F196" s="4">
        <v>10</v>
      </c>
      <c r="G196" s="4">
        <v>108</v>
      </c>
      <c r="H196" s="4">
        <v>293</v>
      </c>
      <c r="I196" s="4">
        <v>638</v>
      </c>
      <c r="J196" s="4">
        <v>1044</v>
      </c>
      <c r="K196" s="23">
        <v>2139</v>
      </c>
      <c r="M196" s="51" t="s">
        <v>153</v>
      </c>
      <c r="N196" s="121" t="s">
        <v>6</v>
      </c>
      <c r="O196" s="12"/>
      <c r="P196" s="12"/>
      <c r="Q196" s="14">
        <f>F196/要介護認定者数!F195</f>
        <v>7.407407407407407E-2</v>
      </c>
      <c r="R196" s="14">
        <f>G196/要介護認定者数!G195</f>
        <v>0.29189189189189191</v>
      </c>
      <c r="S196" s="14">
        <f>H196/要介護認定者数!H195</f>
        <v>1.0654545454545454</v>
      </c>
      <c r="T196" s="14">
        <f>I196/要介護認定者数!I195</f>
        <v>2.9813084112149535</v>
      </c>
      <c r="U196" s="14">
        <f>J196/要介護認定者数!J195</f>
        <v>6.9139072847682117</v>
      </c>
      <c r="V196" s="27">
        <f>K196/要介護認定者数!K195</f>
        <v>1.4978991596638656</v>
      </c>
    </row>
    <row r="197" spans="2:22" ht="19.5" customHeight="1" x14ac:dyDescent="0.15">
      <c r="B197" s="28" t="s">
        <v>153</v>
      </c>
      <c r="C197" s="121" t="s">
        <v>7</v>
      </c>
      <c r="D197" s="4">
        <v>0</v>
      </c>
      <c r="E197" s="4">
        <v>24</v>
      </c>
      <c r="F197" s="4">
        <v>13</v>
      </c>
      <c r="G197" s="4">
        <v>112</v>
      </c>
      <c r="H197" s="4">
        <v>81</v>
      </c>
      <c r="I197" s="4">
        <v>242</v>
      </c>
      <c r="J197" s="4">
        <v>305</v>
      </c>
      <c r="K197" s="23">
        <v>777</v>
      </c>
      <c r="M197" s="51" t="s">
        <v>153</v>
      </c>
      <c r="N197" s="121" t="s">
        <v>7</v>
      </c>
      <c r="O197" s="12"/>
      <c r="P197" s="12"/>
      <c r="Q197" s="14">
        <f>F197/要介護認定者数!F196</f>
        <v>0.14606741573033707</v>
      </c>
      <c r="R197" s="14">
        <f>G197/要介護認定者数!G196</f>
        <v>1.0181818181818181</v>
      </c>
      <c r="S197" s="14">
        <f>H197/要介護認定者数!H196</f>
        <v>0.85263157894736841</v>
      </c>
      <c r="T197" s="14">
        <f>I197/要介護認定者数!I196</f>
        <v>3.4571428571428573</v>
      </c>
      <c r="U197" s="14">
        <f>J197/要介護認定者数!J196</f>
        <v>6.9318181818181817</v>
      </c>
      <c r="V197" s="27">
        <f>K197/要介護認定者数!K196</f>
        <v>1.5087378640776699</v>
      </c>
    </row>
    <row r="198" spans="2:22" ht="19.5" customHeight="1" x14ac:dyDescent="0.15">
      <c r="B198" s="28" t="s">
        <v>153</v>
      </c>
      <c r="C198" s="121" t="s">
        <v>8</v>
      </c>
      <c r="D198" s="4">
        <v>0</v>
      </c>
      <c r="E198" s="4">
        <v>2</v>
      </c>
      <c r="F198" s="4">
        <v>35</v>
      </c>
      <c r="G198" s="4">
        <v>232</v>
      </c>
      <c r="H198" s="4">
        <v>227</v>
      </c>
      <c r="I198" s="4">
        <v>615</v>
      </c>
      <c r="J198" s="4">
        <v>305</v>
      </c>
      <c r="K198" s="23">
        <v>1416</v>
      </c>
      <c r="M198" s="51" t="s">
        <v>153</v>
      </c>
      <c r="N198" s="121" t="s">
        <v>8</v>
      </c>
      <c r="O198" s="12"/>
      <c r="P198" s="12"/>
      <c r="Q198" s="14">
        <f>F198/要介護認定者数!F197</f>
        <v>0.14522821576763487</v>
      </c>
      <c r="R198" s="14">
        <f>G198/要介護認定者数!G197</f>
        <v>0.62365591397849462</v>
      </c>
      <c r="S198" s="14">
        <f>H198/要介護認定者数!H197</f>
        <v>0.85338345864661658</v>
      </c>
      <c r="T198" s="14">
        <f>I198/要介護認定者数!I197</f>
        <v>2.450199203187251</v>
      </c>
      <c r="U198" s="14">
        <f>J198/要介護認定者数!J197</f>
        <v>1.4663461538461537</v>
      </c>
      <c r="V198" s="27">
        <f>K198/要介護認定者数!K197</f>
        <v>0.83098591549295775</v>
      </c>
    </row>
    <row r="199" spans="2:22" ht="19.5" customHeight="1" x14ac:dyDescent="0.15">
      <c r="B199" s="28" t="s">
        <v>153</v>
      </c>
      <c r="C199" s="121" t="s">
        <v>9</v>
      </c>
      <c r="D199" s="4">
        <v>0</v>
      </c>
      <c r="E199" s="4">
        <v>0</v>
      </c>
      <c r="F199" s="4">
        <v>8</v>
      </c>
      <c r="G199" s="4">
        <v>167</v>
      </c>
      <c r="H199" s="4">
        <v>193</v>
      </c>
      <c r="I199" s="4">
        <v>332</v>
      </c>
      <c r="J199" s="4">
        <v>919</v>
      </c>
      <c r="K199" s="23">
        <v>1619</v>
      </c>
      <c r="M199" s="51" t="s">
        <v>153</v>
      </c>
      <c r="N199" s="121" t="s">
        <v>9</v>
      </c>
      <c r="O199" s="12"/>
      <c r="P199" s="12"/>
      <c r="Q199" s="14">
        <f>F199/要介護認定者数!F198</f>
        <v>4.878048780487805E-2</v>
      </c>
      <c r="R199" s="14">
        <f>G199/要介護認定者数!G198</f>
        <v>0.76605504587155959</v>
      </c>
      <c r="S199" s="14">
        <f>H199/要介護認定者数!H198</f>
        <v>1.0265957446808511</v>
      </c>
      <c r="T199" s="14">
        <f>I199/要介護認定者数!I198</f>
        <v>2.5343511450381677</v>
      </c>
      <c r="U199" s="14">
        <f>J199/要介護認定者数!J198</f>
        <v>5.6036585365853657</v>
      </c>
      <c r="V199" s="27">
        <f>K199/要介護認定者数!K198</f>
        <v>1.4744990892531875</v>
      </c>
    </row>
    <row r="200" spans="2:22" ht="19.5" customHeight="1" x14ac:dyDescent="0.15">
      <c r="B200" s="125" t="s">
        <v>153</v>
      </c>
      <c r="C200" s="122" t="s">
        <v>167</v>
      </c>
      <c r="D200" s="147"/>
      <c r="E200" s="147"/>
      <c r="F200" s="142">
        <f t="shared" ref="F200" si="137">SUM(F201:F205)</f>
        <v>103</v>
      </c>
      <c r="G200" s="142">
        <f t="shared" ref="G200" si="138">SUM(G201:G205)</f>
        <v>578</v>
      </c>
      <c r="H200" s="142">
        <f t="shared" ref="H200" si="139">SUM(H201:H205)</f>
        <v>984</v>
      </c>
      <c r="I200" s="142">
        <f t="shared" ref="I200" si="140">SUM(I201:I205)</f>
        <v>2946</v>
      </c>
      <c r="J200" s="142">
        <f t="shared" ref="J200" si="141">SUM(J201:J205)</f>
        <v>6401</v>
      </c>
      <c r="K200" s="143">
        <f t="shared" ref="K200" si="142">SUM(K201:K205)</f>
        <v>11072</v>
      </c>
      <c r="M200" s="125" t="s">
        <v>153</v>
      </c>
      <c r="N200" s="122" t="s">
        <v>167</v>
      </c>
      <c r="O200" s="12"/>
      <c r="P200" s="12"/>
      <c r="Q200" s="14">
        <f>F200/要介護認定者数!F199</f>
        <v>6.6623544631306597E-2</v>
      </c>
      <c r="R200" s="14">
        <f>G200/要介護認定者数!G199</f>
        <v>0.41285714285714287</v>
      </c>
      <c r="S200" s="14">
        <f>H200/要介護認定者数!H199</f>
        <v>0.92568203198494825</v>
      </c>
      <c r="T200" s="14">
        <f>I200/要介護認定者数!I199</f>
        <v>2.9787664307381192</v>
      </c>
      <c r="U200" s="14">
        <f>J200/要介護認定者数!J199</f>
        <v>7.9614427860696519</v>
      </c>
      <c r="V200" s="27">
        <f>K200/要介護認定者数!K199</f>
        <v>1.4733200266134399</v>
      </c>
    </row>
    <row r="201" spans="2:22" ht="19.5" customHeight="1" x14ac:dyDescent="0.15">
      <c r="B201" s="28" t="s">
        <v>153</v>
      </c>
      <c r="C201" s="121" t="s">
        <v>10</v>
      </c>
      <c r="D201" s="4">
        <v>3</v>
      </c>
      <c r="E201" s="4">
        <v>0</v>
      </c>
      <c r="F201" s="4">
        <v>4</v>
      </c>
      <c r="G201" s="4">
        <v>143</v>
      </c>
      <c r="H201" s="4">
        <v>445</v>
      </c>
      <c r="I201" s="4">
        <v>1265</v>
      </c>
      <c r="J201" s="4">
        <v>2660</v>
      </c>
      <c r="K201" s="23">
        <v>4520</v>
      </c>
      <c r="M201" s="51" t="s">
        <v>153</v>
      </c>
      <c r="N201" s="121" t="s">
        <v>10</v>
      </c>
      <c r="O201" s="12"/>
      <c r="P201" s="12"/>
      <c r="Q201" s="14">
        <f>F201/要介護認定者数!F200</f>
        <v>6.7681895093062603E-3</v>
      </c>
      <c r="R201" s="14">
        <f>G201/要介護認定者数!G200</f>
        <v>0.32207207207207206</v>
      </c>
      <c r="S201" s="14">
        <f>H201/要介護認定者数!H200</f>
        <v>1.2936046511627908</v>
      </c>
      <c r="T201" s="14">
        <f>I201/要介護認定者数!I200</f>
        <v>3.4189189189189189</v>
      </c>
      <c r="U201" s="14">
        <f>J201/要介護認定者数!J200</f>
        <v>8.986486486486486</v>
      </c>
      <c r="V201" s="27">
        <f>K201/要介護認定者数!K200</f>
        <v>1.6177523264137437</v>
      </c>
    </row>
    <row r="202" spans="2:22" ht="19.5" customHeight="1" x14ac:dyDescent="0.15">
      <c r="B202" s="28" t="s">
        <v>153</v>
      </c>
      <c r="C202" s="121" t="s">
        <v>11</v>
      </c>
      <c r="D202" s="4">
        <v>0</v>
      </c>
      <c r="E202" s="4">
        <v>2</v>
      </c>
      <c r="F202" s="4">
        <v>59</v>
      </c>
      <c r="G202" s="4">
        <v>246</v>
      </c>
      <c r="H202" s="4">
        <v>244</v>
      </c>
      <c r="I202" s="4">
        <v>609</v>
      </c>
      <c r="J202" s="4">
        <v>1930</v>
      </c>
      <c r="K202" s="23">
        <v>3090</v>
      </c>
      <c r="M202" s="51" t="s">
        <v>153</v>
      </c>
      <c r="N202" s="121" t="s">
        <v>11</v>
      </c>
      <c r="O202" s="12"/>
      <c r="P202" s="12"/>
      <c r="Q202" s="14">
        <f>F202/要介護認定者数!F201</f>
        <v>0.12139917695473251</v>
      </c>
      <c r="R202" s="14">
        <f>G202/要介護認定者数!G201</f>
        <v>0.59277108433734937</v>
      </c>
      <c r="S202" s="14">
        <f>H202/要介護認定者数!H201</f>
        <v>0.8683274021352313</v>
      </c>
      <c r="T202" s="14">
        <f>I202/要介護認定者数!I201</f>
        <v>2.3513513513513513</v>
      </c>
      <c r="U202" s="14">
        <f>J202/要介護認定者数!J201</f>
        <v>8.9351851851851851</v>
      </c>
      <c r="V202" s="27">
        <f>K202/要介護認定者数!K201</f>
        <v>1.3887640449438203</v>
      </c>
    </row>
    <row r="203" spans="2:22" ht="19.5" customHeight="1" x14ac:dyDescent="0.15">
      <c r="B203" s="28" t="s">
        <v>153</v>
      </c>
      <c r="C203" s="121" t="s">
        <v>12</v>
      </c>
      <c r="D203" s="4">
        <v>0</v>
      </c>
      <c r="E203" s="4">
        <v>55</v>
      </c>
      <c r="F203" s="4">
        <v>38</v>
      </c>
      <c r="G203" s="4">
        <v>99</v>
      </c>
      <c r="H203" s="4">
        <v>92</v>
      </c>
      <c r="I203" s="4">
        <v>370</v>
      </c>
      <c r="J203" s="4">
        <v>370</v>
      </c>
      <c r="K203" s="23">
        <v>1024</v>
      </c>
      <c r="M203" s="51" t="s">
        <v>153</v>
      </c>
      <c r="N203" s="121" t="s">
        <v>12</v>
      </c>
      <c r="O203" s="12"/>
      <c r="P203" s="12"/>
      <c r="Q203" s="14">
        <f>F203/要介護認定者数!F202</f>
        <v>0.21590909090909091</v>
      </c>
      <c r="R203" s="14">
        <f>G203/要介護認定者数!G202</f>
        <v>0.61875000000000002</v>
      </c>
      <c r="S203" s="14">
        <f>H203/要介護認定者数!H202</f>
        <v>0.91089108910891092</v>
      </c>
      <c r="T203" s="14">
        <f>I203/要介護認定者数!I202</f>
        <v>3.7755102040816326</v>
      </c>
      <c r="U203" s="14">
        <f>J203/要介護認定者数!J202</f>
        <v>4.0217391304347823</v>
      </c>
      <c r="V203" s="27">
        <f>K203/要介護認定者数!K202</f>
        <v>1.3027989821882953</v>
      </c>
    </row>
    <row r="204" spans="2:22" ht="19.5" customHeight="1" x14ac:dyDescent="0.15">
      <c r="B204" s="28" t="s">
        <v>153</v>
      </c>
      <c r="C204" s="121" t="s">
        <v>13</v>
      </c>
      <c r="D204" s="4">
        <v>0</v>
      </c>
      <c r="E204" s="4">
        <v>0</v>
      </c>
      <c r="F204" s="4">
        <v>2</v>
      </c>
      <c r="G204" s="4">
        <v>58</v>
      </c>
      <c r="H204" s="4">
        <v>119</v>
      </c>
      <c r="I204" s="4">
        <v>221</v>
      </c>
      <c r="J204" s="4">
        <v>774</v>
      </c>
      <c r="K204" s="23">
        <v>1174</v>
      </c>
      <c r="M204" s="51" t="s">
        <v>153</v>
      </c>
      <c r="N204" s="121" t="s">
        <v>13</v>
      </c>
      <c r="O204" s="12"/>
      <c r="P204" s="12"/>
      <c r="Q204" s="14">
        <f>F204/要介護認定者数!F203</f>
        <v>1.4814814814814815E-2</v>
      </c>
      <c r="R204" s="14">
        <f>G204/要介護認定者数!G203</f>
        <v>0.29145728643216079</v>
      </c>
      <c r="S204" s="14">
        <f>H204/要介護認定者数!H203</f>
        <v>0.72560975609756095</v>
      </c>
      <c r="T204" s="14">
        <f>I204/要介護認定者数!I203</f>
        <v>1.9051724137931034</v>
      </c>
      <c r="U204" s="14">
        <f>J204/要介護認定者数!J203</f>
        <v>7.2336448598130838</v>
      </c>
      <c r="V204" s="27">
        <f>K204/要介護認定者数!K203</f>
        <v>1.4282238442822384</v>
      </c>
    </row>
    <row r="205" spans="2:22" ht="19.5" customHeight="1" x14ac:dyDescent="0.15">
      <c r="B205" s="28" t="s">
        <v>153</v>
      </c>
      <c r="C205" s="121" t="s">
        <v>14</v>
      </c>
      <c r="D205" s="4">
        <v>0</v>
      </c>
      <c r="E205" s="4">
        <v>0</v>
      </c>
      <c r="F205" s="4">
        <v>0</v>
      </c>
      <c r="G205" s="4">
        <v>32</v>
      </c>
      <c r="H205" s="4">
        <v>84</v>
      </c>
      <c r="I205" s="4">
        <v>481</v>
      </c>
      <c r="J205" s="4">
        <v>667</v>
      </c>
      <c r="K205" s="23">
        <v>1264</v>
      </c>
      <c r="M205" s="51" t="s">
        <v>153</v>
      </c>
      <c r="N205" s="121" t="s">
        <v>14</v>
      </c>
      <c r="O205" s="12"/>
      <c r="P205" s="12"/>
      <c r="Q205" s="14">
        <f>F205/要介護認定者数!F204</f>
        <v>0</v>
      </c>
      <c r="R205" s="14">
        <f>G205/要介護認定者数!G204</f>
        <v>0.17582417582417584</v>
      </c>
      <c r="S205" s="14">
        <f>H205/要介護認定者数!H204</f>
        <v>0.48554913294797686</v>
      </c>
      <c r="T205" s="14">
        <f>I205/要介護認定者数!I204</f>
        <v>3.2945205479452055</v>
      </c>
      <c r="U205" s="14">
        <f>J205/要介護認定者数!J204</f>
        <v>7.172043010752688</v>
      </c>
      <c r="V205" s="27">
        <f>K205/要介護認定者数!K204</f>
        <v>1.4234234234234233</v>
      </c>
    </row>
    <row r="206" spans="2:22" ht="19.5" customHeight="1" x14ac:dyDescent="0.15">
      <c r="B206" s="125" t="s">
        <v>153</v>
      </c>
      <c r="C206" s="122" t="s">
        <v>168</v>
      </c>
      <c r="D206" s="147"/>
      <c r="E206" s="147"/>
      <c r="F206" s="142">
        <f t="shared" ref="F206" si="143">SUM(F207:F210)</f>
        <v>197</v>
      </c>
      <c r="G206" s="142">
        <f t="shared" ref="G206" si="144">SUM(G207:G210)</f>
        <v>598</v>
      </c>
      <c r="H206" s="142">
        <f t="shared" ref="H206" si="145">SUM(H207:H210)</f>
        <v>555</v>
      </c>
      <c r="I206" s="142">
        <f t="shared" ref="I206" si="146">SUM(I207:I210)</f>
        <v>1798</v>
      </c>
      <c r="J206" s="142">
        <f t="shared" ref="J206" si="147">SUM(J207:J210)</f>
        <v>3491</v>
      </c>
      <c r="K206" s="143">
        <f t="shared" ref="K206" si="148">SUM(K207:K210)</f>
        <v>6639</v>
      </c>
      <c r="M206" s="125" t="s">
        <v>153</v>
      </c>
      <c r="N206" s="122" t="s">
        <v>168</v>
      </c>
      <c r="O206" s="12"/>
      <c r="P206" s="12"/>
      <c r="Q206" s="14">
        <f>F206/要介護認定者数!F205</f>
        <v>0.16029292107404394</v>
      </c>
      <c r="R206" s="14">
        <f>G206/要介護認定者数!G205</f>
        <v>0.40930869267624914</v>
      </c>
      <c r="S206" s="14">
        <f>H206/要介護認定者数!H205</f>
        <v>0.55891238670694865</v>
      </c>
      <c r="T206" s="14">
        <f>I206/要介護認定者数!I205</f>
        <v>1.9671772428884027</v>
      </c>
      <c r="U206" s="14">
        <f>J206/要介護認定者数!J205</f>
        <v>4.8825174825174829</v>
      </c>
      <c r="V206" s="27">
        <f>K206/要介護認定者数!K205</f>
        <v>0.93283686946747224</v>
      </c>
    </row>
    <row r="207" spans="2:22" ht="19.5" customHeight="1" x14ac:dyDescent="0.15">
      <c r="B207" s="28" t="s">
        <v>153</v>
      </c>
      <c r="C207" s="121" t="s">
        <v>15</v>
      </c>
      <c r="D207" s="4">
        <v>0</v>
      </c>
      <c r="E207" s="4">
        <v>0</v>
      </c>
      <c r="F207" s="4">
        <v>53</v>
      </c>
      <c r="G207" s="4">
        <v>302</v>
      </c>
      <c r="H207" s="4">
        <v>131</v>
      </c>
      <c r="I207" s="4">
        <v>950</v>
      </c>
      <c r="J207" s="4">
        <v>1869</v>
      </c>
      <c r="K207" s="23">
        <v>3305</v>
      </c>
      <c r="M207" s="51" t="s">
        <v>153</v>
      </c>
      <c r="N207" s="121" t="s">
        <v>15</v>
      </c>
      <c r="O207" s="12"/>
      <c r="P207" s="12"/>
      <c r="Q207" s="14">
        <f>F207/要介護認定者数!F206</f>
        <v>0.12045454545454545</v>
      </c>
      <c r="R207" s="14">
        <f>G207/要介護認定者数!G206</f>
        <v>0.53928571428571426</v>
      </c>
      <c r="S207" s="14">
        <f>H207/要介護認定者数!H206</f>
        <v>0.35309973045822102</v>
      </c>
      <c r="T207" s="14">
        <f>I207/要介護認定者数!I206</f>
        <v>2.7220630372492836</v>
      </c>
      <c r="U207" s="14">
        <f>J207/要介護認定者数!J206</f>
        <v>7.2441860465116283</v>
      </c>
      <c r="V207" s="27">
        <f>K207/要介護認定者数!K206</f>
        <v>1.2044460641399417</v>
      </c>
    </row>
    <row r="208" spans="2:22" ht="19.5" customHeight="1" x14ac:dyDescent="0.15">
      <c r="B208" s="28" t="s">
        <v>153</v>
      </c>
      <c r="C208" s="121" t="s">
        <v>16</v>
      </c>
      <c r="D208" s="4">
        <v>0</v>
      </c>
      <c r="E208" s="4">
        <v>0</v>
      </c>
      <c r="F208" s="4">
        <v>43</v>
      </c>
      <c r="G208" s="4">
        <v>216</v>
      </c>
      <c r="H208" s="4">
        <v>142</v>
      </c>
      <c r="I208" s="4">
        <v>165</v>
      </c>
      <c r="J208" s="4">
        <v>625</v>
      </c>
      <c r="K208" s="23">
        <v>1191</v>
      </c>
      <c r="M208" s="51" t="s">
        <v>153</v>
      </c>
      <c r="N208" s="121" t="s">
        <v>16</v>
      </c>
      <c r="O208" s="12"/>
      <c r="P208" s="12"/>
      <c r="Q208" s="14">
        <f>F208/要介護認定者数!F207</f>
        <v>0.15925925925925927</v>
      </c>
      <c r="R208" s="14">
        <f>G208/要介護認定者数!G207</f>
        <v>0.61189801699716717</v>
      </c>
      <c r="S208" s="14">
        <f>H208/要介護認定者数!H207</f>
        <v>0.56126482213438733</v>
      </c>
      <c r="T208" s="14">
        <f>I208/要介護認定者数!I207</f>
        <v>0.72052401746724892</v>
      </c>
      <c r="U208" s="14">
        <f>J208/要介護認定者数!J207</f>
        <v>3.6127167630057802</v>
      </c>
      <c r="V208" s="27">
        <f>K208/要介護認定者数!K207</f>
        <v>0.69649122807017538</v>
      </c>
    </row>
    <row r="209" spans="2:22" ht="19.5" customHeight="1" x14ac:dyDescent="0.15">
      <c r="B209" s="28" t="s">
        <v>153</v>
      </c>
      <c r="C209" s="121" t="s">
        <v>17</v>
      </c>
      <c r="D209" s="4">
        <v>0</v>
      </c>
      <c r="E209" s="4">
        <v>0</v>
      </c>
      <c r="F209" s="4">
        <v>99</v>
      </c>
      <c r="G209" s="4">
        <v>0</v>
      </c>
      <c r="H209" s="4">
        <v>199</v>
      </c>
      <c r="I209" s="4">
        <v>196</v>
      </c>
      <c r="J209" s="4">
        <v>637</v>
      </c>
      <c r="K209" s="23">
        <v>1131</v>
      </c>
      <c r="M209" s="51" t="s">
        <v>153</v>
      </c>
      <c r="N209" s="121" t="s">
        <v>17</v>
      </c>
      <c r="O209" s="12"/>
      <c r="P209" s="12"/>
      <c r="Q209" s="14">
        <f>F209/要介護認定者数!F208</f>
        <v>0.27576601671309192</v>
      </c>
      <c r="R209" s="14">
        <f>G209/要介護認定者数!G208</f>
        <v>0</v>
      </c>
      <c r="S209" s="14">
        <f>H209/要介護認定者数!H208</f>
        <v>0.7865612648221344</v>
      </c>
      <c r="T209" s="14">
        <f>I209/要介護認定者数!I208</f>
        <v>0.92452830188679247</v>
      </c>
      <c r="U209" s="14">
        <f>J209/要介護認定者数!J208</f>
        <v>3.7916666666666665</v>
      </c>
      <c r="V209" s="27">
        <f>K209/要介護認定者数!K208</f>
        <v>0.62074643249176731</v>
      </c>
    </row>
    <row r="210" spans="2:22" ht="19.5" customHeight="1" x14ac:dyDescent="0.15">
      <c r="B210" s="28" t="s">
        <v>153</v>
      </c>
      <c r="C210" s="121" t="s">
        <v>18</v>
      </c>
      <c r="D210" s="4">
        <v>0</v>
      </c>
      <c r="E210" s="4">
        <v>0</v>
      </c>
      <c r="F210" s="4">
        <v>2</v>
      </c>
      <c r="G210" s="4">
        <v>80</v>
      </c>
      <c r="H210" s="4">
        <v>83</v>
      </c>
      <c r="I210" s="4">
        <v>487</v>
      </c>
      <c r="J210" s="4">
        <v>360</v>
      </c>
      <c r="K210" s="23">
        <v>1012</v>
      </c>
      <c r="M210" s="51" t="s">
        <v>153</v>
      </c>
      <c r="N210" s="121" t="s">
        <v>18</v>
      </c>
      <c r="O210" s="12"/>
      <c r="P210" s="12"/>
      <c r="Q210" s="14">
        <f>F210/要介護認定者数!F209</f>
        <v>1.2500000000000001E-2</v>
      </c>
      <c r="R210" s="14">
        <f>G210/要介護認定者数!G209</f>
        <v>0.48484848484848486</v>
      </c>
      <c r="S210" s="14">
        <f>H210/要介護認定者数!H209</f>
        <v>0.71551724137931039</v>
      </c>
      <c r="T210" s="14">
        <f>I210/要介護認定者数!I209</f>
        <v>3.9274193548387095</v>
      </c>
      <c r="U210" s="14">
        <f>J210/要介護認定者数!J209</f>
        <v>3.103448275862069</v>
      </c>
      <c r="V210" s="27">
        <f>K210/要介護認定者数!K209</f>
        <v>1.2033293697978598</v>
      </c>
    </row>
    <row r="211" spans="2:22" ht="19.5" customHeight="1" x14ac:dyDescent="0.15">
      <c r="B211" s="125" t="s">
        <v>153</v>
      </c>
      <c r="C211" s="122" t="s">
        <v>169</v>
      </c>
      <c r="D211" s="147"/>
      <c r="E211" s="147"/>
      <c r="F211" s="142">
        <f t="shared" ref="F211" si="149">SUM(F212:F215)</f>
        <v>2</v>
      </c>
      <c r="G211" s="142">
        <f t="shared" ref="G211" si="150">SUM(G212:G215)</f>
        <v>159</v>
      </c>
      <c r="H211" s="142">
        <f t="shared" ref="H211" si="151">SUM(H212:H215)</f>
        <v>467</v>
      </c>
      <c r="I211" s="142">
        <f t="shared" ref="I211" si="152">SUM(I212:I215)</f>
        <v>1238</v>
      </c>
      <c r="J211" s="142">
        <f t="shared" ref="J211" si="153">SUM(J212:J215)</f>
        <v>2613</v>
      </c>
      <c r="K211" s="143">
        <f t="shared" ref="K211" si="154">SUM(K212:K215)</f>
        <v>4489</v>
      </c>
      <c r="M211" s="125" t="s">
        <v>153</v>
      </c>
      <c r="N211" s="122" t="s">
        <v>169</v>
      </c>
      <c r="O211" s="12"/>
      <c r="P211" s="12"/>
      <c r="Q211" s="14">
        <f>F211/要介護認定者数!F210</f>
        <v>3.5650623885918001E-3</v>
      </c>
      <c r="R211" s="14">
        <f>G211/要介護認定者数!G210</f>
        <v>0.24386503067484663</v>
      </c>
      <c r="S211" s="14">
        <f>H211/要介護認定者数!H210</f>
        <v>0.95306122448979591</v>
      </c>
      <c r="T211" s="14">
        <f>I211/要介護認定者数!I210</f>
        <v>3.0492610837438425</v>
      </c>
      <c r="U211" s="14">
        <f>J211/要介護認定者数!J210</f>
        <v>7.5739130434782611</v>
      </c>
      <c r="V211" s="27">
        <f>K211/要介護認定者数!K210</f>
        <v>1.4908668216539356</v>
      </c>
    </row>
    <row r="212" spans="2:22" ht="19.5" customHeight="1" x14ac:dyDescent="0.15">
      <c r="B212" s="28" t="s">
        <v>153</v>
      </c>
      <c r="C212" s="121" t="s">
        <v>19</v>
      </c>
      <c r="D212" s="4">
        <v>0</v>
      </c>
      <c r="E212" s="4">
        <v>0</v>
      </c>
      <c r="F212" s="4">
        <v>2</v>
      </c>
      <c r="G212" s="4">
        <v>21</v>
      </c>
      <c r="H212" s="4">
        <v>286</v>
      </c>
      <c r="I212" s="4">
        <v>385</v>
      </c>
      <c r="J212" s="4">
        <v>447</v>
      </c>
      <c r="K212" s="23">
        <v>1141</v>
      </c>
      <c r="M212" s="51" t="s">
        <v>153</v>
      </c>
      <c r="N212" s="121" t="s">
        <v>19</v>
      </c>
      <c r="O212" s="12"/>
      <c r="P212" s="12"/>
      <c r="Q212" s="14">
        <f>F212/要介護認定者数!F211</f>
        <v>0.01</v>
      </c>
      <c r="R212" s="14">
        <f>G212/要介護認定者数!G211</f>
        <v>9.6330275229357804E-2</v>
      </c>
      <c r="S212" s="14">
        <f>H212/要介護認定者数!H211</f>
        <v>1.5459459459459459</v>
      </c>
      <c r="T212" s="14">
        <f>I212/要介護認定者数!I211</f>
        <v>2.7898550724637681</v>
      </c>
      <c r="U212" s="14">
        <f>J212/要介護認定者数!J211</f>
        <v>3.6639344262295084</v>
      </c>
      <c r="V212" s="27">
        <f>K212/要介護認定者数!K211</f>
        <v>1.0825426944971537</v>
      </c>
    </row>
    <row r="213" spans="2:22" ht="19.5" customHeight="1" x14ac:dyDescent="0.15">
      <c r="B213" s="28" t="s">
        <v>153</v>
      </c>
      <c r="C213" s="121" t="s">
        <v>20</v>
      </c>
      <c r="D213" s="4">
        <v>0</v>
      </c>
      <c r="E213" s="4">
        <v>0</v>
      </c>
      <c r="F213" s="4">
        <v>0</v>
      </c>
      <c r="G213" s="4">
        <v>69</v>
      </c>
      <c r="H213" s="4">
        <v>110</v>
      </c>
      <c r="I213" s="4">
        <v>314</v>
      </c>
      <c r="J213" s="4">
        <v>467</v>
      </c>
      <c r="K213" s="23">
        <v>960</v>
      </c>
      <c r="M213" s="51" t="s">
        <v>153</v>
      </c>
      <c r="N213" s="121" t="s">
        <v>20</v>
      </c>
      <c r="O213" s="12"/>
      <c r="P213" s="12"/>
      <c r="Q213" s="14">
        <f>F213/要介護認定者数!F212</f>
        <v>0</v>
      </c>
      <c r="R213" s="14">
        <f>G213/要介護認定者数!G212</f>
        <v>0.52272727272727271</v>
      </c>
      <c r="S213" s="14">
        <f>H213/要介護認定者数!H212</f>
        <v>1.264367816091954</v>
      </c>
      <c r="T213" s="14">
        <f>I213/要介護認定者数!I212</f>
        <v>3.6511627906976742</v>
      </c>
      <c r="U213" s="14">
        <f>J213/要介護認定者数!J212</f>
        <v>8.0517241379310338</v>
      </c>
      <c r="V213" s="27">
        <f>K213/要介護認定者数!K212</f>
        <v>1.6961130742049471</v>
      </c>
    </row>
    <row r="214" spans="2:22" ht="19.5" customHeight="1" x14ac:dyDescent="0.15">
      <c r="B214" s="28" t="s">
        <v>153</v>
      </c>
      <c r="C214" s="121" t="s">
        <v>114</v>
      </c>
      <c r="D214" s="4">
        <v>0</v>
      </c>
      <c r="E214" s="4">
        <v>10</v>
      </c>
      <c r="F214" s="4">
        <v>0</v>
      </c>
      <c r="G214" s="4">
        <v>65</v>
      </c>
      <c r="H214" s="4">
        <v>65</v>
      </c>
      <c r="I214" s="4">
        <v>451</v>
      </c>
      <c r="J214" s="4">
        <v>1506</v>
      </c>
      <c r="K214" s="23">
        <v>2097</v>
      </c>
      <c r="M214" s="51" t="s">
        <v>153</v>
      </c>
      <c r="N214" s="121" t="s">
        <v>114</v>
      </c>
      <c r="O214" s="12"/>
      <c r="P214" s="12"/>
      <c r="Q214" s="14">
        <f>F214/要介護認定者数!F213</f>
        <v>0</v>
      </c>
      <c r="R214" s="14">
        <f>G214/要介護認定者数!G213</f>
        <v>0.25590551181102361</v>
      </c>
      <c r="S214" s="14">
        <f>H214/要介護認定者数!H213</f>
        <v>0.38235294117647056</v>
      </c>
      <c r="T214" s="14">
        <f>I214/要介護認定者数!I213</f>
        <v>3.0680272108843538</v>
      </c>
      <c r="U214" s="14">
        <f>J214/要介護認定者数!J213</f>
        <v>10.992700729927007</v>
      </c>
      <c r="V214" s="27">
        <f>K214/要介護認定者数!K213</f>
        <v>1.8410886742756805</v>
      </c>
    </row>
    <row r="215" spans="2:22" ht="19.5" customHeight="1" x14ac:dyDescent="0.15">
      <c r="B215" s="28" t="s">
        <v>153</v>
      </c>
      <c r="C215" s="121" t="s">
        <v>22</v>
      </c>
      <c r="D215" s="4">
        <v>0</v>
      </c>
      <c r="E215" s="4">
        <v>0</v>
      </c>
      <c r="F215" s="4">
        <v>0</v>
      </c>
      <c r="G215" s="4">
        <v>4</v>
      </c>
      <c r="H215" s="4">
        <v>6</v>
      </c>
      <c r="I215" s="4">
        <v>88</v>
      </c>
      <c r="J215" s="4">
        <v>193</v>
      </c>
      <c r="K215" s="23">
        <v>291</v>
      </c>
      <c r="M215" s="125" t="s">
        <v>153</v>
      </c>
      <c r="N215" s="121" t="s">
        <v>22</v>
      </c>
      <c r="O215" s="12"/>
      <c r="P215" s="12"/>
      <c r="Q215" s="14">
        <f>F215/要介護認定者数!F214</f>
        <v>0</v>
      </c>
      <c r="R215" s="14">
        <f>G215/要介護認定者数!G214</f>
        <v>8.3333333333333329E-2</v>
      </c>
      <c r="S215" s="14">
        <f>H215/要介護認定者数!H214</f>
        <v>0.125</v>
      </c>
      <c r="T215" s="14">
        <f>I215/要介護認定者数!I214</f>
        <v>2.5142857142857142</v>
      </c>
      <c r="U215" s="14">
        <f>J215/要介護認定者数!J214</f>
        <v>6.8928571428571432</v>
      </c>
      <c r="V215" s="27">
        <f>K215/要介護認定者数!K214</f>
        <v>1.1547619047619047</v>
      </c>
    </row>
    <row r="216" spans="2:22" ht="19.5" customHeight="1" x14ac:dyDescent="0.15">
      <c r="B216" s="125" t="s">
        <v>153</v>
      </c>
      <c r="C216" s="122" t="s">
        <v>170</v>
      </c>
      <c r="D216" s="147"/>
      <c r="E216" s="147"/>
      <c r="F216" s="142">
        <f t="shared" ref="F216" si="155">SUM(F217:F221)</f>
        <v>448</v>
      </c>
      <c r="G216" s="142">
        <f t="shared" ref="G216" si="156">SUM(G217:G221)</f>
        <v>1581</v>
      </c>
      <c r="H216" s="142">
        <f t="shared" ref="H216" si="157">SUM(H217:H221)</f>
        <v>2613</v>
      </c>
      <c r="I216" s="142">
        <f t="shared" ref="I216" si="158">SUM(I217:I221)</f>
        <v>7040</v>
      </c>
      <c r="J216" s="142">
        <f t="shared" ref="J216" si="159">SUM(J217:J221)</f>
        <v>8702</v>
      </c>
      <c r="K216" s="143">
        <f t="shared" ref="K216" si="160">SUM(K217:K221)</f>
        <v>20426</v>
      </c>
      <c r="M216" s="125" t="s">
        <v>153</v>
      </c>
      <c r="N216" s="122" t="s">
        <v>170</v>
      </c>
      <c r="O216" s="12"/>
      <c r="P216" s="12"/>
      <c r="Q216" s="14">
        <f>F216/要介護認定者数!F215</f>
        <v>0.1952069716775599</v>
      </c>
      <c r="R216" s="14">
        <f>G216/要介護認定者数!G215</f>
        <v>0.796875</v>
      </c>
      <c r="S216" s="14">
        <f>H216/要介護認定者数!H215</f>
        <v>1.7078431372549019</v>
      </c>
      <c r="T216" s="14">
        <f>I216/要介護認定者数!I215</f>
        <v>4.1533923303834808</v>
      </c>
      <c r="U216" s="14">
        <f>J216/要介護認定者数!J215</f>
        <v>6.9338645418326692</v>
      </c>
      <c r="V216" s="27">
        <f>K216/要介護認定者数!K215</f>
        <v>1.845500542103361</v>
      </c>
    </row>
    <row r="217" spans="2:22" ht="19.5" customHeight="1" x14ac:dyDescent="0.15">
      <c r="B217" s="28" t="s">
        <v>153</v>
      </c>
      <c r="C217" s="121" t="s">
        <v>23</v>
      </c>
      <c r="D217" s="4">
        <v>4</v>
      </c>
      <c r="E217" s="4">
        <v>30</v>
      </c>
      <c r="F217" s="4">
        <v>172</v>
      </c>
      <c r="G217" s="4">
        <v>709</v>
      </c>
      <c r="H217" s="4">
        <v>1685</v>
      </c>
      <c r="I217" s="4">
        <v>3968</v>
      </c>
      <c r="J217" s="4">
        <v>4468</v>
      </c>
      <c r="K217" s="23">
        <v>11036</v>
      </c>
      <c r="M217" s="51" t="s">
        <v>153</v>
      </c>
      <c r="N217" s="121" t="s">
        <v>23</v>
      </c>
      <c r="O217" s="12"/>
      <c r="P217" s="12"/>
      <c r="Q217" s="14">
        <f>F217/要介護認定者数!F216</f>
        <v>0.11118293471234647</v>
      </c>
      <c r="R217" s="14">
        <f>G217/要介護認定者数!G216</f>
        <v>0.61598609904430934</v>
      </c>
      <c r="S217" s="14">
        <f>H217/要介護認定者数!H216</f>
        <v>1.9593023255813953</v>
      </c>
      <c r="T217" s="14">
        <f>I217/要介護認定者数!I216</f>
        <v>3.6808905380333954</v>
      </c>
      <c r="U217" s="14">
        <f>J217/要介護認定者数!J216</f>
        <v>5.7282051282051283</v>
      </c>
      <c r="V217" s="27">
        <f>K217/要介護認定者数!K216</f>
        <v>1.58654399079931</v>
      </c>
    </row>
    <row r="218" spans="2:22" ht="19.5" customHeight="1" x14ac:dyDescent="0.15">
      <c r="B218" s="28" t="s">
        <v>153</v>
      </c>
      <c r="C218" s="121" t="s">
        <v>24</v>
      </c>
      <c r="D218" s="4">
        <v>0</v>
      </c>
      <c r="E218" s="4">
        <v>0</v>
      </c>
      <c r="F218" s="4">
        <v>0</v>
      </c>
      <c r="G218" s="4">
        <v>112</v>
      </c>
      <c r="H218" s="4">
        <v>79</v>
      </c>
      <c r="I218" s="4">
        <v>429</v>
      </c>
      <c r="J218" s="4">
        <v>593</v>
      </c>
      <c r="K218" s="23">
        <v>1213</v>
      </c>
      <c r="M218" s="51" t="s">
        <v>153</v>
      </c>
      <c r="N218" s="121" t="s">
        <v>24</v>
      </c>
      <c r="O218" s="12"/>
      <c r="P218" s="12"/>
      <c r="Q218" s="14">
        <f>F218/要介護認定者数!F217</f>
        <v>0</v>
      </c>
      <c r="R218" s="14">
        <f>G218/要介護認定者数!G217</f>
        <v>0.99115044247787609</v>
      </c>
      <c r="S218" s="14">
        <f>H218/要介護認定者数!H217</f>
        <v>0.94047619047619047</v>
      </c>
      <c r="T218" s="14">
        <f>I218/要介護認定者数!I217</f>
        <v>8.4117647058823533</v>
      </c>
      <c r="U218" s="14">
        <f>J218/要介護認定者数!J217</f>
        <v>16.027027027027028</v>
      </c>
      <c r="V218" s="27">
        <f>K218/要介護認定者数!K217</f>
        <v>2.9441747572815533</v>
      </c>
    </row>
    <row r="219" spans="2:22" ht="19.5" customHeight="1" x14ac:dyDescent="0.15">
      <c r="B219" s="28" t="s">
        <v>153</v>
      </c>
      <c r="C219" s="121" t="s">
        <v>25</v>
      </c>
      <c r="D219" s="4">
        <v>0</v>
      </c>
      <c r="E219" s="4">
        <v>0</v>
      </c>
      <c r="F219" s="4">
        <v>48</v>
      </c>
      <c r="G219" s="4">
        <v>341</v>
      </c>
      <c r="H219" s="4">
        <v>509</v>
      </c>
      <c r="I219" s="4">
        <v>1041</v>
      </c>
      <c r="J219" s="4">
        <v>1659</v>
      </c>
      <c r="K219" s="23">
        <v>3598</v>
      </c>
      <c r="M219" s="51" t="s">
        <v>153</v>
      </c>
      <c r="N219" s="121" t="s">
        <v>25</v>
      </c>
      <c r="O219" s="12"/>
      <c r="P219" s="12"/>
      <c r="Q219" s="14">
        <f>F219/要介護認定者数!F218</f>
        <v>0.2318840579710145</v>
      </c>
      <c r="R219" s="14">
        <f>G219/要介護認定者数!G218</f>
        <v>0.84825870646766166</v>
      </c>
      <c r="S219" s="14">
        <f>H219/要介護認定者数!H218</f>
        <v>1.8713235294117647</v>
      </c>
      <c r="T219" s="14">
        <f>I219/要介護認定者数!I218</f>
        <v>4.2663934426229506</v>
      </c>
      <c r="U219" s="14">
        <f>J219/要介護認定者数!J218</f>
        <v>7.8625592417061609</v>
      </c>
      <c r="V219" s="27">
        <f>K219/要介護認定者数!K218</f>
        <v>2.4196368527236047</v>
      </c>
    </row>
    <row r="220" spans="2:22" ht="19.5" customHeight="1" x14ac:dyDescent="0.15">
      <c r="B220" s="28" t="s">
        <v>153</v>
      </c>
      <c r="C220" s="121" t="s">
        <v>26</v>
      </c>
      <c r="D220" s="4">
        <v>0</v>
      </c>
      <c r="E220" s="4">
        <v>0</v>
      </c>
      <c r="F220" s="4">
        <v>5</v>
      </c>
      <c r="G220" s="4">
        <v>316</v>
      </c>
      <c r="H220" s="4">
        <v>156</v>
      </c>
      <c r="I220" s="4">
        <v>976</v>
      </c>
      <c r="J220" s="4">
        <v>967</v>
      </c>
      <c r="K220" s="23">
        <v>2420</v>
      </c>
      <c r="M220" s="51" t="s">
        <v>153</v>
      </c>
      <c r="N220" s="121" t="s">
        <v>26</v>
      </c>
      <c r="O220" s="12"/>
      <c r="P220" s="12"/>
      <c r="Q220" s="14">
        <f>F220/要介護認定者数!F219</f>
        <v>2.5906735751295335E-2</v>
      </c>
      <c r="R220" s="14">
        <f>G220/要介護認定者数!G219</f>
        <v>2.0927152317880795</v>
      </c>
      <c r="S220" s="14">
        <f>H220/要介護認定者数!H219</f>
        <v>1.1142857142857143</v>
      </c>
      <c r="T220" s="14">
        <f>I220/要介護認定者数!I219</f>
        <v>8.0661157024793386</v>
      </c>
      <c r="U220" s="14">
        <f>J220/要介護認定者数!J219</f>
        <v>10.072916666666666</v>
      </c>
      <c r="V220" s="27">
        <f>K220/要介護認定者数!K219</f>
        <v>2.7160493827160495</v>
      </c>
    </row>
    <row r="221" spans="2:22" ht="19.5" customHeight="1" x14ac:dyDescent="0.15">
      <c r="B221" s="28" t="s">
        <v>153</v>
      </c>
      <c r="C221" s="121" t="s">
        <v>27</v>
      </c>
      <c r="D221" s="4">
        <v>2</v>
      </c>
      <c r="E221" s="4">
        <v>6</v>
      </c>
      <c r="F221" s="4">
        <v>223</v>
      </c>
      <c r="G221" s="4">
        <v>103</v>
      </c>
      <c r="H221" s="4">
        <v>184</v>
      </c>
      <c r="I221" s="4">
        <v>626</v>
      </c>
      <c r="J221" s="4">
        <v>1015</v>
      </c>
      <c r="K221" s="23">
        <v>2159</v>
      </c>
      <c r="M221" s="51" t="s">
        <v>153</v>
      </c>
      <c r="N221" s="121" t="s">
        <v>27</v>
      </c>
      <c r="O221" s="12"/>
      <c r="P221" s="12"/>
      <c r="Q221" s="14">
        <f>F221/要介護認定者数!F220</f>
        <v>0.84469696969696972</v>
      </c>
      <c r="R221" s="14">
        <f>G221/要介護認定者数!G220</f>
        <v>0.61676646706586824</v>
      </c>
      <c r="S221" s="14">
        <f>H221/要介護認定者数!H220</f>
        <v>1.0574712643678161</v>
      </c>
      <c r="T221" s="14">
        <f>I221/要介護認定者数!I220</f>
        <v>3.1144278606965172</v>
      </c>
      <c r="U221" s="14">
        <f>J221/要介護認定者数!J220</f>
        <v>7.7480916030534353</v>
      </c>
      <c r="V221" s="27">
        <f>K221/要介護認定者数!K220</f>
        <v>1.6331316187594553</v>
      </c>
    </row>
    <row r="222" spans="2:22" ht="19.5" customHeight="1" x14ac:dyDescent="0.15">
      <c r="B222" s="125" t="s">
        <v>153</v>
      </c>
      <c r="C222" s="122" t="s">
        <v>171</v>
      </c>
      <c r="D222" s="147"/>
      <c r="E222" s="147"/>
      <c r="F222" s="142">
        <f t="shared" ref="F222" si="161">SUM(F223)</f>
        <v>178</v>
      </c>
      <c r="G222" s="142">
        <f t="shared" ref="G222" si="162">SUM(G223)</f>
        <v>722</v>
      </c>
      <c r="H222" s="142">
        <f t="shared" ref="H222" si="163">SUM(H223)</f>
        <v>1521</v>
      </c>
      <c r="I222" s="142">
        <f t="shared" ref="I222" si="164">SUM(I223)</f>
        <v>2683</v>
      </c>
      <c r="J222" s="142">
        <f t="shared" ref="J222" si="165">SUM(J223)</f>
        <v>5196</v>
      </c>
      <c r="K222" s="143">
        <f t="shared" ref="K222" si="166">SUM(K223)</f>
        <v>10306</v>
      </c>
      <c r="M222" s="125" t="s">
        <v>153</v>
      </c>
      <c r="N222" s="122" t="s">
        <v>171</v>
      </c>
      <c r="O222" s="12"/>
      <c r="P222" s="12"/>
      <c r="Q222" s="14">
        <f>F222/要介護認定者数!F221</f>
        <v>0.17746759720837488</v>
      </c>
      <c r="R222" s="14">
        <f>G222/要介護認定者数!G221</f>
        <v>0.63001745200698078</v>
      </c>
      <c r="S222" s="14">
        <f>H222/要介護認定者数!H221</f>
        <v>1.8662576687116565</v>
      </c>
      <c r="T222" s="14">
        <f>I222/要介護認定者数!I221</f>
        <v>3.8659942363112392</v>
      </c>
      <c r="U222" s="14">
        <f>J222/要介護認定者数!J221</f>
        <v>9.2785714285714285</v>
      </c>
      <c r="V222" s="27">
        <f>K222/要介護認定者数!K221</f>
        <v>1.943428248161418</v>
      </c>
    </row>
    <row r="223" spans="2:22" ht="19.5" customHeight="1" x14ac:dyDescent="0.15">
      <c r="B223" s="28" t="s">
        <v>153</v>
      </c>
      <c r="C223" s="121" t="s">
        <v>28</v>
      </c>
      <c r="D223" s="4">
        <v>0</v>
      </c>
      <c r="E223" s="4">
        <v>6</v>
      </c>
      <c r="F223" s="4">
        <v>178</v>
      </c>
      <c r="G223" s="4">
        <v>722</v>
      </c>
      <c r="H223" s="4">
        <v>1521</v>
      </c>
      <c r="I223" s="4">
        <v>2683</v>
      </c>
      <c r="J223" s="4">
        <v>5196</v>
      </c>
      <c r="K223" s="23">
        <v>10306</v>
      </c>
      <c r="M223" s="51" t="s">
        <v>153</v>
      </c>
      <c r="N223" s="121" t="s">
        <v>28</v>
      </c>
      <c r="O223" s="12"/>
      <c r="P223" s="12"/>
      <c r="Q223" s="14">
        <f>F223/要介護認定者数!F222</f>
        <v>0.17746759720837488</v>
      </c>
      <c r="R223" s="14">
        <f>G223/要介護認定者数!G222</f>
        <v>0.63001745200698078</v>
      </c>
      <c r="S223" s="14">
        <f>H223/要介護認定者数!H222</f>
        <v>1.8662576687116565</v>
      </c>
      <c r="T223" s="14">
        <f>I223/要介護認定者数!I222</f>
        <v>3.8659942363112392</v>
      </c>
      <c r="U223" s="14">
        <f>J223/要介護認定者数!J222</f>
        <v>9.2785714285714285</v>
      </c>
      <c r="V223" s="27">
        <f>K223/要介護認定者数!K222</f>
        <v>1.943428248161418</v>
      </c>
    </row>
    <row r="224" spans="2:22" ht="19.5" customHeight="1" x14ac:dyDescent="0.15">
      <c r="B224" s="125" t="s">
        <v>153</v>
      </c>
      <c r="C224" s="122" t="s">
        <v>172</v>
      </c>
      <c r="D224" s="147"/>
      <c r="E224" s="147"/>
      <c r="F224" s="142">
        <f t="shared" ref="F224" si="167">SUM(F225:F227)</f>
        <v>151</v>
      </c>
      <c r="G224" s="142">
        <f t="shared" ref="G224" si="168">SUM(G225:G227)</f>
        <v>1317</v>
      </c>
      <c r="H224" s="142">
        <f t="shared" ref="H224" si="169">SUM(H225:H227)</f>
        <v>2181</v>
      </c>
      <c r="I224" s="142">
        <f t="shared" ref="I224" si="170">SUM(I225:I227)</f>
        <v>6554</v>
      </c>
      <c r="J224" s="142">
        <f t="shared" ref="J224" si="171">SUM(J225:J227)</f>
        <v>7249</v>
      </c>
      <c r="K224" s="143">
        <f t="shared" ref="K224" si="172">SUM(K225:K227)</f>
        <v>17946</v>
      </c>
      <c r="M224" s="125" t="s">
        <v>153</v>
      </c>
      <c r="N224" s="122" t="s">
        <v>172</v>
      </c>
      <c r="O224" s="12"/>
      <c r="P224" s="12"/>
      <c r="Q224" s="14">
        <f>F224/要介護認定者数!F223</f>
        <v>8.4926884139482559E-2</v>
      </c>
      <c r="R224" s="14">
        <f>G224/要介護認定者数!G223</f>
        <v>0.81346510191476218</v>
      </c>
      <c r="S224" s="14">
        <f>H224/要介護認定者数!H223</f>
        <v>1.7461969575660528</v>
      </c>
      <c r="T224" s="14">
        <f>I224/要介護認定者数!I223</f>
        <v>4.6515259048970901</v>
      </c>
      <c r="U224" s="14">
        <f>J224/要介護認定者数!J223</f>
        <v>8.2656784492588375</v>
      </c>
      <c r="V224" s="27">
        <f>K224/要介護認定者数!K223</f>
        <v>1.6703276247207743</v>
      </c>
    </row>
    <row r="225" spans="2:24" ht="19.5" customHeight="1" x14ac:dyDescent="0.15">
      <c r="B225" s="28" t="s">
        <v>153</v>
      </c>
      <c r="C225" s="121" t="s">
        <v>29</v>
      </c>
      <c r="D225" s="4">
        <v>32</v>
      </c>
      <c r="E225" s="4">
        <v>414</v>
      </c>
      <c r="F225" s="4">
        <v>145</v>
      </c>
      <c r="G225" s="4">
        <v>1232</v>
      </c>
      <c r="H225" s="4">
        <v>1683</v>
      </c>
      <c r="I225" s="4">
        <v>5224</v>
      </c>
      <c r="J225" s="4">
        <v>5668</v>
      </c>
      <c r="K225" s="23">
        <v>14398</v>
      </c>
      <c r="M225" s="51" t="s">
        <v>153</v>
      </c>
      <c r="N225" s="121" t="s">
        <v>29</v>
      </c>
      <c r="O225" s="12"/>
      <c r="P225" s="12"/>
      <c r="Q225" s="14">
        <f>F225/要介護認定者数!F224</f>
        <v>0.10371959942775394</v>
      </c>
      <c r="R225" s="14">
        <f>G225/要介護認定者数!G224</f>
        <v>1.0008123476848092</v>
      </c>
      <c r="S225" s="14">
        <f>H225/要介護認定者数!H224</f>
        <v>1.7138492871690427</v>
      </c>
      <c r="T225" s="14">
        <f>I225/要介護認定者数!I224</f>
        <v>4.8415199258572752</v>
      </c>
      <c r="U225" s="14">
        <f>J225/要介護認定者数!J224</f>
        <v>8.2865497076023384</v>
      </c>
      <c r="V225" s="27">
        <f>K225/要介護認定者数!K224</f>
        <v>1.7164997615641393</v>
      </c>
    </row>
    <row r="226" spans="2:24" ht="19.5" customHeight="1" x14ac:dyDescent="0.15">
      <c r="B226" s="28" t="s">
        <v>153</v>
      </c>
      <c r="C226" s="121" t="s">
        <v>30</v>
      </c>
      <c r="D226" s="4">
        <v>2</v>
      </c>
      <c r="E226" s="4">
        <v>0</v>
      </c>
      <c r="F226" s="4">
        <v>6</v>
      </c>
      <c r="G226" s="4">
        <v>64</v>
      </c>
      <c r="H226" s="4">
        <v>177</v>
      </c>
      <c r="I226" s="4">
        <v>1232</v>
      </c>
      <c r="J226" s="4">
        <v>1575</v>
      </c>
      <c r="K226" s="23">
        <v>3056</v>
      </c>
      <c r="M226" s="51" t="s">
        <v>153</v>
      </c>
      <c r="N226" s="121" t="s">
        <v>30</v>
      </c>
      <c r="O226" s="12"/>
      <c r="P226" s="12"/>
      <c r="Q226" s="14">
        <f>F226/要介護認定者数!F225</f>
        <v>2.1201413427561839E-2</v>
      </c>
      <c r="R226" s="14">
        <f>G226/要介護認定者数!G225</f>
        <v>0.20711974110032363</v>
      </c>
      <c r="S226" s="14">
        <f>H226/要介護認定者数!H225</f>
        <v>0.88944723618090449</v>
      </c>
      <c r="T226" s="14">
        <f>I226/要介護認定者数!I225</f>
        <v>4.8313725490196076</v>
      </c>
      <c r="U226" s="14">
        <f>J226/要介護認定者数!J225</f>
        <v>9.9056603773584904</v>
      </c>
      <c r="V226" s="27">
        <f>K226/要介護認定者数!K225</f>
        <v>1.6663031624863687</v>
      </c>
    </row>
    <row r="227" spans="2:24" ht="19.5" customHeight="1" x14ac:dyDescent="0.15">
      <c r="B227" s="28" t="s">
        <v>153</v>
      </c>
      <c r="C227" s="121" t="s">
        <v>31</v>
      </c>
      <c r="D227" s="4">
        <v>0</v>
      </c>
      <c r="E227" s="4">
        <v>46</v>
      </c>
      <c r="F227" s="4">
        <v>0</v>
      </c>
      <c r="G227" s="4">
        <v>21</v>
      </c>
      <c r="H227" s="4">
        <v>321</v>
      </c>
      <c r="I227" s="4">
        <v>98</v>
      </c>
      <c r="J227" s="4">
        <v>6</v>
      </c>
      <c r="K227" s="23">
        <v>492</v>
      </c>
      <c r="M227" s="51" t="s">
        <v>153</v>
      </c>
      <c r="N227" s="121" t="s">
        <v>31</v>
      </c>
      <c r="O227" s="12"/>
      <c r="P227" s="12"/>
      <c r="Q227" s="14">
        <f>F227/要介護認定者数!F226</f>
        <v>0</v>
      </c>
      <c r="R227" s="14">
        <f>G227/要介護認定者数!G226</f>
        <v>0.26582278481012656</v>
      </c>
      <c r="S227" s="14">
        <f>H227/要介護認定者数!H226</f>
        <v>4.7205882352941178</v>
      </c>
      <c r="T227" s="14">
        <f>I227/要介護認定者数!I226</f>
        <v>1.3066666666666666</v>
      </c>
      <c r="U227" s="14">
        <f>J227/要介護認定者数!J226</f>
        <v>0.17647058823529413</v>
      </c>
      <c r="V227" s="27">
        <f>K227/要介護認定者数!K226</f>
        <v>0.94252873563218387</v>
      </c>
    </row>
    <row r="228" spans="2:24" ht="19.5" customHeight="1" x14ac:dyDescent="0.15">
      <c r="B228" s="125" t="s">
        <v>153</v>
      </c>
      <c r="C228" s="122" t="s">
        <v>173</v>
      </c>
      <c r="D228" s="147"/>
      <c r="E228" s="147"/>
      <c r="F228" s="142">
        <f t="shared" ref="F228" si="173">SUM(F229)</f>
        <v>306</v>
      </c>
      <c r="G228" s="142">
        <f t="shared" ref="G228" si="174">SUM(G229)</f>
        <v>1231</v>
      </c>
      <c r="H228" s="142">
        <f t="shared" ref="H228" si="175">SUM(H229)</f>
        <v>1462</v>
      </c>
      <c r="I228" s="142">
        <f t="shared" ref="I228" si="176">SUM(I229)</f>
        <v>3650</v>
      </c>
      <c r="J228" s="142">
        <f t="shared" ref="J228" si="177">SUM(J229)</f>
        <v>4609</v>
      </c>
      <c r="K228" s="143">
        <f t="shared" ref="K228" si="178">SUM(K229)</f>
        <v>11321</v>
      </c>
      <c r="M228" s="125" t="s">
        <v>153</v>
      </c>
      <c r="N228" s="122" t="s">
        <v>173</v>
      </c>
      <c r="O228" s="12"/>
      <c r="P228" s="12"/>
      <c r="Q228" s="14">
        <f>F228/要介護認定者数!F227</f>
        <v>0.33663366336633666</v>
      </c>
      <c r="R228" s="14">
        <f>G228/要介護認定者数!G227</f>
        <v>1.2236580516898607</v>
      </c>
      <c r="S228" s="14">
        <f>H228/要介護認定者数!H227</f>
        <v>1.7894736842105263</v>
      </c>
      <c r="T228" s="14">
        <f>I228/要介護認定者数!I227</f>
        <v>4.7900262467191599</v>
      </c>
      <c r="U228" s="14">
        <f>J228/要介護認定者数!J227</f>
        <v>7.8251273344651953</v>
      </c>
      <c r="V228" s="27">
        <f>K228/要介護認定者数!K227</f>
        <v>2.2202392626005101</v>
      </c>
    </row>
    <row r="229" spans="2:24" ht="19.5" customHeight="1" x14ac:dyDescent="0.15">
      <c r="B229" s="28" t="s">
        <v>153</v>
      </c>
      <c r="C229" s="121" t="s">
        <v>32</v>
      </c>
      <c r="D229" s="4">
        <v>0</v>
      </c>
      <c r="E229" s="4">
        <v>63</v>
      </c>
      <c r="F229" s="4">
        <v>306</v>
      </c>
      <c r="G229" s="4">
        <v>1231</v>
      </c>
      <c r="H229" s="4">
        <v>1462</v>
      </c>
      <c r="I229" s="4">
        <v>3650</v>
      </c>
      <c r="J229" s="4">
        <v>4609</v>
      </c>
      <c r="K229" s="23">
        <v>11321</v>
      </c>
      <c r="M229" s="51" t="s">
        <v>153</v>
      </c>
      <c r="N229" s="121" t="s">
        <v>32</v>
      </c>
      <c r="O229" s="12"/>
      <c r="P229" s="12"/>
      <c r="Q229" s="14">
        <f>F229/要介護認定者数!F228</f>
        <v>0.33663366336633666</v>
      </c>
      <c r="R229" s="14">
        <f>G229/要介護認定者数!G228</f>
        <v>1.2236580516898607</v>
      </c>
      <c r="S229" s="14">
        <f>H229/要介護認定者数!H228</f>
        <v>1.7894736842105263</v>
      </c>
      <c r="T229" s="14">
        <f>I229/要介護認定者数!I228</f>
        <v>4.7900262467191599</v>
      </c>
      <c r="U229" s="14">
        <f>J229/要介護認定者数!J228</f>
        <v>7.8251273344651953</v>
      </c>
      <c r="V229" s="27">
        <f>K229/要介護認定者数!K228</f>
        <v>2.2202392626005101</v>
      </c>
    </row>
    <row r="230" spans="2:24" ht="19.5" customHeight="1" x14ac:dyDescent="0.15">
      <c r="B230" s="125" t="s">
        <v>153</v>
      </c>
      <c r="C230" s="122" t="s">
        <v>174</v>
      </c>
      <c r="D230" s="147"/>
      <c r="E230" s="147"/>
      <c r="F230" s="142">
        <f t="shared" ref="F230" si="179">SUM(F231:F232)</f>
        <v>177</v>
      </c>
      <c r="G230" s="142">
        <f t="shared" ref="G230" si="180">SUM(G231:G232)</f>
        <v>832</v>
      </c>
      <c r="H230" s="142">
        <f t="shared" ref="H230" si="181">SUM(H231:H232)</f>
        <v>1683</v>
      </c>
      <c r="I230" s="142">
        <f t="shared" ref="I230" si="182">SUM(I231:I232)</f>
        <v>2861</v>
      </c>
      <c r="J230" s="142">
        <f t="shared" ref="J230" si="183">SUM(J231:J232)</f>
        <v>4142</v>
      </c>
      <c r="K230" s="143">
        <f t="shared" ref="K230" si="184">SUM(K231:K232)</f>
        <v>9865</v>
      </c>
      <c r="M230" s="125" t="s">
        <v>153</v>
      </c>
      <c r="N230" s="122" t="s">
        <v>174</v>
      </c>
      <c r="O230" s="12"/>
      <c r="P230" s="12"/>
      <c r="Q230" s="14">
        <f>F230/要介護認定者数!F229</f>
        <v>0.17490118577075098</v>
      </c>
      <c r="R230" s="14">
        <f>G230/要介護認定者数!G229</f>
        <v>1.0109356014580801</v>
      </c>
      <c r="S230" s="14">
        <f>H230/要介護認定者数!H229</f>
        <v>2.5422960725075527</v>
      </c>
      <c r="T230" s="14">
        <f>I230/要介護認定者数!I229</f>
        <v>4.8656462585034017</v>
      </c>
      <c r="U230" s="14">
        <f>J230/要介護認定者数!J229</f>
        <v>7.9961389961389964</v>
      </c>
      <c r="V230" s="27">
        <f>K230/要介護認定者数!K229</f>
        <v>2.0891571368064379</v>
      </c>
    </row>
    <row r="231" spans="2:24" ht="19.5" customHeight="1" x14ac:dyDescent="0.15">
      <c r="B231" s="28" t="s">
        <v>153</v>
      </c>
      <c r="C231" s="121" t="s">
        <v>33</v>
      </c>
      <c r="D231" s="4">
        <v>4</v>
      </c>
      <c r="E231" s="4">
        <v>162</v>
      </c>
      <c r="F231" s="4">
        <v>132</v>
      </c>
      <c r="G231" s="4">
        <v>789</v>
      </c>
      <c r="H231" s="4">
        <v>1367</v>
      </c>
      <c r="I231" s="4">
        <v>2212</v>
      </c>
      <c r="J231" s="4">
        <v>3443</v>
      </c>
      <c r="K231" s="23">
        <v>8109</v>
      </c>
      <c r="M231" s="51" t="s">
        <v>153</v>
      </c>
      <c r="N231" s="121" t="s">
        <v>33</v>
      </c>
      <c r="O231" s="12"/>
      <c r="P231" s="12"/>
      <c r="Q231" s="14">
        <f>F231/要介護認定者数!F230</f>
        <v>0.16458852867830423</v>
      </c>
      <c r="R231" s="14">
        <f>G231/要介護認定者数!G230</f>
        <v>1.2347417840375587</v>
      </c>
      <c r="S231" s="14">
        <f>H231/要介護認定者数!H230</f>
        <v>2.4990859232175504</v>
      </c>
      <c r="T231" s="14">
        <f>I231/要介護認定者数!I230</f>
        <v>4.6373165618448633</v>
      </c>
      <c r="U231" s="14">
        <f>J231/要介護認定者数!J230</f>
        <v>8.316425120772946</v>
      </c>
      <c r="V231" s="27">
        <f>K231/要介護認定者数!K230</f>
        <v>2.0953488372093023</v>
      </c>
    </row>
    <row r="232" spans="2:24" ht="19.5" customHeight="1" x14ac:dyDescent="0.15">
      <c r="B232" s="28" t="s">
        <v>153</v>
      </c>
      <c r="C232" s="121" t="s">
        <v>34</v>
      </c>
      <c r="D232" s="4">
        <v>4</v>
      </c>
      <c r="E232" s="4">
        <v>0</v>
      </c>
      <c r="F232" s="4">
        <v>45</v>
      </c>
      <c r="G232" s="4">
        <v>43</v>
      </c>
      <c r="H232" s="4">
        <v>316</v>
      </c>
      <c r="I232" s="4">
        <v>649</v>
      </c>
      <c r="J232" s="4">
        <v>699</v>
      </c>
      <c r="K232" s="23">
        <v>1756</v>
      </c>
      <c r="M232" s="51" t="s">
        <v>153</v>
      </c>
      <c r="N232" s="121" t="s">
        <v>34</v>
      </c>
      <c r="O232" s="12"/>
      <c r="P232" s="12"/>
      <c r="Q232" s="14">
        <f>F232/要介護認定者数!F231</f>
        <v>0.21428571428571427</v>
      </c>
      <c r="R232" s="14">
        <f>G232/要介護認定者数!G231</f>
        <v>0.23369565217391305</v>
      </c>
      <c r="S232" s="14">
        <f>H232/要介護認定者数!H231</f>
        <v>2.7478260869565219</v>
      </c>
      <c r="T232" s="14">
        <f>I232/要介護認定者数!I231</f>
        <v>5.8468468468468471</v>
      </c>
      <c r="U232" s="14">
        <f>J232/要介護認定者数!J231</f>
        <v>6.7211538461538458</v>
      </c>
      <c r="V232" s="27">
        <f>K232/要介護認定者数!K231</f>
        <v>2.0610328638497655</v>
      </c>
    </row>
    <row r="233" spans="2:24" ht="19.5" customHeight="1" x14ac:dyDescent="0.15">
      <c r="B233" s="28" t="s">
        <v>153</v>
      </c>
      <c r="C233" s="122" t="s">
        <v>82</v>
      </c>
      <c r="D233" s="9">
        <f t="shared" ref="D233:K233" si="185">SUM(D189:D232)</f>
        <v>52</v>
      </c>
      <c r="E233" s="9">
        <f t="shared" si="185"/>
        <v>1143</v>
      </c>
      <c r="F233" s="9">
        <f t="shared" si="185"/>
        <v>4614</v>
      </c>
      <c r="G233" s="9">
        <f t="shared" si="185"/>
        <v>19240</v>
      </c>
      <c r="H233" s="9">
        <f t="shared" si="185"/>
        <v>31652</v>
      </c>
      <c r="I233" s="9">
        <f t="shared" si="185"/>
        <v>79266</v>
      </c>
      <c r="J233" s="9">
        <f t="shared" si="185"/>
        <v>123238</v>
      </c>
      <c r="K233" s="24">
        <f t="shared" si="185"/>
        <v>260150</v>
      </c>
      <c r="M233" s="51" t="s">
        <v>153</v>
      </c>
      <c r="N233" s="122" t="s">
        <v>82</v>
      </c>
      <c r="O233" s="12"/>
      <c r="P233" s="12"/>
      <c r="Q233" s="14">
        <f>F233/要介護認定者数!F232</f>
        <v>0.23190591073582631</v>
      </c>
      <c r="R233" s="14">
        <f>G233/要介護認定者数!G232</f>
        <v>1.0740203193033382</v>
      </c>
      <c r="S233" s="14">
        <f>H233/要介護認定者数!H232</f>
        <v>2.3629712579320641</v>
      </c>
      <c r="T233" s="14">
        <f>I233/要介護認定者数!I232</f>
        <v>5.9927421183941938</v>
      </c>
      <c r="U233" s="14">
        <f>J233/要介護認定者数!J232</f>
        <v>12.099950908198331</v>
      </c>
      <c r="V233" s="27">
        <f>K233/要介護認定者数!K232</f>
        <v>2.514279639312258</v>
      </c>
      <c r="X233" s="11" t="s">
        <v>158</v>
      </c>
    </row>
    <row r="234" spans="2:24" ht="19.5" customHeight="1" thickBot="1" x14ac:dyDescent="0.2">
      <c r="B234" s="29" t="s">
        <v>153</v>
      </c>
      <c r="C234" s="132" t="s">
        <v>44</v>
      </c>
      <c r="D234" s="5">
        <v>2454</v>
      </c>
      <c r="E234" s="5">
        <v>19402</v>
      </c>
      <c r="F234" s="5">
        <v>82345</v>
      </c>
      <c r="G234" s="5">
        <v>297580</v>
      </c>
      <c r="H234" s="5">
        <v>499639</v>
      </c>
      <c r="I234" s="5">
        <v>1129180</v>
      </c>
      <c r="J234" s="5">
        <v>2445224</v>
      </c>
      <c r="K234" s="26">
        <v>4475824</v>
      </c>
      <c r="M234" s="29" t="s">
        <v>153</v>
      </c>
      <c r="N234" s="132" t="s">
        <v>44</v>
      </c>
      <c r="O234" s="15"/>
      <c r="P234" s="15"/>
      <c r="Q234" s="177">
        <f>F234/要介護認定者数!F233</f>
        <v>7.4195780630256419E-2</v>
      </c>
      <c r="R234" s="177">
        <f>G234/要介護認定者数!G233</f>
        <v>0.28997228707626704</v>
      </c>
      <c r="S234" s="177">
        <f>H234/要介護認定者数!H233</f>
        <v>0.65241417492893339</v>
      </c>
      <c r="T234" s="177">
        <f>I234/要介護認定者数!I233</f>
        <v>1.59323301374985</v>
      </c>
      <c r="U234" s="177">
        <f>J234/要介護認定者数!J233</f>
        <v>4.040850996321427</v>
      </c>
      <c r="V234" s="178">
        <f>K234/要介護認定者数!K233</f>
        <v>0.7666702523670762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  <row r="382" ht="19.5" customHeight="1" x14ac:dyDescent="0.15"/>
    <row r="383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3" manualBreakCount="3">
    <brk id="96" max="22" man="1"/>
    <brk id="142" max="22" man="1"/>
    <brk id="188" max="22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zoomScale="70" zoomScaleNormal="60" zoomScaleSheetLayoutView="70" workbookViewId="0">
      <selection activeCell="D95" sqref="D95"/>
    </sheetView>
  </sheetViews>
  <sheetFormatPr defaultRowHeight="13.5" x14ac:dyDescent="0.15"/>
  <cols>
    <col min="1" max="1" width="2.125" style="11" customWidth="1"/>
    <col min="2" max="2" width="9.375" style="20" customWidth="1"/>
    <col min="3" max="3" width="15.5" style="11" bestFit="1" customWidth="1"/>
    <col min="4" max="10" width="11.625" style="11" bestFit="1" customWidth="1"/>
    <col min="11" max="11" width="12.875" style="11" bestFit="1" customWidth="1"/>
    <col min="12" max="12" width="3.375" style="11" customWidth="1"/>
    <col min="13" max="13" width="9.5" style="1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117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118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>
        <v>9404</v>
      </c>
      <c r="E5" s="160">
        <v>14277</v>
      </c>
      <c r="F5" s="160">
        <v>55085</v>
      </c>
      <c r="G5" s="160">
        <v>53721</v>
      </c>
      <c r="H5" s="160">
        <v>36274</v>
      </c>
      <c r="I5" s="160">
        <v>49270</v>
      </c>
      <c r="J5" s="160">
        <v>55477</v>
      </c>
      <c r="K5" s="161">
        <f>SUM(D5:J5)</f>
        <v>273508</v>
      </c>
      <c r="M5" s="125" t="s">
        <v>178</v>
      </c>
      <c r="N5" s="121" t="s">
        <v>0</v>
      </c>
      <c r="O5" s="19"/>
      <c r="P5" s="19"/>
      <c r="Q5" s="175">
        <f>F5/要介護認定者数!F4</f>
        <v>5.4783689706613625</v>
      </c>
      <c r="R5" s="175">
        <f>G5/要介護認定者数!G4</f>
        <v>8.5556617295747728</v>
      </c>
      <c r="S5" s="175">
        <f>H5/要介護認定者数!H4</f>
        <v>7.9200873362445412</v>
      </c>
      <c r="T5" s="175">
        <f>I5/要介護認定者数!I4</f>
        <v>9.5465994962216616</v>
      </c>
      <c r="U5" s="175">
        <f>J5/要介護認定者数!J4</f>
        <v>15.157650273224045</v>
      </c>
      <c r="V5" s="176">
        <f>K5/要介護認定者数!K4</f>
        <v>6.1445902228612512</v>
      </c>
    </row>
    <row r="6" spans="2:22" ht="19.5" customHeight="1" x14ac:dyDescent="0.15">
      <c r="B6" s="125" t="s">
        <v>178</v>
      </c>
      <c r="C6" s="123" t="s">
        <v>166</v>
      </c>
      <c r="D6" s="160">
        <f t="shared" ref="D6:J6" si="0">SUM(D7:D15)</f>
        <v>500</v>
      </c>
      <c r="E6" s="160">
        <f t="shared" si="0"/>
        <v>1322</v>
      </c>
      <c r="F6" s="160">
        <f t="shared" si="0"/>
        <v>1324</v>
      </c>
      <c r="G6" s="160">
        <f t="shared" si="0"/>
        <v>2780</v>
      </c>
      <c r="H6" s="160">
        <f t="shared" si="0"/>
        <v>3719</v>
      </c>
      <c r="I6" s="160">
        <f t="shared" si="0"/>
        <v>3838</v>
      </c>
      <c r="J6" s="160">
        <f t="shared" si="0"/>
        <v>3703</v>
      </c>
      <c r="K6" s="161">
        <f>SUM(K7:K15)</f>
        <v>17186</v>
      </c>
      <c r="M6" s="125" t="s">
        <v>178</v>
      </c>
      <c r="N6" s="122" t="s">
        <v>166</v>
      </c>
      <c r="O6" s="19"/>
      <c r="P6" s="19"/>
      <c r="Q6" s="103">
        <f>F6/要介護認定者数!F5</f>
        <v>0.94978479196556675</v>
      </c>
      <c r="R6" s="103">
        <f>G6/要介護認定者数!G5</f>
        <v>1.4271047227926077</v>
      </c>
      <c r="S6" s="103">
        <f>H6/要介護認定者数!H5</f>
        <v>2.3508217446270545</v>
      </c>
      <c r="T6" s="103">
        <f>I6/要介護認定者数!I5</f>
        <v>2.7933042212518195</v>
      </c>
      <c r="U6" s="103">
        <f>J6/要介護認定者数!J5</f>
        <v>4.0871964679911699</v>
      </c>
      <c r="V6" s="104">
        <f>K6/要介護認定者数!K5</f>
        <v>1.8605607881346757</v>
      </c>
    </row>
    <row r="7" spans="2:22" ht="19.5" customHeight="1" x14ac:dyDescent="0.15">
      <c r="B7" s="125" t="s">
        <v>178</v>
      </c>
      <c r="C7" s="116" t="s">
        <v>1</v>
      </c>
      <c r="D7" s="160">
        <v>0</v>
      </c>
      <c r="E7" s="160">
        <v>307</v>
      </c>
      <c r="F7" s="160">
        <v>276</v>
      </c>
      <c r="G7" s="160">
        <v>632</v>
      </c>
      <c r="H7" s="160">
        <v>313</v>
      </c>
      <c r="I7" s="160">
        <v>673</v>
      </c>
      <c r="J7" s="160">
        <v>960</v>
      </c>
      <c r="K7" s="161">
        <f>SUM(D7:J7)</f>
        <v>3161</v>
      </c>
      <c r="M7" s="125" t="s">
        <v>178</v>
      </c>
      <c r="N7" s="121" t="s">
        <v>1</v>
      </c>
      <c r="O7" s="19"/>
      <c r="P7" s="19"/>
      <c r="Q7" s="103">
        <f>F7/要介護認定者数!F6</f>
        <v>0.93559322033898307</v>
      </c>
      <c r="R7" s="103">
        <f>G7/要介護認定者数!G6</f>
        <v>1.3829321663019694</v>
      </c>
      <c r="S7" s="103">
        <f>H7/要介護認定者数!H6</f>
        <v>0.94277108433734935</v>
      </c>
      <c r="T7" s="103">
        <f>I7/要介護認定者数!I6</f>
        <v>2.5396226415094341</v>
      </c>
      <c r="U7" s="103">
        <f>J7/要介護認定者数!J6</f>
        <v>4.3636363636363633</v>
      </c>
      <c r="V7" s="104">
        <f>K7/要介護認定者数!K6</f>
        <v>1.642077922077922</v>
      </c>
    </row>
    <row r="8" spans="2:22" ht="19.5" customHeight="1" x14ac:dyDescent="0.15">
      <c r="B8" s="125" t="s">
        <v>178</v>
      </c>
      <c r="C8" s="116" t="s">
        <v>2</v>
      </c>
      <c r="D8" s="160">
        <v>68</v>
      </c>
      <c r="E8" s="160">
        <v>12</v>
      </c>
      <c r="F8" s="160">
        <v>33</v>
      </c>
      <c r="G8" s="160">
        <v>212</v>
      </c>
      <c r="H8" s="160">
        <v>621</v>
      </c>
      <c r="I8" s="160">
        <v>465</v>
      </c>
      <c r="J8" s="160">
        <v>390</v>
      </c>
      <c r="K8" s="161">
        <f t="shared" ref="K8:K21" si="1">SUM(D8:J8)</f>
        <v>1801</v>
      </c>
      <c r="M8" s="125" t="s">
        <v>178</v>
      </c>
      <c r="N8" s="121" t="s">
        <v>2</v>
      </c>
      <c r="O8" s="19"/>
      <c r="P8" s="19"/>
      <c r="Q8" s="103">
        <f>F8/要介護認定者数!F7</f>
        <v>0.48529411764705882</v>
      </c>
      <c r="R8" s="103">
        <f>G8/要介護認定者数!G7</f>
        <v>1.3677419354838709</v>
      </c>
      <c r="S8" s="103">
        <f>H8/要介護認定者数!H7</f>
        <v>4.7045454545454541</v>
      </c>
      <c r="T8" s="103">
        <f>I8/要介護認定者数!I7</f>
        <v>5.3448275862068968</v>
      </c>
      <c r="U8" s="103">
        <f>J8/要介護認定者数!J7</f>
        <v>5.9090909090909092</v>
      </c>
      <c r="V8" s="104">
        <f>K8/要介護認定者数!K7</f>
        <v>2.8009331259720063</v>
      </c>
    </row>
    <row r="9" spans="2:22" ht="19.5" customHeight="1" x14ac:dyDescent="0.15">
      <c r="B9" s="125" t="s">
        <v>178</v>
      </c>
      <c r="C9" s="116" t="s">
        <v>3</v>
      </c>
      <c r="D9" s="160">
        <v>0</v>
      </c>
      <c r="E9" s="160">
        <v>0</v>
      </c>
      <c r="F9" s="160">
        <v>0</v>
      </c>
      <c r="G9" s="160">
        <v>41</v>
      </c>
      <c r="H9" s="160">
        <v>0</v>
      </c>
      <c r="I9" s="160">
        <v>0</v>
      </c>
      <c r="J9" s="160">
        <v>0</v>
      </c>
      <c r="K9" s="161">
        <f t="shared" si="1"/>
        <v>41</v>
      </c>
      <c r="M9" s="125" t="s">
        <v>178</v>
      </c>
      <c r="N9" s="121" t="s">
        <v>3</v>
      </c>
      <c r="O9" s="19"/>
      <c r="P9" s="19"/>
      <c r="Q9" s="103">
        <f>F9/要介護認定者数!F8</f>
        <v>0</v>
      </c>
      <c r="R9" s="103">
        <f>G9/要介護認定者数!G8</f>
        <v>1.2058823529411764</v>
      </c>
      <c r="S9" s="103">
        <f>H9/要介護認定者数!H8</f>
        <v>0</v>
      </c>
      <c r="T9" s="103">
        <f>I9/要介護認定者数!I8</f>
        <v>0</v>
      </c>
      <c r="U9" s="103">
        <f>J9/要介護認定者数!J8</f>
        <v>0</v>
      </c>
      <c r="V9" s="104">
        <f>K9/要介護認定者数!K8</f>
        <v>0.22282608695652173</v>
      </c>
    </row>
    <row r="10" spans="2:22" ht="19.5" customHeight="1" x14ac:dyDescent="0.15">
      <c r="B10" s="125" t="s">
        <v>178</v>
      </c>
      <c r="C10" s="116" t="s">
        <v>4</v>
      </c>
      <c r="D10" s="160">
        <v>0</v>
      </c>
      <c r="E10" s="160">
        <v>205</v>
      </c>
      <c r="F10" s="160">
        <v>139</v>
      </c>
      <c r="G10" s="160">
        <v>504</v>
      </c>
      <c r="H10" s="160">
        <v>426</v>
      </c>
      <c r="I10" s="160">
        <v>760</v>
      </c>
      <c r="J10" s="160">
        <v>434</v>
      </c>
      <c r="K10" s="161">
        <f t="shared" si="1"/>
        <v>2468</v>
      </c>
      <c r="M10" s="125" t="s">
        <v>178</v>
      </c>
      <c r="N10" s="121" t="s">
        <v>4</v>
      </c>
      <c r="O10" s="19"/>
      <c r="P10" s="19"/>
      <c r="Q10" s="103">
        <f>F10/要介護認定者数!F9</f>
        <v>0.80346820809248554</v>
      </c>
      <c r="R10" s="103">
        <f>G10/要介護認定者数!G9</f>
        <v>4.2711864406779663</v>
      </c>
      <c r="S10" s="103">
        <f>H10/要介護認定者数!H9</f>
        <v>4.786516853932584</v>
      </c>
      <c r="T10" s="103">
        <f>I10/要介護認定者数!I9</f>
        <v>8.085106382978724</v>
      </c>
      <c r="U10" s="103">
        <f>J10/要介護認定者数!J9</f>
        <v>8.5098039215686274</v>
      </c>
      <c r="V10" s="104">
        <f>K10/要介護認定者数!K9</f>
        <v>3.446927374301676</v>
      </c>
    </row>
    <row r="11" spans="2:22" ht="19.5" customHeight="1" x14ac:dyDescent="0.15">
      <c r="B11" s="125" t="s">
        <v>178</v>
      </c>
      <c r="C11" s="116" t="s">
        <v>5</v>
      </c>
      <c r="D11" s="160">
        <v>176</v>
      </c>
      <c r="E11" s="160">
        <v>122</v>
      </c>
      <c r="F11" s="160">
        <v>247</v>
      </c>
      <c r="G11" s="160">
        <v>375</v>
      </c>
      <c r="H11" s="160">
        <v>700</v>
      </c>
      <c r="I11" s="160">
        <v>157</v>
      </c>
      <c r="J11" s="160">
        <v>259</v>
      </c>
      <c r="K11" s="161">
        <f t="shared" si="1"/>
        <v>2036</v>
      </c>
      <c r="M11" s="125" t="s">
        <v>178</v>
      </c>
      <c r="N11" s="121" t="s">
        <v>5</v>
      </c>
      <c r="O11" s="19"/>
      <c r="P11" s="19"/>
      <c r="Q11" s="103">
        <f>F11/要介護認定者数!F10</f>
        <v>3.4305555555555554</v>
      </c>
      <c r="R11" s="103">
        <f>G11/要介護認定者数!G10</f>
        <v>2.3885350318471339</v>
      </c>
      <c r="S11" s="103">
        <f>H11/要介護認定者数!H10</f>
        <v>7.8651685393258424</v>
      </c>
      <c r="T11" s="103">
        <f>I11/要介護認定者数!I10</f>
        <v>1.5858585858585859</v>
      </c>
      <c r="U11" s="103">
        <f>J11/要介護認定者数!J10</f>
        <v>3.9242424242424243</v>
      </c>
      <c r="V11" s="104">
        <f>K11/要介護認定者数!K10</f>
        <v>3.370860927152318</v>
      </c>
    </row>
    <row r="12" spans="2:22" ht="19.5" customHeight="1" x14ac:dyDescent="0.15">
      <c r="B12" s="125" t="s">
        <v>178</v>
      </c>
      <c r="C12" s="116" t="s">
        <v>6</v>
      </c>
      <c r="D12" s="160">
        <v>156</v>
      </c>
      <c r="E12" s="160">
        <v>37</v>
      </c>
      <c r="F12" s="160">
        <v>72</v>
      </c>
      <c r="G12" s="160">
        <v>548</v>
      </c>
      <c r="H12" s="160">
        <v>622</v>
      </c>
      <c r="I12" s="160">
        <v>975</v>
      </c>
      <c r="J12" s="160">
        <v>931</v>
      </c>
      <c r="K12" s="161">
        <f t="shared" si="1"/>
        <v>3341</v>
      </c>
      <c r="M12" s="125" t="s">
        <v>178</v>
      </c>
      <c r="N12" s="121" t="s">
        <v>6</v>
      </c>
      <c r="O12" s="19"/>
      <c r="P12" s="19"/>
      <c r="Q12" s="103">
        <f>F12/要介護認定者数!F11</f>
        <v>0.39779005524861877</v>
      </c>
      <c r="R12" s="103">
        <f>G12/要介護認定者数!G11</f>
        <v>1.5524079320113315</v>
      </c>
      <c r="S12" s="103">
        <f>H12/要介護認定者数!H11</f>
        <v>2.0460526315789473</v>
      </c>
      <c r="T12" s="103">
        <f>I12/要介護認定者数!I11</f>
        <v>3.5714285714285716</v>
      </c>
      <c r="U12" s="103">
        <f>J12/要介護認定者数!J11</f>
        <v>6.0064516129032262</v>
      </c>
      <c r="V12" s="104">
        <f>K12/要介護認定者数!K11</f>
        <v>2.0484365419987736</v>
      </c>
    </row>
    <row r="13" spans="2:22" ht="19.5" customHeight="1" x14ac:dyDescent="0.15">
      <c r="B13" s="125" t="s">
        <v>178</v>
      </c>
      <c r="C13" s="116" t="s">
        <v>7</v>
      </c>
      <c r="D13" s="160">
        <v>6</v>
      </c>
      <c r="E13" s="160">
        <v>0</v>
      </c>
      <c r="F13" s="160">
        <v>31</v>
      </c>
      <c r="G13" s="160">
        <v>0</v>
      </c>
      <c r="H13" s="160">
        <v>63</v>
      </c>
      <c r="I13" s="160">
        <v>108</v>
      </c>
      <c r="J13" s="160">
        <v>52</v>
      </c>
      <c r="K13" s="161">
        <f t="shared" si="1"/>
        <v>260</v>
      </c>
      <c r="M13" s="125" t="s">
        <v>178</v>
      </c>
      <c r="N13" s="121" t="s">
        <v>7</v>
      </c>
      <c r="O13" s="19"/>
      <c r="P13" s="19"/>
      <c r="Q13" s="103">
        <f>F13/要介護認定者数!F12</f>
        <v>0.38271604938271603</v>
      </c>
      <c r="R13" s="103">
        <f>G13/要介護認定者数!G12</f>
        <v>0</v>
      </c>
      <c r="S13" s="103">
        <f>H13/要介護認定者数!H12</f>
        <v>0.53389830508474578</v>
      </c>
      <c r="T13" s="103">
        <f>I13/要介護認定者数!I12</f>
        <v>1.2134831460674158</v>
      </c>
      <c r="U13" s="103">
        <f>J13/要介護認定者数!J12</f>
        <v>1.1063829787234043</v>
      </c>
      <c r="V13" s="104">
        <f>K13/要介護認定者数!K12</f>
        <v>0.47794117647058826</v>
      </c>
    </row>
    <row r="14" spans="2:22" ht="19.5" customHeight="1" x14ac:dyDescent="0.15">
      <c r="B14" s="125" t="s">
        <v>178</v>
      </c>
      <c r="C14" s="116" t="s">
        <v>8</v>
      </c>
      <c r="D14" s="160">
        <v>94</v>
      </c>
      <c r="E14" s="160">
        <v>447</v>
      </c>
      <c r="F14" s="160">
        <v>445</v>
      </c>
      <c r="G14" s="160">
        <v>353</v>
      </c>
      <c r="H14" s="160">
        <v>915</v>
      </c>
      <c r="I14" s="160">
        <v>669</v>
      </c>
      <c r="J14" s="160">
        <v>234</v>
      </c>
      <c r="K14" s="161">
        <f t="shared" si="1"/>
        <v>3157</v>
      </c>
      <c r="M14" s="125" t="s">
        <v>178</v>
      </c>
      <c r="N14" s="121" t="s">
        <v>8</v>
      </c>
      <c r="O14" s="19"/>
      <c r="P14" s="19"/>
      <c r="Q14" s="103">
        <f>F14/要介護認定者数!F13</f>
        <v>1.3204747774480712</v>
      </c>
      <c r="R14" s="103">
        <f>G14/要介護認定者数!G13</f>
        <v>1.1461038961038961</v>
      </c>
      <c r="S14" s="103">
        <f>H14/要介護認定者数!H13</f>
        <v>3.3888888888888888</v>
      </c>
      <c r="T14" s="103">
        <f>I14/要介護認定者数!I13</f>
        <v>2.50561797752809</v>
      </c>
      <c r="U14" s="103">
        <f>J14/要介護認定者数!J13</f>
        <v>1.5496688741721854</v>
      </c>
      <c r="V14" s="104">
        <f>K14/要介護認定者数!K13</f>
        <v>1.7696188340807175</v>
      </c>
    </row>
    <row r="15" spans="2:22" ht="19.5" customHeight="1" x14ac:dyDescent="0.15">
      <c r="B15" s="125" t="s">
        <v>178</v>
      </c>
      <c r="C15" s="116" t="s">
        <v>9</v>
      </c>
      <c r="D15" s="160">
        <v>0</v>
      </c>
      <c r="E15" s="160">
        <v>192</v>
      </c>
      <c r="F15" s="160">
        <v>81</v>
      </c>
      <c r="G15" s="160">
        <v>115</v>
      </c>
      <c r="H15" s="160">
        <v>59</v>
      </c>
      <c r="I15" s="160">
        <v>31</v>
      </c>
      <c r="J15" s="160">
        <v>443</v>
      </c>
      <c r="K15" s="161">
        <f t="shared" si="1"/>
        <v>921</v>
      </c>
      <c r="M15" s="125" t="s">
        <v>178</v>
      </c>
      <c r="N15" s="121" t="s">
        <v>9</v>
      </c>
      <c r="O15" s="19"/>
      <c r="P15" s="19"/>
      <c r="Q15" s="103">
        <f>F15/要介護認定者数!F14</f>
        <v>0.47093023255813954</v>
      </c>
      <c r="R15" s="103">
        <f>G15/要介護認定者数!G14</f>
        <v>0.46184738955823296</v>
      </c>
      <c r="S15" s="103">
        <f>H15/要介護認定者数!H14</f>
        <v>0.27064220183486237</v>
      </c>
      <c r="T15" s="103">
        <f>I15/要介護認定者数!I14</f>
        <v>0.17816091954022989</v>
      </c>
      <c r="U15" s="103">
        <f>J15/要介護認定者数!J14</f>
        <v>3.4341085271317828</v>
      </c>
      <c r="V15" s="104">
        <f>K15/要介護認定者数!K14</f>
        <v>0.76368159203980102</v>
      </c>
    </row>
    <row r="16" spans="2:22" ht="19.5" customHeight="1" x14ac:dyDescent="0.15">
      <c r="B16" s="125" t="s">
        <v>178</v>
      </c>
      <c r="C16" s="123" t="s">
        <v>167</v>
      </c>
      <c r="D16" s="160">
        <f t="shared" ref="D16:K16" si="2">SUM(D17:D21)</f>
        <v>1831</v>
      </c>
      <c r="E16" s="160">
        <f t="shared" si="2"/>
        <v>4574</v>
      </c>
      <c r="F16" s="160">
        <f t="shared" si="2"/>
        <v>5591</v>
      </c>
      <c r="G16" s="160">
        <f t="shared" si="2"/>
        <v>11156</v>
      </c>
      <c r="H16" s="160">
        <f t="shared" si="2"/>
        <v>8814</v>
      </c>
      <c r="I16" s="160">
        <f t="shared" si="2"/>
        <v>9011</v>
      </c>
      <c r="J16" s="160">
        <f t="shared" si="2"/>
        <v>17058</v>
      </c>
      <c r="K16" s="161">
        <f t="shared" si="2"/>
        <v>58035</v>
      </c>
      <c r="M16" s="125" t="s">
        <v>178</v>
      </c>
      <c r="N16" s="122" t="s">
        <v>167</v>
      </c>
      <c r="O16" s="19"/>
      <c r="P16" s="19"/>
      <c r="Q16" s="103">
        <f>F16/要介護認定者数!F15</f>
        <v>3.1912100456621006</v>
      </c>
      <c r="R16" s="103">
        <f>G16/要介護認定者数!G15</f>
        <v>6.6444312090530078</v>
      </c>
      <c r="S16" s="103">
        <f>H16/要介護認定者数!H15</f>
        <v>7.7180385288966722</v>
      </c>
      <c r="T16" s="103">
        <f>I16/要介護認定者数!I15</f>
        <v>8.7400581959262844</v>
      </c>
      <c r="U16" s="103">
        <f>J16/要介護認定者数!J15</f>
        <v>19.674740484429066</v>
      </c>
      <c r="V16" s="104">
        <f>K16/要介護認定者数!K15</f>
        <v>6.9552972195589646</v>
      </c>
    </row>
    <row r="17" spans="2:22" ht="19.5" customHeight="1" x14ac:dyDescent="0.15">
      <c r="B17" s="125" t="s">
        <v>178</v>
      </c>
      <c r="C17" s="116" t="s">
        <v>10</v>
      </c>
      <c r="D17" s="160">
        <v>800</v>
      </c>
      <c r="E17" s="160">
        <v>1717</v>
      </c>
      <c r="F17" s="160">
        <v>2692</v>
      </c>
      <c r="G17" s="160">
        <v>3222</v>
      </c>
      <c r="H17" s="160">
        <v>3066</v>
      </c>
      <c r="I17" s="160">
        <v>2747</v>
      </c>
      <c r="J17" s="160">
        <v>6704</v>
      </c>
      <c r="K17" s="161">
        <f t="shared" si="1"/>
        <v>20948</v>
      </c>
      <c r="M17" s="125" t="s">
        <v>178</v>
      </c>
      <c r="N17" s="121" t="s">
        <v>10</v>
      </c>
      <c r="O17" s="19"/>
      <c r="P17" s="19"/>
      <c r="Q17" s="103">
        <f>F17/要介護認定者数!F16</f>
        <v>4.017910447761194</v>
      </c>
      <c r="R17" s="103">
        <f>G17/要介護認定者数!G16</f>
        <v>5.9666666666666668</v>
      </c>
      <c r="S17" s="103">
        <f>H17/要介護認定者数!H16</f>
        <v>7.8214285714285712</v>
      </c>
      <c r="T17" s="103">
        <f>I17/要介護認定者数!I16</f>
        <v>7.5467032967032965</v>
      </c>
      <c r="U17" s="103">
        <f>J17/要介護認定者数!J16</f>
        <v>21.6957928802589</v>
      </c>
      <c r="V17" s="104">
        <f>K17/要介護認定者数!K16</f>
        <v>6.8547120418848166</v>
      </c>
    </row>
    <row r="18" spans="2:22" ht="19.5" customHeight="1" x14ac:dyDescent="0.15">
      <c r="B18" s="125" t="s">
        <v>178</v>
      </c>
      <c r="C18" s="116" t="s">
        <v>11</v>
      </c>
      <c r="D18" s="160">
        <v>318</v>
      </c>
      <c r="E18" s="160">
        <v>474</v>
      </c>
      <c r="F18" s="160">
        <v>1477</v>
      </c>
      <c r="G18" s="160">
        <v>3813</v>
      </c>
      <c r="H18" s="160">
        <v>2154</v>
      </c>
      <c r="I18" s="160">
        <v>3105</v>
      </c>
      <c r="J18" s="160">
        <v>6454</v>
      </c>
      <c r="K18" s="161">
        <f t="shared" si="1"/>
        <v>17795</v>
      </c>
      <c r="M18" s="125" t="s">
        <v>178</v>
      </c>
      <c r="N18" s="121" t="s">
        <v>11</v>
      </c>
      <c r="O18" s="19"/>
      <c r="P18" s="19"/>
      <c r="Q18" s="103">
        <f>F18/要介護認定者数!F17</f>
        <v>3.0142857142857142</v>
      </c>
      <c r="R18" s="103">
        <f>G18/要介護認定者数!G17</f>
        <v>8.1824034334763951</v>
      </c>
      <c r="S18" s="103">
        <f>H18/要介護認定者数!H17</f>
        <v>7.4275862068965521</v>
      </c>
      <c r="T18" s="103">
        <f>I18/要介護認定者数!I17</f>
        <v>12.621951219512194</v>
      </c>
      <c r="U18" s="103">
        <f>J18/要介護認定者数!J17</f>
        <v>26.669421487603305</v>
      </c>
      <c r="V18" s="104">
        <f>K18/要介護認定者数!K17</f>
        <v>7.7067994802944995</v>
      </c>
    </row>
    <row r="19" spans="2:22" ht="19.5" customHeight="1" x14ac:dyDescent="0.15">
      <c r="B19" s="125" t="s">
        <v>178</v>
      </c>
      <c r="C19" s="116" t="s">
        <v>12</v>
      </c>
      <c r="D19" s="160">
        <v>322</v>
      </c>
      <c r="E19" s="160">
        <v>1385</v>
      </c>
      <c r="F19" s="160">
        <v>764</v>
      </c>
      <c r="G19" s="160">
        <v>1029</v>
      </c>
      <c r="H19" s="160">
        <v>1863</v>
      </c>
      <c r="I19" s="160">
        <v>1257</v>
      </c>
      <c r="J19" s="160">
        <v>917</v>
      </c>
      <c r="K19" s="161">
        <f t="shared" si="1"/>
        <v>7537</v>
      </c>
      <c r="M19" s="125" t="s">
        <v>178</v>
      </c>
      <c r="N19" s="121" t="s">
        <v>12</v>
      </c>
      <c r="O19" s="19"/>
      <c r="P19" s="19"/>
      <c r="Q19" s="103">
        <f>F19/要介護認定者数!F18</f>
        <v>3.70873786407767</v>
      </c>
      <c r="R19" s="103">
        <f>G19/要介護認定者数!G18</f>
        <v>5.359375</v>
      </c>
      <c r="S19" s="103">
        <f>H19/要介護認定者数!H18</f>
        <v>14.007518796992482</v>
      </c>
      <c r="T19" s="103">
        <f>I19/要介護認定者数!I18</f>
        <v>10.303278688524591</v>
      </c>
      <c r="U19" s="103">
        <f>J19/要介護認定者数!J18</f>
        <v>7.7711864406779663</v>
      </c>
      <c r="V19" s="104">
        <f>K19/要介護認定者数!K18</f>
        <v>7.8921465968586384</v>
      </c>
    </row>
    <row r="20" spans="2:22" ht="19.5" customHeight="1" x14ac:dyDescent="0.15">
      <c r="B20" s="125" t="s">
        <v>178</v>
      </c>
      <c r="C20" s="116" t="s">
        <v>13</v>
      </c>
      <c r="D20" s="160">
        <v>68</v>
      </c>
      <c r="E20" s="160">
        <v>346</v>
      </c>
      <c r="F20" s="160">
        <v>380</v>
      </c>
      <c r="G20" s="160">
        <v>1337</v>
      </c>
      <c r="H20" s="160">
        <v>490</v>
      </c>
      <c r="I20" s="160">
        <v>806</v>
      </c>
      <c r="J20" s="160">
        <v>1839</v>
      </c>
      <c r="K20" s="161">
        <f t="shared" si="1"/>
        <v>5266</v>
      </c>
      <c r="M20" s="125" t="s">
        <v>178</v>
      </c>
      <c r="N20" s="121" t="s">
        <v>13</v>
      </c>
      <c r="O20" s="19"/>
      <c r="P20" s="19"/>
      <c r="Q20" s="103">
        <f>F20/要介護認定者数!F19</f>
        <v>2.7142857142857144</v>
      </c>
      <c r="R20" s="103">
        <f>G20/要介護認定者数!G19</f>
        <v>4.8974358974358978</v>
      </c>
      <c r="S20" s="103">
        <f>H20/要介護認定者数!H19</f>
        <v>2.9166666666666665</v>
      </c>
      <c r="T20" s="103">
        <f>I20/要介護認定者数!I19</f>
        <v>6.5</v>
      </c>
      <c r="U20" s="103">
        <f>J20/要介護認定者数!J19</f>
        <v>17.514285714285716</v>
      </c>
      <c r="V20" s="104">
        <f>K20/要介護認定者数!K19</f>
        <v>5.7741228070175437</v>
      </c>
    </row>
    <row r="21" spans="2:22" ht="19.5" customHeight="1" x14ac:dyDescent="0.15">
      <c r="B21" s="125" t="s">
        <v>178</v>
      </c>
      <c r="C21" s="116" t="s">
        <v>14</v>
      </c>
      <c r="D21" s="160">
        <v>323</v>
      </c>
      <c r="E21" s="160">
        <v>652</v>
      </c>
      <c r="F21" s="160">
        <v>278</v>
      </c>
      <c r="G21" s="160">
        <v>1755</v>
      </c>
      <c r="H21" s="160">
        <v>1241</v>
      </c>
      <c r="I21" s="160">
        <v>1096</v>
      </c>
      <c r="J21" s="160">
        <v>1144</v>
      </c>
      <c r="K21" s="161">
        <f t="shared" si="1"/>
        <v>6489</v>
      </c>
      <c r="M21" s="125" t="s">
        <v>178</v>
      </c>
      <c r="N21" s="121" t="s">
        <v>14</v>
      </c>
      <c r="O21" s="19"/>
      <c r="P21" s="19"/>
      <c r="Q21" s="103">
        <f>F21/要介護認定者数!F20</f>
        <v>1.1300813008130082</v>
      </c>
      <c r="R21" s="103">
        <f>G21/要介護認定者数!G20</f>
        <v>8.4375</v>
      </c>
      <c r="S21" s="103">
        <f>H21/要介護認定者数!H20</f>
        <v>7.8050314465408803</v>
      </c>
      <c r="T21" s="103">
        <f>I21/要介護認定者数!I20</f>
        <v>6.2628571428571425</v>
      </c>
      <c r="U21" s="103">
        <f>J21/要介護認定者数!J20</f>
        <v>12.301075268817204</v>
      </c>
      <c r="V21" s="104">
        <f>K21/要介護認定者数!K20</f>
        <v>5.8354316546762588</v>
      </c>
    </row>
    <row r="22" spans="2:22" ht="19.5" customHeight="1" x14ac:dyDescent="0.15">
      <c r="B22" s="125" t="s">
        <v>178</v>
      </c>
      <c r="C22" s="123" t="s">
        <v>168</v>
      </c>
      <c r="D22" s="160">
        <f t="shared" ref="D22:K22" si="3">SUM(D23:D26)</f>
        <v>883</v>
      </c>
      <c r="E22" s="160">
        <f t="shared" si="3"/>
        <v>3970</v>
      </c>
      <c r="F22" s="160">
        <f t="shared" si="3"/>
        <v>8262</v>
      </c>
      <c r="G22" s="160">
        <f t="shared" si="3"/>
        <v>9924</v>
      </c>
      <c r="H22" s="160">
        <f t="shared" si="3"/>
        <v>7247</v>
      </c>
      <c r="I22" s="160">
        <f t="shared" si="3"/>
        <v>6121</v>
      </c>
      <c r="J22" s="160">
        <f t="shared" si="3"/>
        <v>7450</v>
      </c>
      <c r="K22" s="161">
        <f t="shared" si="3"/>
        <v>43857</v>
      </c>
      <c r="M22" s="125" t="s">
        <v>178</v>
      </c>
      <c r="N22" s="122" t="s">
        <v>168</v>
      </c>
      <c r="O22" s="19"/>
      <c r="P22" s="19"/>
      <c r="Q22" s="103">
        <f>F22/要介護認定者数!F21</f>
        <v>5.3964728935336383</v>
      </c>
      <c r="R22" s="103">
        <f>G22/要介護認定者数!G21</f>
        <v>6.6918408631153072</v>
      </c>
      <c r="S22" s="103">
        <f>H22/要介護認定者数!H21</f>
        <v>6.6122262773722627</v>
      </c>
      <c r="T22" s="103">
        <f>I22/要介護認定者数!I21</f>
        <v>6.3168214654282764</v>
      </c>
      <c r="U22" s="103">
        <f>J22/要介護認定者数!J21</f>
        <v>10.719424460431656</v>
      </c>
      <c r="V22" s="104">
        <f>K22/要介護認定者数!K21</f>
        <v>5.7374411302982731</v>
      </c>
    </row>
    <row r="23" spans="2:22" ht="19.5" customHeight="1" x14ac:dyDescent="0.15">
      <c r="B23" s="125" t="s">
        <v>178</v>
      </c>
      <c r="C23" s="116" t="s">
        <v>15</v>
      </c>
      <c r="D23" s="160">
        <v>333</v>
      </c>
      <c r="E23" s="160">
        <v>1889</v>
      </c>
      <c r="F23" s="160">
        <v>4058</v>
      </c>
      <c r="G23" s="160">
        <v>3542</v>
      </c>
      <c r="H23" s="160">
        <v>3075</v>
      </c>
      <c r="I23" s="160">
        <v>2520</v>
      </c>
      <c r="J23" s="160">
        <v>3576</v>
      </c>
      <c r="K23" s="161">
        <f t="shared" ref="K23:K26" si="4">SUM(D23:J23)</f>
        <v>18993</v>
      </c>
      <c r="M23" s="125" t="s">
        <v>178</v>
      </c>
      <c r="N23" s="121" t="s">
        <v>15</v>
      </c>
      <c r="O23" s="19"/>
      <c r="P23" s="19"/>
      <c r="Q23" s="103">
        <f>F23/要介護認定者数!F22</f>
        <v>6.4824281150159742</v>
      </c>
      <c r="R23" s="103">
        <f>G23/要介護認定者数!G22</f>
        <v>6.9861932938856013</v>
      </c>
      <c r="S23" s="103">
        <f>H23/要介護認定者数!H22</f>
        <v>8.7606837606837615</v>
      </c>
      <c r="T23" s="103">
        <f>I23/要介護認定者数!I22</f>
        <v>6.6490765171503954</v>
      </c>
      <c r="U23" s="103">
        <f>J23/要介護認定者数!J22</f>
        <v>14.19047619047619</v>
      </c>
      <c r="V23" s="104">
        <f>K23/要介護認定者数!K22</f>
        <v>6.3373373373373374</v>
      </c>
    </row>
    <row r="24" spans="2:22" ht="19.5" customHeight="1" x14ac:dyDescent="0.15">
      <c r="B24" s="125" t="s">
        <v>178</v>
      </c>
      <c r="C24" s="116" t="s">
        <v>16</v>
      </c>
      <c r="D24" s="160">
        <v>161</v>
      </c>
      <c r="E24" s="160">
        <v>332</v>
      </c>
      <c r="F24" s="160">
        <v>623</v>
      </c>
      <c r="G24" s="160">
        <v>1601</v>
      </c>
      <c r="H24" s="160">
        <v>852</v>
      </c>
      <c r="I24" s="160">
        <v>1126</v>
      </c>
      <c r="J24" s="160">
        <v>1157</v>
      </c>
      <c r="K24" s="161">
        <f t="shared" si="4"/>
        <v>5852</v>
      </c>
      <c r="M24" s="125" t="s">
        <v>178</v>
      </c>
      <c r="N24" s="121" t="s">
        <v>16</v>
      </c>
      <c r="O24" s="19"/>
      <c r="P24" s="19"/>
      <c r="Q24" s="103">
        <f>F24/要介護認定者数!F23</f>
        <v>1.7549295774647888</v>
      </c>
      <c r="R24" s="103">
        <f>G24/要介護認定者数!G23</f>
        <v>4.1156812339331621</v>
      </c>
      <c r="S24" s="103">
        <f>H24/要介護認定者数!H23</f>
        <v>2.8494983277591972</v>
      </c>
      <c r="T24" s="103">
        <f>I24/要介護認定者数!I23</f>
        <v>4.5220883534136549</v>
      </c>
      <c r="U24" s="103">
        <f>J24/要介護認定者数!J23</f>
        <v>7.9793103448275859</v>
      </c>
      <c r="V24" s="104">
        <f>K24/要介護認定者数!K23</f>
        <v>3.0979354155637902</v>
      </c>
    </row>
    <row r="25" spans="2:22" ht="19.5" customHeight="1" x14ac:dyDescent="0.15">
      <c r="B25" s="125" t="s">
        <v>178</v>
      </c>
      <c r="C25" s="116" t="s">
        <v>17</v>
      </c>
      <c r="D25" s="160">
        <v>136</v>
      </c>
      <c r="E25" s="160">
        <v>500</v>
      </c>
      <c r="F25" s="160">
        <v>1506</v>
      </c>
      <c r="G25" s="160">
        <v>2108</v>
      </c>
      <c r="H25" s="160">
        <v>1520</v>
      </c>
      <c r="I25" s="160">
        <v>1020</v>
      </c>
      <c r="J25" s="160">
        <v>1673</v>
      </c>
      <c r="K25" s="161">
        <f t="shared" si="4"/>
        <v>8463</v>
      </c>
      <c r="M25" s="125" t="s">
        <v>178</v>
      </c>
      <c r="N25" s="121" t="s">
        <v>17</v>
      </c>
      <c r="O25" s="19"/>
      <c r="P25" s="19"/>
      <c r="Q25" s="103">
        <f>F25/要介護認定者数!F24</f>
        <v>4.3652173913043475</v>
      </c>
      <c r="R25" s="103">
        <f>G25/要介護認定者数!G24</f>
        <v>5.4470284237726094</v>
      </c>
      <c r="S25" s="103">
        <f>H25/要介護認定者数!H24</f>
        <v>5.2777777777777777</v>
      </c>
      <c r="T25" s="103">
        <f>I25/要介護認定者数!I24</f>
        <v>4.5535714285714288</v>
      </c>
      <c r="U25" s="103">
        <f>J25/要介護認定者数!J24</f>
        <v>8.7135416666666661</v>
      </c>
      <c r="V25" s="104">
        <f>K25/要介護認定者数!K24</f>
        <v>4.6398026315789478</v>
      </c>
    </row>
    <row r="26" spans="2:22" ht="19.5" customHeight="1" x14ac:dyDescent="0.15">
      <c r="B26" s="125" t="s">
        <v>178</v>
      </c>
      <c r="C26" s="116" t="s">
        <v>18</v>
      </c>
      <c r="D26" s="160">
        <v>253</v>
      </c>
      <c r="E26" s="160">
        <v>1249</v>
      </c>
      <c r="F26" s="160">
        <v>2075</v>
      </c>
      <c r="G26" s="160">
        <v>2673</v>
      </c>
      <c r="H26" s="160">
        <v>1800</v>
      </c>
      <c r="I26" s="160">
        <v>1455</v>
      </c>
      <c r="J26" s="160">
        <v>1044</v>
      </c>
      <c r="K26" s="161">
        <f t="shared" si="4"/>
        <v>10549</v>
      </c>
      <c r="M26" s="125" t="s">
        <v>178</v>
      </c>
      <c r="N26" s="121" t="s">
        <v>18</v>
      </c>
      <c r="O26" s="19"/>
      <c r="P26" s="19"/>
      <c r="Q26" s="103">
        <f>F26/要介護認定者数!F25</f>
        <v>10.121951219512194</v>
      </c>
      <c r="R26" s="103">
        <f>G26/要介護認定者数!G25</f>
        <v>13.365</v>
      </c>
      <c r="S26" s="103">
        <f>H26/要介護認定者数!H25</f>
        <v>11.39240506329114</v>
      </c>
      <c r="T26" s="103">
        <f>I26/要介護認定者数!I25</f>
        <v>12.435897435897436</v>
      </c>
      <c r="U26" s="103">
        <f>J26/要介護認定者数!J25</f>
        <v>9.8490566037735849</v>
      </c>
      <c r="V26" s="104">
        <f>K26/要介護認定者数!K25</f>
        <v>11.294432548179872</v>
      </c>
    </row>
    <row r="27" spans="2:22" ht="19.5" customHeight="1" x14ac:dyDescent="0.15">
      <c r="B27" s="125" t="s">
        <v>178</v>
      </c>
      <c r="C27" s="123" t="s">
        <v>169</v>
      </c>
      <c r="D27" s="160">
        <f t="shared" ref="D27:K27" si="5">SUM(D28:D31)</f>
        <v>331</v>
      </c>
      <c r="E27" s="160">
        <f t="shared" si="5"/>
        <v>562</v>
      </c>
      <c r="F27" s="160">
        <f t="shared" si="5"/>
        <v>1471</v>
      </c>
      <c r="G27" s="160">
        <f t="shared" si="5"/>
        <v>2150</v>
      </c>
      <c r="H27" s="160">
        <f t="shared" si="5"/>
        <v>860</v>
      </c>
      <c r="I27" s="160">
        <f t="shared" si="5"/>
        <v>2352</v>
      </c>
      <c r="J27" s="160">
        <f t="shared" si="5"/>
        <v>2608</v>
      </c>
      <c r="K27" s="161">
        <f t="shared" si="5"/>
        <v>10334</v>
      </c>
      <c r="M27" s="125" t="s">
        <v>178</v>
      </c>
      <c r="N27" s="122" t="s">
        <v>169</v>
      </c>
      <c r="O27" s="19"/>
      <c r="P27" s="19"/>
      <c r="Q27" s="103">
        <f>F27/要介護認定者数!F26</f>
        <v>2.1696165191740411</v>
      </c>
      <c r="R27" s="103">
        <f>G27/要介護認定者数!G26</f>
        <v>2.9737206085753805</v>
      </c>
      <c r="S27" s="103">
        <f>H27/要介護認定者数!H26</f>
        <v>1.5925925925925926</v>
      </c>
      <c r="T27" s="103">
        <f>I27/要介護認定者数!I26</f>
        <v>5.2735426008968611</v>
      </c>
      <c r="U27" s="103">
        <f>J27/要介護認定者数!J26</f>
        <v>7.7388724035608307</v>
      </c>
      <c r="V27" s="104">
        <f>K27/要介護認定者数!K26</f>
        <v>3.0367322950337936</v>
      </c>
    </row>
    <row r="28" spans="2:22" ht="19.5" customHeight="1" x14ac:dyDescent="0.15">
      <c r="B28" s="125" t="s">
        <v>178</v>
      </c>
      <c r="C28" s="116" t="s">
        <v>19</v>
      </c>
      <c r="D28" s="160">
        <v>153</v>
      </c>
      <c r="E28" s="160">
        <v>44</v>
      </c>
      <c r="F28" s="160">
        <v>336</v>
      </c>
      <c r="G28" s="160">
        <v>337</v>
      </c>
      <c r="H28" s="160">
        <v>337</v>
      </c>
      <c r="I28" s="160">
        <v>584</v>
      </c>
      <c r="J28" s="160">
        <v>493</v>
      </c>
      <c r="K28" s="161">
        <f t="shared" ref="K28:K31" si="6">SUM(D28:J28)</f>
        <v>2284</v>
      </c>
      <c r="M28" s="125" t="s">
        <v>178</v>
      </c>
      <c r="N28" s="121" t="s">
        <v>19</v>
      </c>
      <c r="O28" s="19"/>
      <c r="P28" s="19"/>
      <c r="Q28" s="103">
        <f>F28/要介護認定者数!F27</f>
        <v>1.7591623036649215</v>
      </c>
      <c r="R28" s="103">
        <f>G28/要介護認定者数!G27</f>
        <v>1.4588744588744589</v>
      </c>
      <c r="S28" s="103">
        <f>H28/要介護認定者数!H27</f>
        <v>1.8118279569892473</v>
      </c>
      <c r="T28" s="103">
        <f>I28/要介護認定者数!I27</f>
        <v>3.5828220858895707</v>
      </c>
      <c r="U28" s="103">
        <f>J28/要介護認定者数!J27</f>
        <v>4.1428571428571432</v>
      </c>
      <c r="V28" s="104">
        <f>K28/要介護認定者数!K27</f>
        <v>2.0558055805580557</v>
      </c>
    </row>
    <row r="29" spans="2:22" ht="19.5" customHeight="1" x14ac:dyDescent="0.15">
      <c r="B29" s="125" t="s">
        <v>178</v>
      </c>
      <c r="C29" s="116" t="s">
        <v>20</v>
      </c>
      <c r="D29" s="160">
        <v>28</v>
      </c>
      <c r="E29" s="160">
        <v>208</v>
      </c>
      <c r="F29" s="160">
        <v>460</v>
      </c>
      <c r="G29" s="160">
        <v>832</v>
      </c>
      <c r="H29" s="160">
        <v>117</v>
      </c>
      <c r="I29" s="160">
        <v>719</v>
      </c>
      <c r="J29" s="160">
        <v>489</v>
      </c>
      <c r="K29" s="161">
        <f t="shared" si="6"/>
        <v>2853</v>
      </c>
      <c r="M29" s="125" t="s">
        <v>178</v>
      </c>
      <c r="N29" s="121" t="s">
        <v>20</v>
      </c>
      <c r="O29" s="19"/>
      <c r="P29" s="19"/>
      <c r="Q29" s="103">
        <f>F29/要介護認定者数!F28</f>
        <v>3.68</v>
      </c>
      <c r="R29" s="103">
        <f>G29/要介護認定者数!G28</f>
        <v>6.6559999999999997</v>
      </c>
      <c r="S29" s="103">
        <f>H29/要介護認定者数!H28</f>
        <v>1.2857142857142858</v>
      </c>
      <c r="T29" s="103">
        <f>I29/要介護認定者数!I28</f>
        <v>8.5595238095238102</v>
      </c>
      <c r="U29" s="103">
        <f>J29/要介護認定者数!J28</f>
        <v>13.216216216216216</v>
      </c>
      <c r="V29" s="104">
        <f>K29/要介護認定者数!K28</f>
        <v>5.0406360424028271</v>
      </c>
    </row>
    <row r="30" spans="2:22" ht="19.5" customHeight="1" x14ac:dyDescent="0.15">
      <c r="B30" s="125" t="s">
        <v>178</v>
      </c>
      <c r="C30" s="116" t="s">
        <v>114</v>
      </c>
      <c r="D30" s="160">
        <v>88</v>
      </c>
      <c r="E30" s="160">
        <v>310</v>
      </c>
      <c r="F30" s="160">
        <v>582</v>
      </c>
      <c r="G30" s="160">
        <v>963</v>
      </c>
      <c r="H30" s="160">
        <v>385</v>
      </c>
      <c r="I30" s="160">
        <v>835</v>
      </c>
      <c r="J30" s="160">
        <v>1439</v>
      </c>
      <c r="K30" s="161">
        <f t="shared" si="6"/>
        <v>4602</v>
      </c>
      <c r="M30" s="125" t="s">
        <v>178</v>
      </c>
      <c r="N30" s="121" t="s">
        <v>114</v>
      </c>
      <c r="O30" s="19"/>
      <c r="P30" s="19"/>
      <c r="Q30" s="103">
        <f>F30/要介護認定者数!F29</f>
        <v>1.9662162162162162</v>
      </c>
      <c r="R30" s="103">
        <f>G30/要介護認定者数!G29</f>
        <v>3.1368078175895766</v>
      </c>
      <c r="S30" s="103">
        <f>H30/要介護認定者数!H29</f>
        <v>1.8689320388349515</v>
      </c>
      <c r="T30" s="103">
        <f>I30/要介護認定者数!I29</f>
        <v>5.0301204819277112</v>
      </c>
      <c r="U30" s="103">
        <f>J30/要介護認定者数!J29</f>
        <v>10.133802816901408</v>
      </c>
      <c r="V30" s="104">
        <f>K30/要介護認定者数!K29</f>
        <v>3.2731152204836413</v>
      </c>
    </row>
    <row r="31" spans="2:22" ht="19.5" customHeight="1" x14ac:dyDescent="0.15">
      <c r="B31" s="125" t="s">
        <v>178</v>
      </c>
      <c r="C31" s="116" t="s">
        <v>22</v>
      </c>
      <c r="D31" s="160">
        <v>62</v>
      </c>
      <c r="E31" s="160">
        <v>0</v>
      </c>
      <c r="F31" s="160">
        <v>93</v>
      </c>
      <c r="G31" s="160">
        <v>18</v>
      </c>
      <c r="H31" s="160">
        <v>21</v>
      </c>
      <c r="I31" s="160">
        <v>214</v>
      </c>
      <c r="J31" s="160">
        <v>187</v>
      </c>
      <c r="K31" s="161">
        <f t="shared" si="6"/>
        <v>595</v>
      </c>
      <c r="M31" s="125" t="s">
        <v>178</v>
      </c>
      <c r="N31" s="121" t="s">
        <v>22</v>
      </c>
      <c r="O31" s="19"/>
      <c r="P31" s="19"/>
      <c r="Q31" s="103">
        <f>F31/要介護認定者数!F30</f>
        <v>1.4090909090909092</v>
      </c>
      <c r="R31" s="103">
        <f>G31/要介護認定者数!G30</f>
        <v>0.3</v>
      </c>
      <c r="S31" s="103">
        <f>H31/要介護認定者数!H30</f>
        <v>0.36842105263157893</v>
      </c>
      <c r="T31" s="103">
        <f>I31/要介護認定者数!I30</f>
        <v>6.4848484848484844</v>
      </c>
      <c r="U31" s="103">
        <f>J31/要介護認定者数!J30</f>
        <v>4.7948717948717947</v>
      </c>
      <c r="V31" s="104">
        <f>K31/要介護認定者数!K30</f>
        <v>1.859375</v>
      </c>
    </row>
    <row r="32" spans="2:22" ht="19.5" customHeight="1" x14ac:dyDescent="0.15">
      <c r="B32" s="125" t="s">
        <v>178</v>
      </c>
      <c r="C32" s="123" t="s">
        <v>170</v>
      </c>
      <c r="D32" s="160">
        <f t="shared" ref="D32:K32" si="7">SUM(D33:D37)</f>
        <v>2701</v>
      </c>
      <c r="E32" s="160">
        <f t="shared" si="7"/>
        <v>4642</v>
      </c>
      <c r="F32" s="160">
        <f t="shared" si="7"/>
        <v>12452</v>
      </c>
      <c r="G32" s="160">
        <f t="shared" si="7"/>
        <v>13547</v>
      </c>
      <c r="H32" s="160">
        <f t="shared" si="7"/>
        <v>9826</v>
      </c>
      <c r="I32" s="160">
        <f t="shared" si="7"/>
        <v>14814</v>
      </c>
      <c r="J32" s="160">
        <f t="shared" si="7"/>
        <v>14729</v>
      </c>
      <c r="K32" s="161">
        <f t="shared" si="7"/>
        <v>72711</v>
      </c>
      <c r="M32" s="125" t="s">
        <v>178</v>
      </c>
      <c r="N32" s="122" t="s">
        <v>170</v>
      </c>
      <c r="O32" s="19"/>
      <c r="P32" s="19"/>
      <c r="Q32" s="103">
        <f>F32/要介護認定者数!F31</f>
        <v>4.1897711978465679</v>
      </c>
      <c r="R32" s="103">
        <f>G32/要介護認定者数!G31</f>
        <v>6.7197420634920633</v>
      </c>
      <c r="S32" s="103">
        <f>H32/要介護認定者数!H31</f>
        <v>6.2506361323155213</v>
      </c>
      <c r="T32" s="103">
        <f>I32/要介護認定者数!I31</f>
        <v>8.0423452768729646</v>
      </c>
      <c r="U32" s="103">
        <f>J32/要介護認定者数!J31</f>
        <v>12.122633744855968</v>
      </c>
      <c r="V32" s="104">
        <f>K32/要介護認定者数!K31</f>
        <v>6.0052031714568876</v>
      </c>
    </row>
    <row r="33" spans="2:22" ht="19.5" customHeight="1" x14ac:dyDescent="0.15">
      <c r="B33" s="125" t="s">
        <v>178</v>
      </c>
      <c r="C33" s="116" t="s">
        <v>23</v>
      </c>
      <c r="D33" s="160">
        <v>1506</v>
      </c>
      <c r="E33" s="160">
        <v>2290</v>
      </c>
      <c r="F33" s="160">
        <v>8490</v>
      </c>
      <c r="G33" s="160">
        <v>8369</v>
      </c>
      <c r="H33" s="160">
        <v>5609</v>
      </c>
      <c r="I33" s="160">
        <v>9499</v>
      </c>
      <c r="J33" s="160">
        <v>8144</v>
      </c>
      <c r="K33" s="161">
        <f t="shared" ref="K33:K37" si="8">SUM(D33:J33)</f>
        <v>43907</v>
      </c>
      <c r="M33" s="125" t="s">
        <v>178</v>
      </c>
      <c r="N33" s="121" t="s">
        <v>23</v>
      </c>
      <c r="O33" s="19"/>
      <c r="P33" s="19"/>
      <c r="Q33" s="103">
        <f>F33/要介護認定者数!F32</f>
        <v>4.062200956937799</v>
      </c>
      <c r="R33" s="103">
        <f>G33/要介護認定者数!G32</f>
        <v>7.3027923211169288</v>
      </c>
      <c r="S33" s="103">
        <f>H33/要介護認定者数!H32</f>
        <v>6.5296856810244472</v>
      </c>
      <c r="T33" s="103">
        <f>I33/要介護認定者数!I32</f>
        <v>8.3987621573828477</v>
      </c>
      <c r="U33" s="103">
        <f>J33/要介護認定者数!J32</f>
        <v>11.279778393351801</v>
      </c>
      <c r="V33" s="104">
        <f>K33/要介護認定者数!K32</f>
        <v>5.7492470865523115</v>
      </c>
    </row>
    <row r="34" spans="2:22" ht="19.5" customHeight="1" x14ac:dyDescent="0.15">
      <c r="B34" s="125" t="s">
        <v>178</v>
      </c>
      <c r="C34" s="116" t="s">
        <v>24</v>
      </c>
      <c r="D34" s="160">
        <v>0</v>
      </c>
      <c r="E34" s="160">
        <v>0</v>
      </c>
      <c r="F34" s="160">
        <v>321</v>
      </c>
      <c r="G34" s="160">
        <v>34</v>
      </c>
      <c r="H34" s="160">
        <v>43</v>
      </c>
      <c r="I34" s="160">
        <v>155</v>
      </c>
      <c r="J34" s="160">
        <v>222</v>
      </c>
      <c r="K34" s="161">
        <f t="shared" si="8"/>
        <v>775</v>
      </c>
      <c r="M34" s="125" t="s">
        <v>178</v>
      </c>
      <c r="N34" s="121" t="s">
        <v>24</v>
      </c>
      <c r="O34" s="19"/>
      <c r="P34" s="19"/>
      <c r="Q34" s="103">
        <f>F34/要介護認定者数!F33</f>
        <v>3.9146341463414633</v>
      </c>
      <c r="R34" s="103">
        <f>G34/要介護認定者数!G33</f>
        <v>0.36559139784946237</v>
      </c>
      <c r="S34" s="103">
        <f>H34/要介護認定者数!H33</f>
        <v>0.52439024390243905</v>
      </c>
      <c r="T34" s="103">
        <f>I34/要介護認定者数!I33</f>
        <v>3.0392156862745097</v>
      </c>
      <c r="U34" s="103">
        <f>J34/要介護認定者数!J33</f>
        <v>4.1886792452830193</v>
      </c>
      <c r="V34" s="104">
        <f>K34/要介護認定者数!K33</f>
        <v>1.8810679611650485</v>
      </c>
    </row>
    <row r="35" spans="2:22" ht="19.5" customHeight="1" x14ac:dyDescent="0.15">
      <c r="B35" s="125" t="s">
        <v>178</v>
      </c>
      <c r="C35" s="116" t="s">
        <v>25</v>
      </c>
      <c r="D35" s="160">
        <v>0</v>
      </c>
      <c r="E35" s="160">
        <v>174</v>
      </c>
      <c r="F35" s="160">
        <v>1106</v>
      </c>
      <c r="G35" s="160">
        <v>2184</v>
      </c>
      <c r="H35" s="160">
        <v>1753</v>
      </c>
      <c r="I35" s="160">
        <v>1048</v>
      </c>
      <c r="J35" s="160">
        <v>1177</v>
      </c>
      <c r="K35" s="161">
        <f t="shared" si="8"/>
        <v>7442</v>
      </c>
      <c r="M35" s="125" t="s">
        <v>178</v>
      </c>
      <c r="N35" s="121" t="s">
        <v>25</v>
      </c>
      <c r="O35" s="19"/>
      <c r="P35" s="19"/>
      <c r="Q35" s="103">
        <f>F35/要介護認定者数!F34</f>
        <v>3.9784172661870505</v>
      </c>
      <c r="R35" s="103">
        <f>G35/要介護認定者数!G34</f>
        <v>5.0909090909090908</v>
      </c>
      <c r="S35" s="103">
        <f>H35/要介護認定者数!H34</f>
        <v>5.4272445820433433</v>
      </c>
      <c r="T35" s="103">
        <f>I35/要介護認定者数!I34</f>
        <v>3.7562724014336917</v>
      </c>
      <c r="U35" s="103">
        <f>J35/要介護認定者数!J34</f>
        <v>6.4316939890710385</v>
      </c>
      <c r="V35" s="104">
        <f>K35/要介護認定者数!K34</f>
        <v>4.6080495356037154</v>
      </c>
    </row>
    <row r="36" spans="2:22" ht="19.5" customHeight="1" x14ac:dyDescent="0.15">
      <c r="B36" s="125" t="s">
        <v>178</v>
      </c>
      <c r="C36" s="116" t="s">
        <v>26</v>
      </c>
      <c r="D36" s="160">
        <v>275</v>
      </c>
      <c r="E36" s="160">
        <v>871</v>
      </c>
      <c r="F36" s="160">
        <v>1044</v>
      </c>
      <c r="G36" s="160">
        <v>1683</v>
      </c>
      <c r="H36" s="160">
        <v>1320</v>
      </c>
      <c r="I36" s="160">
        <v>1604</v>
      </c>
      <c r="J36" s="160">
        <v>1532</v>
      </c>
      <c r="K36" s="161">
        <f t="shared" si="8"/>
        <v>8329</v>
      </c>
      <c r="M36" s="125" t="s">
        <v>178</v>
      </c>
      <c r="N36" s="121" t="s">
        <v>26</v>
      </c>
      <c r="O36" s="19"/>
      <c r="P36" s="19"/>
      <c r="Q36" s="103">
        <f>F36/要介護認定者数!F35</f>
        <v>5.4947368421052634</v>
      </c>
      <c r="R36" s="103">
        <f>G36/要介護認定者数!G35</f>
        <v>9.2472527472527464</v>
      </c>
      <c r="S36" s="103">
        <f>H36/要介護認定者数!H35</f>
        <v>8.741721854304636</v>
      </c>
      <c r="T36" s="103">
        <f>I36/要介護認定者数!I35</f>
        <v>10.911564625850341</v>
      </c>
      <c r="U36" s="103">
        <f>J36/要介護認定者数!J35</f>
        <v>13.678571428571429</v>
      </c>
      <c r="V36" s="104">
        <f>K36/要介護認定者数!K35</f>
        <v>8.3708542713567837</v>
      </c>
    </row>
    <row r="37" spans="2:22" ht="19.5" customHeight="1" x14ac:dyDescent="0.15">
      <c r="B37" s="125" t="s">
        <v>178</v>
      </c>
      <c r="C37" s="116" t="s">
        <v>27</v>
      </c>
      <c r="D37" s="160">
        <v>920</v>
      </c>
      <c r="E37" s="160">
        <v>1307</v>
      </c>
      <c r="F37" s="160">
        <v>1491</v>
      </c>
      <c r="G37" s="160">
        <v>1277</v>
      </c>
      <c r="H37" s="160">
        <v>1101</v>
      </c>
      <c r="I37" s="160">
        <v>2508</v>
      </c>
      <c r="J37" s="160">
        <v>3654</v>
      </c>
      <c r="K37" s="161">
        <f t="shared" si="8"/>
        <v>12258</v>
      </c>
      <c r="M37" s="125" t="s">
        <v>178</v>
      </c>
      <c r="N37" s="121" t="s">
        <v>27</v>
      </c>
      <c r="O37" s="19"/>
      <c r="P37" s="19"/>
      <c r="Q37" s="103">
        <f>F37/要介護認定者数!F36</f>
        <v>4.4909638554216871</v>
      </c>
      <c r="R37" s="103">
        <f>G37/要介護認定者数!G36</f>
        <v>7.6927710843373491</v>
      </c>
      <c r="S37" s="103">
        <f>H37/要介護認定者数!H36</f>
        <v>7.0127388535031852</v>
      </c>
      <c r="T37" s="103">
        <f>I37/要介護認定者数!I36</f>
        <v>10.717948717948717</v>
      </c>
      <c r="U37" s="103">
        <f>J37/要介護認定者数!J36</f>
        <v>25.2</v>
      </c>
      <c r="V37" s="104">
        <f>K37/要介護認定者数!K36</f>
        <v>8.4596273291925463</v>
      </c>
    </row>
    <row r="38" spans="2:22" ht="19.5" customHeight="1" x14ac:dyDescent="0.15">
      <c r="B38" s="125" t="s">
        <v>178</v>
      </c>
      <c r="C38" s="123" t="s">
        <v>171</v>
      </c>
      <c r="D38" s="160">
        <f t="shared" ref="D38:K38" si="9">SUM(D39)</f>
        <v>807</v>
      </c>
      <c r="E38" s="160">
        <f t="shared" si="9"/>
        <v>1335</v>
      </c>
      <c r="F38" s="160">
        <f t="shared" si="9"/>
        <v>2891</v>
      </c>
      <c r="G38" s="160">
        <f t="shared" si="9"/>
        <v>4092</v>
      </c>
      <c r="H38" s="160">
        <f t="shared" si="9"/>
        <v>2058</v>
      </c>
      <c r="I38" s="160">
        <f t="shared" si="9"/>
        <v>3337</v>
      </c>
      <c r="J38" s="160">
        <f t="shared" si="9"/>
        <v>5796</v>
      </c>
      <c r="K38" s="161">
        <f t="shared" si="9"/>
        <v>20316</v>
      </c>
      <c r="M38" s="125" t="s">
        <v>178</v>
      </c>
      <c r="N38" s="122" t="s">
        <v>171</v>
      </c>
      <c r="O38" s="19"/>
      <c r="P38" s="19"/>
      <c r="Q38" s="103">
        <f>F38/要介護認定者数!F37</f>
        <v>2.3333333333333335</v>
      </c>
      <c r="R38" s="103">
        <f>G38/要介護認定者数!G37</f>
        <v>3.9232981783317356</v>
      </c>
      <c r="S38" s="103">
        <f>H38/要介護認定者数!H37</f>
        <v>2.9782923299565844</v>
      </c>
      <c r="T38" s="103">
        <f>I38/要介護認定者数!I37</f>
        <v>3.7791619479048699</v>
      </c>
      <c r="U38" s="103">
        <f>J38/要介護認定者数!J37</f>
        <v>9.596026490066226</v>
      </c>
      <c r="V38" s="104">
        <f>K38/要介護認定者数!K37</f>
        <v>3.5057808455565143</v>
      </c>
    </row>
    <row r="39" spans="2:22" ht="19.5" customHeight="1" x14ac:dyDescent="0.15">
      <c r="B39" s="125" t="s">
        <v>178</v>
      </c>
      <c r="C39" s="116" t="s">
        <v>28</v>
      </c>
      <c r="D39" s="160">
        <v>807</v>
      </c>
      <c r="E39" s="160">
        <v>1335</v>
      </c>
      <c r="F39" s="160">
        <v>2891</v>
      </c>
      <c r="G39" s="160">
        <v>4092</v>
      </c>
      <c r="H39" s="160">
        <v>2058</v>
      </c>
      <c r="I39" s="160">
        <v>3337</v>
      </c>
      <c r="J39" s="160">
        <v>5796</v>
      </c>
      <c r="K39" s="161">
        <f t="shared" ref="K39" si="10">SUM(D39:J39)</f>
        <v>20316</v>
      </c>
      <c r="M39" s="125" t="s">
        <v>178</v>
      </c>
      <c r="N39" s="121" t="s">
        <v>28</v>
      </c>
      <c r="O39" s="19"/>
      <c r="P39" s="19"/>
      <c r="Q39" s="103">
        <f>F39/要介護認定者数!F38</f>
        <v>2.3333333333333335</v>
      </c>
      <c r="R39" s="103">
        <f>G39/要介護認定者数!G38</f>
        <v>3.9232981783317356</v>
      </c>
      <c r="S39" s="103">
        <f>H39/要介護認定者数!H38</f>
        <v>2.9782923299565844</v>
      </c>
      <c r="T39" s="103">
        <f>I39/要介護認定者数!I38</f>
        <v>3.7791619479048699</v>
      </c>
      <c r="U39" s="103">
        <f>J39/要介護認定者数!J38</f>
        <v>9.596026490066226</v>
      </c>
      <c r="V39" s="104">
        <f>K39/要介護認定者数!K38</f>
        <v>3.5057808455565143</v>
      </c>
    </row>
    <row r="40" spans="2:22" ht="19.5" customHeight="1" x14ac:dyDescent="0.15">
      <c r="B40" s="125" t="s">
        <v>178</v>
      </c>
      <c r="C40" s="123" t="s">
        <v>172</v>
      </c>
      <c r="D40" s="160">
        <f t="shared" ref="D40:K40" si="11">SUM(D41:D43)</f>
        <v>4141</v>
      </c>
      <c r="E40" s="160">
        <f t="shared" si="11"/>
        <v>16235</v>
      </c>
      <c r="F40" s="160">
        <f t="shared" si="11"/>
        <v>10204</v>
      </c>
      <c r="G40" s="160">
        <f t="shared" si="11"/>
        <v>15399</v>
      </c>
      <c r="H40" s="160">
        <f t="shared" si="11"/>
        <v>11713</v>
      </c>
      <c r="I40" s="160">
        <f t="shared" si="11"/>
        <v>18682</v>
      </c>
      <c r="J40" s="160">
        <f t="shared" si="11"/>
        <v>16471</v>
      </c>
      <c r="K40" s="161">
        <f t="shared" si="11"/>
        <v>92845</v>
      </c>
      <c r="M40" s="125" t="s">
        <v>178</v>
      </c>
      <c r="N40" s="122" t="s">
        <v>172</v>
      </c>
      <c r="O40" s="19"/>
      <c r="P40" s="19"/>
      <c r="Q40" s="103">
        <f>F40/要介護認定者数!F39</f>
        <v>5.0943584623065403</v>
      </c>
      <c r="R40" s="103">
        <f>G40/要介護認定者数!G39</f>
        <v>8.4609890109890102</v>
      </c>
      <c r="S40" s="103">
        <f>H40/要介護認定者数!H39</f>
        <v>8.7150297619047628</v>
      </c>
      <c r="T40" s="103">
        <f>I40/要介護認定者数!I39</f>
        <v>12.538255033557046</v>
      </c>
      <c r="U40" s="103">
        <f>J40/要介護認定者数!J39</f>
        <v>18.56933483652762</v>
      </c>
      <c r="V40" s="104">
        <f>K40/要介護認定者数!K39</f>
        <v>7.8835866519487139</v>
      </c>
    </row>
    <row r="41" spans="2:22" ht="19.5" customHeight="1" x14ac:dyDescent="0.15">
      <c r="B41" s="125" t="s">
        <v>178</v>
      </c>
      <c r="C41" s="116" t="s">
        <v>29</v>
      </c>
      <c r="D41" s="160">
        <v>3392</v>
      </c>
      <c r="E41" s="160">
        <v>14294</v>
      </c>
      <c r="F41" s="160">
        <v>8625</v>
      </c>
      <c r="G41" s="160">
        <v>12633</v>
      </c>
      <c r="H41" s="160">
        <v>9833</v>
      </c>
      <c r="I41" s="160">
        <v>15862</v>
      </c>
      <c r="J41" s="160">
        <v>12503</v>
      </c>
      <c r="K41" s="161">
        <f t="shared" ref="K41:K50" si="12">SUM(D41:J41)</f>
        <v>77142</v>
      </c>
      <c r="M41" s="125" t="s">
        <v>178</v>
      </c>
      <c r="N41" s="121" t="s">
        <v>29</v>
      </c>
      <c r="O41" s="19"/>
      <c r="P41" s="19"/>
      <c r="Q41" s="103">
        <f>F41/要介護認定者数!F40</f>
        <v>5.7461692205196533</v>
      </c>
      <c r="R41" s="103">
        <f>G41/要介護認定者数!G40</f>
        <v>8.7365145228215759</v>
      </c>
      <c r="S41" s="103">
        <f>H41/要介護認定者数!H40</f>
        <v>9.1130676552363301</v>
      </c>
      <c r="T41" s="103">
        <f>I41/要介護認定者数!I40</f>
        <v>13.697754749568221</v>
      </c>
      <c r="U41" s="103">
        <f>J41/要介護認定者数!J40</f>
        <v>18.252554744525547</v>
      </c>
      <c r="V41" s="104">
        <f>K41/要介護認定者数!K40</f>
        <v>8.375895765472313</v>
      </c>
    </row>
    <row r="42" spans="2:22" ht="19.5" customHeight="1" x14ac:dyDescent="0.15">
      <c r="B42" s="125" t="s">
        <v>178</v>
      </c>
      <c r="C42" s="116" t="s">
        <v>30</v>
      </c>
      <c r="D42" s="160">
        <v>665</v>
      </c>
      <c r="E42" s="160">
        <v>1849</v>
      </c>
      <c r="F42" s="160">
        <v>1142</v>
      </c>
      <c r="G42" s="160">
        <v>2445</v>
      </c>
      <c r="H42" s="160">
        <v>1667</v>
      </c>
      <c r="I42" s="160">
        <v>2517</v>
      </c>
      <c r="J42" s="160">
        <v>3751</v>
      </c>
      <c r="K42" s="161">
        <f t="shared" si="12"/>
        <v>14036</v>
      </c>
      <c r="M42" s="125" t="s">
        <v>178</v>
      </c>
      <c r="N42" s="121" t="s">
        <v>30</v>
      </c>
      <c r="O42" s="19"/>
      <c r="P42" s="19"/>
      <c r="Q42" s="103">
        <f>F42/要介護認定者数!F41</f>
        <v>2.9509043927648579</v>
      </c>
      <c r="R42" s="103">
        <f>G42/要介護認定者数!G41</f>
        <v>8.3732876712328768</v>
      </c>
      <c r="S42" s="103">
        <f>H42/要介護認定者数!H41</f>
        <v>7.9004739336492893</v>
      </c>
      <c r="T42" s="103">
        <f>I42/要介護認定者数!I41</f>
        <v>9.6436781609195403</v>
      </c>
      <c r="U42" s="103">
        <f>J42/要介護認定者数!J41</f>
        <v>22.871951219512194</v>
      </c>
      <c r="V42" s="104">
        <f>K42/要介護認定者数!K41</f>
        <v>6.9006882989183875</v>
      </c>
    </row>
    <row r="43" spans="2:22" ht="19.5" customHeight="1" x14ac:dyDescent="0.15">
      <c r="B43" s="125" t="s">
        <v>178</v>
      </c>
      <c r="C43" s="116" t="s">
        <v>31</v>
      </c>
      <c r="D43" s="160">
        <v>84</v>
      </c>
      <c r="E43" s="160">
        <v>92</v>
      </c>
      <c r="F43" s="160">
        <v>437</v>
      </c>
      <c r="G43" s="160">
        <v>321</v>
      </c>
      <c r="H43" s="160">
        <v>213</v>
      </c>
      <c r="I43" s="160">
        <v>303</v>
      </c>
      <c r="J43" s="160">
        <v>217</v>
      </c>
      <c r="K43" s="161">
        <f t="shared" si="12"/>
        <v>1667</v>
      </c>
      <c r="M43" s="125" t="s">
        <v>178</v>
      </c>
      <c r="N43" s="121" t="s">
        <v>31</v>
      </c>
      <c r="O43" s="19"/>
      <c r="P43" s="19"/>
      <c r="Q43" s="103">
        <f>F43/要介護認定者数!F42</f>
        <v>3.8</v>
      </c>
      <c r="R43" s="103">
        <f>G43/要介護認定者数!G42</f>
        <v>3.9146341463414633</v>
      </c>
      <c r="S43" s="103">
        <f>H43/要介護認定者数!H42</f>
        <v>3.9444444444444446</v>
      </c>
      <c r="T43" s="103">
        <f>I43/要介護認定者数!I42</f>
        <v>4.267605633802817</v>
      </c>
      <c r="U43" s="103">
        <f>J43/要介護認定者数!J42</f>
        <v>5.7105263157894735</v>
      </c>
      <c r="V43" s="104">
        <f>K43/要介護認定者数!K42</f>
        <v>3.1275797373358349</v>
      </c>
    </row>
    <row r="44" spans="2:22" ht="19.5" customHeight="1" x14ac:dyDescent="0.15">
      <c r="B44" s="125" t="s">
        <v>178</v>
      </c>
      <c r="C44" s="123" t="s">
        <v>173</v>
      </c>
      <c r="D44" s="160">
        <f t="shared" ref="D44:K44" si="13">SUM(D45)</f>
        <v>443</v>
      </c>
      <c r="E44" s="160">
        <f t="shared" si="13"/>
        <v>1999</v>
      </c>
      <c r="F44" s="160">
        <f t="shared" si="13"/>
        <v>3066</v>
      </c>
      <c r="G44" s="160">
        <f t="shared" si="13"/>
        <v>8376</v>
      </c>
      <c r="H44" s="160">
        <f t="shared" si="13"/>
        <v>7818</v>
      </c>
      <c r="I44" s="160">
        <f t="shared" si="13"/>
        <v>10068</v>
      </c>
      <c r="J44" s="160">
        <f t="shared" si="13"/>
        <v>11988</v>
      </c>
      <c r="K44" s="161">
        <f t="shared" si="13"/>
        <v>43758</v>
      </c>
      <c r="M44" s="125" t="s">
        <v>178</v>
      </c>
      <c r="N44" s="122" t="s">
        <v>173</v>
      </c>
      <c r="O44" s="19"/>
      <c r="P44" s="19"/>
      <c r="Q44" s="103">
        <f>F44/要介護認定者数!F43</f>
        <v>2.8467966573816157</v>
      </c>
      <c r="R44" s="103">
        <f>G44/要介護認定者数!G43</f>
        <v>7.1103565365025467</v>
      </c>
      <c r="S44" s="103">
        <f>H44/要介護認定者数!H43</f>
        <v>8.1437500000000007</v>
      </c>
      <c r="T44" s="103">
        <f>I44/要介護認定者数!I43</f>
        <v>12.744303797468355</v>
      </c>
      <c r="U44" s="103">
        <f>J44/要介護認定者数!J43</f>
        <v>20.958041958041957</v>
      </c>
      <c r="V44" s="104">
        <f>K44/要介護認定者数!K43</f>
        <v>7.7888928444286218</v>
      </c>
    </row>
    <row r="45" spans="2:22" ht="19.5" customHeight="1" x14ac:dyDescent="0.15">
      <c r="B45" s="125" t="s">
        <v>178</v>
      </c>
      <c r="C45" s="116" t="s">
        <v>32</v>
      </c>
      <c r="D45" s="160">
        <v>443</v>
      </c>
      <c r="E45" s="160">
        <v>1999</v>
      </c>
      <c r="F45" s="160">
        <v>3066</v>
      </c>
      <c r="G45" s="160">
        <v>8376</v>
      </c>
      <c r="H45" s="160">
        <v>7818</v>
      </c>
      <c r="I45" s="160">
        <v>10068</v>
      </c>
      <c r="J45" s="160">
        <v>11988</v>
      </c>
      <c r="K45" s="161">
        <f t="shared" si="12"/>
        <v>43758</v>
      </c>
      <c r="M45" s="125" t="s">
        <v>178</v>
      </c>
      <c r="N45" s="121" t="s">
        <v>32</v>
      </c>
      <c r="O45" s="19"/>
      <c r="P45" s="19"/>
      <c r="Q45" s="103">
        <f>F45/要介護認定者数!F44</f>
        <v>2.8467966573816157</v>
      </c>
      <c r="R45" s="103">
        <f>G45/要介護認定者数!G44</f>
        <v>7.1103565365025467</v>
      </c>
      <c r="S45" s="103">
        <f>H45/要介護認定者数!H44</f>
        <v>8.1437500000000007</v>
      </c>
      <c r="T45" s="103">
        <f>I45/要介護認定者数!I44</f>
        <v>12.744303797468355</v>
      </c>
      <c r="U45" s="103">
        <f>J45/要介護認定者数!J44</f>
        <v>20.958041958041957</v>
      </c>
      <c r="V45" s="104">
        <f>K45/要介護認定者数!K44</f>
        <v>7.7888928444286218</v>
      </c>
    </row>
    <row r="46" spans="2:22" ht="19.5" customHeight="1" x14ac:dyDescent="0.15">
      <c r="B46" s="125" t="s">
        <v>178</v>
      </c>
      <c r="C46" s="123" t="s">
        <v>174</v>
      </c>
      <c r="D46" s="160">
        <f t="shared" ref="D46:K46" si="14">SUM(D47:D48)</f>
        <v>385</v>
      </c>
      <c r="E46" s="160">
        <f t="shared" si="14"/>
        <v>1476</v>
      </c>
      <c r="F46" s="160">
        <f>SUM(F47:F48)</f>
        <v>2830</v>
      </c>
      <c r="G46" s="160">
        <f t="shared" si="14"/>
        <v>3543</v>
      </c>
      <c r="H46" s="160">
        <f t="shared" si="14"/>
        <v>3963</v>
      </c>
      <c r="I46" s="160">
        <f t="shared" si="14"/>
        <v>4196</v>
      </c>
      <c r="J46" s="160">
        <f t="shared" si="14"/>
        <v>4486</v>
      </c>
      <c r="K46" s="161">
        <f t="shared" si="14"/>
        <v>20879</v>
      </c>
      <c r="M46" s="125" t="s">
        <v>178</v>
      </c>
      <c r="N46" s="122" t="s">
        <v>174</v>
      </c>
      <c r="O46" s="19"/>
      <c r="P46" s="19"/>
      <c r="Q46" s="103">
        <f>F46/要介護認定者数!F45</f>
        <v>2.7555988315481987</v>
      </c>
      <c r="R46" s="103">
        <f>G46/要介護認定者数!G45</f>
        <v>3.9630872483221475</v>
      </c>
      <c r="S46" s="103">
        <f>H46/要介護認定者数!H45</f>
        <v>6.0875576036866361</v>
      </c>
      <c r="T46" s="103">
        <f>I46/要介護認定者数!I45</f>
        <v>6.0374100719424462</v>
      </c>
      <c r="U46" s="103">
        <f>J46/要介護認定者数!J45</f>
        <v>9.4442105263157892</v>
      </c>
      <c r="V46" s="104">
        <f>K46/要介護認定者数!K45</f>
        <v>4.0596927863114916</v>
      </c>
    </row>
    <row r="47" spans="2:22" ht="19.5" customHeight="1" x14ac:dyDescent="0.15">
      <c r="B47" s="125" t="s">
        <v>178</v>
      </c>
      <c r="C47" s="116" t="s">
        <v>33</v>
      </c>
      <c r="D47" s="160">
        <v>366</v>
      </c>
      <c r="E47" s="160">
        <v>1226</v>
      </c>
      <c r="F47" s="160">
        <v>2052</v>
      </c>
      <c r="G47" s="160">
        <v>2175</v>
      </c>
      <c r="H47" s="160">
        <v>2025</v>
      </c>
      <c r="I47" s="160">
        <v>3413</v>
      </c>
      <c r="J47" s="160">
        <v>3775</v>
      </c>
      <c r="K47" s="161">
        <f t="shared" si="12"/>
        <v>15032</v>
      </c>
      <c r="M47" s="125" t="s">
        <v>178</v>
      </c>
      <c r="N47" s="121" t="s">
        <v>33</v>
      </c>
      <c r="O47" s="19"/>
      <c r="P47" s="19"/>
      <c r="Q47" s="103">
        <f>F47/要介護認定者数!F46</f>
        <v>2.4722891566265059</v>
      </c>
      <c r="R47" s="103">
        <f>G47/要介護認定者数!G46</f>
        <v>3.0124653739612191</v>
      </c>
      <c r="S47" s="103">
        <f>H47/要介護認定者数!H46</f>
        <v>3.8571428571428572</v>
      </c>
      <c r="T47" s="103">
        <f>I47/要介護認定者数!I46</f>
        <v>5.8743545611015486</v>
      </c>
      <c r="U47" s="103">
        <f>J47/要介護認定者数!J46</f>
        <v>9.9342105263157894</v>
      </c>
      <c r="V47" s="104">
        <f>K47/要介護認定者数!K46</f>
        <v>3.4901323426979336</v>
      </c>
    </row>
    <row r="48" spans="2:22" ht="19.5" customHeight="1" x14ac:dyDescent="0.15">
      <c r="B48" s="125" t="s">
        <v>178</v>
      </c>
      <c r="C48" s="116" t="s">
        <v>34</v>
      </c>
      <c r="D48" s="160">
        <v>19</v>
      </c>
      <c r="E48" s="160">
        <v>250</v>
      </c>
      <c r="F48" s="160">
        <v>778</v>
      </c>
      <c r="G48" s="160">
        <v>1368</v>
      </c>
      <c r="H48" s="160">
        <v>1938</v>
      </c>
      <c r="I48" s="160">
        <v>783</v>
      </c>
      <c r="J48" s="160">
        <v>711</v>
      </c>
      <c r="K48" s="161">
        <f t="shared" si="12"/>
        <v>5847</v>
      </c>
      <c r="M48" s="125" t="s">
        <v>178</v>
      </c>
      <c r="N48" s="121" t="s">
        <v>34</v>
      </c>
      <c r="O48" s="19"/>
      <c r="P48" s="19"/>
      <c r="Q48" s="103">
        <f>F48/要介護認定者数!F47</f>
        <v>3.9492385786802031</v>
      </c>
      <c r="R48" s="103">
        <f>G48/要介護認定者数!G47</f>
        <v>7.9534883720930232</v>
      </c>
      <c r="S48" s="103">
        <f>H48/要介護認定者数!H47</f>
        <v>15.380952380952381</v>
      </c>
      <c r="T48" s="103">
        <f>I48/要介護認定者数!I47</f>
        <v>6.8684210526315788</v>
      </c>
      <c r="U48" s="103">
        <f>J48/要介護認定者数!J47</f>
        <v>7.4842105263157892</v>
      </c>
      <c r="V48" s="104">
        <f>K48/要介護認定者数!K47</f>
        <v>6.9940191387559807</v>
      </c>
    </row>
    <row r="49" spans="2:22" ht="19.5" customHeight="1" x14ac:dyDescent="0.15">
      <c r="B49" s="125" t="s">
        <v>178</v>
      </c>
      <c r="C49" s="123" t="s">
        <v>82</v>
      </c>
      <c r="D49" s="160">
        <f t="shared" ref="D49:J49" si="15">SUM(D5,D6,D16,D22,D27,D32,D38,D40,D44,D46)</f>
        <v>21426</v>
      </c>
      <c r="E49" s="160">
        <f t="shared" si="15"/>
        <v>50392</v>
      </c>
      <c r="F49" s="160">
        <f t="shared" si="15"/>
        <v>103176</v>
      </c>
      <c r="G49" s="160">
        <f t="shared" si="15"/>
        <v>124688</v>
      </c>
      <c r="H49" s="160">
        <f t="shared" si="15"/>
        <v>92292</v>
      </c>
      <c r="I49" s="160">
        <f t="shared" si="15"/>
        <v>121689</v>
      </c>
      <c r="J49" s="160">
        <f t="shared" si="15"/>
        <v>139766</v>
      </c>
      <c r="K49" s="161">
        <f t="shared" si="12"/>
        <v>653429</v>
      </c>
      <c r="M49" s="125" t="s">
        <v>178</v>
      </c>
      <c r="N49" s="122" t="s">
        <v>82</v>
      </c>
      <c r="O49" s="19"/>
      <c r="P49" s="19"/>
      <c r="Q49" s="103">
        <f>F49/要介護認定者数!F48</f>
        <v>4.3482805124747133</v>
      </c>
      <c r="R49" s="103">
        <f>G49/要介護認定者数!G48</f>
        <v>6.5408382730944759</v>
      </c>
      <c r="S49" s="103">
        <f>H49/要介護認定者数!H48</f>
        <v>6.5187173329566326</v>
      </c>
      <c r="T49" s="103">
        <f>I49/要介護認定者数!I48</f>
        <v>8.2888767795109324</v>
      </c>
      <c r="U49" s="103">
        <f>J49/要介護認定者数!J48</f>
        <v>13.678410647876296</v>
      </c>
      <c r="V49" s="104">
        <f>K49/要介護認定者数!K48</f>
        <v>5.7529780509064015</v>
      </c>
    </row>
    <row r="50" spans="2:22" ht="19.5" customHeight="1" thickBot="1" x14ac:dyDescent="0.2">
      <c r="B50" s="29" t="s">
        <v>178</v>
      </c>
      <c r="C50" s="170" t="s">
        <v>44</v>
      </c>
      <c r="D50" s="171">
        <v>1496843</v>
      </c>
      <c r="E50" s="171">
        <v>4163354</v>
      </c>
      <c r="F50" s="171">
        <v>8275894</v>
      </c>
      <c r="G50" s="171">
        <v>10802884</v>
      </c>
      <c r="H50" s="171">
        <v>7567259</v>
      </c>
      <c r="I50" s="171">
        <v>7632206</v>
      </c>
      <c r="J50" s="171">
        <v>8741907</v>
      </c>
      <c r="K50" s="161">
        <f t="shared" si="12"/>
        <v>48680347</v>
      </c>
      <c r="M50" s="29" t="s">
        <v>178</v>
      </c>
      <c r="N50" s="132" t="s">
        <v>44</v>
      </c>
      <c r="O50" s="84"/>
      <c r="P50" s="84"/>
      <c r="Q50" s="173">
        <f>F50/要介護認定者数!F49</f>
        <v>6.3945427796991527</v>
      </c>
      <c r="R50" s="173">
        <f>G50/要介護認定者数!G49</f>
        <v>9.6081661840148573</v>
      </c>
      <c r="S50" s="173">
        <f>H50/要介護認定者数!H49</f>
        <v>8.8855659995185725</v>
      </c>
      <c r="T50" s="173">
        <f>I50/要介護認定者数!I49</f>
        <v>9.722394406207286</v>
      </c>
      <c r="U50" s="173">
        <f>J50/要介護認定者数!J49</f>
        <v>14.585743460371805</v>
      </c>
      <c r="V50" s="174">
        <f>K50/要介護認定者数!K49</f>
        <v>7.5911693249084635</v>
      </c>
    </row>
    <row r="51" spans="2:22" ht="19.5" customHeight="1" thickTop="1" x14ac:dyDescent="0.15">
      <c r="B51" s="75" t="s">
        <v>162</v>
      </c>
      <c r="C51" s="124" t="s">
        <v>0</v>
      </c>
      <c r="D51" s="163">
        <v>8675</v>
      </c>
      <c r="E51" s="163">
        <v>13130</v>
      </c>
      <c r="F51" s="106">
        <v>46232</v>
      </c>
      <c r="G51" s="106">
        <v>47059</v>
      </c>
      <c r="H51" s="106">
        <v>30368</v>
      </c>
      <c r="I51" s="106">
        <v>49921</v>
      </c>
      <c r="J51" s="106">
        <v>52440</v>
      </c>
      <c r="K51" s="166">
        <f>SUM(D51:J51)</f>
        <v>247825</v>
      </c>
      <c r="M51" s="75" t="s">
        <v>162</v>
      </c>
      <c r="N51" s="124" t="s">
        <v>0</v>
      </c>
      <c r="O51" s="173"/>
      <c r="P51" s="173"/>
      <c r="Q51" s="175">
        <f>F51/要介護認定者数!F50</f>
        <v>5.0776496430532676</v>
      </c>
      <c r="R51" s="175">
        <f>G51/要介護認定者数!G50</f>
        <v>7.0925395629238883</v>
      </c>
      <c r="S51" s="175">
        <f>H51/要介護認定者数!H50</f>
        <v>6.6581889936417449</v>
      </c>
      <c r="T51" s="175">
        <f>I51/要介護認定者数!I50</f>
        <v>10.288746908491344</v>
      </c>
      <c r="U51" s="175">
        <f>J51/要介護認定者数!J50</f>
        <v>14.851316907391674</v>
      </c>
      <c r="V51" s="176">
        <f>K51/要介護認定者数!K50</f>
        <v>5.7144668880280394</v>
      </c>
    </row>
    <row r="52" spans="2:22" ht="19.5" customHeight="1" x14ac:dyDescent="0.15">
      <c r="B52" s="125" t="s">
        <v>160</v>
      </c>
      <c r="C52" s="122" t="s">
        <v>166</v>
      </c>
      <c r="D52" s="130">
        <f>SUM(D53:D61)</f>
        <v>327</v>
      </c>
      <c r="E52" s="130">
        <f t="shared" ref="E52:K52" si="16">SUM(E53:E61)</f>
        <v>1823</v>
      </c>
      <c r="F52" s="130">
        <f t="shared" si="16"/>
        <v>1428</v>
      </c>
      <c r="G52" s="130">
        <f t="shared" si="16"/>
        <v>2473</v>
      </c>
      <c r="H52" s="130">
        <f t="shared" si="16"/>
        <v>3274</v>
      </c>
      <c r="I52" s="130">
        <f t="shared" si="16"/>
        <v>3683</v>
      </c>
      <c r="J52" s="130">
        <f t="shared" si="16"/>
        <v>3899</v>
      </c>
      <c r="K52" s="144">
        <f t="shared" si="16"/>
        <v>16907</v>
      </c>
      <c r="M52" s="125" t="s">
        <v>160</v>
      </c>
      <c r="N52" s="114" t="s">
        <v>166</v>
      </c>
      <c r="O52" s="103"/>
      <c r="P52" s="103"/>
      <c r="Q52" s="103">
        <f>F52/要介護認定者数!F51</f>
        <v>1.0236559139784946</v>
      </c>
      <c r="R52" s="103">
        <f>G52/要介護認定者数!G51</f>
        <v>1.2527862208713272</v>
      </c>
      <c r="S52" s="103">
        <f>H52/要介護認定者数!H51</f>
        <v>2.0906768837803322</v>
      </c>
      <c r="T52" s="103">
        <f>I52/要介護認定者数!I51</f>
        <v>2.8572536850271528</v>
      </c>
      <c r="U52" s="103">
        <f>J52/要介護認定者数!J51</f>
        <v>4.3178294573643408</v>
      </c>
      <c r="V52" s="104">
        <f>K52/要介護認定者数!K51</f>
        <v>1.8634409787280943</v>
      </c>
    </row>
    <row r="53" spans="2:22" ht="19.5" customHeight="1" x14ac:dyDescent="0.15">
      <c r="B53" s="125" t="s">
        <v>162</v>
      </c>
      <c r="C53" s="121" t="s">
        <v>1</v>
      </c>
      <c r="D53" s="96">
        <v>2</v>
      </c>
      <c r="E53" s="96">
        <v>397</v>
      </c>
      <c r="F53" s="96">
        <v>259</v>
      </c>
      <c r="G53" s="96">
        <v>664</v>
      </c>
      <c r="H53" s="96">
        <v>372</v>
      </c>
      <c r="I53" s="96">
        <v>831</v>
      </c>
      <c r="J53" s="96">
        <v>539</v>
      </c>
      <c r="K53" s="107">
        <f t="shared" ref="K53:K94" si="17">SUM(D53:J53)</f>
        <v>3064</v>
      </c>
      <c r="M53" s="83" t="s">
        <v>162</v>
      </c>
      <c r="N53" s="113" t="s">
        <v>1</v>
      </c>
      <c r="O53" s="103"/>
      <c r="P53" s="103"/>
      <c r="Q53" s="103">
        <f>F53/要介護認定者数!F52</f>
        <v>0.87205387205387208</v>
      </c>
      <c r="R53" s="103">
        <f>G53/要介護認定者数!G52</f>
        <v>1.4127659574468086</v>
      </c>
      <c r="S53" s="103">
        <f>H53/要介護認定者数!H52</f>
        <v>1.1772151898734178</v>
      </c>
      <c r="T53" s="103">
        <f>I53/要介護認定者数!I52</f>
        <v>2.967857142857143</v>
      </c>
      <c r="U53" s="103">
        <f>J53/要介護認定者数!J52</f>
        <v>2.4389140271493215</v>
      </c>
      <c r="V53" s="104">
        <f>K53/要介護認定者数!K52</f>
        <v>1.5974973931178311</v>
      </c>
    </row>
    <row r="54" spans="2:22" ht="19.5" customHeight="1" x14ac:dyDescent="0.15">
      <c r="B54" s="125" t="s">
        <v>162</v>
      </c>
      <c r="C54" s="121" t="s">
        <v>2</v>
      </c>
      <c r="D54" s="96">
        <v>0</v>
      </c>
      <c r="E54" s="96">
        <v>151</v>
      </c>
      <c r="F54" s="96">
        <v>0</v>
      </c>
      <c r="G54" s="96">
        <v>300</v>
      </c>
      <c r="H54" s="96">
        <v>674</v>
      </c>
      <c r="I54" s="96">
        <v>403</v>
      </c>
      <c r="J54" s="96">
        <v>559</v>
      </c>
      <c r="K54" s="107">
        <f t="shared" si="17"/>
        <v>2087</v>
      </c>
      <c r="M54" s="83" t="s">
        <v>162</v>
      </c>
      <c r="N54" s="113" t="s">
        <v>2</v>
      </c>
      <c r="O54" s="103"/>
      <c r="P54" s="103"/>
      <c r="Q54" s="103">
        <f>F54/要介護認定者数!F53</f>
        <v>0</v>
      </c>
      <c r="R54" s="103">
        <f>G54/要介護認定者数!G53</f>
        <v>1.948051948051948</v>
      </c>
      <c r="S54" s="103">
        <f>H54/要介護認定者数!H53</f>
        <v>6.0178571428571432</v>
      </c>
      <c r="T54" s="103">
        <f>I54/要介護認定者数!I53</f>
        <v>4.9753086419753085</v>
      </c>
      <c r="U54" s="103">
        <f>J54/要介護認定者数!J53</f>
        <v>10.351851851851851</v>
      </c>
      <c r="V54" s="104">
        <f>K54/要介護認定者数!K53</f>
        <v>3.3607085346215779</v>
      </c>
    </row>
    <row r="55" spans="2:22" ht="19.5" customHeight="1" x14ac:dyDescent="0.15">
      <c r="B55" s="125" t="s">
        <v>162</v>
      </c>
      <c r="C55" s="121" t="s">
        <v>3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107">
        <f t="shared" si="17"/>
        <v>0</v>
      </c>
      <c r="M55" s="83" t="s">
        <v>162</v>
      </c>
      <c r="N55" s="113" t="s">
        <v>3</v>
      </c>
      <c r="O55" s="103"/>
      <c r="P55" s="103"/>
      <c r="Q55" s="103">
        <f>F55/要介護認定者数!F54</f>
        <v>0</v>
      </c>
      <c r="R55" s="103">
        <f>G55/要介護認定者数!G54</f>
        <v>0</v>
      </c>
      <c r="S55" s="103">
        <f>H55/要介護認定者数!H54</f>
        <v>0</v>
      </c>
      <c r="T55" s="103">
        <f>I55/要介護認定者数!I54</f>
        <v>0</v>
      </c>
      <c r="U55" s="103">
        <f>J55/要介護認定者数!J54</f>
        <v>0</v>
      </c>
      <c r="V55" s="104">
        <f>K55/要介護認定者数!K54</f>
        <v>0</v>
      </c>
    </row>
    <row r="56" spans="2:22" ht="19.5" customHeight="1" x14ac:dyDescent="0.15">
      <c r="B56" s="125" t="s">
        <v>162</v>
      </c>
      <c r="C56" s="121" t="s">
        <v>4</v>
      </c>
      <c r="D56" s="96">
        <v>0</v>
      </c>
      <c r="E56" s="96">
        <v>197</v>
      </c>
      <c r="F56" s="96">
        <v>258</v>
      </c>
      <c r="G56" s="96">
        <v>210</v>
      </c>
      <c r="H56" s="96">
        <v>159</v>
      </c>
      <c r="I56" s="96">
        <v>767</v>
      </c>
      <c r="J56" s="96">
        <v>536</v>
      </c>
      <c r="K56" s="107">
        <f t="shared" si="17"/>
        <v>2127</v>
      </c>
      <c r="M56" s="83" t="s">
        <v>162</v>
      </c>
      <c r="N56" s="113" t="s">
        <v>4</v>
      </c>
      <c r="O56" s="103"/>
      <c r="P56" s="103"/>
      <c r="Q56" s="103">
        <f>F56/要介護認定者数!F55</f>
        <v>1.4827586206896552</v>
      </c>
      <c r="R56" s="103">
        <f>G56/要介護認定者数!G55</f>
        <v>1.6279069767441861</v>
      </c>
      <c r="S56" s="103">
        <f>H56/要介護認定者数!H55</f>
        <v>2.0649350649350651</v>
      </c>
      <c r="T56" s="103">
        <f>I56/要介護認定者数!I55</f>
        <v>8.1595744680851059</v>
      </c>
      <c r="U56" s="103">
        <f>J56/要介護認定者数!J55</f>
        <v>9.4035087719298254</v>
      </c>
      <c r="V56" s="104">
        <f>K56/要介護認定者数!K55</f>
        <v>3.0042372881355934</v>
      </c>
    </row>
    <row r="57" spans="2:22" ht="19.5" customHeight="1" x14ac:dyDescent="0.15">
      <c r="B57" s="125" t="s">
        <v>162</v>
      </c>
      <c r="C57" s="121" t="s">
        <v>5</v>
      </c>
      <c r="D57" s="96">
        <v>160</v>
      </c>
      <c r="E57" s="96">
        <v>241</v>
      </c>
      <c r="F57" s="96">
        <v>359</v>
      </c>
      <c r="G57" s="96">
        <v>178</v>
      </c>
      <c r="H57" s="96">
        <v>613</v>
      </c>
      <c r="I57" s="96">
        <v>220</v>
      </c>
      <c r="J57" s="96">
        <v>528</v>
      </c>
      <c r="K57" s="107">
        <f t="shared" si="17"/>
        <v>2299</v>
      </c>
      <c r="M57" s="83" t="s">
        <v>162</v>
      </c>
      <c r="N57" s="113" t="s">
        <v>5</v>
      </c>
      <c r="O57" s="103"/>
      <c r="P57" s="103"/>
      <c r="Q57" s="103">
        <f>F57/要介護認定者数!F56</f>
        <v>5.056338028169014</v>
      </c>
      <c r="R57" s="103">
        <f>G57/要介護認定者数!G56</f>
        <v>1.1558441558441559</v>
      </c>
      <c r="S57" s="103">
        <f>H57/要介護認定者数!H56</f>
        <v>4.5407407407407403</v>
      </c>
      <c r="T57" s="103">
        <f>I57/要介護認定者数!I56</f>
        <v>2.3655913978494625</v>
      </c>
      <c r="U57" s="103">
        <f>J57/要介護認定者数!J56</f>
        <v>8.25</v>
      </c>
      <c r="V57" s="104">
        <f>K57/要介護認定者数!K56</f>
        <v>3.5533230293663061</v>
      </c>
    </row>
    <row r="58" spans="2:22" ht="19.5" customHeight="1" x14ac:dyDescent="0.15">
      <c r="B58" s="125" t="s">
        <v>162</v>
      </c>
      <c r="C58" s="121" t="s">
        <v>6</v>
      </c>
      <c r="D58" s="96">
        <v>118</v>
      </c>
      <c r="E58" s="96">
        <v>176</v>
      </c>
      <c r="F58" s="96">
        <v>95</v>
      </c>
      <c r="G58" s="96">
        <v>727</v>
      </c>
      <c r="H58" s="96">
        <v>588</v>
      </c>
      <c r="I58" s="96">
        <v>909</v>
      </c>
      <c r="J58" s="96">
        <v>668</v>
      </c>
      <c r="K58" s="107">
        <f t="shared" si="17"/>
        <v>3281</v>
      </c>
      <c r="M58" s="83" t="s">
        <v>162</v>
      </c>
      <c r="N58" s="113" t="s">
        <v>6</v>
      </c>
      <c r="O58" s="103"/>
      <c r="P58" s="103"/>
      <c r="Q58" s="103">
        <f>F58/要介護認定者数!F57</f>
        <v>0.49479166666666669</v>
      </c>
      <c r="R58" s="103">
        <f>G58/要介護認定者数!G57</f>
        <v>2.1636904761904763</v>
      </c>
      <c r="S58" s="103">
        <f>H58/要介護認定者数!H57</f>
        <v>1.8548895899053628</v>
      </c>
      <c r="T58" s="103">
        <f>I58/要介護認定者数!I57</f>
        <v>3.8680851063829786</v>
      </c>
      <c r="U58" s="103">
        <f>J58/要介護認定者数!J57</f>
        <v>4.337662337662338</v>
      </c>
      <c r="V58" s="104">
        <f>K58/要介護認定者数!K57</f>
        <v>2.079214195183777</v>
      </c>
    </row>
    <row r="59" spans="2:22" ht="19.5" customHeight="1" x14ac:dyDescent="0.15">
      <c r="B59" s="125" t="s">
        <v>162</v>
      </c>
      <c r="C59" s="121" t="s">
        <v>7</v>
      </c>
      <c r="D59" s="96">
        <v>30</v>
      </c>
      <c r="E59" s="96">
        <v>0</v>
      </c>
      <c r="F59" s="96">
        <v>0</v>
      </c>
      <c r="G59" s="96">
        <v>9</v>
      </c>
      <c r="H59" s="96">
        <v>40</v>
      </c>
      <c r="I59" s="96">
        <v>112</v>
      </c>
      <c r="J59" s="96">
        <v>172</v>
      </c>
      <c r="K59" s="107">
        <f t="shared" si="17"/>
        <v>363</v>
      </c>
      <c r="M59" s="83" t="s">
        <v>162</v>
      </c>
      <c r="N59" s="113" t="s">
        <v>7</v>
      </c>
      <c r="O59" s="103"/>
      <c r="P59" s="103"/>
      <c r="Q59" s="103">
        <f>F59/要介護認定者数!F58</f>
        <v>0</v>
      </c>
      <c r="R59" s="103">
        <f>G59/要介護認定者数!G58</f>
        <v>7.03125E-2</v>
      </c>
      <c r="S59" s="103">
        <f>H59/要介護認定者数!H58</f>
        <v>0.38095238095238093</v>
      </c>
      <c r="T59" s="103">
        <f>I59/要介護認定者数!I58</f>
        <v>1.3333333333333333</v>
      </c>
      <c r="U59" s="103">
        <f>J59/要介護認定者数!J58</f>
        <v>3.8222222222222224</v>
      </c>
      <c r="V59" s="104">
        <f>K59/要介護認定者数!K58</f>
        <v>0.68361581920903958</v>
      </c>
    </row>
    <row r="60" spans="2:22" ht="19.5" customHeight="1" x14ac:dyDescent="0.15">
      <c r="B60" s="125" t="s">
        <v>162</v>
      </c>
      <c r="C60" s="121" t="s">
        <v>8</v>
      </c>
      <c r="D60" s="96">
        <v>17</v>
      </c>
      <c r="E60" s="96">
        <v>428</v>
      </c>
      <c r="F60" s="96">
        <v>326</v>
      </c>
      <c r="G60" s="96">
        <v>369</v>
      </c>
      <c r="H60" s="96">
        <v>770</v>
      </c>
      <c r="I60" s="96">
        <v>279</v>
      </c>
      <c r="J60" s="96">
        <v>348</v>
      </c>
      <c r="K60" s="107">
        <f t="shared" si="17"/>
        <v>2537</v>
      </c>
      <c r="M60" s="83" t="s">
        <v>162</v>
      </c>
      <c r="N60" s="113" t="s">
        <v>8</v>
      </c>
      <c r="O60" s="103"/>
      <c r="P60" s="103"/>
      <c r="Q60" s="103">
        <f>F60/要介護認定者数!F59</f>
        <v>0.99088145896656532</v>
      </c>
      <c r="R60" s="103">
        <f>G60/要介護認定者数!G59</f>
        <v>1.1751592356687899</v>
      </c>
      <c r="S60" s="103">
        <f>H60/要介護認定者数!H59</f>
        <v>2.8947368421052633</v>
      </c>
      <c r="T60" s="103">
        <f>I60/要介護認定者数!I59</f>
        <v>1.2077922077922079</v>
      </c>
      <c r="U60" s="103">
        <f>J60/要介護認定者数!J59</f>
        <v>2.2307692307692308</v>
      </c>
      <c r="V60" s="104">
        <f>K60/要介護認定者数!K59</f>
        <v>1.4949911608721274</v>
      </c>
    </row>
    <row r="61" spans="2:22" ht="19.5" customHeight="1" x14ac:dyDescent="0.15">
      <c r="B61" s="125" t="s">
        <v>162</v>
      </c>
      <c r="C61" s="121" t="s">
        <v>9</v>
      </c>
      <c r="D61" s="96">
        <v>0</v>
      </c>
      <c r="E61" s="96">
        <v>233</v>
      </c>
      <c r="F61" s="96">
        <v>131</v>
      </c>
      <c r="G61" s="96">
        <v>16</v>
      </c>
      <c r="H61" s="96">
        <v>58</v>
      </c>
      <c r="I61" s="96">
        <v>162</v>
      </c>
      <c r="J61" s="96">
        <v>549</v>
      </c>
      <c r="K61" s="107">
        <f t="shared" si="17"/>
        <v>1149</v>
      </c>
      <c r="M61" s="83" t="s">
        <v>162</v>
      </c>
      <c r="N61" s="113" t="s">
        <v>9</v>
      </c>
      <c r="O61" s="103"/>
      <c r="P61" s="103"/>
      <c r="Q61" s="103">
        <f>F61/要介護認定者数!F60</f>
        <v>0.79878048780487809</v>
      </c>
      <c r="R61" s="103">
        <f>G61/要介護認定者数!G60</f>
        <v>6.1538461538461542E-2</v>
      </c>
      <c r="S61" s="103">
        <f>H61/要介護認定者数!H60</f>
        <v>0.26851851851851855</v>
      </c>
      <c r="T61" s="103">
        <f>I61/要介護認定者数!I60</f>
        <v>0.98780487804878048</v>
      </c>
      <c r="U61" s="103">
        <f>J61/要介護認定者数!J60</f>
        <v>3.8936170212765959</v>
      </c>
      <c r="V61" s="104">
        <f>K61/要介護認定者数!K60</f>
        <v>0.96473551637279598</v>
      </c>
    </row>
    <row r="62" spans="2:22" ht="19.5" customHeight="1" x14ac:dyDescent="0.15">
      <c r="B62" s="125" t="s">
        <v>160</v>
      </c>
      <c r="C62" s="122" t="s">
        <v>167</v>
      </c>
      <c r="D62" s="130">
        <f>SUM(D63:D67)</f>
        <v>1870</v>
      </c>
      <c r="E62" s="130">
        <f t="shared" ref="E62:K62" si="18">SUM(E63:E67)</f>
        <v>3306</v>
      </c>
      <c r="F62" s="130">
        <f t="shared" si="18"/>
        <v>3926</v>
      </c>
      <c r="G62" s="130">
        <f t="shared" si="18"/>
        <v>8611</v>
      </c>
      <c r="H62" s="130">
        <f t="shared" si="18"/>
        <v>8247</v>
      </c>
      <c r="I62" s="130">
        <f t="shared" si="18"/>
        <v>9293</v>
      </c>
      <c r="J62" s="130">
        <f t="shared" si="18"/>
        <v>15681</v>
      </c>
      <c r="K62" s="144">
        <f t="shared" si="18"/>
        <v>50934</v>
      </c>
      <c r="M62" s="125" t="s">
        <v>160</v>
      </c>
      <c r="N62" s="114" t="s">
        <v>167</v>
      </c>
      <c r="O62" s="103"/>
      <c r="P62" s="103"/>
      <c r="Q62" s="103">
        <f>F62/要介護認定者数!F61</f>
        <v>2.3537170263788969</v>
      </c>
      <c r="R62" s="103">
        <f>G62/要介護認定者数!G61</f>
        <v>5.2538133007931664</v>
      </c>
      <c r="S62" s="103">
        <f>H62/要介護認定者数!H61</f>
        <v>7.1900610287707059</v>
      </c>
      <c r="T62" s="103">
        <f>I62/要介護認定者数!I61</f>
        <v>9.2284011916583921</v>
      </c>
      <c r="U62" s="103">
        <f>J62/要介護認定者数!J61</f>
        <v>18.086505190311417</v>
      </c>
      <c r="V62" s="104">
        <f>K62/要介護認定者数!K61</f>
        <v>6.329563812600969</v>
      </c>
    </row>
    <row r="63" spans="2:22" ht="19.5" customHeight="1" x14ac:dyDescent="0.15">
      <c r="B63" s="125" t="s">
        <v>162</v>
      </c>
      <c r="C63" s="121" t="s">
        <v>10</v>
      </c>
      <c r="D63" s="96">
        <v>589</v>
      </c>
      <c r="E63" s="96">
        <v>1396</v>
      </c>
      <c r="F63" s="96">
        <v>1708</v>
      </c>
      <c r="G63" s="96">
        <v>2295</v>
      </c>
      <c r="H63" s="96">
        <v>2910</v>
      </c>
      <c r="I63" s="96">
        <v>2741</v>
      </c>
      <c r="J63" s="96">
        <v>6657</v>
      </c>
      <c r="K63" s="107">
        <f t="shared" si="17"/>
        <v>18296</v>
      </c>
      <c r="M63" s="83" t="s">
        <v>162</v>
      </c>
      <c r="N63" s="113" t="s">
        <v>10</v>
      </c>
      <c r="O63" s="103"/>
      <c r="P63" s="103"/>
      <c r="Q63" s="103">
        <f>F63/要介護認定者数!F62</f>
        <v>2.572289156626506</v>
      </c>
      <c r="R63" s="103">
        <f>G63/要介護認定者数!G62</f>
        <v>4.1803278688524594</v>
      </c>
      <c r="S63" s="103">
        <f>H63/要介護認定者数!H62</f>
        <v>7.7393617021276597</v>
      </c>
      <c r="T63" s="103">
        <f>I63/要介護認定者数!I62</f>
        <v>7.9680232558139537</v>
      </c>
      <c r="U63" s="103">
        <f>J63/要介護認定者数!J62</f>
        <v>19.239884393063583</v>
      </c>
      <c r="V63" s="104">
        <f>K63/要介護認定者数!K62</f>
        <v>6.176907494935854</v>
      </c>
    </row>
    <row r="64" spans="2:22" ht="19.5" customHeight="1" x14ac:dyDescent="0.15">
      <c r="B64" s="125" t="s">
        <v>162</v>
      </c>
      <c r="C64" s="121" t="s">
        <v>11</v>
      </c>
      <c r="D64" s="96">
        <v>364</v>
      </c>
      <c r="E64" s="96">
        <v>708</v>
      </c>
      <c r="F64" s="96">
        <v>838</v>
      </c>
      <c r="G64" s="96">
        <v>3539</v>
      </c>
      <c r="H64" s="96">
        <v>2515</v>
      </c>
      <c r="I64" s="96">
        <v>2924</v>
      </c>
      <c r="J64" s="96">
        <v>5389</v>
      </c>
      <c r="K64" s="107">
        <f t="shared" si="17"/>
        <v>16277</v>
      </c>
      <c r="M64" s="83" t="s">
        <v>162</v>
      </c>
      <c r="N64" s="113" t="s">
        <v>11</v>
      </c>
      <c r="O64" s="103"/>
      <c r="P64" s="103"/>
      <c r="Q64" s="103">
        <f>F64/要介護認定者数!F63</f>
        <v>1.8336980306345734</v>
      </c>
      <c r="R64" s="103">
        <f>G64/要介護認定者数!G63</f>
        <v>7.9172259507829974</v>
      </c>
      <c r="S64" s="103">
        <f>H64/要介護認定者数!H63</f>
        <v>7.7147239263803682</v>
      </c>
      <c r="T64" s="103">
        <f>I64/要介護認定者数!I63</f>
        <v>11.075757575757576</v>
      </c>
      <c r="U64" s="103">
        <f>J64/要介護認定者数!J63</f>
        <v>21.995918367346938</v>
      </c>
      <c r="V64" s="104">
        <f>K64/要介護認定者数!K63</f>
        <v>7.164172535211268</v>
      </c>
    </row>
    <row r="65" spans="2:22" ht="19.5" customHeight="1" x14ac:dyDescent="0.15">
      <c r="B65" s="125" t="s">
        <v>162</v>
      </c>
      <c r="C65" s="121" t="s">
        <v>12</v>
      </c>
      <c r="D65" s="96">
        <v>506</v>
      </c>
      <c r="E65" s="96">
        <v>627</v>
      </c>
      <c r="F65" s="96">
        <v>668</v>
      </c>
      <c r="G65" s="96">
        <v>736</v>
      </c>
      <c r="H65" s="96">
        <v>1069</v>
      </c>
      <c r="I65" s="96">
        <v>1597</v>
      </c>
      <c r="J65" s="96">
        <v>797</v>
      </c>
      <c r="K65" s="107">
        <f t="shared" si="17"/>
        <v>6000</v>
      </c>
      <c r="M65" s="83" t="s">
        <v>162</v>
      </c>
      <c r="N65" s="113" t="s">
        <v>12</v>
      </c>
      <c r="O65" s="103"/>
      <c r="P65" s="103"/>
      <c r="Q65" s="103">
        <f>F65/要介護認定者数!F64</f>
        <v>3.4081632653061225</v>
      </c>
      <c r="R65" s="103">
        <f>G65/要介護認定者数!G64</f>
        <v>3.9358288770053478</v>
      </c>
      <c r="S65" s="103">
        <f>H65/要介護認定者数!H64</f>
        <v>7.9776119402985071</v>
      </c>
      <c r="T65" s="103">
        <f>I65/要介護認定者数!I64</f>
        <v>12.879032258064516</v>
      </c>
      <c r="U65" s="103">
        <f>J65/要介護認定者数!J64</f>
        <v>8.216494845360824</v>
      </c>
      <c r="V65" s="104">
        <f>K65/要介護認定者数!K64</f>
        <v>6.5005417118093174</v>
      </c>
    </row>
    <row r="66" spans="2:22" ht="19.5" customHeight="1" x14ac:dyDescent="0.15">
      <c r="B66" s="125" t="s">
        <v>162</v>
      </c>
      <c r="C66" s="121" t="s">
        <v>13</v>
      </c>
      <c r="D66" s="96">
        <v>92</v>
      </c>
      <c r="E66" s="96">
        <v>193</v>
      </c>
      <c r="F66" s="96">
        <v>374</v>
      </c>
      <c r="G66" s="96">
        <v>932</v>
      </c>
      <c r="H66" s="96">
        <v>633</v>
      </c>
      <c r="I66" s="96">
        <v>902</v>
      </c>
      <c r="J66" s="96">
        <v>1392</v>
      </c>
      <c r="K66" s="107">
        <f t="shared" si="17"/>
        <v>4518</v>
      </c>
      <c r="M66" s="83" t="s">
        <v>162</v>
      </c>
      <c r="N66" s="113" t="s">
        <v>13</v>
      </c>
      <c r="O66" s="103"/>
      <c r="P66" s="103"/>
      <c r="Q66" s="103">
        <f>F66/要介護認定者数!F65</f>
        <v>2.579310344827586</v>
      </c>
      <c r="R66" s="103">
        <f>G66/要介護認定者数!G65</f>
        <v>4.0172413793103452</v>
      </c>
      <c r="S66" s="103">
        <f>H66/要介護認定者数!H65</f>
        <v>3.9811320754716979</v>
      </c>
      <c r="T66" s="103">
        <f>I66/要介護認定者数!I65</f>
        <v>7.274193548387097</v>
      </c>
      <c r="U66" s="103">
        <f>J66/要介護認定者数!J65</f>
        <v>14.96774193548387</v>
      </c>
      <c r="V66" s="104">
        <f>K66/要介護認定者数!K65</f>
        <v>5.1457858769931661</v>
      </c>
    </row>
    <row r="67" spans="2:22" ht="19.5" customHeight="1" x14ac:dyDescent="0.15">
      <c r="B67" s="125" t="s">
        <v>162</v>
      </c>
      <c r="C67" s="121" t="s">
        <v>14</v>
      </c>
      <c r="D67" s="96">
        <v>319</v>
      </c>
      <c r="E67" s="96">
        <v>382</v>
      </c>
      <c r="F67" s="96">
        <v>338</v>
      </c>
      <c r="G67" s="96">
        <v>1109</v>
      </c>
      <c r="H67" s="96">
        <v>1120</v>
      </c>
      <c r="I67" s="96">
        <v>1129</v>
      </c>
      <c r="J67" s="96">
        <v>1446</v>
      </c>
      <c r="K67" s="107">
        <f t="shared" si="17"/>
        <v>5843</v>
      </c>
      <c r="M67" s="83" t="s">
        <v>162</v>
      </c>
      <c r="N67" s="113" t="s">
        <v>14</v>
      </c>
      <c r="O67" s="103"/>
      <c r="P67" s="103"/>
      <c r="Q67" s="103">
        <f>F67/要介護認定者数!F66</f>
        <v>1.6407766990291262</v>
      </c>
      <c r="R67" s="103">
        <f>G67/要介護認定者数!G66</f>
        <v>4.9508928571428568</v>
      </c>
      <c r="S67" s="103">
        <f>H67/要介護認定者数!H66</f>
        <v>7.3684210526315788</v>
      </c>
      <c r="T67" s="103">
        <f>I67/要介護認定者数!I66</f>
        <v>7.4768211920529799</v>
      </c>
      <c r="U67" s="103">
        <f>J67/要介護認定者数!J66</f>
        <v>16.813953488372093</v>
      </c>
      <c r="V67" s="104">
        <f>K67/要介護認定者数!K66</f>
        <v>5.7737154150197627</v>
      </c>
    </row>
    <row r="68" spans="2:22" ht="19.5" customHeight="1" x14ac:dyDescent="0.15">
      <c r="B68" s="125" t="s">
        <v>160</v>
      </c>
      <c r="C68" s="122" t="s">
        <v>168</v>
      </c>
      <c r="D68" s="130">
        <f>SUM(D69:D72)</f>
        <v>783</v>
      </c>
      <c r="E68" s="130">
        <f t="shared" ref="E68:K68" si="19">SUM(E69:E72)</f>
        <v>3325</v>
      </c>
      <c r="F68" s="130">
        <f t="shared" si="19"/>
        <v>5704</v>
      </c>
      <c r="G68" s="130">
        <f t="shared" si="19"/>
        <v>8865</v>
      </c>
      <c r="H68" s="130">
        <f t="shared" si="19"/>
        <v>7288</v>
      </c>
      <c r="I68" s="130">
        <f t="shared" si="19"/>
        <v>5545</v>
      </c>
      <c r="J68" s="130">
        <f t="shared" si="19"/>
        <v>7597</v>
      </c>
      <c r="K68" s="144">
        <f t="shared" si="19"/>
        <v>39107</v>
      </c>
      <c r="M68" s="125" t="s">
        <v>160</v>
      </c>
      <c r="N68" s="114" t="s">
        <v>168</v>
      </c>
      <c r="O68" s="103"/>
      <c r="P68" s="103"/>
      <c r="Q68" s="103">
        <f>F68/要介護認定者数!F67</f>
        <v>3.9202749140893469</v>
      </c>
      <c r="R68" s="103">
        <f>G68/要介護認定者数!G67</f>
        <v>5.9178905206942591</v>
      </c>
      <c r="S68" s="103">
        <f>H68/要介護認定者数!H67</f>
        <v>6.5539568345323742</v>
      </c>
      <c r="T68" s="103">
        <f>I68/要介護認定者数!I67</f>
        <v>5.7820646506777891</v>
      </c>
      <c r="U68" s="103">
        <f>J68/要介護認定者数!J67</f>
        <v>11.074344023323615</v>
      </c>
      <c r="V68" s="104">
        <f>K68/要介護認定者数!K67</f>
        <v>5.0808107054696636</v>
      </c>
    </row>
    <row r="69" spans="2:22" ht="19.5" customHeight="1" x14ac:dyDescent="0.15">
      <c r="B69" s="125" t="s">
        <v>162</v>
      </c>
      <c r="C69" s="121" t="s">
        <v>15</v>
      </c>
      <c r="D69" s="96">
        <v>583</v>
      </c>
      <c r="E69" s="96">
        <v>1319</v>
      </c>
      <c r="F69" s="96">
        <v>3192</v>
      </c>
      <c r="G69" s="96">
        <v>3158</v>
      </c>
      <c r="H69" s="96">
        <v>2971</v>
      </c>
      <c r="I69" s="96">
        <v>2252</v>
      </c>
      <c r="J69" s="96">
        <v>4097</v>
      </c>
      <c r="K69" s="107">
        <f t="shared" si="17"/>
        <v>17572</v>
      </c>
      <c r="M69" s="83" t="s">
        <v>162</v>
      </c>
      <c r="N69" s="113" t="s">
        <v>15</v>
      </c>
      <c r="O69" s="103"/>
      <c r="P69" s="103"/>
      <c r="Q69" s="103">
        <f>F69/要介護認定者数!F68</f>
        <v>5.3467336683417086</v>
      </c>
      <c r="R69" s="103">
        <f>G69/要介護認定者数!G68</f>
        <v>6.1083172147001932</v>
      </c>
      <c r="S69" s="103">
        <f>H69/要介護認定者数!H68</f>
        <v>8.1174863387978142</v>
      </c>
      <c r="T69" s="103">
        <f>I69/要介護認定者数!I68</f>
        <v>6.361581920903955</v>
      </c>
      <c r="U69" s="103">
        <f>J69/要介護認定者数!J68</f>
        <v>17</v>
      </c>
      <c r="V69" s="104">
        <f>K69/要介護認定者数!K68</f>
        <v>5.8966442953020133</v>
      </c>
    </row>
    <row r="70" spans="2:22" ht="19.5" customHeight="1" x14ac:dyDescent="0.15">
      <c r="B70" s="125" t="s">
        <v>162</v>
      </c>
      <c r="C70" s="121" t="s">
        <v>16</v>
      </c>
      <c r="D70" s="96">
        <v>57</v>
      </c>
      <c r="E70" s="96">
        <v>338</v>
      </c>
      <c r="F70" s="96">
        <v>656</v>
      </c>
      <c r="G70" s="96">
        <v>925</v>
      </c>
      <c r="H70" s="96">
        <v>1073</v>
      </c>
      <c r="I70" s="96">
        <v>595</v>
      </c>
      <c r="J70" s="96">
        <v>1036</v>
      </c>
      <c r="K70" s="107">
        <f t="shared" si="17"/>
        <v>4680</v>
      </c>
      <c r="M70" s="83" t="s">
        <v>162</v>
      </c>
      <c r="N70" s="113" t="s">
        <v>16</v>
      </c>
      <c r="O70" s="103"/>
      <c r="P70" s="103"/>
      <c r="Q70" s="103">
        <f>F70/要介護認定者数!F69</f>
        <v>1.8689458689458689</v>
      </c>
      <c r="R70" s="103">
        <f>G70/要介護認定者数!G69</f>
        <v>2.318295739348371</v>
      </c>
      <c r="S70" s="103">
        <f>H70/要介護認定者数!H69</f>
        <v>3.4612903225806453</v>
      </c>
      <c r="T70" s="103">
        <f>I70/要介護認定者数!I69</f>
        <v>2.4485596707818931</v>
      </c>
      <c r="U70" s="103">
        <f>J70/要介護認定者数!J69</f>
        <v>6.3950617283950617</v>
      </c>
      <c r="V70" s="104">
        <f>K70/要介護認定者数!K69</f>
        <v>2.4286455630513752</v>
      </c>
    </row>
    <row r="71" spans="2:22" ht="19.5" customHeight="1" x14ac:dyDescent="0.15">
      <c r="B71" s="125" t="s">
        <v>162</v>
      </c>
      <c r="C71" s="121" t="s">
        <v>17</v>
      </c>
      <c r="D71" s="96">
        <v>67</v>
      </c>
      <c r="E71" s="96">
        <v>1110</v>
      </c>
      <c r="F71" s="96">
        <v>788</v>
      </c>
      <c r="G71" s="96">
        <v>1931</v>
      </c>
      <c r="H71" s="96">
        <v>1658</v>
      </c>
      <c r="I71" s="96">
        <v>624</v>
      </c>
      <c r="J71" s="96">
        <v>1246</v>
      </c>
      <c r="K71" s="107">
        <f t="shared" si="17"/>
        <v>7424</v>
      </c>
      <c r="M71" s="83" t="s">
        <v>162</v>
      </c>
      <c r="N71" s="113" t="s">
        <v>17</v>
      </c>
      <c r="O71" s="103"/>
      <c r="P71" s="103"/>
      <c r="Q71" s="103">
        <f>F71/要介護認定者数!F70</f>
        <v>2.3040935672514622</v>
      </c>
      <c r="R71" s="103">
        <f>G71/要介護認定者数!G70</f>
        <v>4.9386189258312019</v>
      </c>
      <c r="S71" s="103">
        <f>H71/要介護認定者数!H70</f>
        <v>5.6975945017182132</v>
      </c>
      <c r="T71" s="103">
        <f>I71/要介護認定者数!I70</f>
        <v>2.7012987012987013</v>
      </c>
      <c r="U71" s="103">
        <f>J71/要介護認定者数!J70</f>
        <v>7.4610778443113777</v>
      </c>
      <c r="V71" s="104">
        <f>K71/要介護認定者数!K70</f>
        <v>3.8950682056663171</v>
      </c>
    </row>
    <row r="72" spans="2:22" ht="19.5" customHeight="1" x14ac:dyDescent="0.15">
      <c r="B72" s="125" t="s">
        <v>162</v>
      </c>
      <c r="C72" s="121" t="s">
        <v>18</v>
      </c>
      <c r="D72" s="96">
        <v>76</v>
      </c>
      <c r="E72" s="96">
        <v>558</v>
      </c>
      <c r="F72" s="96">
        <v>1068</v>
      </c>
      <c r="G72" s="96">
        <v>2851</v>
      </c>
      <c r="H72" s="96">
        <v>1586</v>
      </c>
      <c r="I72" s="96">
        <v>2074</v>
      </c>
      <c r="J72" s="96">
        <v>1218</v>
      </c>
      <c r="K72" s="107">
        <f t="shared" si="17"/>
        <v>9431</v>
      </c>
      <c r="M72" s="83" t="s">
        <v>162</v>
      </c>
      <c r="N72" s="113" t="s">
        <v>18</v>
      </c>
      <c r="O72" s="103"/>
      <c r="P72" s="103"/>
      <c r="Q72" s="103">
        <f>F72/要介護認定者数!F71</f>
        <v>6.4727272727272727</v>
      </c>
      <c r="R72" s="103">
        <f>G72/要介護認定者数!G71</f>
        <v>14.926701570680628</v>
      </c>
      <c r="S72" s="103">
        <f>H72/要介護認定者数!H71</f>
        <v>10.937931034482759</v>
      </c>
      <c r="T72" s="103">
        <f>I72/要介護認定者数!I71</f>
        <v>15.83206106870229</v>
      </c>
      <c r="U72" s="103">
        <f>J72/要介護認定者数!J71</f>
        <v>10.5</v>
      </c>
      <c r="V72" s="104">
        <f>K72/要介護認定者数!K71</f>
        <v>10.668552036199095</v>
      </c>
    </row>
    <row r="73" spans="2:22" ht="19.5" customHeight="1" x14ac:dyDescent="0.15">
      <c r="B73" s="125" t="s">
        <v>160</v>
      </c>
      <c r="C73" s="122" t="s">
        <v>169</v>
      </c>
      <c r="D73" s="130">
        <f>SUM(D74:D77)</f>
        <v>259</v>
      </c>
      <c r="E73" s="130">
        <f t="shared" ref="E73:K73" si="20">SUM(E74:E77)</f>
        <v>453</v>
      </c>
      <c r="F73" s="130">
        <f t="shared" si="20"/>
        <v>982</v>
      </c>
      <c r="G73" s="130">
        <f t="shared" si="20"/>
        <v>1284</v>
      </c>
      <c r="H73" s="130">
        <f t="shared" si="20"/>
        <v>785</v>
      </c>
      <c r="I73" s="130">
        <f t="shared" si="20"/>
        <v>1644</v>
      </c>
      <c r="J73" s="130">
        <f t="shared" si="20"/>
        <v>3135</v>
      </c>
      <c r="K73" s="144">
        <f t="shared" si="20"/>
        <v>8542</v>
      </c>
      <c r="M73" s="125" t="s">
        <v>160</v>
      </c>
      <c r="N73" s="114" t="s">
        <v>169</v>
      </c>
      <c r="O73" s="103"/>
      <c r="P73" s="103"/>
      <c r="Q73" s="103">
        <f>F73/要介護認定者数!F72</f>
        <v>1.4901365705614567</v>
      </c>
      <c r="R73" s="103">
        <f>G73/要介護認定者数!G72</f>
        <v>1.8448275862068966</v>
      </c>
      <c r="S73" s="103">
        <f>H73/要介護認定者数!H72</f>
        <v>1.4645522388059702</v>
      </c>
      <c r="T73" s="103">
        <f>I73/要介護認定者数!I72</f>
        <v>3.7194570135746607</v>
      </c>
      <c r="U73" s="103">
        <f>J73/要介護認定者数!J72</f>
        <v>9.1133720930232567</v>
      </c>
      <c r="V73" s="104">
        <f>K73/要介護認定者数!K72</f>
        <v>2.5544258373205744</v>
      </c>
    </row>
    <row r="74" spans="2:22" ht="19.5" customHeight="1" x14ac:dyDescent="0.15">
      <c r="B74" s="125" t="s">
        <v>162</v>
      </c>
      <c r="C74" s="121" t="s">
        <v>19</v>
      </c>
      <c r="D74" s="96">
        <v>82</v>
      </c>
      <c r="E74" s="96">
        <v>37</v>
      </c>
      <c r="F74" s="96">
        <v>112</v>
      </c>
      <c r="G74" s="96">
        <v>205</v>
      </c>
      <c r="H74" s="96">
        <v>179</v>
      </c>
      <c r="I74" s="96">
        <v>367</v>
      </c>
      <c r="J74" s="96">
        <v>533</v>
      </c>
      <c r="K74" s="107">
        <f t="shared" si="17"/>
        <v>1515</v>
      </c>
      <c r="M74" s="83" t="s">
        <v>162</v>
      </c>
      <c r="N74" s="113" t="s">
        <v>19</v>
      </c>
      <c r="O74" s="103"/>
      <c r="P74" s="103"/>
      <c r="Q74" s="103">
        <f>F74/要介護認定者数!F73</f>
        <v>0.5490196078431373</v>
      </c>
      <c r="R74" s="103">
        <f>G74/要介護認定者数!G73</f>
        <v>0.91111111111111109</v>
      </c>
      <c r="S74" s="103">
        <f>H74/要介護認定者数!H73</f>
        <v>0.88177339901477836</v>
      </c>
      <c r="T74" s="103">
        <f>I74/要介護認定者数!I73</f>
        <v>2.1845238095238093</v>
      </c>
      <c r="U74" s="103">
        <f>J74/要介護認定者数!J73</f>
        <v>4.801801801801802</v>
      </c>
      <c r="V74" s="104">
        <f>K74/要介護認定者数!K73</f>
        <v>1.338339222614841</v>
      </c>
    </row>
    <row r="75" spans="2:22" ht="19.5" customHeight="1" x14ac:dyDescent="0.15">
      <c r="B75" s="125" t="s">
        <v>162</v>
      </c>
      <c r="C75" s="121" t="s">
        <v>20</v>
      </c>
      <c r="D75" s="96">
        <v>127</v>
      </c>
      <c r="E75" s="96">
        <v>47</v>
      </c>
      <c r="F75" s="96">
        <v>147</v>
      </c>
      <c r="G75" s="96">
        <v>385</v>
      </c>
      <c r="H75" s="96">
        <v>201</v>
      </c>
      <c r="I75" s="96">
        <v>293</v>
      </c>
      <c r="J75" s="96">
        <v>681</v>
      </c>
      <c r="K75" s="107">
        <f t="shared" si="17"/>
        <v>1881</v>
      </c>
      <c r="M75" s="83" t="s">
        <v>162</v>
      </c>
      <c r="N75" s="113" t="s">
        <v>20</v>
      </c>
      <c r="O75" s="103"/>
      <c r="P75" s="103"/>
      <c r="Q75" s="103">
        <f>F75/要介護認定者数!F74</f>
        <v>1.3867924528301887</v>
      </c>
      <c r="R75" s="103">
        <f>G75/要介護認定者数!G74</f>
        <v>3.1048387096774195</v>
      </c>
      <c r="S75" s="103">
        <f>H75/要介護認定者数!H74</f>
        <v>2.2333333333333334</v>
      </c>
      <c r="T75" s="103">
        <f>I75/要介護認定者数!I74</f>
        <v>3.617283950617284</v>
      </c>
      <c r="U75" s="103">
        <f>J75/要介護認定者数!J74</f>
        <v>13.897959183673469</v>
      </c>
      <c r="V75" s="104">
        <f>K75/要介護認定者数!K74</f>
        <v>3.451376146788991</v>
      </c>
    </row>
    <row r="76" spans="2:22" ht="19.5" customHeight="1" x14ac:dyDescent="0.15">
      <c r="B76" s="125" t="s">
        <v>162</v>
      </c>
      <c r="C76" s="121" t="s">
        <v>114</v>
      </c>
      <c r="D76" s="96">
        <v>1</v>
      </c>
      <c r="E76" s="96">
        <v>339</v>
      </c>
      <c r="F76" s="96">
        <v>683</v>
      </c>
      <c r="G76" s="96">
        <v>658</v>
      </c>
      <c r="H76" s="96">
        <v>384</v>
      </c>
      <c r="I76" s="96">
        <v>768</v>
      </c>
      <c r="J76" s="96">
        <v>1739</v>
      </c>
      <c r="K76" s="107">
        <f t="shared" si="17"/>
        <v>4572</v>
      </c>
      <c r="M76" s="83" t="s">
        <v>162</v>
      </c>
      <c r="N76" s="113" t="s">
        <v>114</v>
      </c>
      <c r="O76" s="103"/>
      <c r="P76" s="103"/>
      <c r="Q76" s="103">
        <f>F76/要介護認定者数!F75</f>
        <v>2.3633217993079585</v>
      </c>
      <c r="R76" s="103">
        <f>G76/要介護認定者数!G75</f>
        <v>2.2457337883959045</v>
      </c>
      <c r="S76" s="103">
        <f>H76/要介護認定者数!H75</f>
        <v>2.0534759358288772</v>
      </c>
      <c r="T76" s="103">
        <f>I76/要介護認定者数!I75</f>
        <v>4.8917197452229297</v>
      </c>
      <c r="U76" s="103">
        <f>J76/要介護認定者数!J75</f>
        <v>11.829931972789115</v>
      </c>
      <c r="V76" s="104">
        <f>K76/要介護認定者数!K75</f>
        <v>3.374169741697417</v>
      </c>
    </row>
    <row r="77" spans="2:22" ht="19.5" customHeight="1" x14ac:dyDescent="0.15">
      <c r="B77" s="125" t="s">
        <v>162</v>
      </c>
      <c r="C77" s="121" t="s">
        <v>22</v>
      </c>
      <c r="D77" s="96">
        <v>49</v>
      </c>
      <c r="E77" s="96">
        <v>30</v>
      </c>
      <c r="F77" s="96">
        <v>40</v>
      </c>
      <c r="G77" s="96">
        <v>36</v>
      </c>
      <c r="H77" s="96">
        <v>21</v>
      </c>
      <c r="I77" s="96">
        <v>216</v>
      </c>
      <c r="J77" s="96">
        <v>182</v>
      </c>
      <c r="K77" s="107">
        <f t="shared" si="17"/>
        <v>574</v>
      </c>
      <c r="M77" s="83" t="s">
        <v>162</v>
      </c>
      <c r="N77" s="113" t="s">
        <v>22</v>
      </c>
      <c r="O77" s="103"/>
      <c r="P77" s="103"/>
      <c r="Q77" s="103">
        <f>F77/要介護認定者数!F76</f>
        <v>0.66666666666666663</v>
      </c>
      <c r="R77" s="103">
        <f>G77/要介護認定者数!G76</f>
        <v>0.66666666666666663</v>
      </c>
      <c r="S77" s="103">
        <f>H77/要介護認定者数!H76</f>
        <v>0.375</v>
      </c>
      <c r="T77" s="103">
        <f>I77/要介護認定者数!I76</f>
        <v>6</v>
      </c>
      <c r="U77" s="103">
        <f>J77/要介護認定者数!J76</f>
        <v>4.9189189189189193</v>
      </c>
      <c r="V77" s="104">
        <f>K77/要介護認定者数!K76</f>
        <v>1.8397435897435896</v>
      </c>
    </row>
    <row r="78" spans="2:22" ht="19.5" customHeight="1" x14ac:dyDescent="0.15">
      <c r="B78" s="125" t="s">
        <v>160</v>
      </c>
      <c r="C78" s="122" t="s">
        <v>170</v>
      </c>
      <c r="D78" s="130">
        <f>SUM(D79:D83)</f>
        <v>2415</v>
      </c>
      <c r="E78" s="130">
        <f t="shared" ref="E78:K78" si="21">SUM(E79:E83)</f>
        <v>4317</v>
      </c>
      <c r="F78" s="130">
        <f t="shared" si="21"/>
        <v>11857</v>
      </c>
      <c r="G78" s="130">
        <f t="shared" si="21"/>
        <v>10636</v>
      </c>
      <c r="H78" s="130">
        <f t="shared" si="21"/>
        <v>8925</v>
      </c>
      <c r="I78" s="130">
        <f t="shared" si="21"/>
        <v>17519</v>
      </c>
      <c r="J78" s="130">
        <f t="shared" si="21"/>
        <v>14347</v>
      </c>
      <c r="K78" s="144">
        <f t="shared" si="21"/>
        <v>70016</v>
      </c>
      <c r="M78" s="125" t="s">
        <v>160</v>
      </c>
      <c r="N78" s="114" t="s">
        <v>170</v>
      </c>
      <c r="O78" s="103"/>
      <c r="P78" s="103"/>
      <c r="Q78" s="103">
        <f>F78/要介護認定者数!F77</f>
        <v>4.2589798850574709</v>
      </c>
      <c r="R78" s="103">
        <f>G78/要介護認定者数!G77</f>
        <v>5.286282306163022</v>
      </c>
      <c r="S78" s="103">
        <f>H78/要介護認定者数!H77</f>
        <v>5.452046426389737</v>
      </c>
      <c r="T78" s="103">
        <f>I78/要介護認定者数!I77</f>
        <v>10.120739456961294</v>
      </c>
      <c r="U78" s="103">
        <f>J78/要介護認定者数!J77</f>
        <v>11.551529790660226</v>
      </c>
      <c r="V78" s="104">
        <f>K78/要介護認定者数!K77</f>
        <v>5.8945950496716621</v>
      </c>
    </row>
    <row r="79" spans="2:22" ht="19.5" customHeight="1" x14ac:dyDescent="0.15">
      <c r="B79" s="125" t="s">
        <v>162</v>
      </c>
      <c r="C79" s="121" t="s">
        <v>23</v>
      </c>
      <c r="D79" s="96">
        <v>1096</v>
      </c>
      <c r="E79" s="96">
        <v>2274</v>
      </c>
      <c r="F79" s="96">
        <v>8514</v>
      </c>
      <c r="G79" s="96">
        <v>7058</v>
      </c>
      <c r="H79" s="96">
        <v>5382</v>
      </c>
      <c r="I79" s="96">
        <v>10899</v>
      </c>
      <c r="J79" s="96">
        <v>7890</v>
      </c>
      <c r="K79" s="107">
        <f t="shared" si="17"/>
        <v>43113</v>
      </c>
      <c r="M79" s="83" t="s">
        <v>162</v>
      </c>
      <c r="N79" s="113" t="s">
        <v>23</v>
      </c>
      <c r="O79" s="103"/>
      <c r="P79" s="103"/>
      <c r="Q79" s="103">
        <f>F79/要介護認定者数!F78</f>
        <v>4.3841400617919675</v>
      </c>
      <c r="R79" s="103">
        <f>G79/要介護認定者数!G78</f>
        <v>6.1480836236933794</v>
      </c>
      <c r="S79" s="103">
        <f>H79/要介護認定者数!H78</f>
        <v>5.768488745980707</v>
      </c>
      <c r="T79" s="103">
        <f>I79/要介護認定者数!I78</f>
        <v>10.38</v>
      </c>
      <c r="U79" s="103">
        <f>J79/要介護認定者数!J78</f>
        <v>10.590604026845638</v>
      </c>
      <c r="V79" s="104">
        <f>K79/要介護認定者数!K78</f>
        <v>5.7745780873292256</v>
      </c>
    </row>
    <row r="80" spans="2:22" ht="19.5" customHeight="1" x14ac:dyDescent="0.15">
      <c r="B80" s="125" t="s">
        <v>162</v>
      </c>
      <c r="C80" s="121" t="s">
        <v>24</v>
      </c>
      <c r="D80" s="96">
        <v>0</v>
      </c>
      <c r="E80" s="96">
        <v>16</v>
      </c>
      <c r="F80" s="96">
        <v>324</v>
      </c>
      <c r="G80" s="96">
        <v>11</v>
      </c>
      <c r="H80" s="96">
        <v>115</v>
      </c>
      <c r="I80" s="96">
        <v>276</v>
      </c>
      <c r="J80" s="96">
        <v>260</v>
      </c>
      <c r="K80" s="107">
        <f t="shared" si="17"/>
        <v>1002</v>
      </c>
      <c r="M80" s="83" t="s">
        <v>162</v>
      </c>
      <c r="N80" s="113" t="s">
        <v>24</v>
      </c>
      <c r="O80" s="103"/>
      <c r="P80" s="103"/>
      <c r="Q80" s="103">
        <f>F80/要介護認定者数!F79</f>
        <v>3.6</v>
      </c>
      <c r="R80" s="103">
        <f>G80/要介護認定者数!G79</f>
        <v>0.1134020618556701</v>
      </c>
      <c r="S80" s="103">
        <f>H80/要介護認定者数!H79</f>
        <v>1.4935064935064934</v>
      </c>
      <c r="T80" s="103">
        <f>I80/要介護認定者数!I79</f>
        <v>4.5245901639344259</v>
      </c>
      <c r="U80" s="103">
        <f>J80/要介護認定者数!J79</f>
        <v>5</v>
      </c>
      <c r="V80" s="104">
        <f>K80/要介護認定者数!K79</f>
        <v>2.352112676056338</v>
      </c>
    </row>
    <row r="81" spans="2:24" ht="19.5" customHeight="1" x14ac:dyDescent="0.15">
      <c r="B81" s="125" t="s">
        <v>162</v>
      </c>
      <c r="C81" s="121" t="s">
        <v>25</v>
      </c>
      <c r="D81" s="96">
        <v>21</v>
      </c>
      <c r="E81" s="96">
        <v>136</v>
      </c>
      <c r="F81" s="96">
        <v>795</v>
      </c>
      <c r="G81" s="96">
        <v>1237</v>
      </c>
      <c r="H81" s="96">
        <v>913</v>
      </c>
      <c r="I81" s="96">
        <v>1510</v>
      </c>
      <c r="J81" s="96">
        <v>1485</v>
      </c>
      <c r="K81" s="107">
        <f t="shared" si="17"/>
        <v>6097</v>
      </c>
      <c r="M81" s="83" t="s">
        <v>162</v>
      </c>
      <c r="N81" s="113" t="s">
        <v>25</v>
      </c>
      <c r="O81" s="103"/>
      <c r="P81" s="103"/>
      <c r="Q81" s="103">
        <f>F81/要介護認定者数!F80</f>
        <v>2.8700361010830324</v>
      </c>
      <c r="R81" s="103">
        <f>G81/要介護認定者数!G80</f>
        <v>2.9105882352941177</v>
      </c>
      <c r="S81" s="103">
        <f>H81/要介護認定者数!H80</f>
        <v>2.7835365853658538</v>
      </c>
      <c r="T81" s="103">
        <f>I81/要介護認定者数!I80</f>
        <v>6.04</v>
      </c>
      <c r="U81" s="103">
        <f>J81/要介護認定者数!J80</f>
        <v>7.734375</v>
      </c>
      <c r="V81" s="104">
        <f>K81/要介護認定者数!K80</f>
        <v>3.7728960396039604</v>
      </c>
    </row>
    <row r="82" spans="2:24" ht="19.5" customHeight="1" x14ac:dyDescent="0.15">
      <c r="B82" s="125" t="s">
        <v>162</v>
      </c>
      <c r="C82" s="121" t="s">
        <v>26</v>
      </c>
      <c r="D82" s="96">
        <v>344</v>
      </c>
      <c r="E82" s="96">
        <v>827</v>
      </c>
      <c r="F82" s="96">
        <v>1252</v>
      </c>
      <c r="G82" s="96">
        <v>1090</v>
      </c>
      <c r="H82" s="96">
        <v>1104</v>
      </c>
      <c r="I82" s="96">
        <v>2235</v>
      </c>
      <c r="J82" s="96">
        <v>1612</v>
      </c>
      <c r="K82" s="107">
        <f t="shared" si="17"/>
        <v>8464</v>
      </c>
      <c r="M82" s="83" t="s">
        <v>162</v>
      </c>
      <c r="N82" s="113" t="s">
        <v>26</v>
      </c>
      <c r="O82" s="103"/>
      <c r="P82" s="103"/>
      <c r="Q82" s="103">
        <f>F82/要介護認定者数!F81</f>
        <v>6.8043478260869561</v>
      </c>
      <c r="R82" s="103">
        <f>G82/要介護認定者数!G81</f>
        <v>6.2285714285714286</v>
      </c>
      <c r="S82" s="103">
        <f>H82/要介護認定者数!H81</f>
        <v>7.666666666666667</v>
      </c>
      <c r="T82" s="103">
        <f>I82/要介護認定者数!I81</f>
        <v>15.413793103448276</v>
      </c>
      <c r="U82" s="103">
        <f>J82/要介護認定者数!J81</f>
        <v>14.788990825688073</v>
      </c>
      <c r="V82" s="104">
        <f>K82/要介護認定者数!K81</f>
        <v>8.9001051524710828</v>
      </c>
    </row>
    <row r="83" spans="2:24" ht="19.5" customHeight="1" x14ac:dyDescent="0.15">
      <c r="B83" s="125" t="s">
        <v>162</v>
      </c>
      <c r="C83" s="121" t="s">
        <v>27</v>
      </c>
      <c r="D83" s="96">
        <v>954</v>
      </c>
      <c r="E83" s="96">
        <v>1064</v>
      </c>
      <c r="F83" s="96">
        <v>972</v>
      </c>
      <c r="G83" s="96">
        <v>1240</v>
      </c>
      <c r="H83" s="96">
        <v>1411</v>
      </c>
      <c r="I83" s="96">
        <v>2599</v>
      </c>
      <c r="J83" s="96">
        <v>3100</v>
      </c>
      <c r="K83" s="107">
        <f t="shared" si="17"/>
        <v>11340</v>
      </c>
      <c r="M83" s="83" t="s">
        <v>162</v>
      </c>
      <c r="N83" s="113" t="s">
        <v>27</v>
      </c>
      <c r="O83" s="103"/>
      <c r="P83" s="103"/>
      <c r="Q83" s="103">
        <f>F83/要介護認定者数!F82</f>
        <v>3.3402061855670104</v>
      </c>
      <c r="R83" s="103">
        <f>G83/要介護認定者数!G82</f>
        <v>7.4251497005988023</v>
      </c>
      <c r="S83" s="103">
        <f>H83/要介護認定者数!H82</f>
        <v>9.1032258064516132</v>
      </c>
      <c r="T83" s="103">
        <f>I83/要介護認定者数!I82</f>
        <v>11.551111111111112</v>
      </c>
      <c r="U83" s="103">
        <f>J83/要介護認定者数!J82</f>
        <v>21.527777777777779</v>
      </c>
      <c r="V83" s="104">
        <f>K83/要介護認定者数!K82</f>
        <v>7.9915433403805496</v>
      </c>
    </row>
    <row r="84" spans="2:24" ht="19.5" customHeight="1" x14ac:dyDescent="0.15">
      <c r="B84" s="125" t="s">
        <v>160</v>
      </c>
      <c r="C84" s="122" t="s">
        <v>171</v>
      </c>
      <c r="D84" s="130">
        <f>SUM(D85)</f>
        <v>504</v>
      </c>
      <c r="E84" s="130">
        <f t="shared" ref="E84:K84" si="22">SUM(E85)</f>
        <v>1143</v>
      </c>
      <c r="F84" s="130">
        <f t="shared" si="22"/>
        <v>2230</v>
      </c>
      <c r="G84" s="130">
        <f t="shared" si="22"/>
        <v>3232</v>
      </c>
      <c r="H84" s="130">
        <f t="shared" si="22"/>
        <v>1895</v>
      </c>
      <c r="I84" s="130">
        <f t="shared" si="22"/>
        <v>3358</v>
      </c>
      <c r="J84" s="130">
        <f t="shared" si="22"/>
        <v>6009</v>
      </c>
      <c r="K84" s="144">
        <f t="shared" si="22"/>
        <v>18371</v>
      </c>
      <c r="M84" s="125" t="s">
        <v>160</v>
      </c>
      <c r="N84" s="114" t="s">
        <v>171</v>
      </c>
      <c r="O84" s="103"/>
      <c r="P84" s="103"/>
      <c r="Q84" s="103">
        <f>F84/要介護認定者数!F83</f>
        <v>1.8353909465020577</v>
      </c>
      <c r="R84" s="103">
        <f>G84/要介護認定者数!G83</f>
        <v>3.2159203980099504</v>
      </c>
      <c r="S84" s="103">
        <f>H84/要介護認定者数!H83</f>
        <v>2.595890410958904</v>
      </c>
      <c r="T84" s="103">
        <f>I84/要介護認定者数!I83</f>
        <v>4.0604594921402661</v>
      </c>
      <c r="U84" s="103">
        <f>J84/要介護認定者数!J83</f>
        <v>10.048494983277592</v>
      </c>
      <c r="V84" s="104">
        <f>K84/要介護認定者数!K83</f>
        <v>3.2162114845938374</v>
      </c>
    </row>
    <row r="85" spans="2:24" ht="19.5" customHeight="1" x14ac:dyDescent="0.15">
      <c r="B85" s="125" t="s">
        <v>162</v>
      </c>
      <c r="C85" s="121" t="s">
        <v>28</v>
      </c>
      <c r="D85" s="96">
        <v>504</v>
      </c>
      <c r="E85" s="96">
        <v>1143</v>
      </c>
      <c r="F85" s="96">
        <v>2230</v>
      </c>
      <c r="G85" s="96">
        <v>3232</v>
      </c>
      <c r="H85" s="96">
        <v>1895</v>
      </c>
      <c r="I85" s="96">
        <v>3358</v>
      </c>
      <c r="J85" s="96">
        <v>6009</v>
      </c>
      <c r="K85" s="107">
        <f t="shared" si="17"/>
        <v>18371</v>
      </c>
      <c r="M85" s="83" t="s">
        <v>162</v>
      </c>
      <c r="N85" s="113" t="s">
        <v>28</v>
      </c>
      <c r="O85" s="103"/>
      <c r="P85" s="103"/>
      <c r="Q85" s="103">
        <f>F85/要介護認定者数!F84</f>
        <v>1.8353909465020577</v>
      </c>
      <c r="R85" s="103">
        <f>G85/要介護認定者数!G84</f>
        <v>3.2159203980099504</v>
      </c>
      <c r="S85" s="103">
        <f>H85/要介護認定者数!H84</f>
        <v>2.595890410958904</v>
      </c>
      <c r="T85" s="103">
        <f>I85/要介護認定者数!I84</f>
        <v>4.0604594921402661</v>
      </c>
      <c r="U85" s="103">
        <f>J85/要介護認定者数!J84</f>
        <v>10.048494983277592</v>
      </c>
      <c r="V85" s="104">
        <f>K85/要介護認定者数!K84</f>
        <v>3.2162114845938374</v>
      </c>
    </row>
    <row r="86" spans="2:24" ht="19.5" customHeight="1" x14ac:dyDescent="0.15">
      <c r="B86" s="125" t="s">
        <v>160</v>
      </c>
      <c r="C86" s="122" t="s">
        <v>172</v>
      </c>
      <c r="D86" s="130">
        <f>SUM(D87:D89)</f>
        <v>3465</v>
      </c>
      <c r="E86" s="130">
        <f t="shared" ref="E86:K86" si="23">SUM(E87:E89)</f>
        <v>16213</v>
      </c>
      <c r="F86" s="130">
        <f t="shared" si="23"/>
        <v>8933</v>
      </c>
      <c r="G86" s="130">
        <f t="shared" si="23"/>
        <v>15240</v>
      </c>
      <c r="H86" s="130">
        <f t="shared" si="23"/>
        <v>10854</v>
      </c>
      <c r="I86" s="130">
        <f t="shared" si="23"/>
        <v>19583</v>
      </c>
      <c r="J86" s="130">
        <f t="shared" si="23"/>
        <v>18214</v>
      </c>
      <c r="K86" s="144">
        <f t="shared" si="23"/>
        <v>92502</v>
      </c>
      <c r="M86" s="125" t="s">
        <v>160</v>
      </c>
      <c r="N86" s="114" t="s">
        <v>172</v>
      </c>
      <c r="O86" s="103"/>
      <c r="P86" s="103"/>
      <c r="Q86" s="103">
        <f>F86/要介護認定者数!F85</f>
        <v>4.4135375494071143</v>
      </c>
      <c r="R86" s="103">
        <f>G86/要介護認定者数!G85</f>
        <v>8.8092485549132942</v>
      </c>
      <c r="S86" s="103">
        <f>H86/要介護認定者数!H85</f>
        <v>7.9750183688464364</v>
      </c>
      <c r="T86" s="103">
        <f>I86/要介護認定者数!I85</f>
        <v>13.169468728984533</v>
      </c>
      <c r="U86" s="103">
        <f>J86/要介護認定者数!J85</f>
        <v>20.62740656851642</v>
      </c>
      <c r="V86" s="104">
        <f>K86/要介護認定者数!K85</f>
        <v>7.9503223033949295</v>
      </c>
    </row>
    <row r="87" spans="2:24" ht="19.5" customHeight="1" x14ac:dyDescent="0.15">
      <c r="B87" s="125" t="s">
        <v>162</v>
      </c>
      <c r="C87" s="121" t="s">
        <v>29</v>
      </c>
      <c r="D87" s="96">
        <v>2826</v>
      </c>
      <c r="E87" s="96">
        <v>13748</v>
      </c>
      <c r="F87" s="96">
        <v>7564</v>
      </c>
      <c r="G87" s="96">
        <v>12489</v>
      </c>
      <c r="H87" s="96">
        <v>9535</v>
      </c>
      <c r="I87" s="96">
        <v>14351</v>
      </c>
      <c r="J87" s="96">
        <v>13679</v>
      </c>
      <c r="K87" s="107">
        <f t="shared" si="17"/>
        <v>74192</v>
      </c>
      <c r="M87" s="83" t="s">
        <v>162</v>
      </c>
      <c r="N87" s="113" t="s">
        <v>29</v>
      </c>
      <c r="O87" s="103"/>
      <c r="P87" s="103"/>
      <c r="Q87" s="103">
        <f>F87/要介護認定者数!F86</f>
        <v>4.9437908496732028</v>
      </c>
      <c r="R87" s="103">
        <f>G87/要介護認定者数!G86</f>
        <v>9.1293859649122808</v>
      </c>
      <c r="S87" s="103">
        <f>H87/要介護認定者数!H86</f>
        <v>8.8287037037037042</v>
      </c>
      <c r="T87" s="103">
        <f>I87/要介護認定者数!I86</f>
        <v>12.3396388650043</v>
      </c>
      <c r="U87" s="103">
        <f>J87/要介護認定者数!J86</f>
        <v>20.325408618127785</v>
      </c>
      <c r="V87" s="104">
        <f>K87/要介護認定者数!K86</f>
        <v>8.2125304405578916</v>
      </c>
    </row>
    <row r="88" spans="2:24" ht="19.5" customHeight="1" x14ac:dyDescent="0.15">
      <c r="B88" s="125" t="s">
        <v>162</v>
      </c>
      <c r="C88" s="121" t="s">
        <v>30</v>
      </c>
      <c r="D88" s="96">
        <v>575</v>
      </c>
      <c r="E88" s="96">
        <v>2153</v>
      </c>
      <c r="F88" s="96">
        <v>1125</v>
      </c>
      <c r="G88" s="96">
        <v>2477</v>
      </c>
      <c r="H88" s="96">
        <v>1266</v>
      </c>
      <c r="I88" s="96">
        <v>4909</v>
      </c>
      <c r="J88" s="96">
        <v>4467</v>
      </c>
      <c r="K88" s="107">
        <f t="shared" si="17"/>
        <v>16972</v>
      </c>
      <c r="M88" s="83" t="s">
        <v>162</v>
      </c>
      <c r="N88" s="113" t="s">
        <v>30</v>
      </c>
      <c r="O88" s="103"/>
      <c r="P88" s="103"/>
      <c r="Q88" s="103">
        <f>F88/要介護認定者数!F87</f>
        <v>2.9220779220779223</v>
      </c>
      <c r="R88" s="103">
        <f>G88/要介護認定者数!G87</f>
        <v>9.0072727272727278</v>
      </c>
      <c r="S88" s="103">
        <f>H88/要介護認定者数!H87</f>
        <v>5.7285067873303168</v>
      </c>
      <c r="T88" s="103">
        <f>I88/要介護認定者数!I87</f>
        <v>18.736641221374047</v>
      </c>
      <c r="U88" s="103">
        <f>J88/要介護認定者数!J87</f>
        <v>26.589285714285715</v>
      </c>
      <c r="V88" s="104">
        <f>K88/要介護認定者数!K87</f>
        <v>8.1871683550410026</v>
      </c>
    </row>
    <row r="89" spans="2:24" ht="19.5" customHeight="1" x14ac:dyDescent="0.15">
      <c r="B89" s="125" t="s">
        <v>162</v>
      </c>
      <c r="C89" s="121" t="s">
        <v>31</v>
      </c>
      <c r="D89" s="96">
        <v>64</v>
      </c>
      <c r="E89" s="96">
        <v>312</v>
      </c>
      <c r="F89" s="96">
        <v>244</v>
      </c>
      <c r="G89" s="96">
        <v>274</v>
      </c>
      <c r="H89" s="96">
        <v>53</v>
      </c>
      <c r="I89" s="96">
        <v>323</v>
      </c>
      <c r="J89" s="96">
        <v>68</v>
      </c>
      <c r="K89" s="107">
        <f t="shared" si="17"/>
        <v>1338</v>
      </c>
      <c r="M89" s="83" t="s">
        <v>162</v>
      </c>
      <c r="N89" s="113" t="s">
        <v>31</v>
      </c>
      <c r="O89" s="103"/>
      <c r="P89" s="103"/>
      <c r="Q89" s="103">
        <f>F89/要介護認定者数!F88</f>
        <v>2.238532110091743</v>
      </c>
      <c r="R89" s="103">
        <f>G89/要介護認定者数!G88</f>
        <v>3.1494252873563218</v>
      </c>
      <c r="S89" s="103">
        <f>H89/要介護認定者数!H88</f>
        <v>0.8833333333333333</v>
      </c>
      <c r="T89" s="103">
        <f>I89/要介護認定者数!I88</f>
        <v>5.209677419354839</v>
      </c>
      <c r="U89" s="103">
        <f>J89/要介護認定者数!J88</f>
        <v>1.6190476190476191</v>
      </c>
      <c r="V89" s="104">
        <f>K89/要介護認定者数!K88</f>
        <v>2.5340909090909092</v>
      </c>
    </row>
    <row r="90" spans="2:24" ht="19.5" customHeight="1" x14ac:dyDescent="0.15">
      <c r="B90" s="125" t="s">
        <v>160</v>
      </c>
      <c r="C90" s="122" t="s">
        <v>173</v>
      </c>
      <c r="D90" s="130">
        <f>SUM(D91)</f>
        <v>384</v>
      </c>
      <c r="E90" s="130">
        <f t="shared" ref="E90:K90" si="24">SUM(E91)</f>
        <v>1595</v>
      </c>
      <c r="F90" s="130">
        <f t="shared" si="24"/>
        <v>2086</v>
      </c>
      <c r="G90" s="130">
        <f t="shared" si="24"/>
        <v>6612</v>
      </c>
      <c r="H90" s="130">
        <f t="shared" si="24"/>
        <v>8628</v>
      </c>
      <c r="I90" s="130">
        <f t="shared" si="24"/>
        <v>8181</v>
      </c>
      <c r="J90" s="130">
        <f t="shared" si="24"/>
        <v>13770</v>
      </c>
      <c r="K90" s="144">
        <f t="shared" si="24"/>
        <v>41256</v>
      </c>
      <c r="M90" s="125" t="s">
        <v>160</v>
      </c>
      <c r="N90" s="114" t="s">
        <v>173</v>
      </c>
      <c r="O90" s="103"/>
      <c r="P90" s="103"/>
      <c r="Q90" s="103">
        <f>F90/要介護認定者数!F89</f>
        <v>2.1820083682008367</v>
      </c>
      <c r="R90" s="103">
        <f>G90/要介護認定者数!G89</f>
        <v>5.5844594594594597</v>
      </c>
      <c r="S90" s="103">
        <f>H90/要介護認定者数!H89</f>
        <v>9.3782608695652172</v>
      </c>
      <c r="T90" s="103">
        <f>I90/要介護認定者数!I89</f>
        <v>10.175373134328359</v>
      </c>
      <c r="U90" s="103">
        <f>J90/要介護認定者数!J89</f>
        <v>23.782383419689118</v>
      </c>
      <c r="V90" s="104">
        <f>K90/要介護認定者数!K89</f>
        <v>7.3527000534664051</v>
      </c>
    </row>
    <row r="91" spans="2:24" ht="19.5" customHeight="1" x14ac:dyDescent="0.15">
      <c r="B91" s="125" t="s">
        <v>162</v>
      </c>
      <c r="C91" s="121" t="s">
        <v>32</v>
      </c>
      <c r="D91" s="96">
        <v>384</v>
      </c>
      <c r="E91" s="96">
        <v>1595</v>
      </c>
      <c r="F91" s="96">
        <v>2086</v>
      </c>
      <c r="G91" s="96">
        <v>6612</v>
      </c>
      <c r="H91" s="96">
        <v>8628</v>
      </c>
      <c r="I91" s="96">
        <v>8181</v>
      </c>
      <c r="J91" s="96">
        <v>13770</v>
      </c>
      <c r="K91" s="107">
        <f t="shared" si="17"/>
        <v>41256</v>
      </c>
      <c r="M91" s="83" t="s">
        <v>162</v>
      </c>
      <c r="N91" s="113" t="s">
        <v>32</v>
      </c>
      <c r="O91" s="103"/>
      <c r="P91" s="103"/>
      <c r="Q91" s="103">
        <f>F91/要介護認定者数!F90</f>
        <v>2.1820083682008367</v>
      </c>
      <c r="R91" s="103">
        <f>G91/要介護認定者数!G90</f>
        <v>5.5844594594594597</v>
      </c>
      <c r="S91" s="103">
        <f>H91/要介護認定者数!H90</f>
        <v>9.3782608695652172</v>
      </c>
      <c r="T91" s="103">
        <f>I91/要介護認定者数!I90</f>
        <v>10.175373134328359</v>
      </c>
      <c r="U91" s="103">
        <f>J91/要介護認定者数!J90</f>
        <v>23.782383419689118</v>
      </c>
      <c r="V91" s="104">
        <f>K91/要介護認定者数!K90</f>
        <v>7.3527000534664051</v>
      </c>
    </row>
    <row r="92" spans="2:24" ht="19.5" customHeight="1" x14ac:dyDescent="0.15">
      <c r="B92" s="125" t="s">
        <v>160</v>
      </c>
      <c r="C92" s="122" t="s">
        <v>174</v>
      </c>
      <c r="D92" s="130">
        <f>SUM(D93:D94)</f>
        <v>532</v>
      </c>
      <c r="E92" s="130">
        <f t="shared" ref="E92:K92" si="25">SUM(E93:E94)</f>
        <v>1762</v>
      </c>
      <c r="F92" s="130">
        <f t="shared" si="25"/>
        <v>2289</v>
      </c>
      <c r="G92" s="130">
        <f t="shared" si="25"/>
        <v>2701</v>
      </c>
      <c r="H92" s="130">
        <f t="shared" si="25"/>
        <v>4329</v>
      </c>
      <c r="I92" s="130">
        <f t="shared" si="25"/>
        <v>4808</v>
      </c>
      <c r="J92" s="130">
        <f t="shared" si="25"/>
        <v>5251</v>
      </c>
      <c r="K92" s="144">
        <f t="shared" si="25"/>
        <v>21672</v>
      </c>
      <c r="M92" s="125" t="s">
        <v>160</v>
      </c>
      <c r="N92" s="114" t="s">
        <v>174</v>
      </c>
      <c r="O92" s="103"/>
      <c r="P92" s="103"/>
      <c r="Q92" s="103">
        <f>F92/要介護認定者数!F91</f>
        <v>2.3968586387434554</v>
      </c>
      <c r="R92" s="103">
        <f>G92/要介護認定者数!G91</f>
        <v>3.2581423401688783</v>
      </c>
      <c r="S92" s="103">
        <f>H92/要介護認定者数!H91</f>
        <v>5.8817934782608692</v>
      </c>
      <c r="T92" s="103">
        <f>I92/要介護認定者数!I91</f>
        <v>7.2083958020989503</v>
      </c>
      <c r="U92" s="103">
        <f>J92/要介護認定者数!J91</f>
        <v>10.651115618661258</v>
      </c>
      <c r="V92" s="104">
        <f>K92/要介護認定者数!K91</f>
        <v>4.3684740979641203</v>
      </c>
    </row>
    <row r="93" spans="2:24" ht="19.5" customHeight="1" x14ac:dyDescent="0.15">
      <c r="B93" s="125" t="s">
        <v>162</v>
      </c>
      <c r="C93" s="121" t="s">
        <v>33</v>
      </c>
      <c r="D93" s="96">
        <v>528</v>
      </c>
      <c r="E93" s="96">
        <v>1653</v>
      </c>
      <c r="F93" s="96">
        <v>1356</v>
      </c>
      <c r="G93" s="96">
        <v>1823</v>
      </c>
      <c r="H93" s="96">
        <v>2592</v>
      </c>
      <c r="I93" s="96">
        <v>3663</v>
      </c>
      <c r="J93" s="96">
        <v>3517</v>
      </c>
      <c r="K93" s="107">
        <f t="shared" si="17"/>
        <v>15132</v>
      </c>
      <c r="M93" s="83" t="s">
        <v>162</v>
      </c>
      <c r="N93" s="113" t="s">
        <v>33</v>
      </c>
      <c r="O93" s="103"/>
      <c r="P93" s="103"/>
      <c r="Q93" s="103">
        <f>F93/要介護認定者数!F92</f>
        <v>1.8055925432756326</v>
      </c>
      <c r="R93" s="103">
        <f>G93/要介護認定者数!G92</f>
        <v>2.6730205278592374</v>
      </c>
      <c r="S93" s="103">
        <f>H93/要介護認定者数!H92</f>
        <v>4.5473684210526315</v>
      </c>
      <c r="T93" s="103">
        <f>I93/要介護認定者数!I92</f>
        <v>6.6721311475409832</v>
      </c>
      <c r="U93" s="103">
        <f>J93/要介護認定者数!J92</f>
        <v>8.8366834170854265</v>
      </c>
      <c r="V93" s="104">
        <f>K93/要介護認定者数!K92</f>
        <v>3.6853385289819776</v>
      </c>
    </row>
    <row r="94" spans="2:24" ht="19.5" customHeight="1" x14ac:dyDescent="0.15">
      <c r="B94" s="125" t="s">
        <v>162</v>
      </c>
      <c r="C94" s="121" t="s">
        <v>34</v>
      </c>
      <c r="D94" s="96">
        <v>4</v>
      </c>
      <c r="E94" s="96">
        <v>109</v>
      </c>
      <c r="F94" s="96">
        <v>933</v>
      </c>
      <c r="G94" s="96">
        <v>878</v>
      </c>
      <c r="H94" s="96">
        <v>1737</v>
      </c>
      <c r="I94" s="96">
        <v>1145</v>
      </c>
      <c r="J94" s="96">
        <v>1734</v>
      </c>
      <c r="K94" s="107">
        <f t="shared" si="17"/>
        <v>6540</v>
      </c>
      <c r="M94" s="83" t="s">
        <v>162</v>
      </c>
      <c r="N94" s="113" t="s">
        <v>34</v>
      </c>
      <c r="O94" s="103"/>
      <c r="P94" s="103"/>
      <c r="Q94" s="103">
        <f>F94/要介護認定者数!F93</f>
        <v>4.5735294117647056</v>
      </c>
      <c r="R94" s="103">
        <f>G94/要介護認定者数!G93</f>
        <v>5.9727891156462585</v>
      </c>
      <c r="S94" s="103">
        <f>H94/要介護認定者数!H93</f>
        <v>10.463855421686747</v>
      </c>
      <c r="T94" s="103">
        <f>I94/要介護認定者数!I93</f>
        <v>9.703389830508474</v>
      </c>
      <c r="U94" s="103">
        <f>J94/要介護認定者数!J93</f>
        <v>18.252631578947369</v>
      </c>
      <c r="V94" s="104">
        <f>K94/要介護認定者数!K93</f>
        <v>7.6491228070175437</v>
      </c>
    </row>
    <row r="95" spans="2:24" ht="19.5" customHeight="1" x14ac:dyDescent="0.15">
      <c r="B95" s="125" t="s">
        <v>162</v>
      </c>
      <c r="C95" s="122" t="s">
        <v>82</v>
      </c>
      <c r="D95" s="96">
        <f>SUM(D51,D52,D62,D68,D73,D78,D84,D86,D90,D92)</f>
        <v>19214</v>
      </c>
      <c r="E95" s="96">
        <f t="shared" ref="E95:K95" si="26">SUM(E51,E52,E62,E68,E73,E78,E84,E86,E90,E92)</f>
        <v>47067</v>
      </c>
      <c r="F95" s="96">
        <f t="shared" si="26"/>
        <v>85667</v>
      </c>
      <c r="G95" s="96">
        <f t="shared" si="26"/>
        <v>106713</v>
      </c>
      <c r="H95" s="96">
        <f t="shared" si="26"/>
        <v>84593</v>
      </c>
      <c r="I95" s="96">
        <f t="shared" si="26"/>
        <v>123535</v>
      </c>
      <c r="J95" s="96">
        <f t="shared" si="26"/>
        <v>140343</v>
      </c>
      <c r="K95" s="107">
        <f t="shared" si="26"/>
        <v>607132</v>
      </c>
      <c r="M95" s="83" t="s">
        <v>162</v>
      </c>
      <c r="N95" s="114" t="s">
        <v>82</v>
      </c>
      <c r="O95" s="103"/>
      <c r="P95" s="103"/>
      <c r="Q95" s="103">
        <f>F95/要介護認定者数!F94</f>
        <v>3.8560947065178248</v>
      </c>
      <c r="R95" s="103">
        <f>G95/要介護認定者数!G94</f>
        <v>5.5573898552234144</v>
      </c>
      <c r="S95" s="103">
        <f>H95/要介護認定者数!H94</f>
        <v>5.9131133790018175</v>
      </c>
      <c r="T95" s="103">
        <f>I95/要介護認定者数!I94</f>
        <v>8.7831496622822609</v>
      </c>
      <c r="U95" s="103">
        <f>J95/要介護認定者数!J94</f>
        <v>13.859668180920403</v>
      </c>
      <c r="V95" s="104">
        <f>K95/要介護認定者数!K94</f>
        <v>5.4536406589655604</v>
      </c>
    </row>
    <row r="96" spans="2:24" ht="19.5" customHeight="1" thickBot="1" x14ac:dyDescent="0.2">
      <c r="B96" s="29" t="s">
        <v>162</v>
      </c>
      <c r="C96" s="132" t="s">
        <v>44</v>
      </c>
      <c r="D96" s="108">
        <v>1256598</v>
      </c>
      <c r="E96" s="108">
        <v>3538948</v>
      </c>
      <c r="F96" s="109">
        <v>7108208</v>
      </c>
      <c r="G96" s="109">
        <v>9587857</v>
      </c>
      <c r="H96" s="109">
        <v>6844300</v>
      </c>
      <c r="I96" s="109">
        <v>6958118</v>
      </c>
      <c r="J96" s="109">
        <v>8273344</v>
      </c>
      <c r="K96" s="110">
        <f>SUM(D96:J96)</f>
        <v>43567373</v>
      </c>
      <c r="M96" s="29" t="s">
        <v>162</v>
      </c>
      <c r="N96" s="132" t="s">
        <v>44</v>
      </c>
      <c r="O96" s="105"/>
      <c r="P96" s="105"/>
      <c r="Q96" s="103">
        <f>F96/要介護認定者数!F95</f>
        <v>5.6421782552304514</v>
      </c>
      <c r="R96" s="103">
        <f>G96/要介護認定者数!G95</f>
        <v>8.694174145418307</v>
      </c>
      <c r="S96" s="103">
        <f>H96/要介護認定者数!H95</f>
        <v>8.2248195041290533</v>
      </c>
      <c r="T96" s="103">
        <f>I96/要介護認定者数!I95</f>
        <v>9.1016349440346591</v>
      </c>
      <c r="U96" s="103">
        <f>J96/要介護認定者数!J95</f>
        <v>13.769766690966224</v>
      </c>
      <c r="V96" s="104">
        <f>K96/要介護認定者数!K95</f>
        <v>6.8938661936506778</v>
      </c>
      <c r="X96" s="11" t="s">
        <v>180</v>
      </c>
    </row>
    <row r="97" spans="2:22" ht="19.5" customHeight="1" thickTop="1" x14ac:dyDescent="0.15">
      <c r="B97" s="75" t="s">
        <v>134</v>
      </c>
      <c r="C97" s="124" t="s">
        <v>0</v>
      </c>
      <c r="D97" s="76">
        <v>7885</v>
      </c>
      <c r="E97" s="76">
        <v>10424</v>
      </c>
      <c r="F97" s="48">
        <v>38419</v>
      </c>
      <c r="G97" s="48">
        <v>43193</v>
      </c>
      <c r="H97" s="48">
        <v>27025</v>
      </c>
      <c r="I97" s="48">
        <v>44575</v>
      </c>
      <c r="J97" s="48">
        <v>57154</v>
      </c>
      <c r="K97" s="77">
        <v>228675</v>
      </c>
      <c r="M97" s="46" t="s">
        <v>134</v>
      </c>
      <c r="N97" s="124" t="s">
        <v>0</v>
      </c>
      <c r="O97" s="78"/>
      <c r="P97" s="78"/>
      <c r="Q97" s="103">
        <f>F97/要介護認定者数!F96</f>
        <v>4.3687741642028657</v>
      </c>
      <c r="R97" s="103">
        <f>G97/要介護認定者数!G96</f>
        <v>6.585302637597195</v>
      </c>
      <c r="S97" s="103">
        <f>H97/要介護認定者数!H96</f>
        <v>6.114253393665158</v>
      </c>
      <c r="T97" s="103">
        <f>I97/要介護認定者数!I96</f>
        <v>9.1983078827899298</v>
      </c>
      <c r="U97" s="103">
        <f>J97/要介護認定者数!J96</f>
        <v>16.122425952045134</v>
      </c>
      <c r="V97" s="104">
        <f>K97/要介護認定者数!K96</f>
        <v>5.3439975695823891</v>
      </c>
    </row>
    <row r="98" spans="2:22" ht="19.5" customHeight="1" x14ac:dyDescent="0.15">
      <c r="B98" s="125" t="s">
        <v>132</v>
      </c>
      <c r="C98" s="122" t="s">
        <v>166</v>
      </c>
      <c r="D98" s="146">
        <f>SUM(D99:D107)</f>
        <v>97</v>
      </c>
      <c r="E98" s="146">
        <f t="shared" ref="E98" si="27">SUM(E99:E107)</f>
        <v>2006</v>
      </c>
      <c r="F98" s="130">
        <f t="shared" ref="F98" si="28">SUM(F99:F107)</f>
        <v>876</v>
      </c>
      <c r="G98" s="130">
        <f t="shared" ref="G98" si="29">SUM(G99:G107)</f>
        <v>2501</v>
      </c>
      <c r="H98" s="130">
        <f t="shared" ref="H98" si="30">SUM(H99:H107)</f>
        <v>2899</v>
      </c>
      <c r="I98" s="130">
        <f t="shared" ref="I98" si="31">SUM(I99:I107)</f>
        <v>3886</v>
      </c>
      <c r="J98" s="130">
        <f t="shared" ref="J98" si="32">SUM(J99:J107)</f>
        <v>4743</v>
      </c>
      <c r="K98" s="144">
        <f t="shared" ref="K98" si="33">SUM(K99:K107)</f>
        <v>17008</v>
      </c>
      <c r="M98" s="125" t="s">
        <v>132</v>
      </c>
      <c r="N98" s="122" t="s">
        <v>166</v>
      </c>
      <c r="O98" s="78"/>
      <c r="P98" s="78"/>
      <c r="Q98" s="103">
        <f>F98/要介護認定者数!F97</f>
        <v>0.68224299065420557</v>
      </c>
      <c r="R98" s="103">
        <f>G98/要介護認定者数!G97</f>
        <v>1.2663291139240507</v>
      </c>
      <c r="S98" s="103">
        <f>H98/要介護認定者数!H97</f>
        <v>1.8972513089005236</v>
      </c>
      <c r="T98" s="103">
        <f>I98/要介護認定者数!I97</f>
        <v>3.1338709677419354</v>
      </c>
      <c r="U98" s="103">
        <f>J98/要介護認定者数!J97</f>
        <v>4.8447395301327889</v>
      </c>
      <c r="V98" s="104">
        <f>K98/要介護認定者数!K97</f>
        <v>1.8988500614044881</v>
      </c>
    </row>
    <row r="99" spans="2:22" ht="19.5" customHeight="1" x14ac:dyDescent="0.15">
      <c r="B99" s="125" t="s">
        <v>134</v>
      </c>
      <c r="C99" s="121" t="s">
        <v>1</v>
      </c>
      <c r="D99" s="4">
        <v>19</v>
      </c>
      <c r="E99" s="4">
        <v>247</v>
      </c>
      <c r="F99" s="4">
        <v>273</v>
      </c>
      <c r="G99" s="4">
        <v>600</v>
      </c>
      <c r="H99" s="4">
        <v>448</v>
      </c>
      <c r="I99" s="4">
        <v>992</v>
      </c>
      <c r="J99" s="4">
        <v>911</v>
      </c>
      <c r="K99" s="23">
        <v>3490</v>
      </c>
      <c r="M99" s="46" t="s">
        <v>134</v>
      </c>
      <c r="N99" s="121" t="s">
        <v>1</v>
      </c>
      <c r="O99" s="12"/>
      <c r="P99" s="12"/>
      <c r="Q99" s="103">
        <f>F99/要介護認定者数!F98</f>
        <v>1.0186567164179106</v>
      </c>
      <c r="R99" s="103">
        <f>G99/要介護認定者数!G98</f>
        <v>1.3888888888888888</v>
      </c>
      <c r="S99" s="103">
        <f>H99/要介護認定者数!H98</f>
        <v>1.413249211356467</v>
      </c>
      <c r="T99" s="103">
        <f>I99/要介護認定者数!I98</f>
        <v>3.4685314685314683</v>
      </c>
      <c r="U99" s="103">
        <f>J99/要介護認定者数!J98</f>
        <v>3.7183673469387757</v>
      </c>
      <c r="V99" s="104">
        <f>K99/要介護認定者数!K98</f>
        <v>1.885467314964884</v>
      </c>
    </row>
    <row r="100" spans="2:22" ht="19.5" customHeight="1" x14ac:dyDescent="0.15">
      <c r="B100" s="125" t="s">
        <v>134</v>
      </c>
      <c r="C100" s="121" t="s">
        <v>2</v>
      </c>
      <c r="D100" s="4">
        <v>0</v>
      </c>
      <c r="E100" s="4">
        <v>243</v>
      </c>
      <c r="F100" s="4">
        <v>98</v>
      </c>
      <c r="G100" s="4">
        <v>315</v>
      </c>
      <c r="H100" s="4">
        <v>192</v>
      </c>
      <c r="I100" s="4">
        <v>561</v>
      </c>
      <c r="J100" s="4">
        <v>622</v>
      </c>
      <c r="K100" s="23">
        <v>2031</v>
      </c>
      <c r="M100" s="46" t="s">
        <v>134</v>
      </c>
      <c r="N100" s="121" t="s">
        <v>2</v>
      </c>
      <c r="O100" s="12"/>
      <c r="P100" s="12"/>
      <c r="Q100" s="103">
        <f>F100/要介護認定者数!F99</f>
        <v>1.380281690140845</v>
      </c>
      <c r="R100" s="103">
        <f>G100/要介護認定者数!G99</f>
        <v>1.9811320754716981</v>
      </c>
      <c r="S100" s="103">
        <f>H100/要介護認定者数!H99</f>
        <v>1.761467889908257</v>
      </c>
      <c r="T100" s="103">
        <f>I100/要介護認定者数!I99</f>
        <v>7.5810810810810807</v>
      </c>
      <c r="U100" s="103">
        <f>J100/要介護認定者数!J99</f>
        <v>10.196721311475409</v>
      </c>
      <c r="V100" s="104">
        <f>K100/要介護認定者数!K99</f>
        <v>3.265273311897106</v>
      </c>
    </row>
    <row r="101" spans="2:22" ht="19.5" customHeight="1" x14ac:dyDescent="0.15">
      <c r="B101" s="125" t="s">
        <v>134</v>
      </c>
      <c r="C101" s="121" t="s">
        <v>3</v>
      </c>
      <c r="D101" s="4">
        <v>0</v>
      </c>
      <c r="E101" s="4">
        <v>0</v>
      </c>
      <c r="F101" s="4">
        <v>0</v>
      </c>
      <c r="G101" s="4">
        <v>3</v>
      </c>
      <c r="H101" s="4">
        <v>0</v>
      </c>
      <c r="I101" s="4">
        <v>0</v>
      </c>
      <c r="J101" s="4">
        <v>0</v>
      </c>
      <c r="K101" s="23">
        <v>3</v>
      </c>
      <c r="M101" s="46" t="s">
        <v>134</v>
      </c>
      <c r="N101" s="121" t="s">
        <v>3</v>
      </c>
      <c r="O101" s="12"/>
      <c r="P101" s="12"/>
      <c r="Q101" s="103">
        <f>F101/要介護認定者数!F100</f>
        <v>0</v>
      </c>
      <c r="R101" s="103">
        <f>G101/要介護認定者数!G100</f>
        <v>0.1</v>
      </c>
      <c r="S101" s="103">
        <f>H101/要介護認定者数!H100</f>
        <v>0</v>
      </c>
      <c r="T101" s="103">
        <f>I101/要介護認定者数!I100</f>
        <v>0</v>
      </c>
      <c r="U101" s="103">
        <f>J101/要介護認定者数!J100</f>
        <v>0</v>
      </c>
      <c r="V101" s="104">
        <f>K101/要介護認定者数!K100</f>
        <v>1.7441860465116279E-2</v>
      </c>
    </row>
    <row r="102" spans="2:22" ht="19.5" customHeight="1" x14ac:dyDescent="0.15">
      <c r="B102" s="125" t="s">
        <v>134</v>
      </c>
      <c r="C102" s="121" t="s">
        <v>4</v>
      </c>
      <c r="D102" s="4">
        <v>0</v>
      </c>
      <c r="E102" s="4">
        <v>109</v>
      </c>
      <c r="F102" s="4">
        <v>116</v>
      </c>
      <c r="G102" s="4">
        <v>317</v>
      </c>
      <c r="H102" s="4">
        <v>365</v>
      </c>
      <c r="I102" s="4">
        <v>902</v>
      </c>
      <c r="J102" s="4">
        <v>493</v>
      </c>
      <c r="K102" s="23">
        <v>2302</v>
      </c>
      <c r="M102" s="46" t="s">
        <v>134</v>
      </c>
      <c r="N102" s="121" t="s">
        <v>4</v>
      </c>
      <c r="O102" s="12"/>
      <c r="P102" s="12"/>
      <c r="Q102" s="103">
        <f>F102/要介護認定者数!F101</f>
        <v>0.69047619047619047</v>
      </c>
      <c r="R102" s="103">
        <f>G102/要介護認定者数!G101</f>
        <v>2.5158730158730158</v>
      </c>
      <c r="S102" s="103">
        <f>H102/要介護認定者数!H101</f>
        <v>4.2441860465116283</v>
      </c>
      <c r="T102" s="103">
        <f>I102/要介護認定者数!I101</f>
        <v>10.738095238095237</v>
      </c>
      <c r="U102" s="103">
        <f>J102/要介護認定者数!J101</f>
        <v>8.6491228070175445</v>
      </c>
      <c r="V102" s="104">
        <f>K102/要介護認定者数!K101</f>
        <v>3.2698863636363638</v>
      </c>
    </row>
    <row r="103" spans="2:22" ht="19.5" customHeight="1" x14ac:dyDescent="0.15">
      <c r="B103" s="125" t="s">
        <v>134</v>
      </c>
      <c r="C103" s="121" t="s">
        <v>5</v>
      </c>
      <c r="D103" s="4">
        <v>60</v>
      </c>
      <c r="E103" s="4">
        <v>443</v>
      </c>
      <c r="F103" s="4">
        <v>123</v>
      </c>
      <c r="G103" s="4">
        <v>170</v>
      </c>
      <c r="H103" s="4">
        <v>546</v>
      </c>
      <c r="I103" s="4">
        <v>558</v>
      </c>
      <c r="J103" s="4">
        <v>743</v>
      </c>
      <c r="K103" s="23">
        <v>2643</v>
      </c>
      <c r="M103" s="46" t="s">
        <v>134</v>
      </c>
      <c r="N103" s="121" t="s">
        <v>5</v>
      </c>
      <c r="O103" s="12"/>
      <c r="P103" s="12"/>
      <c r="Q103" s="103">
        <f>F103/要介護認定者数!F102</f>
        <v>1.8088235294117647</v>
      </c>
      <c r="R103" s="103">
        <f>G103/要介護認定者数!G102</f>
        <v>1.1333333333333333</v>
      </c>
      <c r="S103" s="103">
        <f>H103/要介護認定者数!H102</f>
        <v>4.265625</v>
      </c>
      <c r="T103" s="103">
        <f>I103/要介護認定者数!I102</f>
        <v>6.2696629213483144</v>
      </c>
      <c r="U103" s="103">
        <f>J103/要介護認定者数!J102</f>
        <v>12.810344827586206</v>
      </c>
      <c r="V103" s="104">
        <f>K103/要介護認定者数!K102</f>
        <v>4.1952380952380954</v>
      </c>
    </row>
    <row r="104" spans="2:22" ht="19.5" customHeight="1" x14ac:dyDescent="0.15">
      <c r="B104" s="125" t="s">
        <v>134</v>
      </c>
      <c r="C104" s="121" t="s">
        <v>6</v>
      </c>
      <c r="D104" s="4">
        <v>11</v>
      </c>
      <c r="E104" s="4">
        <v>116</v>
      </c>
      <c r="F104" s="4">
        <v>35</v>
      </c>
      <c r="G104" s="4">
        <v>420</v>
      </c>
      <c r="H104" s="4">
        <v>712</v>
      </c>
      <c r="I104" s="4">
        <v>350</v>
      </c>
      <c r="J104" s="4">
        <v>872</v>
      </c>
      <c r="K104" s="23">
        <v>2516</v>
      </c>
      <c r="M104" s="46" t="s">
        <v>134</v>
      </c>
      <c r="N104" s="121" t="s">
        <v>6</v>
      </c>
      <c r="O104" s="12"/>
      <c r="P104" s="12"/>
      <c r="Q104" s="103">
        <f>F104/要介護認定者数!F103</f>
        <v>0.22727272727272727</v>
      </c>
      <c r="R104" s="103">
        <f>G104/要介護認定者数!G103</f>
        <v>1.2727272727272727</v>
      </c>
      <c r="S104" s="103">
        <f>H104/要介護認定者数!H103</f>
        <v>2.3344262295081966</v>
      </c>
      <c r="T104" s="103">
        <f>I104/要介護認定者数!I103</f>
        <v>1.4705882352941178</v>
      </c>
      <c r="U104" s="103">
        <f>J104/要介護認定者数!J103</f>
        <v>5.0114942528735629</v>
      </c>
      <c r="V104" s="104">
        <f>K104/要介護認定者数!K103</f>
        <v>1.6520026263952725</v>
      </c>
    </row>
    <row r="105" spans="2:22" ht="19.5" customHeight="1" x14ac:dyDescent="0.15">
      <c r="B105" s="125" t="s">
        <v>134</v>
      </c>
      <c r="C105" s="121" t="s">
        <v>7</v>
      </c>
      <c r="D105" s="4">
        <v>0</v>
      </c>
      <c r="E105" s="4">
        <v>21</v>
      </c>
      <c r="F105" s="4">
        <v>0</v>
      </c>
      <c r="G105" s="4">
        <v>45</v>
      </c>
      <c r="H105" s="4">
        <v>48</v>
      </c>
      <c r="I105" s="4">
        <v>30</v>
      </c>
      <c r="J105" s="4">
        <v>226</v>
      </c>
      <c r="K105" s="23">
        <v>370</v>
      </c>
      <c r="M105" s="46" t="s">
        <v>134</v>
      </c>
      <c r="N105" s="121" t="s">
        <v>7</v>
      </c>
      <c r="O105" s="12"/>
      <c r="P105" s="12"/>
      <c r="Q105" s="103">
        <f>F105/要介護認定者数!F104</f>
        <v>0</v>
      </c>
      <c r="R105" s="103">
        <f>G105/要介護認定者数!G104</f>
        <v>0.34351145038167941</v>
      </c>
      <c r="S105" s="103">
        <f>H105/要介護認定者数!H104</f>
        <v>0.47058823529411764</v>
      </c>
      <c r="T105" s="103">
        <f>I105/要介護認定者数!I104</f>
        <v>0.4</v>
      </c>
      <c r="U105" s="103">
        <f>J105/要介護認定者数!J104</f>
        <v>4.5199999999999996</v>
      </c>
      <c r="V105" s="104">
        <f>K105/要介護認定者数!K104</f>
        <v>0.69811320754716977</v>
      </c>
    </row>
    <row r="106" spans="2:22" ht="19.5" customHeight="1" x14ac:dyDescent="0.15">
      <c r="B106" s="125" t="s">
        <v>134</v>
      </c>
      <c r="C106" s="121" t="s">
        <v>8</v>
      </c>
      <c r="D106" s="4">
        <v>7</v>
      </c>
      <c r="E106" s="4">
        <v>407</v>
      </c>
      <c r="F106" s="4">
        <v>231</v>
      </c>
      <c r="G106" s="4">
        <v>469</v>
      </c>
      <c r="H106" s="4">
        <v>514</v>
      </c>
      <c r="I106" s="4">
        <v>275</v>
      </c>
      <c r="J106" s="4">
        <v>252</v>
      </c>
      <c r="K106" s="23">
        <v>2155</v>
      </c>
      <c r="M106" s="46" t="s">
        <v>134</v>
      </c>
      <c r="N106" s="121" t="s">
        <v>8</v>
      </c>
      <c r="O106" s="12"/>
      <c r="P106" s="12"/>
      <c r="Q106" s="103">
        <f>F106/要介護認定者数!F105</f>
        <v>0.80208333333333337</v>
      </c>
      <c r="R106" s="103">
        <f>G106/要介護認定者数!G105</f>
        <v>1.2991689750692521</v>
      </c>
      <c r="S106" s="103">
        <f>H106/要介護認定者数!H105</f>
        <v>2</v>
      </c>
      <c r="T106" s="103">
        <f>I106/要介護認定者数!I105</f>
        <v>1.1506276150627615</v>
      </c>
      <c r="U106" s="103">
        <f>J106/要介護認定者数!J105</f>
        <v>1.4</v>
      </c>
      <c r="V106" s="104">
        <f>K106/要介護認定者数!K105</f>
        <v>1.215454032712916</v>
      </c>
    </row>
    <row r="107" spans="2:22" ht="19.5" customHeight="1" x14ac:dyDescent="0.15">
      <c r="B107" s="125" t="s">
        <v>134</v>
      </c>
      <c r="C107" s="121" t="s">
        <v>9</v>
      </c>
      <c r="D107" s="4">
        <v>0</v>
      </c>
      <c r="E107" s="4">
        <v>420</v>
      </c>
      <c r="F107" s="4">
        <v>0</v>
      </c>
      <c r="G107" s="4">
        <v>162</v>
      </c>
      <c r="H107" s="4">
        <v>74</v>
      </c>
      <c r="I107" s="4">
        <v>218</v>
      </c>
      <c r="J107" s="4">
        <v>624</v>
      </c>
      <c r="K107" s="23">
        <v>1498</v>
      </c>
      <c r="M107" s="46" t="s">
        <v>134</v>
      </c>
      <c r="N107" s="121" t="s">
        <v>9</v>
      </c>
      <c r="O107" s="12"/>
      <c r="P107" s="12"/>
      <c r="Q107" s="103">
        <f>F107/要介護認定者数!F106</f>
        <v>0</v>
      </c>
      <c r="R107" s="103">
        <f>G107/要介護認定者数!G106</f>
        <v>0.6328125</v>
      </c>
      <c r="S107" s="103">
        <f>H107/要介護認定者数!H106</f>
        <v>0.38144329896907214</v>
      </c>
      <c r="T107" s="103">
        <f>I107/要介護認定者数!I106</f>
        <v>1.5460992907801419</v>
      </c>
      <c r="U107" s="103">
        <f>J107/要介護認定者数!J106</f>
        <v>4.6222222222222218</v>
      </c>
      <c r="V107" s="104">
        <f>K107/要介護認定者数!K106</f>
        <v>1.3003472222222223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1267</v>
      </c>
      <c r="E108" s="147">
        <f t="shared" ref="E108" si="34">SUM(E109:E113)</f>
        <v>2559</v>
      </c>
      <c r="F108" s="130">
        <f t="shared" ref="F108" si="35">SUM(F109:F113)</f>
        <v>4366</v>
      </c>
      <c r="G108" s="130">
        <f t="shared" ref="G108" si="36">SUM(G109:G113)</f>
        <v>6243</v>
      </c>
      <c r="H108" s="130">
        <f t="shared" ref="H108" si="37">SUM(H109:H113)</f>
        <v>7584</v>
      </c>
      <c r="I108" s="130">
        <f t="shared" ref="I108" si="38">SUM(I109:I113)</f>
        <v>9423</v>
      </c>
      <c r="J108" s="130">
        <f t="shared" ref="J108" si="39">SUM(J109:J113)</f>
        <v>16292</v>
      </c>
      <c r="K108" s="144">
        <f t="shared" ref="K108" si="40">SUM(K109:K113)</f>
        <v>47734</v>
      </c>
      <c r="M108" s="125" t="s">
        <v>132</v>
      </c>
      <c r="N108" s="122" t="s">
        <v>167</v>
      </c>
      <c r="O108" s="12"/>
      <c r="P108" s="12"/>
      <c r="Q108" s="103">
        <f>F108/要介護認定者数!F107</f>
        <v>2.5637110980622433</v>
      </c>
      <c r="R108" s="103">
        <f>G108/要介護認定者数!G107</f>
        <v>4.0486381322957197</v>
      </c>
      <c r="S108" s="103">
        <f>H108/要介護認定者数!H107</f>
        <v>6.795698924731183</v>
      </c>
      <c r="T108" s="103">
        <f>I108/要介護認定者数!I107</f>
        <v>9.3297029702970296</v>
      </c>
      <c r="U108" s="103">
        <f>J108/要介護認定者数!J107</f>
        <v>20.238509316770187</v>
      </c>
      <c r="V108" s="104">
        <f>K108/要介護認定者数!K107</f>
        <v>5.9341123818995527</v>
      </c>
    </row>
    <row r="109" spans="2:22" ht="19.5" customHeight="1" x14ac:dyDescent="0.15">
      <c r="B109" s="125" t="s">
        <v>134</v>
      </c>
      <c r="C109" s="121" t="s">
        <v>10</v>
      </c>
      <c r="D109" s="4">
        <v>540</v>
      </c>
      <c r="E109" s="4">
        <v>991</v>
      </c>
      <c r="F109" s="4">
        <v>2094</v>
      </c>
      <c r="G109" s="4">
        <v>1722</v>
      </c>
      <c r="H109" s="4">
        <v>2425</v>
      </c>
      <c r="I109" s="4">
        <v>3153</v>
      </c>
      <c r="J109" s="4">
        <v>5851</v>
      </c>
      <c r="K109" s="23">
        <v>16776</v>
      </c>
      <c r="M109" s="46" t="s">
        <v>134</v>
      </c>
      <c r="N109" s="121" t="s">
        <v>10</v>
      </c>
      <c r="O109" s="12"/>
      <c r="P109" s="12"/>
      <c r="Q109" s="103">
        <f>F109/要介護認定者数!F108</f>
        <v>3.1775417298937785</v>
      </c>
      <c r="R109" s="103">
        <f>G109/要介護認定者数!G108</f>
        <v>3.3764705882352941</v>
      </c>
      <c r="S109" s="103">
        <f>H109/要介護認定者数!H108</f>
        <v>6.6620879120879124</v>
      </c>
      <c r="T109" s="103">
        <f>I109/要介護認定者数!I108</f>
        <v>8.7583333333333329</v>
      </c>
      <c r="U109" s="103">
        <f>J109/要介護認定者数!J108</f>
        <v>19.246710526315791</v>
      </c>
      <c r="V109" s="104">
        <f>K109/要介護認定者数!K108</f>
        <v>5.5623342175066313</v>
      </c>
    </row>
    <row r="110" spans="2:22" ht="19.5" customHeight="1" x14ac:dyDescent="0.15">
      <c r="B110" s="125" t="s">
        <v>134</v>
      </c>
      <c r="C110" s="121" t="s">
        <v>11</v>
      </c>
      <c r="D110" s="4">
        <v>172</v>
      </c>
      <c r="E110" s="4">
        <v>616</v>
      </c>
      <c r="F110" s="4">
        <v>1057</v>
      </c>
      <c r="G110" s="4">
        <v>2833</v>
      </c>
      <c r="H110" s="4">
        <v>1841</v>
      </c>
      <c r="I110" s="4">
        <v>3234</v>
      </c>
      <c r="J110" s="4">
        <v>6606</v>
      </c>
      <c r="K110" s="23">
        <v>16359</v>
      </c>
      <c r="M110" s="46" t="s">
        <v>134</v>
      </c>
      <c r="N110" s="121" t="s">
        <v>11</v>
      </c>
      <c r="O110" s="12"/>
      <c r="P110" s="12"/>
      <c r="Q110" s="103">
        <f>F110/要介護認定者数!F109</f>
        <v>2.1097804391217565</v>
      </c>
      <c r="R110" s="103">
        <f>G110/要介護認定者数!G109</f>
        <v>6.4977064220183482</v>
      </c>
      <c r="S110" s="103">
        <f>H110/要介護認定者数!H109</f>
        <v>5.9772727272727275</v>
      </c>
      <c r="T110" s="103">
        <f>I110/要介護認定者数!I109</f>
        <v>11.633093525179856</v>
      </c>
      <c r="U110" s="103">
        <f>J110/要介護認定者数!J109</f>
        <v>31.014084507042252</v>
      </c>
      <c r="V110" s="104">
        <f>K110/要介護認定者数!K109</f>
        <v>7.0634715025906738</v>
      </c>
    </row>
    <row r="111" spans="2:22" ht="19.5" customHeight="1" x14ac:dyDescent="0.15">
      <c r="B111" s="125" t="s">
        <v>134</v>
      </c>
      <c r="C111" s="121" t="s">
        <v>12</v>
      </c>
      <c r="D111" s="4">
        <v>307</v>
      </c>
      <c r="E111" s="4">
        <v>526</v>
      </c>
      <c r="F111" s="4">
        <v>606</v>
      </c>
      <c r="G111" s="4">
        <v>818</v>
      </c>
      <c r="H111" s="4">
        <v>1136</v>
      </c>
      <c r="I111" s="4">
        <v>1210</v>
      </c>
      <c r="J111" s="4">
        <v>848</v>
      </c>
      <c r="K111" s="23">
        <v>5451</v>
      </c>
      <c r="M111" s="46" t="s">
        <v>134</v>
      </c>
      <c r="N111" s="121" t="s">
        <v>12</v>
      </c>
      <c r="O111" s="12"/>
      <c r="P111" s="12"/>
      <c r="Q111" s="103">
        <f>F111/要介護認定者数!F110</f>
        <v>3.2934782608695654</v>
      </c>
      <c r="R111" s="103">
        <f>G111/要介護認定者数!G110</f>
        <v>4.7011494252873565</v>
      </c>
      <c r="S111" s="103">
        <f>H111/要介護認定者数!H110</f>
        <v>8.541353383458647</v>
      </c>
      <c r="T111" s="103">
        <f>I111/要介護認定者数!I110</f>
        <v>11.203703703703704</v>
      </c>
      <c r="U111" s="103">
        <f>J111/要介護認定者数!J110</f>
        <v>9.0212765957446805</v>
      </c>
      <c r="V111" s="104">
        <f>K111/要介護認定者数!K110</f>
        <v>6.2727272727272725</v>
      </c>
    </row>
    <row r="112" spans="2:22" ht="19.5" customHeight="1" x14ac:dyDescent="0.15">
      <c r="B112" s="125" t="s">
        <v>134</v>
      </c>
      <c r="C112" s="121" t="s">
        <v>13</v>
      </c>
      <c r="D112" s="4">
        <v>50</v>
      </c>
      <c r="E112" s="4">
        <v>135</v>
      </c>
      <c r="F112" s="4">
        <v>213</v>
      </c>
      <c r="G112" s="4">
        <v>442</v>
      </c>
      <c r="H112" s="4">
        <v>663</v>
      </c>
      <c r="I112" s="4">
        <v>822</v>
      </c>
      <c r="J112" s="4">
        <v>1258</v>
      </c>
      <c r="K112" s="23">
        <v>3583</v>
      </c>
      <c r="M112" s="46" t="s">
        <v>134</v>
      </c>
      <c r="N112" s="121" t="s">
        <v>13</v>
      </c>
      <c r="O112" s="12"/>
      <c r="P112" s="12"/>
      <c r="Q112" s="103">
        <f>F112/要介護認定者数!F111</f>
        <v>1.4589041095890412</v>
      </c>
      <c r="R112" s="103">
        <f>G112/要介護認定者数!G111</f>
        <v>1.8888888888888888</v>
      </c>
      <c r="S112" s="103">
        <f>H112/要介護認定者数!H111</f>
        <v>3.8771929824561404</v>
      </c>
      <c r="T112" s="103">
        <f>I112/要介護認定者数!I111</f>
        <v>7.1478260869565213</v>
      </c>
      <c r="U112" s="103">
        <f>J112/要介護認定者数!J111</f>
        <v>13.104166666666666</v>
      </c>
      <c r="V112" s="104">
        <f>K112/要介護認定者数!K111</f>
        <v>4.0808656036446473</v>
      </c>
    </row>
    <row r="113" spans="2:22" ht="19.5" customHeight="1" x14ac:dyDescent="0.15">
      <c r="B113" s="125" t="s">
        <v>134</v>
      </c>
      <c r="C113" s="121" t="s">
        <v>14</v>
      </c>
      <c r="D113" s="4">
        <v>198</v>
      </c>
      <c r="E113" s="4">
        <v>291</v>
      </c>
      <c r="F113" s="4">
        <v>396</v>
      </c>
      <c r="G113" s="4">
        <v>428</v>
      </c>
      <c r="H113" s="4">
        <v>1519</v>
      </c>
      <c r="I113" s="4">
        <v>1004</v>
      </c>
      <c r="J113" s="4">
        <v>1729</v>
      </c>
      <c r="K113" s="23">
        <v>5565</v>
      </c>
      <c r="M113" s="46" t="s">
        <v>134</v>
      </c>
      <c r="N113" s="121" t="s">
        <v>14</v>
      </c>
      <c r="O113" s="12"/>
      <c r="P113" s="12"/>
      <c r="Q113" s="103">
        <f>F113/要介護認定者数!F112</f>
        <v>1.8591549295774648</v>
      </c>
      <c r="R113" s="103">
        <f>G113/要介護認定者数!G112</f>
        <v>2.2765957446808511</v>
      </c>
      <c r="S113" s="103">
        <f>H113/要介護認定者数!H112</f>
        <v>10.85</v>
      </c>
      <c r="T113" s="103">
        <f>I113/要介護認定者数!I112</f>
        <v>6.7382550335570466</v>
      </c>
      <c r="U113" s="103">
        <f>J113/要介護認定者数!J112</f>
        <v>17.642857142857142</v>
      </c>
      <c r="V113" s="104">
        <f>K113/要介護認定者数!K112</f>
        <v>5.766839378238342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1022</v>
      </c>
      <c r="E114" s="147">
        <f t="shared" ref="E114" si="41">SUM(E115:E118)</f>
        <v>2930</v>
      </c>
      <c r="F114" s="130">
        <f t="shared" ref="F114" si="42">SUM(F115:F118)</f>
        <v>4802</v>
      </c>
      <c r="G114" s="130">
        <f t="shared" ref="G114" si="43">SUM(G115:G118)</f>
        <v>8373</v>
      </c>
      <c r="H114" s="130">
        <f t="shared" ref="H114" si="44">SUM(H115:H118)</f>
        <v>6890</v>
      </c>
      <c r="I114" s="130">
        <f t="shared" ref="I114" si="45">SUM(I115:I118)</f>
        <v>7501</v>
      </c>
      <c r="J114" s="130">
        <f t="shared" ref="J114" si="46">SUM(J115:J118)</f>
        <v>7680</v>
      </c>
      <c r="K114" s="144">
        <f t="shared" ref="K114" si="47">SUM(K115:K118)</f>
        <v>39198</v>
      </c>
      <c r="M114" s="125" t="s">
        <v>132</v>
      </c>
      <c r="N114" s="122" t="s">
        <v>168</v>
      </c>
      <c r="O114" s="12"/>
      <c r="P114" s="12"/>
      <c r="Q114" s="103">
        <f>F114/要介護認定者数!F113</f>
        <v>3.3960396039603959</v>
      </c>
      <c r="R114" s="103">
        <f>G114/要介護認定者数!G113</f>
        <v>5.5194462755438369</v>
      </c>
      <c r="S114" s="103">
        <f>H114/要介護認定者数!H113</f>
        <v>6.7023346303501947</v>
      </c>
      <c r="T114" s="103">
        <f>I114/要介護認定者数!I113</f>
        <v>8.1888646288209603</v>
      </c>
      <c r="U114" s="103">
        <f>J114/要介護認定者数!J113</f>
        <v>11.082251082251082</v>
      </c>
      <c r="V114" s="104">
        <f>K114/要介護認定者数!K113</f>
        <v>5.1440944881889763</v>
      </c>
    </row>
    <row r="115" spans="2:22" ht="19.5" customHeight="1" x14ac:dyDescent="0.15">
      <c r="B115" s="125" t="s">
        <v>134</v>
      </c>
      <c r="C115" s="121" t="s">
        <v>15</v>
      </c>
      <c r="D115" s="4">
        <v>699</v>
      </c>
      <c r="E115" s="4">
        <v>1378</v>
      </c>
      <c r="F115" s="4">
        <v>2738</v>
      </c>
      <c r="G115" s="4">
        <v>3423</v>
      </c>
      <c r="H115" s="4">
        <v>2802</v>
      </c>
      <c r="I115" s="4">
        <v>3291</v>
      </c>
      <c r="J115" s="4">
        <v>4455</v>
      </c>
      <c r="K115" s="23">
        <v>18786</v>
      </c>
      <c r="M115" s="46" t="s">
        <v>134</v>
      </c>
      <c r="N115" s="121" t="s">
        <v>15</v>
      </c>
      <c r="O115" s="12"/>
      <c r="P115" s="12"/>
      <c r="Q115" s="103">
        <f>F115/要介護認定者数!F114</f>
        <v>4.7452339688041594</v>
      </c>
      <c r="R115" s="103">
        <f>G115/要介護認定者数!G114</f>
        <v>6.8323353293413174</v>
      </c>
      <c r="S115" s="103">
        <f>H115/要介護認定者数!H114</f>
        <v>8.1690962099125368</v>
      </c>
      <c r="T115" s="103">
        <f>I115/要介護認定者数!I114</f>
        <v>10.188854489164086</v>
      </c>
      <c r="U115" s="103">
        <f>J115/要介護認定者数!J114</f>
        <v>17.891566265060241</v>
      </c>
      <c r="V115" s="104">
        <f>K115/要介護認定者数!K114</f>
        <v>6.5319888734353269</v>
      </c>
    </row>
    <row r="116" spans="2:22" ht="19.5" customHeight="1" x14ac:dyDescent="0.15">
      <c r="B116" s="125" t="s">
        <v>134</v>
      </c>
      <c r="C116" s="121" t="s">
        <v>16</v>
      </c>
      <c r="D116" s="4">
        <v>138</v>
      </c>
      <c r="E116" s="4">
        <v>201</v>
      </c>
      <c r="F116" s="4">
        <v>729</v>
      </c>
      <c r="G116" s="4">
        <v>729</v>
      </c>
      <c r="H116" s="4">
        <v>1015</v>
      </c>
      <c r="I116" s="4">
        <v>975</v>
      </c>
      <c r="J116" s="4">
        <v>1032</v>
      </c>
      <c r="K116" s="23">
        <v>4819</v>
      </c>
      <c r="M116" s="46" t="s">
        <v>134</v>
      </c>
      <c r="N116" s="121" t="s">
        <v>16</v>
      </c>
      <c r="O116" s="12"/>
      <c r="P116" s="12"/>
      <c r="Q116" s="103">
        <f>F116/要介護認定者数!F115</f>
        <v>2.329073482428115</v>
      </c>
      <c r="R116" s="103">
        <f>G116/要介護認定者数!G115</f>
        <v>1.7032710280373833</v>
      </c>
      <c r="S116" s="103">
        <f>H116/要介護認定者数!H115</f>
        <v>3.5992907801418439</v>
      </c>
      <c r="T116" s="103">
        <f>I116/要介護認定者数!I115</f>
        <v>4.1139240506329111</v>
      </c>
      <c r="U116" s="103">
        <f>J116/要介護認定者数!J115</f>
        <v>6.615384615384615</v>
      </c>
      <c r="V116" s="104">
        <f>K116/要介護認定者数!K115</f>
        <v>2.5430079155672822</v>
      </c>
    </row>
    <row r="117" spans="2:22" ht="19.5" customHeight="1" x14ac:dyDescent="0.15">
      <c r="B117" s="125" t="s">
        <v>134</v>
      </c>
      <c r="C117" s="121" t="s">
        <v>17</v>
      </c>
      <c r="D117" s="4">
        <v>25</v>
      </c>
      <c r="E117" s="4">
        <v>1004</v>
      </c>
      <c r="F117" s="4">
        <v>835</v>
      </c>
      <c r="G117" s="4">
        <v>1884</v>
      </c>
      <c r="H117" s="4">
        <v>1596</v>
      </c>
      <c r="I117" s="4">
        <v>1176</v>
      </c>
      <c r="J117" s="4">
        <v>1252</v>
      </c>
      <c r="K117" s="23">
        <v>7772</v>
      </c>
      <c r="M117" s="46" t="s">
        <v>134</v>
      </c>
      <c r="N117" s="121" t="s">
        <v>17</v>
      </c>
      <c r="O117" s="12"/>
      <c r="P117" s="12"/>
      <c r="Q117" s="103">
        <f>F117/要介護認定者数!F116</f>
        <v>2.2326203208556148</v>
      </c>
      <c r="R117" s="103">
        <f>G117/要介護認定者数!G116</f>
        <v>4.90625</v>
      </c>
      <c r="S117" s="103">
        <f>H117/要介護認定者数!H116</f>
        <v>6.0916030534351142</v>
      </c>
      <c r="T117" s="103">
        <f>I117/要介護認定者数!I116</f>
        <v>5.0472103004291844</v>
      </c>
      <c r="U117" s="103">
        <f>J117/要介護認定者数!J116</f>
        <v>7.1542857142857139</v>
      </c>
      <c r="V117" s="104">
        <f>K117/要介護認定者数!K116</f>
        <v>3.9491869918699187</v>
      </c>
    </row>
    <row r="118" spans="2:22" ht="19.5" customHeight="1" x14ac:dyDescent="0.15">
      <c r="B118" s="125" t="s">
        <v>134</v>
      </c>
      <c r="C118" s="121" t="s">
        <v>18</v>
      </c>
      <c r="D118" s="4">
        <v>160</v>
      </c>
      <c r="E118" s="4">
        <v>347</v>
      </c>
      <c r="F118" s="4">
        <v>500</v>
      </c>
      <c r="G118" s="4">
        <v>2337</v>
      </c>
      <c r="H118" s="4">
        <v>1477</v>
      </c>
      <c r="I118" s="4">
        <v>2059</v>
      </c>
      <c r="J118" s="4">
        <v>941</v>
      </c>
      <c r="K118" s="23">
        <v>7821</v>
      </c>
      <c r="M118" s="46" t="s">
        <v>134</v>
      </c>
      <c r="N118" s="121" t="s">
        <v>18</v>
      </c>
      <c r="O118" s="12"/>
      <c r="P118" s="12"/>
      <c r="Q118" s="103">
        <f>F118/要介護認定者数!F117</f>
        <v>3.3333333333333335</v>
      </c>
      <c r="R118" s="103">
        <f>G118/要介護認定者数!G117</f>
        <v>11.455882352941176</v>
      </c>
      <c r="S118" s="103">
        <f>H118/要介護認定者数!H117</f>
        <v>10.475177304964539</v>
      </c>
      <c r="T118" s="103">
        <f>I118/要介護認定者数!I117</f>
        <v>16.739837398373982</v>
      </c>
      <c r="U118" s="103">
        <f>J118/要介護認定者数!J117</f>
        <v>8.3274336283185839</v>
      </c>
      <c r="V118" s="104">
        <f>K118/要介護認定者数!K117</f>
        <v>8.8774120317820664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83</v>
      </c>
      <c r="E119" s="147">
        <f t="shared" ref="E119" si="48">SUM(E120:E123)</f>
        <v>238</v>
      </c>
      <c r="F119" s="130">
        <f t="shared" ref="F119" si="49">SUM(F120:F123)</f>
        <v>876</v>
      </c>
      <c r="G119" s="130">
        <f t="shared" ref="G119" si="50">SUM(G120:G123)</f>
        <v>1168</v>
      </c>
      <c r="H119" s="130">
        <f t="shared" ref="H119" si="51">SUM(H120:H123)</f>
        <v>1547</v>
      </c>
      <c r="I119" s="130">
        <f t="shared" ref="I119" si="52">SUM(I120:I123)</f>
        <v>1402</v>
      </c>
      <c r="J119" s="130">
        <f t="shared" ref="J119" si="53">SUM(J120:J123)</f>
        <v>3078</v>
      </c>
      <c r="K119" s="144">
        <f t="shared" ref="K119" si="54">SUM(K120:K123)</f>
        <v>8392</v>
      </c>
      <c r="M119" s="125" t="s">
        <v>132</v>
      </c>
      <c r="N119" s="122" t="s">
        <v>169</v>
      </c>
      <c r="O119" s="12"/>
      <c r="P119" s="12"/>
      <c r="Q119" s="103">
        <f>F119/要介護認定者数!F118</f>
        <v>1.3353658536585367</v>
      </c>
      <c r="R119" s="103">
        <f>G119/要介護認定者数!G118</f>
        <v>1.7458893871449925</v>
      </c>
      <c r="S119" s="103">
        <f>H119/要介護認定者数!H118</f>
        <v>2.8808193668528865</v>
      </c>
      <c r="T119" s="103">
        <f>I119/要介護認定者数!I118</f>
        <v>3.4362745098039214</v>
      </c>
      <c r="U119" s="103">
        <f>J119/要介護認定者数!J118</f>
        <v>8.8448275862068968</v>
      </c>
      <c r="V119" s="104">
        <f>K119/要介護認定者数!K118</f>
        <v>2.5640085548426521</v>
      </c>
    </row>
    <row r="120" spans="2:22" ht="19.5" customHeight="1" x14ac:dyDescent="0.15">
      <c r="B120" s="125" t="s">
        <v>134</v>
      </c>
      <c r="C120" s="121" t="s">
        <v>19</v>
      </c>
      <c r="D120" s="4">
        <v>77</v>
      </c>
      <c r="E120" s="4">
        <v>52</v>
      </c>
      <c r="F120" s="4">
        <v>139</v>
      </c>
      <c r="G120" s="4">
        <v>299</v>
      </c>
      <c r="H120" s="4">
        <v>437</v>
      </c>
      <c r="I120" s="4">
        <v>298</v>
      </c>
      <c r="J120" s="4">
        <v>692</v>
      </c>
      <c r="K120" s="23">
        <v>1994</v>
      </c>
      <c r="M120" s="46" t="s">
        <v>134</v>
      </c>
      <c r="N120" s="121" t="s">
        <v>19</v>
      </c>
      <c r="O120" s="12"/>
      <c r="P120" s="12"/>
      <c r="Q120" s="103">
        <f>F120/要介護認定者数!F119</f>
        <v>0.68472906403940892</v>
      </c>
      <c r="R120" s="103">
        <f>G120/要介護認定者数!G119</f>
        <v>1.4170616113744077</v>
      </c>
      <c r="S120" s="103">
        <f>H120/要介護認定者数!H119</f>
        <v>2.1527093596059115</v>
      </c>
      <c r="T120" s="103">
        <f>I120/要介護認定者数!I119</f>
        <v>1.9350649350649352</v>
      </c>
      <c r="U120" s="103">
        <f>J120/要介護認定者数!J119</f>
        <v>5.580645161290323</v>
      </c>
      <c r="V120" s="104">
        <f>K120/要介護認定者数!K119</f>
        <v>1.7883408071748879</v>
      </c>
    </row>
    <row r="121" spans="2:22" ht="19.5" customHeight="1" x14ac:dyDescent="0.15">
      <c r="B121" s="125" t="s">
        <v>134</v>
      </c>
      <c r="C121" s="121" t="s">
        <v>20</v>
      </c>
      <c r="D121" s="4">
        <v>0</v>
      </c>
      <c r="E121" s="4">
        <v>41</v>
      </c>
      <c r="F121" s="4">
        <v>140</v>
      </c>
      <c r="G121" s="4">
        <v>204</v>
      </c>
      <c r="H121" s="4">
        <v>230</v>
      </c>
      <c r="I121" s="4">
        <v>202</v>
      </c>
      <c r="J121" s="4">
        <v>510</v>
      </c>
      <c r="K121" s="23">
        <v>1327</v>
      </c>
      <c r="M121" s="46" t="s">
        <v>134</v>
      </c>
      <c r="N121" s="121" t="s">
        <v>20</v>
      </c>
      <c r="O121" s="12"/>
      <c r="P121" s="12"/>
      <c r="Q121" s="103">
        <f>F121/要介護認定者数!F120</f>
        <v>1.3725490196078431</v>
      </c>
      <c r="R121" s="103">
        <f>G121/要介護認定者数!G120</f>
        <v>1.59375</v>
      </c>
      <c r="S121" s="103">
        <f>H121/要介護認定者数!H120</f>
        <v>2.3958333333333335</v>
      </c>
      <c r="T121" s="103">
        <f>I121/要介護認定者数!I120</f>
        <v>2.8055555555555554</v>
      </c>
      <c r="U121" s="103">
        <f>J121/要介護認定者数!J120</f>
        <v>10</v>
      </c>
      <c r="V121" s="104">
        <f>K121/要介護認定者数!K120</f>
        <v>2.3866906474820144</v>
      </c>
    </row>
    <row r="122" spans="2:22" ht="19.5" customHeight="1" x14ac:dyDescent="0.15">
      <c r="B122" s="125" t="s">
        <v>134</v>
      </c>
      <c r="C122" s="121" t="s">
        <v>114</v>
      </c>
      <c r="D122" s="4">
        <v>6</v>
      </c>
      <c r="E122" s="4">
        <v>125</v>
      </c>
      <c r="F122" s="4">
        <v>559</v>
      </c>
      <c r="G122" s="4">
        <v>599</v>
      </c>
      <c r="H122" s="4">
        <v>810</v>
      </c>
      <c r="I122" s="4">
        <v>749</v>
      </c>
      <c r="J122" s="4">
        <v>1666</v>
      </c>
      <c r="K122" s="23">
        <v>4514</v>
      </c>
      <c r="M122" s="46" t="s">
        <v>134</v>
      </c>
      <c r="N122" s="121" t="s">
        <v>114</v>
      </c>
      <c r="O122" s="12"/>
      <c r="P122" s="12"/>
      <c r="Q122" s="103">
        <f>F122/要介護認定者数!F121</f>
        <v>1.9342560553633219</v>
      </c>
      <c r="R122" s="103">
        <f>G122/要介護認定者数!G121</f>
        <v>2.1861313868613137</v>
      </c>
      <c r="S122" s="103">
        <f>H122/要介護認定者数!H121</f>
        <v>4.3085106382978724</v>
      </c>
      <c r="T122" s="103">
        <f>I122/要介護認定者数!I121</f>
        <v>5.1301369863013697</v>
      </c>
      <c r="U122" s="103">
        <f>J122/要介護認定者数!J121</f>
        <v>12.160583941605839</v>
      </c>
      <c r="V122" s="104">
        <f>K122/要介護認定者数!K121</f>
        <v>3.4911059551430781</v>
      </c>
    </row>
    <row r="123" spans="2:22" ht="19.5" customHeight="1" x14ac:dyDescent="0.15">
      <c r="B123" s="125" t="s">
        <v>134</v>
      </c>
      <c r="C123" s="121" t="s">
        <v>22</v>
      </c>
      <c r="D123" s="4">
        <v>0</v>
      </c>
      <c r="E123" s="4">
        <v>20</v>
      </c>
      <c r="F123" s="4">
        <v>38</v>
      </c>
      <c r="G123" s="4">
        <v>66</v>
      </c>
      <c r="H123" s="4">
        <v>70</v>
      </c>
      <c r="I123" s="4">
        <v>153</v>
      </c>
      <c r="J123" s="4">
        <v>210</v>
      </c>
      <c r="K123" s="23">
        <v>557</v>
      </c>
      <c r="M123" s="46" t="s">
        <v>134</v>
      </c>
      <c r="N123" s="121" t="s">
        <v>22</v>
      </c>
      <c r="O123" s="12"/>
      <c r="P123" s="12"/>
      <c r="Q123" s="103">
        <f>F123/要介護認定者数!F122</f>
        <v>0.61290322580645162</v>
      </c>
      <c r="R123" s="103">
        <f>G123/要介護認定者数!G122</f>
        <v>1.1785714285714286</v>
      </c>
      <c r="S123" s="103">
        <f>H123/要介護認定者数!H122</f>
        <v>1.4</v>
      </c>
      <c r="T123" s="103">
        <f>I123/要介護認定者数!I122</f>
        <v>4.25</v>
      </c>
      <c r="U123" s="103">
        <f>J123/要介護認定者数!J122</f>
        <v>5.833333333333333</v>
      </c>
      <c r="V123" s="104">
        <f>K123/要介護認定者数!K122</f>
        <v>1.8025889967637541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2045</v>
      </c>
      <c r="E124" s="147">
        <f t="shared" ref="E124" si="55">SUM(E125:E129)</f>
        <v>3868</v>
      </c>
      <c r="F124" s="130">
        <f t="shared" ref="F124" si="56">SUM(F125:F129)</f>
        <v>11729</v>
      </c>
      <c r="G124" s="130">
        <f t="shared" ref="G124" si="57">SUM(G125:G129)</f>
        <v>9903</v>
      </c>
      <c r="H124" s="130">
        <f t="shared" ref="H124" si="58">SUM(H125:H129)</f>
        <v>9297</v>
      </c>
      <c r="I124" s="130">
        <f t="shared" ref="I124" si="59">SUM(I125:I129)</f>
        <v>16422</v>
      </c>
      <c r="J124" s="130">
        <f t="shared" ref="J124" si="60">SUM(J125:J129)</f>
        <v>17267</v>
      </c>
      <c r="K124" s="144">
        <f t="shared" ref="K124" si="61">SUM(K125:K129)</f>
        <v>70531</v>
      </c>
      <c r="M124" s="125" t="s">
        <v>132</v>
      </c>
      <c r="N124" s="122" t="s">
        <v>170</v>
      </c>
      <c r="O124" s="12"/>
      <c r="P124" s="12"/>
      <c r="Q124" s="103">
        <f>F124/要介護認定者数!F123</f>
        <v>4.2312409812409815</v>
      </c>
      <c r="R124" s="103">
        <f>G124/要介護認定者数!G123</f>
        <v>5.0065722952477252</v>
      </c>
      <c r="S124" s="103">
        <f>H124/要介護認定者数!H123</f>
        <v>5.8398241206030148</v>
      </c>
      <c r="T124" s="103">
        <f>I124/要介護認定者数!I123</f>
        <v>9.7633769322235437</v>
      </c>
      <c r="U124" s="103">
        <f>J124/要介護認定者数!J123</f>
        <v>13.791533546325878</v>
      </c>
      <c r="V124" s="104">
        <f>K124/要介護認定者数!K123</f>
        <v>6.011847937265598</v>
      </c>
    </row>
    <row r="125" spans="2:22" ht="19.5" customHeight="1" x14ac:dyDescent="0.15">
      <c r="B125" s="125" t="s">
        <v>134</v>
      </c>
      <c r="C125" s="121" t="s">
        <v>23</v>
      </c>
      <c r="D125" s="4">
        <v>896</v>
      </c>
      <c r="E125" s="4">
        <v>1990</v>
      </c>
      <c r="F125" s="4">
        <v>8996</v>
      </c>
      <c r="G125" s="4">
        <v>6680</v>
      </c>
      <c r="H125" s="4">
        <v>5947</v>
      </c>
      <c r="I125" s="4">
        <v>9569</v>
      </c>
      <c r="J125" s="4">
        <v>9682</v>
      </c>
      <c r="K125" s="23">
        <v>43760</v>
      </c>
      <c r="M125" s="46" t="s">
        <v>134</v>
      </c>
      <c r="N125" s="121" t="s">
        <v>23</v>
      </c>
      <c r="O125" s="12"/>
      <c r="P125" s="12"/>
      <c r="Q125" s="103">
        <f>F125/要介護認定者数!F124</f>
        <v>4.7372301211163768</v>
      </c>
      <c r="R125" s="103">
        <f>G125/要介護認定者数!G124</f>
        <v>5.9062776304155618</v>
      </c>
      <c r="S125" s="103">
        <f>H125/要介護認定者数!H124</f>
        <v>6.5931263858093123</v>
      </c>
      <c r="T125" s="103">
        <f>I125/要介護認定者数!I124</f>
        <v>9.4461994076999005</v>
      </c>
      <c r="U125" s="103">
        <f>J125/要介護認定者数!J124</f>
        <v>12.52522639068564</v>
      </c>
      <c r="V125" s="104">
        <f>K125/要介護認定者数!K124</f>
        <v>5.9537414965986395</v>
      </c>
    </row>
    <row r="126" spans="2:22" ht="19.5" customHeight="1" x14ac:dyDescent="0.15">
      <c r="B126" s="125" t="s">
        <v>134</v>
      </c>
      <c r="C126" s="121" t="s">
        <v>24</v>
      </c>
      <c r="D126" s="4">
        <v>0</v>
      </c>
      <c r="E126" s="4">
        <v>0</v>
      </c>
      <c r="F126" s="4">
        <v>190</v>
      </c>
      <c r="G126" s="4">
        <v>47</v>
      </c>
      <c r="H126" s="4">
        <v>77</v>
      </c>
      <c r="I126" s="4">
        <v>248</v>
      </c>
      <c r="J126" s="4">
        <v>281</v>
      </c>
      <c r="K126" s="23">
        <v>843</v>
      </c>
      <c r="M126" s="46" t="s">
        <v>134</v>
      </c>
      <c r="N126" s="121" t="s">
        <v>24</v>
      </c>
      <c r="O126" s="12"/>
      <c r="P126" s="12"/>
      <c r="Q126" s="103">
        <f>F126/要介護認定者数!F125</f>
        <v>2.3170731707317072</v>
      </c>
      <c r="R126" s="103">
        <f>G126/要介護認定者数!G125</f>
        <v>0.41592920353982299</v>
      </c>
      <c r="S126" s="103">
        <f>H126/要介護認定者数!H125</f>
        <v>1.1000000000000001</v>
      </c>
      <c r="T126" s="103">
        <f>I126/要介護認定者数!I125</f>
        <v>3.5942028985507246</v>
      </c>
      <c r="U126" s="103">
        <f>J126/要介護認定者数!J125</f>
        <v>6.5348837209302326</v>
      </c>
      <c r="V126" s="104">
        <f>K126/要介護認定者数!K125</f>
        <v>1.9976303317535544</v>
      </c>
    </row>
    <row r="127" spans="2:22" ht="19.5" customHeight="1" x14ac:dyDescent="0.15">
      <c r="B127" s="125" t="s">
        <v>134</v>
      </c>
      <c r="C127" s="121" t="s">
        <v>25</v>
      </c>
      <c r="D127" s="4">
        <v>11</v>
      </c>
      <c r="E127" s="4">
        <v>16</v>
      </c>
      <c r="F127" s="4">
        <v>747</v>
      </c>
      <c r="G127" s="4">
        <v>748</v>
      </c>
      <c r="H127" s="4">
        <v>589</v>
      </c>
      <c r="I127" s="4">
        <v>1636</v>
      </c>
      <c r="J127" s="4">
        <v>1257</v>
      </c>
      <c r="K127" s="23">
        <v>5004</v>
      </c>
      <c r="M127" s="46" t="s">
        <v>134</v>
      </c>
      <c r="N127" s="121" t="s">
        <v>25</v>
      </c>
      <c r="O127" s="12"/>
      <c r="P127" s="12"/>
      <c r="Q127" s="103">
        <f>F127/要介護認定者数!F126</f>
        <v>2.7065217391304346</v>
      </c>
      <c r="R127" s="103">
        <f>G127/要介護認定者数!G126</f>
        <v>1.7038724373576311</v>
      </c>
      <c r="S127" s="103">
        <f>H127/要介護認定者数!H126</f>
        <v>1.943894389438944</v>
      </c>
      <c r="T127" s="103">
        <f>I127/要介護認定者数!I126</f>
        <v>6.3657587548638128</v>
      </c>
      <c r="U127" s="103">
        <f>J127/要介護認定者数!J126</f>
        <v>6.7945945945945949</v>
      </c>
      <c r="V127" s="104">
        <f>K127/要介護認定者数!K126</f>
        <v>3.1119402985074629</v>
      </c>
    </row>
    <row r="128" spans="2:22" ht="19.5" customHeight="1" x14ac:dyDescent="0.15">
      <c r="B128" s="125" t="s">
        <v>134</v>
      </c>
      <c r="C128" s="121" t="s">
        <v>26</v>
      </c>
      <c r="D128" s="4">
        <v>245</v>
      </c>
      <c r="E128" s="4">
        <v>823</v>
      </c>
      <c r="F128" s="4">
        <v>1127</v>
      </c>
      <c r="G128" s="4">
        <v>863</v>
      </c>
      <c r="H128" s="4">
        <v>1343</v>
      </c>
      <c r="I128" s="4">
        <v>2373</v>
      </c>
      <c r="J128" s="4">
        <v>2347</v>
      </c>
      <c r="K128" s="23">
        <v>9121</v>
      </c>
      <c r="M128" s="46" t="s">
        <v>134</v>
      </c>
      <c r="N128" s="121" t="s">
        <v>26</v>
      </c>
      <c r="O128" s="12"/>
      <c r="P128" s="12"/>
      <c r="Q128" s="103">
        <f>F128/要介護認定者数!F127</f>
        <v>5.4975609756097565</v>
      </c>
      <c r="R128" s="103">
        <f>G128/要介護認定者数!G127</f>
        <v>5.4968152866242042</v>
      </c>
      <c r="S128" s="103">
        <f>H128/要介護認定者数!H127</f>
        <v>9.3263888888888893</v>
      </c>
      <c r="T128" s="103">
        <f>I128/要介護認定者数!I127</f>
        <v>18.5390625</v>
      </c>
      <c r="U128" s="103">
        <f>J128/要介護認定者数!J127</f>
        <v>20.587719298245613</v>
      </c>
      <c r="V128" s="104">
        <f>K128/要介護認定者数!K127</f>
        <v>9.6213080168776379</v>
      </c>
    </row>
    <row r="129" spans="2:24" ht="19.5" customHeight="1" x14ac:dyDescent="0.15">
      <c r="B129" s="125" t="s">
        <v>134</v>
      </c>
      <c r="C129" s="121" t="s">
        <v>27</v>
      </c>
      <c r="D129" s="4">
        <v>893</v>
      </c>
      <c r="E129" s="4">
        <v>1039</v>
      </c>
      <c r="F129" s="4">
        <v>669</v>
      </c>
      <c r="G129" s="4">
        <v>1565</v>
      </c>
      <c r="H129" s="4">
        <v>1341</v>
      </c>
      <c r="I129" s="4">
        <v>2596</v>
      </c>
      <c r="J129" s="4">
        <v>3700</v>
      </c>
      <c r="K129" s="23">
        <v>11803</v>
      </c>
      <c r="M129" s="46" t="s">
        <v>134</v>
      </c>
      <c r="N129" s="121" t="s">
        <v>27</v>
      </c>
      <c r="O129" s="12"/>
      <c r="P129" s="12"/>
      <c r="Q129" s="103">
        <f>F129/要介護認定者数!F128</f>
        <v>2.1580645161290324</v>
      </c>
      <c r="R129" s="103">
        <f>G129/要介護認定者数!G128</f>
        <v>11.340579710144928</v>
      </c>
      <c r="S129" s="103">
        <f>H129/要介護認定者数!H128</f>
        <v>7.7514450867052025</v>
      </c>
      <c r="T129" s="103">
        <f>I129/要介護認定者数!I128</f>
        <v>12.074418604651163</v>
      </c>
      <c r="U129" s="103">
        <f>J129/要介護認定者数!J128</f>
        <v>27.007299270072991</v>
      </c>
      <c r="V129" s="104">
        <f>K129/要介護認定者数!K128</f>
        <v>8.4066951566951573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274</v>
      </c>
      <c r="E130" s="147">
        <f t="shared" ref="E130" si="62">SUM(E131)</f>
        <v>1521</v>
      </c>
      <c r="F130" s="130">
        <f t="shared" ref="F130" si="63">SUM(F131)</f>
        <v>1635</v>
      </c>
      <c r="G130" s="130">
        <f t="shared" ref="G130" si="64">SUM(G131)</f>
        <v>2175</v>
      </c>
      <c r="H130" s="130">
        <f t="shared" ref="H130" si="65">SUM(H131)</f>
        <v>2084</v>
      </c>
      <c r="I130" s="130">
        <f t="shared" ref="I130" si="66">SUM(I131)</f>
        <v>3890</v>
      </c>
      <c r="J130" s="130">
        <f t="shared" ref="J130" si="67">SUM(J131)</f>
        <v>5272</v>
      </c>
      <c r="K130" s="144">
        <f t="shared" ref="K130" si="68">SUM(K131)</f>
        <v>16851</v>
      </c>
      <c r="M130" s="125" t="s">
        <v>132</v>
      </c>
      <c r="N130" s="122" t="s">
        <v>171</v>
      </c>
      <c r="O130" s="12"/>
      <c r="P130" s="12"/>
      <c r="Q130" s="103">
        <f>F130/要介護認定者数!F129</f>
        <v>1.4456233421750664</v>
      </c>
      <c r="R130" s="103">
        <f>G130/要介護認定者数!G129</f>
        <v>2.1055179090029044</v>
      </c>
      <c r="S130" s="103">
        <f>H130/要介護認定者数!H129</f>
        <v>3.1197604790419162</v>
      </c>
      <c r="T130" s="103">
        <f>I130/要介護認定者数!I129</f>
        <v>4.6199524940617573</v>
      </c>
      <c r="U130" s="103">
        <f>J130/要介護認定者数!J129</f>
        <v>8.8308207705192636</v>
      </c>
      <c r="V130" s="104">
        <f>K130/要介護認定者数!K129</f>
        <v>2.9893560404470465</v>
      </c>
    </row>
    <row r="131" spans="2:24" ht="19.5" customHeight="1" x14ac:dyDescent="0.15">
      <c r="B131" s="125" t="s">
        <v>134</v>
      </c>
      <c r="C131" s="121" t="s">
        <v>28</v>
      </c>
      <c r="D131" s="4">
        <v>274</v>
      </c>
      <c r="E131" s="4">
        <v>1521</v>
      </c>
      <c r="F131" s="4">
        <v>1635</v>
      </c>
      <c r="G131" s="4">
        <v>2175</v>
      </c>
      <c r="H131" s="4">
        <v>2084</v>
      </c>
      <c r="I131" s="4">
        <v>3890</v>
      </c>
      <c r="J131" s="4">
        <v>5272</v>
      </c>
      <c r="K131" s="23">
        <v>16851</v>
      </c>
      <c r="M131" s="46" t="s">
        <v>134</v>
      </c>
      <c r="N131" s="121" t="s">
        <v>28</v>
      </c>
      <c r="O131" s="12"/>
      <c r="P131" s="12"/>
      <c r="Q131" s="103">
        <f>F131/要介護認定者数!F130</f>
        <v>1.4456233421750664</v>
      </c>
      <c r="R131" s="103">
        <f>G131/要介護認定者数!G130</f>
        <v>2.1055179090029044</v>
      </c>
      <c r="S131" s="103">
        <f>H131/要介護認定者数!H130</f>
        <v>3.1197604790419162</v>
      </c>
      <c r="T131" s="103">
        <f>I131/要介護認定者数!I130</f>
        <v>4.6199524940617573</v>
      </c>
      <c r="U131" s="103">
        <f>J131/要介護認定者数!J130</f>
        <v>8.8308207705192636</v>
      </c>
      <c r="V131" s="104">
        <f>K131/要介護認定者数!K130</f>
        <v>2.9893560404470465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3819</v>
      </c>
      <c r="E132" s="147">
        <f t="shared" ref="E132" si="69">SUM(E133:E135)</f>
        <v>14388</v>
      </c>
      <c r="F132" s="130">
        <f t="shared" ref="F132" si="70">SUM(F133:F135)</f>
        <v>9240</v>
      </c>
      <c r="G132" s="130">
        <f t="shared" ref="G132" si="71">SUM(G133:G135)</f>
        <v>15423</v>
      </c>
      <c r="H132" s="130">
        <f t="shared" ref="H132" si="72">SUM(H133:H135)</f>
        <v>11650</v>
      </c>
      <c r="I132" s="130">
        <f t="shared" ref="I132" si="73">SUM(I133:I135)</f>
        <v>22407</v>
      </c>
      <c r="J132" s="130">
        <f t="shared" ref="J132" si="74">SUM(J133:J135)</f>
        <v>16930</v>
      </c>
      <c r="K132" s="144">
        <f t="shared" ref="K132" si="75">SUM(K133:K135)</f>
        <v>93857</v>
      </c>
      <c r="M132" s="125" t="s">
        <v>132</v>
      </c>
      <c r="N132" s="122" t="s">
        <v>172</v>
      </c>
      <c r="O132" s="12"/>
      <c r="P132" s="12"/>
      <c r="Q132" s="103">
        <f>F132/要介護認定者数!F131</f>
        <v>4.5271925526702601</v>
      </c>
      <c r="R132" s="103">
        <f>G132/要介護認定者数!G131</f>
        <v>8.6210173281162668</v>
      </c>
      <c r="S132" s="103">
        <f>H132/要介護認定者数!H131</f>
        <v>8.9477726574500771</v>
      </c>
      <c r="T132" s="103">
        <f>I132/要介護認定者数!I131</f>
        <v>15.846534653465346</v>
      </c>
      <c r="U132" s="103">
        <f>J132/要介護認定者数!J131</f>
        <v>19.731934731934732</v>
      </c>
      <c r="V132" s="104">
        <f>K132/要介護認定者数!K131</f>
        <v>8.2773613193403293</v>
      </c>
    </row>
    <row r="133" spans="2:24" ht="19.5" customHeight="1" x14ac:dyDescent="0.15">
      <c r="B133" s="125" t="s">
        <v>134</v>
      </c>
      <c r="C133" s="121" t="s">
        <v>29</v>
      </c>
      <c r="D133" s="4">
        <v>3300</v>
      </c>
      <c r="E133" s="4">
        <v>12939</v>
      </c>
      <c r="F133" s="4">
        <v>7430</v>
      </c>
      <c r="G133" s="4">
        <v>12611</v>
      </c>
      <c r="H133" s="4">
        <v>8683</v>
      </c>
      <c r="I133" s="4">
        <v>17596</v>
      </c>
      <c r="J133" s="4">
        <v>12777</v>
      </c>
      <c r="K133" s="23">
        <v>75336</v>
      </c>
      <c r="M133" s="46" t="s">
        <v>134</v>
      </c>
      <c r="N133" s="121" t="s">
        <v>29</v>
      </c>
      <c r="O133" s="12"/>
      <c r="P133" s="12"/>
      <c r="Q133" s="103">
        <f>F133/要介護認定者数!F132</f>
        <v>4.7144670050761421</v>
      </c>
      <c r="R133" s="103">
        <f>G133/要介護認定者数!G132</f>
        <v>8.8436185133239835</v>
      </c>
      <c r="S133" s="103">
        <f>H133/要介護認定者数!H132</f>
        <v>8.5462598425196852</v>
      </c>
      <c r="T133" s="103">
        <f>I133/要介護認定者数!I132</f>
        <v>16.32282003710575</v>
      </c>
      <c r="U133" s="103">
        <f>J133/要介護認定者数!J132</f>
        <v>19.388467374810318</v>
      </c>
      <c r="V133" s="104">
        <f>K133/要介護認定者数!K132</f>
        <v>8.5638285779242924</v>
      </c>
    </row>
    <row r="134" spans="2:24" ht="19.5" customHeight="1" x14ac:dyDescent="0.15">
      <c r="B134" s="125" t="s">
        <v>134</v>
      </c>
      <c r="C134" s="121" t="s">
        <v>30</v>
      </c>
      <c r="D134" s="4">
        <v>457</v>
      </c>
      <c r="E134" s="4">
        <v>1288</v>
      </c>
      <c r="F134" s="4">
        <v>1452</v>
      </c>
      <c r="G134" s="4">
        <v>2685</v>
      </c>
      <c r="H134" s="4">
        <v>2866</v>
      </c>
      <c r="I134" s="4">
        <v>4606</v>
      </c>
      <c r="J134" s="4">
        <v>3823</v>
      </c>
      <c r="K134" s="23">
        <v>17177</v>
      </c>
      <c r="M134" s="46" t="s">
        <v>134</v>
      </c>
      <c r="N134" s="121" t="s">
        <v>30</v>
      </c>
      <c r="O134" s="12"/>
      <c r="P134" s="12"/>
      <c r="Q134" s="103">
        <f>F134/要介護認定者数!F133</f>
        <v>3.903225806451613</v>
      </c>
      <c r="R134" s="103">
        <f>G134/要介護認定者数!G133</f>
        <v>10.366795366795367</v>
      </c>
      <c r="S134" s="103">
        <f>H134/要介護認定者数!H133</f>
        <v>12.68141592920354</v>
      </c>
      <c r="T134" s="103">
        <f>I134/要介護認定者数!I133</f>
        <v>17.122676579925649</v>
      </c>
      <c r="U134" s="103">
        <f>J134/要介護認定者数!J133</f>
        <v>22.621301775147931</v>
      </c>
      <c r="V134" s="104">
        <f>K134/要介護認定者数!K133</f>
        <v>8.5161130391670792</v>
      </c>
    </row>
    <row r="135" spans="2:24" ht="19.5" customHeight="1" x14ac:dyDescent="0.15">
      <c r="B135" s="125" t="s">
        <v>134</v>
      </c>
      <c r="C135" s="121" t="s">
        <v>31</v>
      </c>
      <c r="D135" s="4">
        <v>62</v>
      </c>
      <c r="E135" s="4">
        <v>161</v>
      </c>
      <c r="F135" s="4">
        <v>358</v>
      </c>
      <c r="G135" s="4">
        <v>127</v>
      </c>
      <c r="H135" s="4">
        <v>101</v>
      </c>
      <c r="I135" s="4">
        <v>205</v>
      </c>
      <c r="J135" s="4">
        <v>330</v>
      </c>
      <c r="K135" s="23">
        <v>1344</v>
      </c>
      <c r="M135" s="46" t="s">
        <v>134</v>
      </c>
      <c r="N135" s="121" t="s">
        <v>31</v>
      </c>
      <c r="O135" s="12"/>
      <c r="P135" s="12"/>
      <c r="Q135" s="103">
        <f>F135/要介護認定者数!F134</f>
        <v>3.849462365591398</v>
      </c>
      <c r="R135" s="103">
        <f>G135/要介護認定者数!G134</f>
        <v>1.2211538461538463</v>
      </c>
      <c r="S135" s="103">
        <f>H135/要介護認定者数!H134</f>
        <v>1.6833333333333333</v>
      </c>
      <c r="T135" s="103">
        <f>I135/要介護認定者数!I134</f>
        <v>3.0597014925373136</v>
      </c>
      <c r="U135" s="103">
        <f>J135/要介護認定者数!J134</f>
        <v>11</v>
      </c>
      <c r="V135" s="104">
        <f>K135/要介護認定者数!K134</f>
        <v>2.56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412</v>
      </c>
      <c r="E136" s="147">
        <f t="shared" ref="E136" si="76">SUM(E137)</f>
        <v>1248</v>
      </c>
      <c r="F136" s="130">
        <f t="shared" ref="F136" si="77">SUM(F137)</f>
        <v>2319</v>
      </c>
      <c r="G136" s="130">
        <f t="shared" ref="G136" si="78">SUM(G137)</f>
        <v>5732</v>
      </c>
      <c r="H136" s="130">
        <f t="shared" ref="H136" si="79">SUM(H137)</f>
        <v>7177</v>
      </c>
      <c r="I136" s="130">
        <f t="shared" ref="I136" si="80">SUM(I137)</f>
        <v>9495</v>
      </c>
      <c r="J136" s="130">
        <f t="shared" ref="J136" si="81">SUM(J137)</f>
        <v>12834</v>
      </c>
      <c r="K136" s="144">
        <f t="shared" ref="K136" si="82">SUM(K137)</f>
        <v>39217</v>
      </c>
      <c r="M136" s="125" t="s">
        <v>132</v>
      </c>
      <c r="N136" s="122" t="s">
        <v>173</v>
      </c>
      <c r="O136" s="12"/>
      <c r="P136" s="12"/>
      <c r="Q136" s="103">
        <f>F136/要介護認定者数!F135</f>
        <v>2.4513742071881608</v>
      </c>
      <c r="R136" s="103">
        <f>G136/要介護認定者数!G135</f>
        <v>5.2299270072992705</v>
      </c>
      <c r="S136" s="103">
        <f>H136/要介護認定者数!H135</f>
        <v>7.7589189189189192</v>
      </c>
      <c r="T136" s="103">
        <f>I136/要介護認定者数!I135</f>
        <v>11.736711990111248</v>
      </c>
      <c r="U136" s="103">
        <f>J136/要介護認定者数!J135</f>
        <v>22.795737122557725</v>
      </c>
      <c r="V136" s="104">
        <f>K136/要介護認定者数!K135</f>
        <v>7.1290674422832216</v>
      </c>
    </row>
    <row r="137" spans="2:24" ht="19.5" customHeight="1" x14ac:dyDescent="0.15">
      <c r="B137" s="125" t="s">
        <v>134</v>
      </c>
      <c r="C137" s="121" t="s">
        <v>32</v>
      </c>
      <c r="D137" s="4">
        <v>412</v>
      </c>
      <c r="E137" s="4">
        <v>1248</v>
      </c>
      <c r="F137" s="4">
        <v>2319</v>
      </c>
      <c r="G137" s="4">
        <v>5732</v>
      </c>
      <c r="H137" s="4">
        <v>7177</v>
      </c>
      <c r="I137" s="4">
        <v>9495</v>
      </c>
      <c r="J137" s="4">
        <v>12834</v>
      </c>
      <c r="K137" s="23">
        <v>39217</v>
      </c>
      <c r="M137" s="46" t="s">
        <v>134</v>
      </c>
      <c r="N137" s="121" t="s">
        <v>32</v>
      </c>
      <c r="O137" s="12"/>
      <c r="P137" s="12"/>
      <c r="Q137" s="103">
        <f>F137/要介護認定者数!F136</f>
        <v>2.4513742071881608</v>
      </c>
      <c r="R137" s="103">
        <f>G137/要介護認定者数!G136</f>
        <v>5.2299270072992705</v>
      </c>
      <c r="S137" s="103">
        <f>H137/要介護認定者数!H136</f>
        <v>7.7589189189189192</v>
      </c>
      <c r="T137" s="103">
        <f>I137/要介護認定者数!I136</f>
        <v>11.736711990111248</v>
      </c>
      <c r="U137" s="103">
        <f>J137/要介護認定者数!J136</f>
        <v>22.795737122557725</v>
      </c>
      <c r="V137" s="104">
        <f>K137/要介護認定者数!K136</f>
        <v>7.1290674422832216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384</v>
      </c>
      <c r="E138" s="147">
        <f t="shared" ref="E138" si="83">SUM(E139:E140)</f>
        <v>1416</v>
      </c>
      <c r="F138" s="130">
        <f t="shared" ref="F138" si="84">SUM(F139:F140)</f>
        <v>2018</v>
      </c>
      <c r="G138" s="130">
        <f t="shared" ref="G138" si="85">SUM(G139:G140)</f>
        <v>3620</v>
      </c>
      <c r="H138" s="130">
        <f t="shared" ref="H138" si="86">SUM(H139:H140)</f>
        <v>3596</v>
      </c>
      <c r="I138" s="130">
        <f t="shared" ref="I138" si="87">SUM(I139:I140)</f>
        <v>5416</v>
      </c>
      <c r="J138" s="130">
        <f t="shared" ref="J138" si="88">SUM(J139:J140)</f>
        <v>5522</v>
      </c>
      <c r="K138" s="144">
        <f t="shared" ref="K138" si="89">SUM(K139:K140)</f>
        <v>21972</v>
      </c>
      <c r="M138" s="125" t="s">
        <v>132</v>
      </c>
      <c r="N138" s="122" t="s">
        <v>174</v>
      </c>
      <c r="O138" s="12"/>
      <c r="P138" s="12"/>
      <c r="Q138" s="103">
        <f>F138/要介護認定者数!F137</f>
        <v>2.0508130081300813</v>
      </c>
      <c r="R138" s="103">
        <f>G138/要介護認定者数!G137</f>
        <v>4.3405275779376495</v>
      </c>
      <c r="S138" s="103">
        <f>H138/要介護認定者数!H137</f>
        <v>5.6099843993759748</v>
      </c>
      <c r="T138" s="103">
        <f>I138/要介護認定者数!I137</f>
        <v>8.035608308605342</v>
      </c>
      <c r="U138" s="103">
        <f>J138/要介護認定者数!J137</f>
        <v>10.722330097087379</v>
      </c>
      <c r="V138" s="104">
        <f>K138/要介護認定者数!K137</f>
        <v>4.4658536585365853</v>
      </c>
    </row>
    <row r="139" spans="2:24" ht="19.5" customHeight="1" x14ac:dyDescent="0.15">
      <c r="B139" s="125" t="s">
        <v>134</v>
      </c>
      <c r="C139" s="121" t="s">
        <v>33</v>
      </c>
      <c r="D139" s="4">
        <v>384</v>
      </c>
      <c r="E139" s="4">
        <v>1255</v>
      </c>
      <c r="F139" s="4">
        <v>1172</v>
      </c>
      <c r="G139" s="4">
        <v>2621</v>
      </c>
      <c r="H139" s="4">
        <v>1923</v>
      </c>
      <c r="I139" s="4">
        <v>4112</v>
      </c>
      <c r="J139" s="4">
        <v>4039</v>
      </c>
      <c r="K139" s="23">
        <v>15506</v>
      </c>
      <c r="M139" s="46" t="s">
        <v>134</v>
      </c>
      <c r="N139" s="121" t="s">
        <v>33</v>
      </c>
      <c r="O139" s="12"/>
      <c r="P139" s="12"/>
      <c r="Q139" s="103">
        <f>F139/要介護認定者数!F138</f>
        <v>1.5044929396662388</v>
      </c>
      <c r="R139" s="103">
        <f>G139/要介護認定者数!G138</f>
        <v>3.9893455098934552</v>
      </c>
      <c r="S139" s="103">
        <f>H139/要介護認定者数!H138</f>
        <v>3.7928994082840237</v>
      </c>
      <c r="T139" s="103">
        <f>I139/要介護認定者数!I138</f>
        <v>7.2650176678445231</v>
      </c>
      <c r="U139" s="103">
        <f>J139/要介護認定者数!J138</f>
        <v>9.6166666666666671</v>
      </c>
      <c r="V139" s="104">
        <f>K139/要介護認定者数!K138</f>
        <v>3.8163918286980065</v>
      </c>
    </row>
    <row r="140" spans="2:24" ht="19.5" customHeight="1" x14ac:dyDescent="0.15">
      <c r="B140" s="125" t="s">
        <v>134</v>
      </c>
      <c r="C140" s="121" t="s">
        <v>34</v>
      </c>
      <c r="D140" s="4">
        <v>0</v>
      </c>
      <c r="E140" s="4">
        <v>161</v>
      </c>
      <c r="F140" s="4">
        <v>846</v>
      </c>
      <c r="G140" s="4">
        <v>999</v>
      </c>
      <c r="H140" s="4">
        <v>1673</v>
      </c>
      <c r="I140" s="4">
        <v>1304</v>
      </c>
      <c r="J140" s="4">
        <v>1483</v>
      </c>
      <c r="K140" s="23">
        <v>6466</v>
      </c>
      <c r="M140" s="46" t="s">
        <v>134</v>
      </c>
      <c r="N140" s="121" t="s">
        <v>34</v>
      </c>
      <c r="O140" s="12"/>
      <c r="P140" s="12"/>
      <c r="Q140" s="103">
        <f>F140/要介護認定者数!F139</f>
        <v>4.126829268292683</v>
      </c>
      <c r="R140" s="103">
        <f>G140/要介護認定者数!G139</f>
        <v>5.6440677966101696</v>
      </c>
      <c r="S140" s="103">
        <f>H140/要介護認定者数!H139</f>
        <v>12.485074626865671</v>
      </c>
      <c r="T140" s="103">
        <f>I140/要介護認定者数!I139</f>
        <v>12.074074074074074</v>
      </c>
      <c r="U140" s="103">
        <f>J140/要介護認定者数!J139</f>
        <v>15.610526315789473</v>
      </c>
      <c r="V140" s="104">
        <f>K140/要介護認定者数!K139</f>
        <v>7.5449241540256713</v>
      </c>
    </row>
    <row r="141" spans="2:24" ht="19.5" customHeight="1" x14ac:dyDescent="0.15">
      <c r="B141" s="125" t="s">
        <v>134</v>
      </c>
      <c r="C141" s="122" t="s">
        <v>82</v>
      </c>
      <c r="D141" s="96">
        <f>SUM(D97,D98,D108,D114,D119,D124,D130,D132,D136,D138)</f>
        <v>17288</v>
      </c>
      <c r="E141" s="96">
        <f t="shared" ref="E141:K141" si="90">SUM(E97,E98,E108,E114,E119,E124,E130,E132,E136,E138)</f>
        <v>40598</v>
      </c>
      <c r="F141" s="96">
        <f t="shared" si="90"/>
        <v>76280</v>
      </c>
      <c r="G141" s="96">
        <f t="shared" si="90"/>
        <v>98331</v>
      </c>
      <c r="H141" s="96">
        <f t="shared" si="90"/>
        <v>79749</v>
      </c>
      <c r="I141" s="96">
        <f t="shared" si="90"/>
        <v>124417</v>
      </c>
      <c r="J141" s="96">
        <f t="shared" si="90"/>
        <v>146772</v>
      </c>
      <c r="K141" s="107">
        <f t="shared" si="90"/>
        <v>583435</v>
      </c>
      <c r="M141" s="46" t="s">
        <v>134</v>
      </c>
      <c r="N141" s="122" t="s">
        <v>82</v>
      </c>
      <c r="O141" s="12"/>
      <c r="P141" s="12"/>
      <c r="Q141" s="103">
        <f>F141/要介護認定者数!F140</f>
        <v>3.5111622554660529</v>
      </c>
      <c r="R141" s="103">
        <f>G141/要介護認定者数!G140</f>
        <v>5.1774957877000842</v>
      </c>
      <c r="S141" s="103">
        <f>H141/要介護認定者数!H140</f>
        <v>5.7969760849022318</v>
      </c>
      <c r="T141" s="103">
        <f>I141/要介護認定者数!I140</f>
        <v>8.9890181345278517</v>
      </c>
      <c r="U141" s="103">
        <f>J141/要介護認定者数!J140</f>
        <v>14.453175775480059</v>
      </c>
      <c r="V141" s="104">
        <f>K141/要介護認定者数!K140</f>
        <v>5.3129382410257344</v>
      </c>
      <c r="X141" s="11" t="s">
        <v>157</v>
      </c>
    </row>
    <row r="142" spans="2:24" ht="19.5" customHeight="1" thickBot="1" x14ac:dyDescent="0.2">
      <c r="B142" s="29" t="s">
        <v>134</v>
      </c>
      <c r="C142" s="132" t="s">
        <v>44</v>
      </c>
      <c r="D142" s="5">
        <v>1038688</v>
      </c>
      <c r="E142" s="5">
        <v>2958101</v>
      </c>
      <c r="F142" s="5">
        <v>6051969</v>
      </c>
      <c r="G142" s="5">
        <v>8453404</v>
      </c>
      <c r="H142" s="5">
        <v>6219247</v>
      </c>
      <c r="I142" s="5">
        <v>6455829</v>
      </c>
      <c r="J142" s="5">
        <v>7821861</v>
      </c>
      <c r="K142" s="26">
        <v>38999099</v>
      </c>
      <c r="M142" s="29" t="s">
        <v>134</v>
      </c>
      <c r="N142" s="132" t="s">
        <v>44</v>
      </c>
      <c r="O142" s="15"/>
      <c r="P142" s="15"/>
      <c r="Q142" s="173">
        <f>F142/要介護認定者数!F141</f>
        <v>4.9586915607586217</v>
      </c>
      <c r="R142" s="173">
        <f>G142/要介護認定者数!G141</f>
        <v>7.8237414632927376</v>
      </c>
      <c r="S142" s="173">
        <f>H142/要介護認定者数!H141</f>
        <v>7.6817149343454991</v>
      </c>
      <c r="T142" s="173">
        <f>I142/要介護認定者数!I141</f>
        <v>8.6782043061487038</v>
      </c>
      <c r="U142" s="173">
        <f>J142/要介護認定者数!J141</f>
        <v>13.007298651021712</v>
      </c>
      <c r="V142" s="174">
        <f>K142/要介護認定者数!K141</f>
        <v>6.2861997158894463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6755</v>
      </c>
      <c r="E143" s="4">
        <v>9893</v>
      </c>
      <c r="F143" s="4">
        <v>35767</v>
      </c>
      <c r="G143" s="4">
        <v>37024</v>
      </c>
      <c r="H143" s="4">
        <v>28872</v>
      </c>
      <c r="I143" s="4">
        <v>42804</v>
      </c>
      <c r="J143" s="4">
        <v>59348</v>
      </c>
      <c r="K143" s="23">
        <v>220463</v>
      </c>
      <c r="M143" s="28" t="s">
        <v>129</v>
      </c>
      <c r="N143" s="124" t="s">
        <v>0</v>
      </c>
      <c r="O143" s="12"/>
      <c r="P143" s="12"/>
      <c r="Q143" s="175">
        <f>F143/要介護認定者数!F142</f>
        <v>4.1984974762296048</v>
      </c>
      <c r="R143" s="175">
        <f>G143/要介護認定者数!G142</f>
        <v>5.741935483870968</v>
      </c>
      <c r="S143" s="175">
        <f>H143/要介護認定者数!H142</f>
        <v>6.6663588085892407</v>
      </c>
      <c r="T143" s="175">
        <f>I143/要介護認定者数!I142</f>
        <v>9.1481085702073095</v>
      </c>
      <c r="U143" s="175">
        <f>J143/要介護認定者数!J142</f>
        <v>16.922725976618192</v>
      </c>
      <c r="V143" s="176">
        <f>K143/要介護認定者数!K142</f>
        <v>5.3101861887901345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105</v>
      </c>
      <c r="E144" s="147">
        <f t="shared" ref="E144" si="91">SUM(E145:E153)</f>
        <v>1388</v>
      </c>
      <c r="F144" s="130">
        <f t="shared" ref="F144" si="92">SUM(F145:F153)</f>
        <v>992</v>
      </c>
      <c r="G144" s="130">
        <f t="shared" ref="G144" si="93">SUM(G145:G153)</f>
        <v>2080</v>
      </c>
      <c r="H144" s="130">
        <f t="shared" ref="H144" si="94">SUM(H145:H153)</f>
        <v>2645</v>
      </c>
      <c r="I144" s="130">
        <f t="shared" ref="I144" si="95">SUM(I145:I153)</f>
        <v>3992</v>
      </c>
      <c r="J144" s="130">
        <f t="shared" ref="J144" si="96">SUM(J145:J153)</f>
        <v>5135</v>
      </c>
      <c r="K144" s="144">
        <f t="shared" ref="K144" si="97">SUM(K145:K153)</f>
        <v>16337</v>
      </c>
      <c r="M144" s="125" t="s">
        <v>129</v>
      </c>
      <c r="N144" s="122" t="s">
        <v>166</v>
      </c>
      <c r="O144" s="12"/>
      <c r="P144" s="12"/>
      <c r="Q144" s="103">
        <f>F144/要介護認定者数!F143</f>
        <v>0.7601532567049808</v>
      </c>
      <c r="R144" s="103">
        <f>G144/要介護認定者数!G143</f>
        <v>1.0907184058730992</v>
      </c>
      <c r="S144" s="103">
        <f>H144/要介護認定者数!H143</f>
        <v>1.7907921462423833</v>
      </c>
      <c r="T144" s="103">
        <f>I144/要介護認定者数!I143</f>
        <v>3.2141706924315621</v>
      </c>
      <c r="U144" s="103">
        <f>J144/要介護認定者数!J143</f>
        <v>5.1094527363184081</v>
      </c>
      <c r="V144" s="104">
        <f>K144/要介護認定者数!K143</f>
        <v>1.7640643559010907</v>
      </c>
    </row>
    <row r="145" spans="2:22" ht="19.5" customHeight="1" x14ac:dyDescent="0.15">
      <c r="B145" s="125" t="s">
        <v>129</v>
      </c>
      <c r="C145" s="121" t="s">
        <v>1</v>
      </c>
      <c r="D145" s="4">
        <v>55</v>
      </c>
      <c r="E145" s="4">
        <v>323</v>
      </c>
      <c r="F145" s="4">
        <v>313</v>
      </c>
      <c r="G145" s="4">
        <v>724</v>
      </c>
      <c r="H145" s="4">
        <v>588</v>
      </c>
      <c r="I145" s="4">
        <v>919</v>
      </c>
      <c r="J145" s="4">
        <v>1024</v>
      </c>
      <c r="K145" s="23">
        <v>3946</v>
      </c>
      <c r="M145" s="28" t="s">
        <v>129</v>
      </c>
      <c r="N145" s="121" t="s">
        <v>1</v>
      </c>
      <c r="O145" s="12"/>
      <c r="P145" s="12"/>
      <c r="Q145" s="103">
        <f>F145/要介護認定者数!F144</f>
        <v>1.1340579710144927</v>
      </c>
      <c r="R145" s="103">
        <f>G145/要介護認定者数!G144</f>
        <v>1.7115839243498818</v>
      </c>
      <c r="S145" s="103">
        <f>H145/要介護認定者数!H144</f>
        <v>2.006825938566553</v>
      </c>
      <c r="T145" s="103">
        <f>I145/要介護認定者数!I144</f>
        <v>3.3176895306859207</v>
      </c>
      <c r="U145" s="103">
        <f>J145/要介護認定者数!J144</f>
        <v>4.0960000000000001</v>
      </c>
      <c r="V145" s="104">
        <f>K145/要介護認定者数!K144</f>
        <v>1.7952684258416742</v>
      </c>
    </row>
    <row r="146" spans="2:22" ht="19.5" customHeight="1" x14ac:dyDescent="0.15">
      <c r="B146" s="125" t="s">
        <v>129</v>
      </c>
      <c r="C146" s="121" t="s">
        <v>2</v>
      </c>
      <c r="D146" s="4">
        <v>0</v>
      </c>
      <c r="E146" s="4">
        <v>303</v>
      </c>
      <c r="F146" s="4">
        <v>205</v>
      </c>
      <c r="G146" s="4">
        <v>396</v>
      </c>
      <c r="H146" s="4">
        <v>293</v>
      </c>
      <c r="I146" s="4">
        <v>383</v>
      </c>
      <c r="J146" s="4">
        <v>615</v>
      </c>
      <c r="K146" s="23">
        <v>2195</v>
      </c>
      <c r="M146" s="28" t="s">
        <v>129</v>
      </c>
      <c r="N146" s="121" t="s">
        <v>2</v>
      </c>
      <c r="O146" s="12"/>
      <c r="P146" s="12"/>
      <c r="Q146" s="103">
        <f>F146/要介護認定者数!F145</f>
        <v>2.8082191780821919</v>
      </c>
      <c r="R146" s="103">
        <f>G146/要介護認定者数!G145</f>
        <v>2.693877551020408</v>
      </c>
      <c r="S146" s="103">
        <f>H146/要介護認定者数!H145</f>
        <v>2.8725490196078431</v>
      </c>
      <c r="T146" s="103">
        <f>I146/要介護認定者数!I145</f>
        <v>3.7549019607843137</v>
      </c>
      <c r="U146" s="103">
        <f>J146/要介護認定者数!J145</f>
        <v>10.081967213114755</v>
      </c>
      <c r="V146" s="104">
        <f>K146/要介護認定者数!K145</f>
        <v>3.4404388714733543</v>
      </c>
    </row>
    <row r="147" spans="2:22" ht="19.5" customHeight="1" x14ac:dyDescent="0.15">
      <c r="B147" s="125" t="s">
        <v>129</v>
      </c>
      <c r="C147" s="121" t="s">
        <v>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23">
        <v>0</v>
      </c>
      <c r="M147" s="28" t="s">
        <v>129</v>
      </c>
      <c r="N147" s="121" t="s">
        <v>3</v>
      </c>
      <c r="O147" s="12"/>
      <c r="P147" s="12"/>
      <c r="Q147" s="103">
        <f>F147/要介護認定者数!F146</f>
        <v>0</v>
      </c>
      <c r="R147" s="103">
        <f>G147/要介護認定者数!G146</f>
        <v>0</v>
      </c>
      <c r="S147" s="103">
        <f>H147/要介護認定者数!H146</f>
        <v>0</v>
      </c>
      <c r="T147" s="103">
        <f>I147/要介護認定者数!I146</f>
        <v>0</v>
      </c>
      <c r="U147" s="103">
        <f>J147/要介護認定者数!J146</f>
        <v>0</v>
      </c>
      <c r="V147" s="104">
        <f>K147/要介護認定者数!K146</f>
        <v>0</v>
      </c>
    </row>
    <row r="148" spans="2:22" ht="19.5" customHeight="1" x14ac:dyDescent="0.15">
      <c r="B148" s="125" t="s">
        <v>129</v>
      </c>
      <c r="C148" s="121" t="s">
        <v>4</v>
      </c>
      <c r="D148" s="4">
        <v>0</v>
      </c>
      <c r="E148" s="4">
        <v>5</v>
      </c>
      <c r="F148" s="4">
        <v>84</v>
      </c>
      <c r="G148" s="4">
        <v>293</v>
      </c>
      <c r="H148" s="4">
        <v>211</v>
      </c>
      <c r="I148" s="4">
        <v>1005</v>
      </c>
      <c r="J148" s="4">
        <v>613</v>
      </c>
      <c r="K148" s="23">
        <v>2211</v>
      </c>
      <c r="M148" s="28" t="s">
        <v>129</v>
      </c>
      <c r="N148" s="121" t="s">
        <v>4</v>
      </c>
      <c r="O148" s="12"/>
      <c r="P148" s="12"/>
      <c r="Q148" s="103">
        <f>F148/要介護認定者数!F147</f>
        <v>0.5</v>
      </c>
      <c r="R148" s="103">
        <f>G148/要介護認定者数!G147</f>
        <v>2.3253968253968256</v>
      </c>
      <c r="S148" s="103">
        <f>H148/要介護認定者数!H147</f>
        <v>2.4823529411764707</v>
      </c>
      <c r="T148" s="103">
        <f>I148/要介護認定者数!I147</f>
        <v>11.964285714285714</v>
      </c>
      <c r="U148" s="103">
        <f>J148/要介護認定者数!J147</f>
        <v>10.754385964912281</v>
      </c>
      <c r="V148" s="104">
        <f>K148/要介護認定者数!K147</f>
        <v>2.9207397622192866</v>
      </c>
    </row>
    <row r="149" spans="2:22" ht="19.5" customHeight="1" x14ac:dyDescent="0.15">
      <c r="B149" s="125" t="s">
        <v>129</v>
      </c>
      <c r="C149" s="121" t="s">
        <v>5</v>
      </c>
      <c r="D149" s="4">
        <v>50</v>
      </c>
      <c r="E149" s="4">
        <v>291</v>
      </c>
      <c r="F149" s="4">
        <v>257</v>
      </c>
      <c r="G149" s="4">
        <v>150</v>
      </c>
      <c r="H149" s="4">
        <v>726</v>
      </c>
      <c r="I149" s="4">
        <v>482</v>
      </c>
      <c r="J149" s="4">
        <v>687</v>
      </c>
      <c r="K149" s="23">
        <v>2643</v>
      </c>
      <c r="M149" s="28" t="s">
        <v>129</v>
      </c>
      <c r="N149" s="121" t="s">
        <v>5</v>
      </c>
      <c r="O149" s="12"/>
      <c r="P149" s="12"/>
      <c r="Q149" s="103">
        <f>F149/要介護認定者数!F148</f>
        <v>4.2833333333333332</v>
      </c>
      <c r="R149" s="103">
        <f>G149/要介護認定者数!G148</f>
        <v>1.1627906976744187</v>
      </c>
      <c r="S149" s="103">
        <f>H149/要介護認定者数!H148</f>
        <v>5.671875</v>
      </c>
      <c r="T149" s="103">
        <f>I149/要介護認定者数!I148</f>
        <v>5.2967032967032965</v>
      </c>
      <c r="U149" s="103">
        <f>J149/要介護認定者数!J148</f>
        <v>10.904761904761905</v>
      </c>
      <c r="V149" s="104">
        <f>K149/要介護認定者数!K148</f>
        <v>4.2836304700162078</v>
      </c>
    </row>
    <row r="150" spans="2:22" ht="19.5" customHeight="1" x14ac:dyDescent="0.15">
      <c r="B150" s="125" t="s">
        <v>129</v>
      </c>
      <c r="C150" s="121" t="s">
        <v>6</v>
      </c>
      <c r="D150" s="4">
        <v>0</v>
      </c>
      <c r="E150" s="4">
        <v>78</v>
      </c>
      <c r="F150" s="4">
        <v>2</v>
      </c>
      <c r="G150" s="4">
        <v>79</v>
      </c>
      <c r="H150" s="4">
        <v>476</v>
      </c>
      <c r="I150" s="4">
        <v>556</v>
      </c>
      <c r="J150" s="4">
        <v>924</v>
      </c>
      <c r="K150" s="23">
        <v>2115</v>
      </c>
      <c r="M150" s="28" t="s">
        <v>129</v>
      </c>
      <c r="N150" s="121" t="s">
        <v>6</v>
      </c>
      <c r="O150" s="12"/>
      <c r="P150" s="12"/>
      <c r="Q150" s="103">
        <f>F150/要介護認定者数!F149</f>
        <v>1.3245033112582781E-2</v>
      </c>
      <c r="R150" s="103">
        <f>G150/要介護認定者数!G149</f>
        <v>0.2257142857142857</v>
      </c>
      <c r="S150" s="103">
        <f>H150/要介護認定者数!H149</f>
        <v>1.5454545454545454</v>
      </c>
      <c r="T150" s="103">
        <f>I150/要介護認定者数!I149</f>
        <v>2.5622119815668203</v>
      </c>
      <c r="U150" s="103">
        <f>J150/要介護認定者数!J149</f>
        <v>5.6</v>
      </c>
      <c r="V150" s="104">
        <f>K150/要介護認定者数!K149</f>
        <v>1.4015904572564613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26</v>
      </c>
      <c r="F151" s="4">
        <v>0</v>
      </c>
      <c r="G151" s="4">
        <v>40</v>
      </c>
      <c r="H151" s="4">
        <v>6</v>
      </c>
      <c r="I151" s="4">
        <v>131</v>
      </c>
      <c r="J151" s="4">
        <v>202</v>
      </c>
      <c r="K151" s="23">
        <v>405</v>
      </c>
      <c r="M151" s="28" t="s">
        <v>129</v>
      </c>
      <c r="N151" s="121" t="s">
        <v>7</v>
      </c>
      <c r="O151" s="12"/>
      <c r="P151" s="12"/>
      <c r="Q151" s="103">
        <f>F151/要介護認定者数!F150</f>
        <v>0</v>
      </c>
      <c r="R151" s="103">
        <f>G151/要介護認定者数!G150</f>
        <v>0.36036036036036034</v>
      </c>
      <c r="S151" s="103">
        <f>H151/要介護認定者数!H150</f>
        <v>6.3829787234042548E-2</v>
      </c>
      <c r="T151" s="103">
        <f>I151/要介護認定者数!I150</f>
        <v>1.955223880597015</v>
      </c>
      <c r="U151" s="103">
        <f>J151/要介護認定者数!J150</f>
        <v>3.9607843137254903</v>
      </c>
      <c r="V151" s="104">
        <f>K151/要介護認定者数!K150</f>
        <v>0.77884615384615385</v>
      </c>
    </row>
    <row r="152" spans="2:22" ht="19.5" customHeight="1" x14ac:dyDescent="0.15">
      <c r="B152" s="125" t="s">
        <v>129</v>
      </c>
      <c r="C152" s="121" t="s">
        <v>8</v>
      </c>
      <c r="D152" s="4">
        <v>0</v>
      </c>
      <c r="E152" s="4">
        <v>33</v>
      </c>
      <c r="F152" s="4">
        <v>131</v>
      </c>
      <c r="G152" s="4">
        <v>344</v>
      </c>
      <c r="H152" s="4">
        <v>294</v>
      </c>
      <c r="I152" s="4">
        <v>351</v>
      </c>
      <c r="J152" s="4">
        <v>240</v>
      </c>
      <c r="K152" s="23">
        <v>1393</v>
      </c>
      <c r="M152" s="28" t="s">
        <v>129</v>
      </c>
      <c r="N152" s="121" t="s">
        <v>8</v>
      </c>
      <c r="O152" s="12"/>
      <c r="P152" s="12"/>
      <c r="Q152" s="103">
        <f>F152/要介護認定者数!F151</f>
        <v>0.44709897610921501</v>
      </c>
      <c r="R152" s="103">
        <f>G152/要介護認定者数!G151</f>
        <v>0.9555555555555556</v>
      </c>
      <c r="S152" s="103">
        <f>H152/要介護認定者数!H151</f>
        <v>1.1264367816091954</v>
      </c>
      <c r="T152" s="103">
        <f>I152/要介護認定者数!I151</f>
        <v>1.4936170212765958</v>
      </c>
      <c r="U152" s="103">
        <f>J152/要介護認定者数!J151</f>
        <v>1.3333333333333333</v>
      </c>
      <c r="V152" s="104">
        <f>K152/要介護認定者数!K151</f>
        <v>0.80334486735870814</v>
      </c>
    </row>
    <row r="153" spans="2:22" ht="19.5" customHeight="1" x14ac:dyDescent="0.15">
      <c r="B153" s="125" t="s">
        <v>129</v>
      </c>
      <c r="C153" s="121" t="s">
        <v>9</v>
      </c>
      <c r="D153" s="4">
        <v>0</v>
      </c>
      <c r="E153" s="4">
        <v>329</v>
      </c>
      <c r="F153" s="4">
        <v>0</v>
      </c>
      <c r="G153" s="4">
        <v>54</v>
      </c>
      <c r="H153" s="4">
        <v>51</v>
      </c>
      <c r="I153" s="4">
        <v>165</v>
      </c>
      <c r="J153" s="4">
        <v>830</v>
      </c>
      <c r="K153" s="23">
        <v>1429</v>
      </c>
      <c r="M153" s="28" t="s">
        <v>129</v>
      </c>
      <c r="N153" s="121" t="s">
        <v>9</v>
      </c>
      <c r="O153" s="12"/>
      <c r="P153" s="12"/>
      <c r="Q153" s="103">
        <f>F153/要介護認定者数!F152</f>
        <v>0</v>
      </c>
      <c r="R153" s="103">
        <f>G153/要介護認定者数!G152</f>
        <v>0.23275862068965517</v>
      </c>
      <c r="S153" s="103">
        <f>H153/要介護認定者数!H152</f>
        <v>0.27567567567567569</v>
      </c>
      <c r="T153" s="103">
        <f>I153/要介護認定者数!I152</f>
        <v>1.1000000000000001</v>
      </c>
      <c r="U153" s="103">
        <f>J153/要介護認定者数!J152</f>
        <v>5.0920245398773005</v>
      </c>
      <c r="V153" s="104">
        <f>K153/要介護認定者数!K152</f>
        <v>1.2713523131672597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1170</v>
      </c>
      <c r="E154" s="147">
        <f t="shared" ref="E154" si="98">SUM(E155:E159)</f>
        <v>1721</v>
      </c>
      <c r="F154" s="130">
        <f t="shared" ref="F154" si="99">SUM(F155:F159)</f>
        <v>3789</v>
      </c>
      <c r="G154" s="130">
        <f t="shared" ref="G154" si="100">SUM(G155:G159)</f>
        <v>5724</v>
      </c>
      <c r="H154" s="130">
        <f t="shared" ref="H154" si="101">SUM(H155:H159)</f>
        <v>5818</v>
      </c>
      <c r="I154" s="130">
        <f t="shared" ref="I154" si="102">SUM(I155:I159)</f>
        <v>9626</v>
      </c>
      <c r="J154" s="130">
        <f t="shared" ref="J154" si="103">SUM(J155:J159)</f>
        <v>14773</v>
      </c>
      <c r="K154" s="144">
        <f t="shared" ref="K154" si="104">SUM(K155:K159)</f>
        <v>42621</v>
      </c>
      <c r="M154" s="125" t="s">
        <v>129</v>
      </c>
      <c r="N154" s="122" t="s">
        <v>167</v>
      </c>
      <c r="O154" s="12"/>
      <c r="P154" s="12"/>
      <c r="Q154" s="103">
        <f>F154/要介護認定者数!F153</f>
        <v>2.3935565382185722</v>
      </c>
      <c r="R154" s="103">
        <f>G154/要介護認定者数!G153</f>
        <v>3.8033222591362126</v>
      </c>
      <c r="S154" s="103">
        <f>H154/要介護認定者数!H153</f>
        <v>5.4020427112349116</v>
      </c>
      <c r="T154" s="103">
        <f>I154/要介護認定者数!I153</f>
        <v>9.6259999999999994</v>
      </c>
      <c r="U154" s="103">
        <f>J154/要介護認定者数!J153</f>
        <v>18.48936170212766</v>
      </c>
      <c r="V154" s="104">
        <f>K154/要介護認定者数!K153</f>
        <v>5.4832111153994596</v>
      </c>
    </row>
    <row r="155" spans="2:22" ht="19.5" customHeight="1" x14ac:dyDescent="0.15">
      <c r="B155" s="125" t="s">
        <v>129</v>
      </c>
      <c r="C155" s="121" t="s">
        <v>10</v>
      </c>
      <c r="D155" s="4">
        <v>740</v>
      </c>
      <c r="E155" s="4">
        <v>750</v>
      </c>
      <c r="F155" s="4">
        <v>1961</v>
      </c>
      <c r="G155" s="4">
        <v>1689</v>
      </c>
      <c r="H155" s="4">
        <v>1829</v>
      </c>
      <c r="I155" s="4">
        <v>2607</v>
      </c>
      <c r="J155" s="4">
        <v>5264</v>
      </c>
      <c r="K155" s="23">
        <v>14840</v>
      </c>
      <c r="M155" s="28" t="s">
        <v>129</v>
      </c>
      <c r="N155" s="121" t="s">
        <v>10</v>
      </c>
      <c r="O155" s="12"/>
      <c r="P155" s="12"/>
      <c r="Q155" s="103">
        <f>F155/要介護認定者数!F154</f>
        <v>2.9984709480122325</v>
      </c>
      <c r="R155" s="103">
        <f>G155/要介護認定者数!G154</f>
        <v>3.4681724845995894</v>
      </c>
      <c r="S155" s="103">
        <f>H155/要介護認定者数!H154</f>
        <v>5.5762195121951219</v>
      </c>
      <c r="T155" s="103">
        <f>I155/要介護認定者数!I154</f>
        <v>6.8968253968253972</v>
      </c>
      <c r="U155" s="103">
        <f>J155/要介護認定者数!J154</f>
        <v>18.8</v>
      </c>
      <c r="V155" s="104">
        <f>K155/要介護認定者数!K154</f>
        <v>5.0891632373113858</v>
      </c>
    </row>
    <row r="156" spans="2:22" ht="19.5" customHeight="1" x14ac:dyDescent="0.15">
      <c r="B156" s="125" t="s">
        <v>129</v>
      </c>
      <c r="C156" s="121" t="s">
        <v>11</v>
      </c>
      <c r="D156" s="4">
        <v>260</v>
      </c>
      <c r="E156" s="4">
        <v>371</v>
      </c>
      <c r="F156" s="4">
        <v>1043</v>
      </c>
      <c r="G156" s="4">
        <v>2033</v>
      </c>
      <c r="H156" s="4">
        <v>1606</v>
      </c>
      <c r="I156" s="4">
        <v>3322</v>
      </c>
      <c r="J156" s="4">
        <v>5920</v>
      </c>
      <c r="K156" s="23">
        <v>14555</v>
      </c>
      <c r="M156" s="28" t="s">
        <v>129</v>
      </c>
      <c r="N156" s="121" t="s">
        <v>11</v>
      </c>
      <c r="O156" s="12"/>
      <c r="P156" s="12"/>
      <c r="Q156" s="103">
        <f>F156/要介護認定者数!F155</f>
        <v>2.2526997840172784</v>
      </c>
      <c r="R156" s="103">
        <f>G156/要介護認定者数!G155</f>
        <v>4.7169373549883993</v>
      </c>
      <c r="S156" s="103">
        <f>H156/要介護認定者数!H155</f>
        <v>5.5</v>
      </c>
      <c r="T156" s="103">
        <f>I156/要介護認定者数!I155</f>
        <v>13.182539682539682</v>
      </c>
      <c r="U156" s="103">
        <f>J156/要介護認定者数!J155</f>
        <v>27.031963470319635</v>
      </c>
      <c r="V156" s="104">
        <f>K156/要介護認定者数!K155</f>
        <v>6.4977678571428568</v>
      </c>
    </row>
    <row r="157" spans="2:22" ht="19.5" customHeight="1" x14ac:dyDescent="0.15">
      <c r="B157" s="125" t="s">
        <v>129</v>
      </c>
      <c r="C157" s="121" t="s">
        <v>12</v>
      </c>
      <c r="D157" s="4">
        <v>166</v>
      </c>
      <c r="E157" s="4">
        <v>371</v>
      </c>
      <c r="F157" s="4">
        <v>560</v>
      </c>
      <c r="G157" s="4">
        <v>1279</v>
      </c>
      <c r="H157" s="4">
        <v>830</v>
      </c>
      <c r="I157" s="4">
        <v>1386</v>
      </c>
      <c r="J157" s="4">
        <v>610</v>
      </c>
      <c r="K157" s="23">
        <v>5202</v>
      </c>
      <c r="M157" s="28" t="s">
        <v>129</v>
      </c>
      <c r="N157" s="121" t="s">
        <v>12</v>
      </c>
      <c r="O157" s="12"/>
      <c r="P157" s="12"/>
      <c r="Q157" s="103">
        <f>F157/要介護認定者数!F156</f>
        <v>3.3734939759036147</v>
      </c>
      <c r="R157" s="103">
        <f>G157/要介護認定者数!G156</f>
        <v>7.1055555555555552</v>
      </c>
      <c r="S157" s="103">
        <f>H157/要介護認定者数!H156</f>
        <v>7.1551724137931032</v>
      </c>
      <c r="T157" s="103">
        <f>I157/要介護認定者数!I156</f>
        <v>13.456310679611651</v>
      </c>
      <c r="U157" s="103">
        <f>J157/要介護認定者数!J156</f>
        <v>6.7777777777777777</v>
      </c>
      <c r="V157" s="104">
        <f>K157/要介護認定者数!K156</f>
        <v>6.45409429280397</v>
      </c>
    </row>
    <row r="158" spans="2:22" ht="19.5" customHeight="1" x14ac:dyDescent="0.15">
      <c r="B158" s="125" t="s">
        <v>129</v>
      </c>
      <c r="C158" s="121" t="s">
        <v>13</v>
      </c>
      <c r="D158" s="4">
        <v>4</v>
      </c>
      <c r="E158" s="4">
        <v>22</v>
      </c>
      <c r="F158" s="4">
        <v>67</v>
      </c>
      <c r="G158" s="4">
        <v>306</v>
      </c>
      <c r="H158" s="4">
        <v>632</v>
      </c>
      <c r="I158" s="4">
        <v>901</v>
      </c>
      <c r="J158" s="4">
        <v>1490</v>
      </c>
      <c r="K158" s="23">
        <v>3422</v>
      </c>
      <c r="M158" s="28" t="s">
        <v>129</v>
      </c>
      <c r="N158" s="121" t="s">
        <v>13</v>
      </c>
      <c r="O158" s="12"/>
      <c r="P158" s="12"/>
      <c r="Q158" s="103">
        <f>F158/要介護認定者数!F157</f>
        <v>0.57264957264957261</v>
      </c>
      <c r="R158" s="103">
        <f>G158/要介護認定者数!G157</f>
        <v>1.4433962264150944</v>
      </c>
      <c r="S158" s="103">
        <f>H158/要介護認定者数!H157</f>
        <v>3.7396449704142012</v>
      </c>
      <c r="T158" s="103">
        <f>I158/要介護認定者数!I157</f>
        <v>7.9035087719298245</v>
      </c>
      <c r="U158" s="103">
        <f>J158/要介護認定者数!J157</f>
        <v>14.326923076923077</v>
      </c>
      <c r="V158" s="104">
        <f>K158/要介護認定者数!K157</f>
        <v>4.1529126213592233</v>
      </c>
    </row>
    <row r="159" spans="2:22" ht="19.5" customHeight="1" x14ac:dyDescent="0.15">
      <c r="B159" s="125" t="s">
        <v>129</v>
      </c>
      <c r="C159" s="121" t="s">
        <v>14</v>
      </c>
      <c r="D159" s="4">
        <v>0</v>
      </c>
      <c r="E159" s="4">
        <v>207</v>
      </c>
      <c r="F159" s="4">
        <v>158</v>
      </c>
      <c r="G159" s="4">
        <v>417</v>
      </c>
      <c r="H159" s="4">
        <v>921</v>
      </c>
      <c r="I159" s="4">
        <v>1410</v>
      </c>
      <c r="J159" s="4">
        <v>1489</v>
      </c>
      <c r="K159" s="23">
        <v>4602</v>
      </c>
      <c r="M159" s="28" t="s">
        <v>129</v>
      </c>
      <c r="N159" s="121" t="s">
        <v>14</v>
      </c>
      <c r="O159" s="12"/>
      <c r="P159" s="12"/>
      <c r="Q159" s="103">
        <f>F159/要介護認定者数!F158</f>
        <v>0.86338797814207646</v>
      </c>
      <c r="R159" s="103">
        <f>G159/要介護認定者数!G158</f>
        <v>2.1384615384615384</v>
      </c>
      <c r="S159" s="103">
        <f>H159/要介護認定者数!H158</f>
        <v>5.3546511627906979</v>
      </c>
      <c r="T159" s="103">
        <f>I159/要介護認定者数!I158</f>
        <v>9.2156862745098032</v>
      </c>
      <c r="U159" s="103">
        <f>J159/要介護認定者数!J158</f>
        <v>14.047169811320755</v>
      </c>
      <c r="V159" s="104">
        <f>K159/要介護認定者数!K158</f>
        <v>4.6626139817629175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865</v>
      </c>
      <c r="E160" s="147">
        <f t="shared" ref="E160" si="105">SUM(E161:E164)</f>
        <v>1792</v>
      </c>
      <c r="F160" s="130">
        <f t="shared" ref="F160" si="106">SUM(F161:F164)</f>
        <v>5059</v>
      </c>
      <c r="G160" s="130">
        <f t="shared" ref="G160" si="107">SUM(G161:G164)</f>
        <v>7709</v>
      </c>
      <c r="H160" s="130">
        <f t="shared" ref="H160" si="108">SUM(H161:H164)</f>
        <v>6765</v>
      </c>
      <c r="I160" s="130">
        <f t="shared" ref="I160" si="109">SUM(I161:I164)</f>
        <v>6607</v>
      </c>
      <c r="J160" s="130">
        <f t="shared" ref="J160" si="110">SUM(J161:J164)</f>
        <v>8077</v>
      </c>
      <c r="K160" s="144">
        <f t="shared" ref="K160" si="111">SUM(K161:K164)</f>
        <v>36874</v>
      </c>
      <c r="M160" s="125" t="s">
        <v>129</v>
      </c>
      <c r="N160" s="122" t="s">
        <v>168</v>
      </c>
      <c r="O160" s="12"/>
      <c r="P160" s="12"/>
      <c r="Q160" s="103">
        <f>F160/要介護認定者数!F159</f>
        <v>3.7669396872673122</v>
      </c>
      <c r="R160" s="103">
        <f>G160/要介護認定者数!G159</f>
        <v>5.2193635748138121</v>
      </c>
      <c r="S160" s="103">
        <f>H160/要介護認定者数!H159</f>
        <v>6.4798850574712645</v>
      </c>
      <c r="T160" s="103">
        <f>I160/要介護認定者数!I159</f>
        <v>7.0890557939914167</v>
      </c>
      <c r="U160" s="103">
        <f>J160/要介護認定者数!J159</f>
        <v>11.296503496503497</v>
      </c>
      <c r="V160" s="104">
        <f>K160/要介護認定者数!K159</f>
        <v>4.954850846546627</v>
      </c>
    </row>
    <row r="161" spans="2:22" ht="19.5" customHeight="1" x14ac:dyDescent="0.15">
      <c r="B161" s="125" t="s">
        <v>129</v>
      </c>
      <c r="C161" s="121" t="s">
        <v>15</v>
      </c>
      <c r="D161" s="4">
        <v>584</v>
      </c>
      <c r="E161" s="4">
        <v>887</v>
      </c>
      <c r="F161" s="4">
        <v>2511</v>
      </c>
      <c r="G161" s="4">
        <v>3124</v>
      </c>
      <c r="H161" s="4">
        <v>3061</v>
      </c>
      <c r="I161" s="4">
        <v>3830</v>
      </c>
      <c r="J161" s="4">
        <v>4183</v>
      </c>
      <c r="K161" s="23">
        <v>18180</v>
      </c>
      <c r="M161" s="28" t="s">
        <v>129</v>
      </c>
      <c r="N161" s="121" t="s">
        <v>15</v>
      </c>
      <c r="O161" s="12"/>
      <c r="P161" s="12"/>
      <c r="Q161" s="103">
        <f>F161/要介護認定者数!F160</f>
        <v>4.9429133858267713</v>
      </c>
      <c r="R161" s="103">
        <f>G161/要介護認定者数!G160</f>
        <v>6.1254901960784318</v>
      </c>
      <c r="S161" s="103">
        <f>H161/要介護認定者数!H160</f>
        <v>8.0552631578947373</v>
      </c>
      <c r="T161" s="103">
        <f>I161/要介護認定者数!I160</f>
        <v>11.2316715542522</v>
      </c>
      <c r="U161" s="103">
        <f>J161/要介護認定者数!J160</f>
        <v>17.285123966942148</v>
      </c>
      <c r="V161" s="104">
        <f>K161/要介護認定者数!K160</f>
        <v>6.4998212370396855</v>
      </c>
    </row>
    <row r="162" spans="2:22" ht="19.5" customHeight="1" x14ac:dyDescent="0.15">
      <c r="B162" s="125" t="s">
        <v>129</v>
      </c>
      <c r="C162" s="121" t="s">
        <v>16</v>
      </c>
      <c r="D162" s="4">
        <v>0</v>
      </c>
      <c r="E162" s="4">
        <v>185</v>
      </c>
      <c r="F162" s="4">
        <v>496</v>
      </c>
      <c r="G162" s="4">
        <v>1212</v>
      </c>
      <c r="H162" s="4">
        <v>527</v>
      </c>
      <c r="I162" s="4">
        <v>711</v>
      </c>
      <c r="J162" s="4">
        <v>1291</v>
      </c>
      <c r="K162" s="23">
        <v>4422</v>
      </c>
      <c r="M162" s="28" t="s">
        <v>129</v>
      </c>
      <c r="N162" s="121" t="s">
        <v>16</v>
      </c>
      <c r="O162" s="12"/>
      <c r="P162" s="12"/>
      <c r="Q162" s="103">
        <f>F162/要介護認定者数!F161</f>
        <v>1.710344827586207</v>
      </c>
      <c r="R162" s="103">
        <f>G162/要介護認定者数!G161</f>
        <v>3.0918367346938775</v>
      </c>
      <c r="S162" s="103">
        <f>H162/要介護認定者数!H161</f>
        <v>1.9737827715355805</v>
      </c>
      <c r="T162" s="103">
        <f>I162/要介護認定者数!I161</f>
        <v>3.0515021459227469</v>
      </c>
      <c r="U162" s="103">
        <f>J162/要介護認定者数!J161</f>
        <v>6.940860215053763</v>
      </c>
      <c r="V162" s="104">
        <f>K162/要介護認定者数!K161</f>
        <v>2.4336818932305997</v>
      </c>
    </row>
    <row r="163" spans="2:22" ht="19.5" customHeight="1" x14ac:dyDescent="0.15">
      <c r="B163" s="125" t="s">
        <v>129</v>
      </c>
      <c r="C163" s="121" t="s">
        <v>17</v>
      </c>
      <c r="D163" s="4">
        <v>114</v>
      </c>
      <c r="E163" s="4">
        <v>544</v>
      </c>
      <c r="F163" s="4">
        <v>1300</v>
      </c>
      <c r="G163" s="4">
        <v>1994</v>
      </c>
      <c r="H163" s="4">
        <v>1356</v>
      </c>
      <c r="I163" s="4">
        <v>892</v>
      </c>
      <c r="J163" s="4">
        <v>1556</v>
      </c>
      <c r="K163" s="23">
        <v>7756</v>
      </c>
      <c r="M163" s="28" t="s">
        <v>129</v>
      </c>
      <c r="N163" s="121" t="s">
        <v>17</v>
      </c>
      <c r="O163" s="12"/>
      <c r="P163" s="12"/>
      <c r="Q163" s="103">
        <f>F163/要介護認定者数!F162</f>
        <v>3.3678756476683938</v>
      </c>
      <c r="R163" s="103">
        <f>G163/要介護認定者数!G162</f>
        <v>4.9725685785536156</v>
      </c>
      <c r="S163" s="103">
        <f>H163/要介護認定者数!H162</f>
        <v>4.9309090909090907</v>
      </c>
      <c r="T163" s="103">
        <f>I163/要介護認定者数!I162</f>
        <v>3.795744680851064</v>
      </c>
      <c r="U163" s="103">
        <f>J163/要介護認定者数!J162</f>
        <v>9.7249999999999996</v>
      </c>
      <c r="V163" s="104">
        <f>K163/要介護認定者数!K162</f>
        <v>3.9774358974358974</v>
      </c>
    </row>
    <row r="164" spans="2:22" ht="19.5" customHeight="1" x14ac:dyDescent="0.15">
      <c r="B164" s="125" t="s">
        <v>129</v>
      </c>
      <c r="C164" s="121" t="s">
        <v>18</v>
      </c>
      <c r="D164" s="4">
        <v>167</v>
      </c>
      <c r="E164" s="4">
        <v>176</v>
      </c>
      <c r="F164" s="4">
        <v>752</v>
      </c>
      <c r="G164" s="4">
        <v>1379</v>
      </c>
      <c r="H164" s="4">
        <v>1821</v>
      </c>
      <c r="I164" s="4">
        <v>1174</v>
      </c>
      <c r="J164" s="4">
        <v>1047</v>
      </c>
      <c r="K164" s="23">
        <v>6516</v>
      </c>
      <c r="M164" s="28" t="s">
        <v>129</v>
      </c>
      <c r="N164" s="121" t="s">
        <v>18</v>
      </c>
      <c r="O164" s="12"/>
      <c r="P164" s="12"/>
      <c r="Q164" s="103">
        <f>F164/要介護認定者数!F163</f>
        <v>4.7295597484276728</v>
      </c>
      <c r="R164" s="103">
        <f>G164/要介護認定者数!G163</f>
        <v>7.9252873563218387</v>
      </c>
      <c r="S164" s="103">
        <f>H164/要介護認定者数!H163</f>
        <v>14.926229508196721</v>
      </c>
      <c r="T164" s="103">
        <f>I164/要介護認定者数!I163</f>
        <v>9.5447154471544717</v>
      </c>
      <c r="U164" s="103">
        <f>J164/要介護認定者数!J163</f>
        <v>8.2440944881889759</v>
      </c>
      <c r="V164" s="104">
        <f>K164/要介護認定者数!K163</f>
        <v>7.4214123006833717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97</v>
      </c>
      <c r="E165" s="147">
        <f t="shared" ref="E165" si="112">SUM(E166:E169)</f>
        <v>47</v>
      </c>
      <c r="F165" s="130">
        <f t="shared" ref="F165" si="113">SUM(F166:F169)</f>
        <v>523</v>
      </c>
      <c r="G165" s="130">
        <f t="shared" ref="G165" si="114">SUM(G166:G169)</f>
        <v>1435</v>
      </c>
      <c r="H165" s="130">
        <f t="shared" ref="H165" si="115">SUM(H166:H169)</f>
        <v>1610</v>
      </c>
      <c r="I165" s="130">
        <f t="shared" ref="I165" si="116">SUM(I166:I169)</f>
        <v>1866</v>
      </c>
      <c r="J165" s="130">
        <f t="shared" ref="J165" si="117">SUM(J166:J169)</f>
        <v>3310</v>
      </c>
      <c r="K165" s="144">
        <f t="shared" ref="K165" si="118">SUM(K166:K169)</f>
        <v>8888</v>
      </c>
      <c r="M165" s="125" t="s">
        <v>129</v>
      </c>
      <c r="N165" s="122" t="s">
        <v>169</v>
      </c>
      <c r="O165" s="12"/>
      <c r="P165" s="12"/>
      <c r="Q165" s="103">
        <f>F165/要介護認定者数!F164</f>
        <v>0.84083601286173637</v>
      </c>
      <c r="R165" s="103">
        <f>G165/要介護認定者数!G164</f>
        <v>2.076700434153401</v>
      </c>
      <c r="S165" s="103">
        <f>H165/要介護認定者数!H164</f>
        <v>3.2329317269076303</v>
      </c>
      <c r="T165" s="103">
        <f>I165/要介護認定者数!I164</f>
        <v>4.5735294117647056</v>
      </c>
      <c r="U165" s="103">
        <f>J165/要介護認定者数!J164</f>
        <v>10</v>
      </c>
      <c r="V165" s="104">
        <f>K165/要介護認定者数!K164</f>
        <v>2.8135485913263691</v>
      </c>
    </row>
    <row r="166" spans="2:22" ht="19.5" customHeight="1" x14ac:dyDescent="0.15">
      <c r="B166" s="125" t="s">
        <v>129</v>
      </c>
      <c r="C166" s="121" t="s">
        <v>19</v>
      </c>
      <c r="D166" s="4">
        <v>95</v>
      </c>
      <c r="E166" s="4">
        <v>14</v>
      </c>
      <c r="F166" s="4">
        <v>73</v>
      </c>
      <c r="G166" s="4">
        <v>263</v>
      </c>
      <c r="H166" s="4">
        <v>428</v>
      </c>
      <c r="I166" s="4">
        <v>287</v>
      </c>
      <c r="J166" s="4">
        <v>760</v>
      </c>
      <c r="K166" s="23">
        <v>1920</v>
      </c>
      <c r="M166" s="28" t="s">
        <v>129</v>
      </c>
      <c r="N166" s="121" t="s">
        <v>19</v>
      </c>
      <c r="O166" s="12"/>
      <c r="P166" s="12"/>
      <c r="Q166" s="103">
        <f>F166/要介護認定者数!F165</f>
        <v>0.31330472103004292</v>
      </c>
      <c r="R166" s="103">
        <f>G166/要介護認定者数!G165</f>
        <v>1.1239316239316239</v>
      </c>
      <c r="S166" s="103">
        <f>H166/要介護認定者数!H165</f>
        <v>2.2765957446808511</v>
      </c>
      <c r="T166" s="103">
        <f>I166/要介護認定者数!I165</f>
        <v>2.0797101449275361</v>
      </c>
      <c r="U166" s="103">
        <f>J166/要介護認定者数!J165</f>
        <v>6.9724770642201834</v>
      </c>
      <c r="V166" s="104">
        <f>K166/要介護認定者数!K165</f>
        <v>1.7391304347826086</v>
      </c>
    </row>
    <row r="167" spans="2:22" ht="19.5" customHeight="1" x14ac:dyDescent="0.15">
      <c r="B167" s="125" t="s">
        <v>129</v>
      </c>
      <c r="C167" s="121" t="s">
        <v>20</v>
      </c>
      <c r="D167" s="4">
        <v>0</v>
      </c>
      <c r="E167" s="4">
        <v>30</v>
      </c>
      <c r="F167" s="4">
        <v>251</v>
      </c>
      <c r="G167" s="4">
        <v>268</v>
      </c>
      <c r="H167" s="4">
        <v>341</v>
      </c>
      <c r="I167" s="4">
        <v>149</v>
      </c>
      <c r="J167" s="4">
        <v>388</v>
      </c>
      <c r="K167" s="23">
        <v>1427</v>
      </c>
      <c r="M167" s="28" t="s">
        <v>129</v>
      </c>
      <c r="N167" s="121" t="s">
        <v>20</v>
      </c>
      <c r="O167" s="12"/>
      <c r="P167" s="12"/>
      <c r="Q167" s="103">
        <f>F167/要介護認定者数!F166</f>
        <v>2.7282608695652173</v>
      </c>
      <c r="R167" s="103">
        <f>G167/要介護認定者数!G166</f>
        <v>2.1440000000000001</v>
      </c>
      <c r="S167" s="103">
        <f>H167/要介護認定者数!H166</f>
        <v>3.9651162790697674</v>
      </c>
      <c r="T167" s="103">
        <f>I167/要介護認定者数!I166</f>
        <v>1.8860759493670887</v>
      </c>
      <c r="U167" s="103">
        <f>J167/要介護認定者数!J166</f>
        <v>7.0545454545454547</v>
      </c>
      <c r="V167" s="104">
        <f>K167/要介護認定者数!K166</f>
        <v>2.6135531135531136</v>
      </c>
    </row>
    <row r="168" spans="2:22" ht="19.5" customHeight="1" x14ac:dyDescent="0.15">
      <c r="B168" s="125" t="s">
        <v>129</v>
      </c>
      <c r="C168" s="121" t="s">
        <v>114</v>
      </c>
      <c r="D168" s="4">
        <v>2</v>
      </c>
      <c r="E168" s="4">
        <v>3</v>
      </c>
      <c r="F168" s="4">
        <v>199</v>
      </c>
      <c r="G168" s="4">
        <v>879</v>
      </c>
      <c r="H168" s="4">
        <v>712</v>
      </c>
      <c r="I168" s="4">
        <v>1391</v>
      </c>
      <c r="J168" s="4">
        <v>1865</v>
      </c>
      <c r="K168" s="23">
        <v>5051</v>
      </c>
      <c r="M168" s="28" t="s">
        <v>129</v>
      </c>
      <c r="N168" s="121" t="s">
        <v>114</v>
      </c>
      <c r="O168" s="12"/>
      <c r="P168" s="12"/>
      <c r="Q168" s="103">
        <f>F168/要介護認定者数!F167</f>
        <v>0.81224489795918364</v>
      </c>
      <c r="R168" s="103">
        <f>G168/要介護認定者数!G167</f>
        <v>3.1618705035971222</v>
      </c>
      <c r="S168" s="103">
        <f>H168/要介護認定者数!H167</f>
        <v>4.1637426900584797</v>
      </c>
      <c r="T168" s="103">
        <f>I168/要介護認定者数!I167</f>
        <v>8.7484276729559749</v>
      </c>
      <c r="U168" s="103">
        <f>J168/要介護認定者数!J167</f>
        <v>13.321428571428571</v>
      </c>
      <c r="V168" s="104">
        <f>K168/要介護認定者数!K167</f>
        <v>4.1031681559707556</v>
      </c>
    </row>
    <row r="169" spans="2:22" ht="19.5" customHeight="1" x14ac:dyDescent="0.15">
      <c r="B169" s="125" t="s">
        <v>129</v>
      </c>
      <c r="C169" s="121" t="s">
        <v>22</v>
      </c>
      <c r="D169" s="4">
        <v>0</v>
      </c>
      <c r="E169" s="4">
        <v>0</v>
      </c>
      <c r="F169" s="4">
        <v>0</v>
      </c>
      <c r="G169" s="4">
        <v>25</v>
      </c>
      <c r="H169" s="4">
        <v>129</v>
      </c>
      <c r="I169" s="4">
        <v>39</v>
      </c>
      <c r="J169" s="4">
        <v>297</v>
      </c>
      <c r="K169" s="23">
        <v>490</v>
      </c>
      <c r="M169" s="28" t="s">
        <v>129</v>
      </c>
      <c r="N169" s="121" t="s">
        <v>22</v>
      </c>
      <c r="O169" s="12"/>
      <c r="P169" s="12"/>
      <c r="Q169" s="103">
        <f>F169/要介護認定者数!F168</f>
        <v>0</v>
      </c>
      <c r="R169" s="103">
        <f>G169/要介護認定者数!G168</f>
        <v>0.46296296296296297</v>
      </c>
      <c r="S169" s="103">
        <f>H169/要介護認定者数!H168</f>
        <v>2.4339622641509435</v>
      </c>
      <c r="T169" s="103">
        <f>I169/要介護認定者数!I168</f>
        <v>1.21875</v>
      </c>
      <c r="U169" s="103">
        <f>J169/要介護認定者数!J168</f>
        <v>11</v>
      </c>
      <c r="V169" s="104">
        <f>K169/要介護認定者数!K168</f>
        <v>1.7625899280575539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1462</v>
      </c>
      <c r="E170" s="147">
        <f t="shared" ref="E170" si="119">SUM(E171:E175)</f>
        <v>3469</v>
      </c>
      <c r="F170" s="130">
        <f t="shared" ref="F170" si="120">SUM(F171:F175)</f>
        <v>8924</v>
      </c>
      <c r="G170" s="130">
        <f t="shared" ref="G170" si="121">SUM(G171:G175)</f>
        <v>9496</v>
      </c>
      <c r="H170" s="130">
        <f t="shared" ref="H170" si="122">SUM(H171:H175)</f>
        <v>9710</v>
      </c>
      <c r="I170" s="130">
        <f t="shared" ref="I170" si="123">SUM(I171:I175)</f>
        <v>13577</v>
      </c>
      <c r="J170" s="130">
        <f t="shared" ref="J170" si="124">SUM(J171:J175)</f>
        <v>15064</v>
      </c>
      <c r="K170" s="144">
        <f t="shared" ref="K170" si="125">SUM(K171:K175)</f>
        <v>61702</v>
      </c>
      <c r="M170" s="125" t="s">
        <v>129</v>
      </c>
      <c r="N170" s="122" t="s">
        <v>170</v>
      </c>
      <c r="O170" s="12"/>
      <c r="P170" s="12"/>
      <c r="Q170" s="103">
        <f>F170/要介護認定者数!F169</f>
        <v>3.5567955360701475</v>
      </c>
      <c r="R170" s="103">
        <f>G170/要介護認定者数!G169</f>
        <v>4.762286860581745</v>
      </c>
      <c r="S170" s="103">
        <f>H170/要介護認定者数!H169</f>
        <v>6.0573923892701185</v>
      </c>
      <c r="T170" s="103">
        <f>I170/要介護認定者数!I169</f>
        <v>8.2585158150851576</v>
      </c>
      <c r="U170" s="103">
        <f>J170/要介護認定者数!J169</f>
        <v>11.632432432432433</v>
      </c>
      <c r="V170" s="104">
        <f>K170/要介護認定者数!K169</f>
        <v>5.3780179551991631</v>
      </c>
    </row>
    <row r="171" spans="2:22" ht="19.5" customHeight="1" x14ac:dyDescent="0.15">
      <c r="B171" s="125" t="s">
        <v>129</v>
      </c>
      <c r="C171" s="121" t="s">
        <v>23</v>
      </c>
      <c r="D171" s="4">
        <v>721</v>
      </c>
      <c r="E171" s="4">
        <v>1467</v>
      </c>
      <c r="F171" s="4">
        <v>7146</v>
      </c>
      <c r="G171" s="4">
        <v>6780</v>
      </c>
      <c r="H171" s="4">
        <v>6040</v>
      </c>
      <c r="I171" s="4">
        <v>8097</v>
      </c>
      <c r="J171" s="4">
        <v>8967</v>
      </c>
      <c r="K171" s="23">
        <v>39218</v>
      </c>
      <c r="M171" s="28" t="s">
        <v>129</v>
      </c>
      <c r="N171" s="121" t="s">
        <v>23</v>
      </c>
      <c r="O171" s="12"/>
      <c r="P171" s="12"/>
      <c r="Q171" s="103">
        <f>F171/要介護認定者数!F170</f>
        <v>4.2084805653710244</v>
      </c>
      <c r="R171" s="103">
        <f>G171/要介護認定者数!G170</f>
        <v>5.9059233449477349</v>
      </c>
      <c r="S171" s="103">
        <f>H171/要介護認定者数!H170</f>
        <v>6.8248587570621471</v>
      </c>
      <c r="T171" s="103">
        <f>I171/要介護認定者数!I170</f>
        <v>8.0647410358565743</v>
      </c>
      <c r="U171" s="103">
        <f>J171/要介護認定者数!J170</f>
        <v>11.321969696969697</v>
      </c>
      <c r="V171" s="104">
        <f>K171/要介護認定者数!K170</f>
        <v>5.4712611607142856</v>
      </c>
    </row>
    <row r="172" spans="2:22" ht="19.5" customHeight="1" x14ac:dyDescent="0.15">
      <c r="B172" s="125" t="s">
        <v>129</v>
      </c>
      <c r="C172" s="121" t="s">
        <v>24</v>
      </c>
      <c r="D172" s="4">
        <v>18</v>
      </c>
      <c r="E172" s="4">
        <v>0</v>
      </c>
      <c r="F172" s="4">
        <v>73</v>
      </c>
      <c r="G172" s="4">
        <v>59</v>
      </c>
      <c r="H172" s="4">
        <v>75</v>
      </c>
      <c r="I172" s="4">
        <v>200</v>
      </c>
      <c r="J172" s="4">
        <v>302</v>
      </c>
      <c r="K172" s="23">
        <v>727</v>
      </c>
      <c r="M172" s="28" t="s">
        <v>129</v>
      </c>
      <c r="N172" s="121" t="s">
        <v>24</v>
      </c>
      <c r="O172" s="12"/>
      <c r="P172" s="12"/>
      <c r="Q172" s="103">
        <f>F172/要介護認定者数!F171</f>
        <v>0.77659574468085102</v>
      </c>
      <c r="R172" s="103">
        <f>G172/要介護認定者数!G171</f>
        <v>0.56730769230769229</v>
      </c>
      <c r="S172" s="103">
        <f>H172/要介護認定者数!H171</f>
        <v>0.87209302325581395</v>
      </c>
      <c r="T172" s="103">
        <f>I172/要介護認定者数!I171</f>
        <v>3.1746031746031744</v>
      </c>
      <c r="U172" s="103">
        <f>J172/要介護認定者数!J171</f>
        <v>6.5652173913043477</v>
      </c>
      <c r="V172" s="104">
        <f>K172/要介護認定者数!K171</f>
        <v>1.6674311926605505</v>
      </c>
    </row>
    <row r="173" spans="2:22" ht="19.5" customHeight="1" x14ac:dyDescent="0.15">
      <c r="B173" s="125" t="s">
        <v>129</v>
      </c>
      <c r="C173" s="121" t="s">
        <v>25</v>
      </c>
      <c r="D173" s="4">
        <v>18</v>
      </c>
      <c r="E173" s="4">
        <v>25</v>
      </c>
      <c r="F173" s="4">
        <v>114</v>
      </c>
      <c r="G173" s="4">
        <v>843</v>
      </c>
      <c r="H173" s="4">
        <v>769</v>
      </c>
      <c r="I173" s="4">
        <v>1190</v>
      </c>
      <c r="J173" s="4">
        <v>1881</v>
      </c>
      <c r="K173" s="23">
        <v>4840</v>
      </c>
      <c r="M173" s="28" t="s">
        <v>129</v>
      </c>
      <c r="N173" s="121" t="s">
        <v>25</v>
      </c>
      <c r="O173" s="12"/>
      <c r="P173" s="12"/>
      <c r="Q173" s="103">
        <f>F173/要介護認定者数!F172</f>
        <v>0.47302904564315351</v>
      </c>
      <c r="R173" s="103">
        <f>G173/要介護認定者数!G172</f>
        <v>1.9976303317535544</v>
      </c>
      <c r="S173" s="103">
        <f>H173/要介護認定者数!H172</f>
        <v>2.5548172757475083</v>
      </c>
      <c r="T173" s="103">
        <f>I173/要介護認定者数!I172</f>
        <v>4.9377593360995853</v>
      </c>
      <c r="U173" s="103">
        <f>J173/要介護認定者数!J172</f>
        <v>9.3582089552238799</v>
      </c>
      <c r="V173" s="104">
        <f>K173/要介護認定者数!K172</f>
        <v>3.1205673758865249</v>
      </c>
    </row>
    <row r="174" spans="2:22" ht="19.5" customHeight="1" x14ac:dyDescent="0.15">
      <c r="B174" s="125" t="s">
        <v>129</v>
      </c>
      <c r="C174" s="121" t="s">
        <v>26</v>
      </c>
      <c r="D174" s="4">
        <v>286</v>
      </c>
      <c r="E174" s="4">
        <v>988</v>
      </c>
      <c r="F174" s="4">
        <v>1055</v>
      </c>
      <c r="G174" s="4">
        <v>612</v>
      </c>
      <c r="H174" s="4">
        <v>1483</v>
      </c>
      <c r="I174" s="4">
        <v>2345</v>
      </c>
      <c r="J174" s="4">
        <v>1298</v>
      </c>
      <c r="K174" s="23">
        <v>8067</v>
      </c>
      <c r="M174" s="28" t="s">
        <v>129</v>
      </c>
      <c r="N174" s="121" t="s">
        <v>26</v>
      </c>
      <c r="O174" s="12"/>
      <c r="P174" s="12"/>
      <c r="Q174" s="103">
        <f>F174/要介護認定者数!F173</f>
        <v>5.6117021276595747</v>
      </c>
      <c r="R174" s="103">
        <f>G174/要介護認定者数!G173</f>
        <v>4</v>
      </c>
      <c r="S174" s="103">
        <f>H174/要介護認定者数!H173</f>
        <v>9.9530201342281881</v>
      </c>
      <c r="T174" s="103">
        <f>I174/要介護認定者数!I173</f>
        <v>18.611111111111111</v>
      </c>
      <c r="U174" s="103">
        <f>J174/要介護認定者数!J173</f>
        <v>10.816666666666666</v>
      </c>
      <c r="V174" s="104">
        <f>K174/要介護認定者数!K173</f>
        <v>8.482649842271293</v>
      </c>
    </row>
    <row r="175" spans="2:22" ht="19.5" customHeight="1" x14ac:dyDescent="0.15">
      <c r="B175" s="125" t="s">
        <v>129</v>
      </c>
      <c r="C175" s="121" t="s">
        <v>27</v>
      </c>
      <c r="D175" s="4">
        <v>419</v>
      </c>
      <c r="E175" s="4">
        <v>989</v>
      </c>
      <c r="F175" s="4">
        <v>536</v>
      </c>
      <c r="G175" s="4">
        <v>1202</v>
      </c>
      <c r="H175" s="4">
        <v>1343</v>
      </c>
      <c r="I175" s="4">
        <v>1745</v>
      </c>
      <c r="J175" s="4">
        <v>2616</v>
      </c>
      <c r="K175" s="23">
        <v>8850</v>
      </c>
      <c r="M175" s="28" t="s">
        <v>129</v>
      </c>
      <c r="N175" s="121" t="s">
        <v>27</v>
      </c>
      <c r="O175" s="12"/>
      <c r="P175" s="12"/>
      <c r="Q175" s="103">
        <f>F175/要介護認定者数!F174</f>
        <v>1.8611111111111112</v>
      </c>
      <c r="R175" s="103">
        <f>G175/要介護認定者数!G174</f>
        <v>7.1976047904191613</v>
      </c>
      <c r="S175" s="103">
        <f>H175/要介護認定者数!H174</f>
        <v>7.3791208791208796</v>
      </c>
      <c r="T175" s="103">
        <f>I175/要介護認定者数!I174</f>
        <v>8.3095238095238102</v>
      </c>
      <c r="U175" s="103">
        <f>J175/要介護認定者数!J174</f>
        <v>19.235294117647058</v>
      </c>
      <c r="V175" s="104">
        <f>K175/要介護認定者数!K174</f>
        <v>6.4740307242136064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322</v>
      </c>
      <c r="E176" s="147">
        <f t="shared" ref="E176" si="126">SUM(E177)</f>
        <v>1223</v>
      </c>
      <c r="F176" s="130">
        <f t="shared" ref="F176" si="127">SUM(F177)</f>
        <v>1345</v>
      </c>
      <c r="G176" s="130">
        <f t="shared" ref="G176" si="128">SUM(G177)</f>
        <v>1975</v>
      </c>
      <c r="H176" s="130">
        <f t="shared" ref="H176" si="129">SUM(H177)</f>
        <v>2083</v>
      </c>
      <c r="I176" s="130">
        <f t="shared" ref="I176" si="130">SUM(I177)</f>
        <v>2977</v>
      </c>
      <c r="J176" s="130">
        <f t="shared" ref="J176" si="131">SUM(J177)</f>
        <v>5433</v>
      </c>
      <c r="K176" s="144">
        <f t="shared" ref="K176" si="132">SUM(K177)</f>
        <v>15358</v>
      </c>
      <c r="M176" s="125" t="s">
        <v>129</v>
      </c>
      <c r="N176" s="122" t="s">
        <v>171</v>
      </c>
      <c r="O176" s="12"/>
      <c r="P176" s="12"/>
      <c r="Q176" s="103">
        <f>F176/要介護認定者数!F175</f>
        <v>1.2760910815939279</v>
      </c>
      <c r="R176" s="103">
        <f>G176/要介護認定者数!G175</f>
        <v>1.8863419293218719</v>
      </c>
      <c r="S176" s="103">
        <f>H176/要介護認定者数!H175</f>
        <v>2.799731182795699</v>
      </c>
      <c r="T176" s="103">
        <f>I176/要介護認定者数!I175</f>
        <v>3.9222661396574439</v>
      </c>
      <c r="U176" s="103">
        <f>J176/要介護認定者数!J175</f>
        <v>9.5989399293286226</v>
      </c>
      <c r="V176" s="104">
        <f>K176/要介護認定者数!K175</f>
        <v>2.8025547445255476</v>
      </c>
    </row>
    <row r="177" spans="2:24" ht="19.5" customHeight="1" x14ac:dyDescent="0.15">
      <c r="B177" s="125" t="s">
        <v>129</v>
      </c>
      <c r="C177" s="121" t="s">
        <v>28</v>
      </c>
      <c r="D177" s="4">
        <v>322</v>
      </c>
      <c r="E177" s="4">
        <v>1223</v>
      </c>
      <c r="F177" s="4">
        <v>1345</v>
      </c>
      <c r="G177" s="4">
        <v>1975</v>
      </c>
      <c r="H177" s="4">
        <v>2083</v>
      </c>
      <c r="I177" s="4">
        <v>2977</v>
      </c>
      <c r="J177" s="4">
        <v>5433</v>
      </c>
      <c r="K177" s="23">
        <v>15358</v>
      </c>
      <c r="M177" s="28" t="s">
        <v>129</v>
      </c>
      <c r="N177" s="121" t="s">
        <v>28</v>
      </c>
      <c r="O177" s="12"/>
      <c r="P177" s="12"/>
      <c r="Q177" s="103">
        <f>F177/要介護認定者数!F176</f>
        <v>1.2760910815939279</v>
      </c>
      <c r="R177" s="103">
        <f>G177/要介護認定者数!G176</f>
        <v>1.8863419293218719</v>
      </c>
      <c r="S177" s="103">
        <f>H177/要介護認定者数!H176</f>
        <v>2.799731182795699</v>
      </c>
      <c r="T177" s="103">
        <f>I177/要介護認定者数!I176</f>
        <v>3.9222661396574439</v>
      </c>
      <c r="U177" s="103">
        <f>J177/要介護認定者数!J176</f>
        <v>9.5989399293286226</v>
      </c>
      <c r="V177" s="104">
        <f>K177/要介護認定者数!K176</f>
        <v>2.8025547445255476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3069</v>
      </c>
      <c r="E178" s="147">
        <f t="shared" ref="E178" si="133">SUM(E179:E181)</f>
        <v>11851</v>
      </c>
      <c r="F178" s="130">
        <f t="shared" ref="F178" si="134">SUM(F179:F181)</f>
        <v>7460</v>
      </c>
      <c r="G178" s="130">
        <f t="shared" ref="G178" si="135">SUM(G179:G181)</f>
        <v>14335</v>
      </c>
      <c r="H178" s="130">
        <f t="shared" ref="H178" si="136">SUM(H179:H181)</f>
        <v>13370</v>
      </c>
      <c r="I178" s="130">
        <f t="shared" ref="I178" si="137">SUM(I179:I181)</f>
        <v>21244</v>
      </c>
      <c r="J178" s="130">
        <f t="shared" ref="J178" si="138">SUM(J179:J181)</f>
        <v>18476</v>
      </c>
      <c r="K178" s="144">
        <f t="shared" ref="K178" si="139">SUM(K179:K181)</f>
        <v>89805</v>
      </c>
      <c r="M178" s="125" t="s">
        <v>129</v>
      </c>
      <c r="N178" s="122" t="s">
        <v>172</v>
      </c>
      <c r="O178" s="12"/>
      <c r="P178" s="12"/>
      <c r="Q178" s="103">
        <f>F178/要介護認定者数!F177</f>
        <v>3.8996340825927862</v>
      </c>
      <c r="R178" s="103">
        <f>G178/要介護認定者数!G177</f>
        <v>8.7461866992068327</v>
      </c>
      <c r="S178" s="103">
        <f>H178/要介護認定者数!H177</f>
        <v>10.713141025641026</v>
      </c>
      <c r="T178" s="103">
        <f>I178/要介護認定者数!I177</f>
        <v>15.239598278335725</v>
      </c>
      <c r="U178" s="103">
        <f>J178/要介護認定者数!J177</f>
        <v>19.346596858638744</v>
      </c>
      <c r="V178" s="104">
        <f>K178/要介護認定者数!K177</f>
        <v>8.0226013936037166</v>
      </c>
    </row>
    <row r="179" spans="2:24" ht="19.5" customHeight="1" x14ac:dyDescent="0.15">
      <c r="B179" s="125" t="s">
        <v>129</v>
      </c>
      <c r="C179" s="121" t="s">
        <v>29</v>
      </c>
      <c r="D179" s="4">
        <v>2726</v>
      </c>
      <c r="E179" s="4">
        <v>10889</v>
      </c>
      <c r="F179" s="4">
        <v>6363</v>
      </c>
      <c r="G179" s="4">
        <v>11919</v>
      </c>
      <c r="H179" s="4">
        <v>9503</v>
      </c>
      <c r="I179" s="4">
        <v>17140</v>
      </c>
      <c r="J179" s="4">
        <v>14975</v>
      </c>
      <c r="K179" s="23">
        <v>73515</v>
      </c>
      <c r="M179" s="28" t="s">
        <v>129</v>
      </c>
      <c r="N179" s="121" t="s">
        <v>29</v>
      </c>
      <c r="O179" s="12"/>
      <c r="P179" s="12"/>
      <c r="Q179" s="103">
        <f>F179/要介護認定者数!F178</f>
        <v>4.334468664850136</v>
      </c>
      <c r="R179" s="103">
        <f>G179/要介護認定者数!G178</f>
        <v>9.3189992181391705</v>
      </c>
      <c r="S179" s="103">
        <f>H179/要介護認定者数!H178</f>
        <v>9.7667009249743071</v>
      </c>
      <c r="T179" s="103">
        <f>I179/要介護認定者数!I178</f>
        <v>16.033676333021514</v>
      </c>
      <c r="U179" s="103">
        <f>J179/要介護認定者数!J178</f>
        <v>20.712309820193639</v>
      </c>
      <c r="V179" s="104">
        <f>K179/要介護認定者数!K178</f>
        <v>8.3997943327239479</v>
      </c>
    </row>
    <row r="180" spans="2:24" ht="19.5" customHeight="1" x14ac:dyDescent="0.15">
      <c r="B180" s="125" t="s">
        <v>129</v>
      </c>
      <c r="C180" s="121" t="s">
        <v>30</v>
      </c>
      <c r="D180" s="4">
        <v>259</v>
      </c>
      <c r="E180" s="4">
        <v>883</v>
      </c>
      <c r="F180" s="4">
        <v>1027</v>
      </c>
      <c r="G180" s="4">
        <v>2308</v>
      </c>
      <c r="H180" s="4">
        <v>3680</v>
      </c>
      <c r="I180" s="4">
        <v>3907</v>
      </c>
      <c r="J180" s="4">
        <v>3128</v>
      </c>
      <c r="K180" s="23">
        <v>15192</v>
      </c>
      <c r="M180" s="28" t="s">
        <v>129</v>
      </c>
      <c r="N180" s="121" t="s">
        <v>30</v>
      </c>
      <c r="O180" s="12"/>
      <c r="P180" s="12"/>
      <c r="Q180" s="103">
        <f>F180/要介護認定者数!F179</f>
        <v>2.925925925925926</v>
      </c>
      <c r="R180" s="103">
        <f>G180/要介護認定者数!G179</f>
        <v>8.8091603053435108</v>
      </c>
      <c r="S180" s="103">
        <f>H180/要介護認定者数!H179</f>
        <v>16.880733944954127</v>
      </c>
      <c r="T180" s="103">
        <f>I180/要介護認定者数!I179</f>
        <v>15.690763052208835</v>
      </c>
      <c r="U180" s="103">
        <f>J180/要介護認定者数!J179</f>
        <v>16.041025641025641</v>
      </c>
      <c r="V180" s="104">
        <f>K180/要介護認定者数!K179</f>
        <v>7.8552223371251291</v>
      </c>
    </row>
    <row r="181" spans="2:24" ht="19.5" customHeight="1" x14ac:dyDescent="0.15">
      <c r="B181" s="125" t="s">
        <v>129</v>
      </c>
      <c r="C181" s="121" t="s">
        <v>31</v>
      </c>
      <c r="D181" s="4">
        <v>84</v>
      </c>
      <c r="E181" s="4">
        <v>79</v>
      </c>
      <c r="F181" s="4">
        <v>70</v>
      </c>
      <c r="G181" s="4">
        <v>108</v>
      </c>
      <c r="H181" s="4">
        <v>187</v>
      </c>
      <c r="I181" s="4">
        <v>197</v>
      </c>
      <c r="J181" s="4">
        <v>373</v>
      </c>
      <c r="K181" s="23">
        <v>1098</v>
      </c>
      <c r="M181" s="28" t="s">
        <v>129</v>
      </c>
      <c r="N181" s="121" t="s">
        <v>31</v>
      </c>
      <c r="O181" s="12"/>
      <c r="P181" s="12"/>
      <c r="Q181" s="103">
        <f>F181/要介護認定者数!F180</f>
        <v>0.74468085106382975</v>
      </c>
      <c r="R181" s="103">
        <f>G181/要介護認定者数!G180</f>
        <v>1.1020408163265305</v>
      </c>
      <c r="S181" s="103">
        <f>H181/要介護認定者数!H180</f>
        <v>3.2807017543859649</v>
      </c>
      <c r="T181" s="103">
        <f>I181/要介護認定者数!I180</f>
        <v>2.5921052631578947</v>
      </c>
      <c r="U181" s="103">
        <f>J181/要介護認定者数!J180</f>
        <v>10.081081081081081</v>
      </c>
      <c r="V181" s="104">
        <f>K181/要介護認定者数!K180</f>
        <v>2.1614173228346458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247</v>
      </c>
      <c r="E182" s="147">
        <f t="shared" ref="E182" si="140">SUM(E183)</f>
        <v>865</v>
      </c>
      <c r="F182" s="130">
        <f t="shared" ref="F182" si="141">SUM(F183)</f>
        <v>1695</v>
      </c>
      <c r="G182" s="130">
        <f t="shared" ref="G182" si="142">SUM(G183)</f>
        <v>4622</v>
      </c>
      <c r="H182" s="130">
        <f t="shared" ref="H182" si="143">SUM(H183)</f>
        <v>5579</v>
      </c>
      <c r="I182" s="130">
        <f t="shared" ref="I182" si="144">SUM(I183)</f>
        <v>9615</v>
      </c>
      <c r="J182" s="130">
        <f t="shared" ref="J182" si="145">SUM(J183)</f>
        <v>12717</v>
      </c>
      <c r="K182" s="144">
        <f t="shared" ref="K182" si="146">SUM(K183)</f>
        <v>35340</v>
      </c>
      <c r="M182" s="125" t="s">
        <v>129</v>
      </c>
      <c r="N182" s="122" t="s">
        <v>173</v>
      </c>
      <c r="O182" s="12"/>
      <c r="P182" s="12"/>
      <c r="Q182" s="103">
        <f>F182/要介護認定者数!F181</f>
        <v>1.7384615384615385</v>
      </c>
      <c r="R182" s="103">
        <f>G182/要介護認定者数!G181</f>
        <v>4.4743465634075505</v>
      </c>
      <c r="S182" s="103">
        <f>H182/要介護認定者数!H181</f>
        <v>6.4200230149597237</v>
      </c>
      <c r="T182" s="103">
        <f>I182/要介護認定者数!I181</f>
        <v>12.871485943775101</v>
      </c>
      <c r="U182" s="103">
        <f>J182/要介護認定者数!J181</f>
        <v>21.40909090909091</v>
      </c>
      <c r="V182" s="104">
        <f>K182/要介護認定者数!K181</f>
        <v>6.6167384384946635</v>
      </c>
    </row>
    <row r="183" spans="2:24" ht="19.5" customHeight="1" x14ac:dyDescent="0.15">
      <c r="B183" s="125" t="s">
        <v>129</v>
      </c>
      <c r="C183" s="121" t="s">
        <v>32</v>
      </c>
      <c r="D183" s="4">
        <v>247</v>
      </c>
      <c r="E183" s="4">
        <v>865</v>
      </c>
      <c r="F183" s="4">
        <v>1695</v>
      </c>
      <c r="G183" s="4">
        <v>4622</v>
      </c>
      <c r="H183" s="4">
        <v>5579</v>
      </c>
      <c r="I183" s="4">
        <v>9615</v>
      </c>
      <c r="J183" s="4">
        <v>12717</v>
      </c>
      <c r="K183" s="23">
        <v>35340</v>
      </c>
      <c r="M183" s="28" t="s">
        <v>129</v>
      </c>
      <c r="N183" s="121" t="s">
        <v>32</v>
      </c>
      <c r="O183" s="12"/>
      <c r="P183" s="12"/>
      <c r="Q183" s="103">
        <f>F183/要介護認定者数!F182</f>
        <v>1.7384615384615385</v>
      </c>
      <c r="R183" s="103">
        <f>G183/要介護認定者数!G182</f>
        <v>4.4743465634075505</v>
      </c>
      <c r="S183" s="103">
        <f>H183/要介護認定者数!H182</f>
        <v>6.4200230149597237</v>
      </c>
      <c r="T183" s="103">
        <f>I183/要介護認定者数!I182</f>
        <v>12.871485943775101</v>
      </c>
      <c r="U183" s="103">
        <f>J183/要介護認定者数!J182</f>
        <v>21.40909090909091</v>
      </c>
      <c r="V183" s="104">
        <f>K183/要介護認定者数!K182</f>
        <v>6.6167384384946635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432</v>
      </c>
      <c r="E184" s="147">
        <f t="shared" ref="E184" si="147">SUM(E185:E186)</f>
        <v>1497</v>
      </c>
      <c r="F184" s="130">
        <f t="shared" ref="F184" si="148">SUM(F185:F186)</f>
        <v>2415</v>
      </c>
      <c r="G184" s="130">
        <f t="shared" ref="G184" si="149">SUM(G185:G186)</f>
        <v>3137</v>
      </c>
      <c r="H184" s="130">
        <f t="shared" ref="H184" si="150">SUM(H185:H186)</f>
        <v>3436</v>
      </c>
      <c r="I184" s="130">
        <f t="shared" ref="I184" si="151">SUM(I185:I186)</f>
        <v>5384</v>
      </c>
      <c r="J184" s="130">
        <f t="shared" ref="J184" si="152">SUM(J185:J186)</f>
        <v>6521</v>
      </c>
      <c r="K184" s="144">
        <f t="shared" ref="K184" si="153">SUM(K185:K186)</f>
        <v>22822</v>
      </c>
      <c r="M184" s="125" t="s">
        <v>129</v>
      </c>
      <c r="N184" s="122" t="s">
        <v>174</v>
      </c>
      <c r="O184" s="12"/>
      <c r="P184" s="12"/>
      <c r="Q184" s="103">
        <f>F184/要介護認定者数!F183</f>
        <v>2.2934472934472936</v>
      </c>
      <c r="R184" s="103">
        <f>G184/要介護認定者数!G183</f>
        <v>3.5326576576576576</v>
      </c>
      <c r="S184" s="103">
        <f>H184/要介護認定者数!H183</f>
        <v>5.6420361247947453</v>
      </c>
      <c r="T184" s="103">
        <f>I184/要介護認定者数!I183</f>
        <v>8.0962406015037587</v>
      </c>
      <c r="U184" s="103">
        <f>J184/要介護認定者数!J183</f>
        <v>12.964214711729623</v>
      </c>
      <c r="V184" s="104">
        <f>K184/要介護認定者数!K183</f>
        <v>4.6499592502037492</v>
      </c>
    </row>
    <row r="185" spans="2:24" ht="19.5" customHeight="1" x14ac:dyDescent="0.15">
      <c r="B185" s="125" t="s">
        <v>129</v>
      </c>
      <c r="C185" s="121" t="s">
        <v>33</v>
      </c>
      <c r="D185" s="4">
        <v>382</v>
      </c>
      <c r="E185" s="4">
        <v>1352</v>
      </c>
      <c r="F185" s="4">
        <v>1445</v>
      </c>
      <c r="G185" s="4">
        <v>2173</v>
      </c>
      <c r="H185" s="4">
        <v>2204</v>
      </c>
      <c r="I185" s="4">
        <v>3952</v>
      </c>
      <c r="J185" s="4">
        <v>4582</v>
      </c>
      <c r="K185" s="23">
        <v>16090</v>
      </c>
      <c r="M185" s="28" t="s">
        <v>129</v>
      </c>
      <c r="N185" s="121" t="s">
        <v>33</v>
      </c>
      <c r="O185" s="12"/>
      <c r="P185" s="12"/>
      <c r="Q185" s="103">
        <f>F185/要介護認定者数!F184</f>
        <v>1.7557715674362091</v>
      </c>
      <c r="R185" s="103">
        <f>G185/要介護認定者数!G184</f>
        <v>3.1447178002894356</v>
      </c>
      <c r="S185" s="103">
        <f>H185/要介護認定者数!H184</f>
        <v>4.4346076458752517</v>
      </c>
      <c r="T185" s="103">
        <f>I185/要介護認定者数!I184</f>
        <v>7.2380952380952381</v>
      </c>
      <c r="U185" s="103">
        <f>J185/要介護認定者数!J184</f>
        <v>11.148418491484184</v>
      </c>
      <c r="V185" s="104">
        <f>K185/要介護認定者数!K184</f>
        <v>3.9846458642892522</v>
      </c>
    </row>
    <row r="186" spans="2:24" ht="19.5" customHeight="1" x14ac:dyDescent="0.15">
      <c r="B186" s="125" t="s">
        <v>129</v>
      </c>
      <c r="C186" s="121" t="s">
        <v>34</v>
      </c>
      <c r="D186" s="4">
        <v>50</v>
      </c>
      <c r="E186" s="4">
        <v>145</v>
      </c>
      <c r="F186" s="4">
        <v>970</v>
      </c>
      <c r="G186" s="4">
        <v>964</v>
      </c>
      <c r="H186" s="4">
        <v>1232</v>
      </c>
      <c r="I186" s="4">
        <v>1432</v>
      </c>
      <c r="J186" s="4">
        <v>1939</v>
      </c>
      <c r="K186" s="23">
        <v>6732</v>
      </c>
      <c r="M186" s="28" t="s">
        <v>129</v>
      </c>
      <c r="N186" s="121" t="s">
        <v>34</v>
      </c>
      <c r="O186" s="12"/>
      <c r="P186" s="12"/>
      <c r="Q186" s="103">
        <f>F186/要介護認定者数!F185</f>
        <v>4.2173913043478262</v>
      </c>
      <c r="R186" s="103">
        <f>G186/要介護認定者数!G185</f>
        <v>4.8934010152284264</v>
      </c>
      <c r="S186" s="103">
        <f>H186/要介護認定者数!H185</f>
        <v>11</v>
      </c>
      <c r="T186" s="103">
        <f>I186/要介護認定者数!I185</f>
        <v>12.033613445378151</v>
      </c>
      <c r="U186" s="103">
        <f>J186/要介護認定者数!J185</f>
        <v>21.076086956521738</v>
      </c>
      <c r="V186" s="104">
        <f>K186/要介護認定者数!K185</f>
        <v>7.7379310344827585</v>
      </c>
    </row>
    <row r="187" spans="2:24" ht="19.5" customHeight="1" x14ac:dyDescent="0.15">
      <c r="B187" s="125" t="s">
        <v>129</v>
      </c>
      <c r="C187" s="122" t="s">
        <v>82</v>
      </c>
      <c r="D187" s="96">
        <f>SUM(D143,D144,D154,D160,D165,D170,D176,D178,D182,D184)</f>
        <v>14524</v>
      </c>
      <c r="E187" s="96">
        <f t="shared" ref="E187:K187" si="154">SUM(E143,E144,E154,E160,E165,E170,E176,E178,E182,E184)</f>
        <v>33746</v>
      </c>
      <c r="F187" s="96">
        <f t="shared" si="154"/>
        <v>67969</v>
      </c>
      <c r="G187" s="96">
        <f t="shared" si="154"/>
        <v>87537</v>
      </c>
      <c r="H187" s="96">
        <f t="shared" si="154"/>
        <v>79888</v>
      </c>
      <c r="I187" s="96">
        <f t="shared" si="154"/>
        <v>117692</v>
      </c>
      <c r="J187" s="96">
        <f t="shared" si="154"/>
        <v>148854</v>
      </c>
      <c r="K187" s="107">
        <f t="shared" si="154"/>
        <v>550210</v>
      </c>
      <c r="M187" s="28" t="s">
        <v>129</v>
      </c>
      <c r="N187" s="122" t="s">
        <v>82</v>
      </c>
      <c r="O187" s="12"/>
      <c r="P187" s="12"/>
      <c r="Q187" s="103">
        <f>F187/要介護認定者数!F186</f>
        <v>3.2558440314236443</v>
      </c>
      <c r="R187" s="103">
        <f>G187/要介護認定者数!G186</f>
        <v>4.6989639808900101</v>
      </c>
      <c r="S187" s="103">
        <f>H187/要介護認定者数!H186</f>
        <v>5.91762962962963</v>
      </c>
      <c r="T187" s="103">
        <f>I187/要介護認定者数!I186</f>
        <v>8.7373422420193023</v>
      </c>
      <c r="U187" s="103">
        <f>J187/要介護認定者数!J186</f>
        <v>14.494060370009738</v>
      </c>
      <c r="V187" s="104">
        <f>K187/要介護認定者数!K186</f>
        <v>5.1159482277680661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828110</v>
      </c>
      <c r="E188" s="5">
        <v>2473479</v>
      </c>
      <c r="F188" s="5">
        <v>5121469</v>
      </c>
      <c r="G188" s="5">
        <v>7329674</v>
      </c>
      <c r="H188" s="5">
        <v>5567822</v>
      </c>
      <c r="I188" s="5">
        <v>5818115</v>
      </c>
      <c r="J188" s="5">
        <v>7412073</v>
      </c>
      <c r="K188" s="26">
        <v>34550742</v>
      </c>
      <c r="M188" s="29" t="s">
        <v>129</v>
      </c>
      <c r="N188" s="132" t="s">
        <v>44</v>
      </c>
      <c r="O188" s="15"/>
      <c r="P188" s="15"/>
      <c r="Q188" s="173">
        <f>F188/要介護認定者数!F187</f>
        <v>4.3755213664114443</v>
      </c>
      <c r="R188" s="173">
        <f>G188/要介護認定者数!G187</f>
        <v>6.917194759307721</v>
      </c>
      <c r="S188" s="173">
        <f>H188/要介護認定者数!H187</f>
        <v>7.0490002202882991</v>
      </c>
      <c r="T188" s="173">
        <f>I188/要介護認定者数!I187</f>
        <v>8.0100598746336136</v>
      </c>
      <c r="U188" s="173">
        <f>J188/要介護認定者数!J187</f>
        <v>12.297276939846467</v>
      </c>
      <c r="V188" s="174">
        <f>K188/要介護認定者数!K187</f>
        <v>5.7032420129915575</v>
      </c>
      <c r="X188" s="11" t="s">
        <v>46</v>
      </c>
    </row>
    <row r="189" spans="2:24" ht="19.5" customHeight="1" thickTop="1" x14ac:dyDescent="0.15">
      <c r="B189" s="125" t="s">
        <v>154</v>
      </c>
      <c r="C189" s="124" t="s">
        <v>0</v>
      </c>
      <c r="D189" s="4">
        <v>6575</v>
      </c>
      <c r="E189" s="4">
        <v>7587</v>
      </c>
      <c r="F189" s="4">
        <v>33780</v>
      </c>
      <c r="G189" s="4">
        <v>31566</v>
      </c>
      <c r="H189" s="4">
        <v>32148</v>
      </c>
      <c r="I189" s="4">
        <v>41284</v>
      </c>
      <c r="J189" s="4">
        <v>56747</v>
      </c>
      <c r="K189" s="23">
        <v>209687</v>
      </c>
      <c r="M189" s="51" t="s">
        <v>154</v>
      </c>
      <c r="N189" s="124" t="s">
        <v>0</v>
      </c>
      <c r="O189" s="12"/>
      <c r="P189" s="12"/>
      <c r="Q189" s="175">
        <f>F189/要介護認定者数!F188</f>
        <v>4.0484180249280923</v>
      </c>
      <c r="R189" s="175">
        <f>G189/要介護認定者数!G188</f>
        <v>5.3123527431841131</v>
      </c>
      <c r="S189" s="175">
        <f>H189/要介護認定者数!H188</f>
        <v>7.4658615884811894</v>
      </c>
      <c r="T189" s="175">
        <f>I189/要介護認定者数!I188</f>
        <v>9.1396944874916972</v>
      </c>
      <c r="U189" s="175">
        <f>J189/要介護認定者数!J188</f>
        <v>16.1304718590108</v>
      </c>
      <c r="V189" s="176">
        <f>K189/要介護認定者数!K188</f>
        <v>5.2604550814078923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230</v>
      </c>
      <c r="E190" s="147">
        <f t="shared" ref="E190" si="155">SUM(E191:E199)</f>
        <v>1084</v>
      </c>
      <c r="F190" s="130">
        <f t="shared" ref="F190" si="156">SUM(F191:F199)</f>
        <v>975</v>
      </c>
      <c r="G190" s="130">
        <f t="shared" ref="G190" si="157">SUM(G191:G199)</f>
        <v>1763</v>
      </c>
      <c r="H190" s="130">
        <f t="shared" ref="H190" si="158">SUM(H191:H199)</f>
        <v>2979</v>
      </c>
      <c r="I190" s="130">
        <f t="shared" ref="I190" si="159">SUM(I191:I199)</f>
        <v>3809</v>
      </c>
      <c r="J190" s="130">
        <f t="shared" ref="J190" si="160">SUM(J191:J199)</f>
        <v>5228</v>
      </c>
      <c r="K190" s="144">
        <f t="shared" ref="K190" si="161">SUM(K191:K199)</f>
        <v>16068</v>
      </c>
      <c r="M190" s="125" t="s">
        <v>155</v>
      </c>
      <c r="N190" s="122" t="s">
        <v>166</v>
      </c>
      <c r="O190" s="12"/>
      <c r="P190" s="12"/>
      <c r="Q190" s="103">
        <f>F190/要介護認定者数!F189</f>
        <v>0.79983593109105822</v>
      </c>
      <c r="R190" s="103">
        <f>G190/要介護認定者数!G189</f>
        <v>0.93726741095162147</v>
      </c>
      <c r="S190" s="103">
        <f>H190/要介護認定者数!H189</f>
        <v>2.0265306122448981</v>
      </c>
      <c r="T190" s="103">
        <f>I190/要介護認定者数!I189</f>
        <v>3.0399042298483638</v>
      </c>
      <c r="U190" s="103">
        <f>J190/要介護認定者数!J189</f>
        <v>5.2071713147410357</v>
      </c>
      <c r="V190" s="104">
        <f>K190/要介護認定者数!K189</f>
        <v>1.7795990696644146</v>
      </c>
    </row>
    <row r="191" spans="2:24" ht="19.5" customHeight="1" x14ac:dyDescent="0.15">
      <c r="B191" s="125" t="s">
        <v>155</v>
      </c>
      <c r="C191" s="121" t="s">
        <v>1</v>
      </c>
      <c r="D191" s="4">
        <v>32</v>
      </c>
      <c r="E191" s="4">
        <v>283</v>
      </c>
      <c r="F191" s="4">
        <v>323</v>
      </c>
      <c r="G191" s="4">
        <v>544</v>
      </c>
      <c r="H191" s="4">
        <v>616</v>
      </c>
      <c r="I191" s="4">
        <v>631</v>
      </c>
      <c r="J191" s="4">
        <v>862</v>
      </c>
      <c r="K191" s="23">
        <v>3291</v>
      </c>
      <c r="M191" s="51" t="s">
        <v>155</v>
      </c>
      <c r="N191" s="121" t="s">
        <v>1</v>
      </c>
      <c r="O191" s="12"/>
      <c r="P191" s="12"/>
      <c r="Q191" s="103">
        <f>F191/要介護認定者数!F190</f>
        <v>1.1333333333333333</v>
      </c>
      <c r="R191" s="103">
        <f>G191/要介護認定者数!G190</f>
        <v>1.3532338308457712</v>
      </c>
      <c r="S191" s="103">
        <f>H191/要介護認定者数!H190</f>
        <v>2</v>
      </c>
      <c r="T191" s="103">
        <f>I191/要介護認定者数!I190</f>
        <v>2.2616487455197132</v>
      </c>
      <c r="U191" s="103">
        <f>J191/要介護認定者数!J190</f>
        <v>3.4342629482071714</v>
      </c>
      <c r="V191" s="104">
        <f>K191/要介護認定者数!K190</f>
        <v>1.5436210131332082</v>
      </c>
    </row>
    <row r="192" spans="2:24" ht="19.5" customHeight="1" x14ac:dyDescent="0.15">
      <c r="B192" s="125" t="s">
        <v>155</v>
      </c>
      <c r="C192" s="121" t="s">
        <v>2</v>
      </c>
      <c r="D192" s="4">
        <v>25</v>
      </c>
      <c r="E192" s="4">
        <v>191</v>
      </c>
      <c r="F192" s="4">
        <v>224</v>
      </c>
      <c r="G192" s="4">
        <v>317</v>
      </c>
      <c r="H192" s="4">
        <v>641</v>
      </c>
      <c r="I192" s="4">
        <v>359</v>
      </c>
      <c r="J192" s="4">
        <v>780</v>
      </c>
      <c r="K192" s="23">
        <v>2537</v>
      </c>
      <c r="M192" s="51" t="s">
        <v>155</v>
      </c>
      <c r="N192" s="121" t="s">
        <v>2</v>
      </c>
      <c r="O192" s="12"/>
      <c r="P192" s="12"/>
      <c r="Q192" s="103">
        <f>F192/要介護認定者数!F191</f>
        <v>3.5555555555555554</v>
      </c>
      <c r="R192" s="103">
        <f>G192/要介護認定者数!G191</f>
        <v>2.4573643410852712</v>
      </c>
      <c r="S192" s="103">
        <f>H192/要介護認定者数!H191</f>
        <v>5.9351851851851851</v>
      </c>
      <c r="T192" s="103">
        <f>I192/要介護認定者数!I191</f>
        <v>3.324074074074074</v>
      </c>
      <c r="U192" s="103">
        <f>J192/要介護認定者数!J191</f>
        <v>10.985915492957746</v>
      </c>
      <c r="V192" s="104">
        <f>K192/要介護認定者数!K191</f>
        <v>3.9889937106918238</v>
      </c>
    </row>
    <row r="193" spans="2:22" ht="19.5" customHeight="1" x14ac:dyDescent="0.15">
      <c r="B193" s="125" t="s">
        <v>155</v>
      </c>
      <c r="C193" s="121" t="s">
        <v>3</v>
      </c>
      <c r="D193" s="4">
        <v>0</v>
      </c>
      <c r="E193" s="4">
        <v>0</v>
      </c>
      <c r="F193" s="4">
        <v>0</v>
      </c>
      <c r="G193" s="4">
        <v>0</v>
      </c>
      <c r="H193" s="4">
        <v>5</v>
      </c>
      <c r="I193" s="4">
        <v>0</v>
      </c>
      <c r="J193" s="4">
        <v>0</v>
      </c>
      <c r="K193" s="23">
        <v>5</v>
      </c>
      <c r="M193" s="51" t="s">
        <v>155</v>
      </c>
      <c r="N193" s="121" t="s">
        <v>3</v>
      </c>
      <c r="O193" s="12"/>
      <c r="P193" s="12"/>
      <c r="Q193" s="103">
        <f>F193/要介護認定者数!F192</f>
        <v>0</v>
      </c>
      <c r="R193" s="103">
        <f>G193/要介護認定者数!G192</f>
        <v>0</v>
      </c>
      <c r="S193" s="103">
        <f>H193/要介護認定者数!H192</f>
        <v>0.2</v>
      </c>
      <c r="T193" s="103">
        <f>I193/要介護認定者数!I192</f>
        <v>0</v>
      </c>
      <c r="U193" s="103">
        <f>J193/要介護認定者数!J192</f>
        <v>0</v>
      </c>
      <c r="V193" s="104">
        <f>K193/要介護認定者数!K192</f>
        <v>3.1645569620253167E-2</v>
      </c>
    </row>
    <row r="194" spans="2:22" ht="19.5" customHeight="1" x14ac:dyDescent="0.15">
      <c r="B194" s="125" t="s">
        <v>155</v>
      </c>
      <c r="C194" s="121" t="s">
        <v>4</v>
      </c>
      <c r="D194" s="4">
        <v>0</v>
      </c>
      <c r="E194" s="4">
        <v>25</v>
      </c>
      <c r="F194" s="4">
        <v>101</v>
      </c>
      <c r="G194" s="4">
        <v>158</v>
      </c>
      <c r="H194" s="4">
        <v>526</v>
      </c>
      <c r="I194" s="4">
        <v>765</v>
      </c>
      <c r="J194" s="4">
        <v>787</v>
      </c>
      <c r="K194" s="23">
        <v>2362</v>
      </c>
      <c r="M194" s="51" t="s">
        <v>155</v>
      </c>
      <c r="N194" s="121" t="s">
        <v>4</v>
      </c>
      <c r="O194" s="12"/>
      <c r="P194" s="12"/>
      <c r="Q194" s="103">
        <f>F194/要介護認定者数!F193</f>
        <v>0.60479041916167664</v>
      </c>
      <c r="R194" s="103">
        <f>G194/要介護認定者数!G193</f>
        <v>1.1791044776119404</v>
      </c>
      <c r="S194" s="103">
        <f>H194/要介護認定者数!H193</f>
        <v>6.9210526315789478</v>
      </c>
      <c r="T194" s="103">
        <f>I194/要介護認定者数!I193</f>
        <v>8.7931034482758612</v>
      </c>
      <c r="U194" s="103">
        <f>J194/要介護認定者数!J193</f>
        <v>15.134615384615385</v>
      </c>
      <c r="V194" s="104">
        <f>K194/要介護認定者数!K193</f>
        <v>3.0089171974522295</v>
      </c>
    </row>
    <row r="195" spans="2:22" ht="19.5" customHeight="1" x14ac:dyDescent="0.15">
      <c r="B195" s="125" t="s">
        <v>155</v>
      </c>
      <c r="C195" s="121" t="s">
        <v>5</v>
      </c>
      <c r="D195" s="4">
        <v>104</v>
      </c>
      <c r="E195" s="4">
        <v>258</v>
      </c>
      <c r="F195" s="4">
        <v>292</v>
      </c>
      <c r="G195" s="4">
        <v>363</v>
      </c>
      <c r="H195" s="4">
        <v>632</v>
      </c>
      <c r="I195" s="4">
        <v>614</v>
      </c>
      <c r="J195" s="4">
        <v>557</v>
      </c>
      <c r="K195" s="23">
        <v>2820</v>
      </c>
      <c r="M195" s="51" t="s">
        <v>155</v>
      </c>
      <c r="N195" s="121" t="s">
        <v>5</v>
      </c>
      <c r="O195" s="12"/>
      <c r="P195" s="12"/>
      <c r="Q195" s="103">
        <f>F195/要介護認定者数!F194</f>
        <v>5.0344827586206895</v>
      </c>
      <c r="R195" s="103">
        <f>G195/要介護認定者数!G194</f>
        <v>2.9039999999999999</v>
      </c>
      <c r="S195" s="103">
        <f>H195/要介護認定者数!H194</f>
        <v>4.8992248062015502</v>
      </c>
      <c r="T195" s="103">
        <f>I195/要介護認定者数!I194</f>
        <v>6.6739130434782608</v>
      </c>
      <c r="U195" s="103">
        <f>J195/要介護認定者数!J194</f>
        <v>11.851063829787234</v>
      </c>
      <c r="V195" s="104">
        <f>K195/要介護認定者数!K194</f>
        <v>4.9214659685863875</v>
      </c>
    </row>
    <row r="196" spans="2:22" ht="19.5" customHeight="1" x14ac:dyDescent="0.15">
      <c r="B196" s="125" t="s">
        <v>155</v>
      </c>
      <c r="C196" s="121" t="s">
        <v>6</v>
      </c>
      <c r="D196" s="4">
        <v>0</v>
      </c>
      <c r="E196" s="4">
        <v>57</v>
      </c>
      <c r="F196" s="4">
        <v>0</v>
      </c>
      <c r="G196" s="4">
        <v>212</v>
      </c>
      <c r="H196" s="4">
        <v>343</v>
      </c>
      <c r="I196" s="4">
        <v>658</v>
      </c>
      <c r="J196" s="4">
        <v>1156</v>
      </c>
      <c r="K196" s="23">
        <v>2426</v>
      </c>
      <c r="M196" s="51" t="s">
        <v>155</v>
      </c>
      <c r="N196" s="121" t="s">
        <v>6</v>
      </c>
      <c r="O196" s="12"/>
      <c r="P196" s="12"/>
      <c r="Q196" s="103">
        <f>F196/要介護認定者数!F195</f>
        <v>0</v>
      </c>
      <c r="R196" s="103">
        <f>G196/要介護認定者数!G195</f>
        <v>0.572972972972973</v>
      </c>
      <c r="S196" s="103">
        <f>H196/要介護認定者数!H195</f>
        <v>1.2472727272727273</v>
      </c>
      <c r="T196" s="103">
        <f>I196/要介護認定者数!I195</f>
        <v>3.0747663551401869</v>
      </c>
      <c r="U196" s="103">
        <f>J196/要介護認定者数!J195</f>
        <v>7.6556291390728477</v>
      </c>
      <c r="V196" s="104">
        <f>K196/要介護認定者数!K195</f>
        <v>1.6988795518207283</v>
      </c>
    </row>
    <row r="197" spans="2:22" ht="19.5" customHeight="1" x14ac:dyDescent="0.15">
      <c r="B197" s="125" t="s">
        <v>155</v>
      </c>
      <c r="C197" s="121" t="s">
        <v>7</v>
      </c>
      <c r="D197" s="4">
        <v>0</v>
      </c>
      <c r="E197" s="4">
        <v>23</v>
      </c>
      <c r="F197" s="4">
        <v>0</v>
      </c>
      <c r="G197" s="4">
        <v>8</v>
      </c>
      <c r="H197" s="4">
        <v>0</v>
      </c>
      <c r="I197" s="4">
        <v>184</v>
      </c>
      <c r="J197" s="4">
        <v>95</v>
      </c>
      <c r="K197" s="23">
        <v>310</v>
      </c>
      <c r="M197" s="51" t="s">
        <v>155</v>
      </c>
      <c r="N197" s="121" t="s">
        <v>7</v>
      </c>
      <c r="O197" s="12"/>
      <c r="P197" s="12"/>
      <c r="Q197" s="103">
        <f>F197/要介護認定者数!F196</f>
        <v>0</v>
      </c>
      <c r="R197" s="103">
        <f>G197/要介護認定者数!G196</f>
        <v>7.2727272727272724E-2</v>
      </c>
      <c r="S197" s="103">
        <f>H197/要介護認定者数!H196</f>
        <v>0</v>
      </c>
      <c r="T197" s="103">
        <f>I197/要介護認定者数!I196</f>
        <v>2.6285714285714286</v>
      </c>
      <c r="U197" s="103">
        <f>J197/要介護認定者数!J196</f>
        <v>2.1590909090909092</v>
      </c>
      <c r="V197" s="104">
        <f>K197/要介護認定者数!K196</f>
        <v>0.60194174757281549</v>
      </c>
    </row>
    <row r="198" spans="2:22" ht="19.5" customHeight="1" x14ac:dyDescent="0.15">
      <c r="B198" s="125" t="s">
        <v>155</v>
      </c>
      <c r="C198" s="121" t="s">
        <v>8</v>
      </c>
      <c r="D198" s="4">
        <v>0</v>
      </c>
      <c r="E198" s="4">
        <v>0</v>
      </c>
      <c r="F198" s="4">
        <v>35</v>
      </c>
      <c r="G198" s="4">
        <v>161</v>
      </c>
      <c r="H198" s="4">
        <v>179</v>
      </c>
      <c r="I198" s="4">
        <v>369</v>
      </c>
      <c r="J198" s="4">
        <v>208</v>
      </c>
      <c r="K198" s="23">
        <v>952</v>
      </c>
      <c r="M198" s="51" t="s">
        <v>155</v>
      </c>
      <c r="N198" s="121" t="s">
        <v>8</v>
      </c>
      <c r="O198" s="12"/>
      <c r="P198" s="12"/>
      <c r="Q198" s="103">
        <f>F198/要介護認定者数!F197</f>
        <v>0.14522821576763487</v>
      </c>
      <c r="R198" s="103">
        <f>G198/要介護認定者数!G197</f>
        <v>0.43279569892473119</v>
      </c>
      <c r="S198" s="103">
        <f>H198/要介護認定者数!H197</f>
        <v>0.67293233082706772</v>
      </c>
      <c r="T198" s="103">
        <f>I198/要介護認定者数!I197</f>
        <v>1.4701195219123506</v>
      </c>
      <c r="U198" s="103">
        <f>J198/要介護認定者数!J197</f>
        <v>1</v>
      </c>
      <c r="V198" s="104">
        <f>K198/要介護認定者数!K197</f>
        <v>0.55868544600938963</v>
      </c>
    </row>
    <row r="199" spans="2:22" ht="19.5" customHeight="1" x14ac:dyDescent="0.15">
      <c r="B199" s="125" t="s">
        <v>155</v>
      </c>
      <c r="C199" s="121" t="s">
        <v>9</v>
      </c>
      <c r="D199" s="4">
        <v>69</v>
      </c>
      <c r="E199" s="4">
        <v>247</v>
      </c>
      <c r="F199" s="4">
        <v>0</v>
      </c>
      <c r="G199" s="4">
        <v>0</v>
      </c>
      <c r="H199" s="4">
        <v>37</v>
      </c>
      <c r="I199" s="4">
        <v>229</v>
      </c>
      <c r="J199" s="4">
        <v>783</v>
      </c>
      <c r="K199" s="23">
        <v>1365</v>
      </c>
      <c r="M199" s="51" t="s">
        <v>155</v>
      </c>
      <c r="N199" s="121" t="s">
        <v>9</v>
      </c>
      <c r="O199" s="12"/>
      <c r="P199" s="12"/>
      <c r="Q199" s="103">
        <f>F199/要介護認定者数!F198</f>
        <v>0</v>
      </c>
      <c r="R199" s="103">
        <f>G199/要介護認定者数!G198</f>
        <v>0</v>
      </c>
      <c r="S199" s="103">
        <f>H199/要介護認定者数!H198</f>
        <v>0.19680851063829788</v>
      </c>
      <c r="T199" s="103">
        <f>I199/要介護認定者数!I198</f>
        <v>1.748091603053435</v>
      </c>
      <c r="U199" s="103">
        <f>J199/要介護認定者数!J198</f>
        <v>4.774390243902439</v>
      </c>
      <c r="V199" s="104">
        <f>K199/要介護認定者数!K198</f>
        <v>1.2431693989071038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1228</v>
      </c>
      <c r="E200" s="147">
        <f t="shared" ref="E200" si="162">SUM(E201:E205)</f>
        <v>1594</v>
      </c>
      <c r="F200" s="130">
        <f t="shared" ref="F200" si="163">SUM(F201:F205)</f>
        <v>3476</v>
      </c>
      <c r="G200" s="130">
        <f t="shared" ref="G200" si="164">SUM(G201:G205)</f>
        <v>5430</v>
      </c>
      <c r="H200" s="130">
        <f t="shared" ref="H200" si="165">SUM(H201:H205)</f>
        <v>5702</v>
      </c>
      <c r="I200" s="130">
        <f t="shared" ref="I200" si="166">SUM(I201:I205)</f>
        <v>10209</v>
      </c>
      <c r="J200" s="130">
        <f t="shared" ref="J200" si="167">SUM(J201:J205)</f>
        <v>16247</v>
      </c>
      <c r="K200" s="144">
        <f t="shared" ref="K200" si="168">SUM(K201:K205)</f>
        <v>43886</v>
      </c>
      <c r="M200" s="125" t="s">
        <v>155</v>
      </c>
      <c r="N200" s="122" t="s">
        <v>167</v>
      </c>
      <c r="O200" s="12"/>
      <c r="P200" s="12"/>
      <c r="Q200" s="103">
        <f>F200/要介護認定者数!F199</f>
        <v>2.2483829236739976</v>
      </c>
      <c r="R200" s="103">
        <f>G200/要介護認定者数!G199</f>
        <v>3.8785714285714286</v>
      </c>
      <c r="S200" s="103">
        <f>H200/要介護認定者数!H199</f>
        <v>5.3640639698965193</v>
      </c>
      <c r="T200" s="103">
        <f>I200/要介護認定者数!I199</f>
        <v>10.322548028311425</v>
      </c>
      <c r="U200" s="103">
        <f>J200/要介護認定者数!J199</f>
        <v>20.207711442786071</v>
      </c>
      <c r="V200" s="104">
        <f>K200/要介護認定者数!K199</f>
        <v>5.8397870924817035</v>
      </c>
    </row>
    <row r="201" spans="2:22" ht="19.5" customHeight="1" x14ac:dyDescent="0.15">
      <c r="B201" s="125" t="s">
        <v>155</v>
      </c>
      <c r="C201" s="121" t="s">
        <v>10</v>
      </c>
      <c r="D201" s="4">
        <v>788</v>
      </c>
      <c r="E201" s="4">
        <v>593</v>
      </c>
      <c r="F201" s="4">
        <v>1621</v>
      </c>
      <c r="G201" s="4">
        <v>1669</v>
      </c>
      <c r="H201" s="4">
        <v>2123</v>
      </c>
      <c r="I201" s="4">
        <v>2729</v>
      </c>
      <c r="J201" s="4">
        <v>6209</v>
      </c>
      <c r="K201" s="23">
        <v>15732</v>
      </c>
      <c r="M201" s="51" t="s">
        <v>155</v>
      </c>
      <c r="N201" s="121" t="s">
        <v>10</v>
      </c>
      <c r="O201" s="12"/>
      <c r="P201" s="12"/>
      <c r="Q201" s="103">
        <f>F201/要介護認定者数!F200</f>
        <v>2.7428087986463621</v>
      </c>
      <c r="R201" s="103">
        <f>G201/要介護認定者数!G200</f>
        <v>3.7590090090090089</v>
      </c>
      <c r="S201" s="103">
        <f>H201/要介護認定者数!H200</f>
        <v>6.1715116279069768</v>
      </c>
      <c r="T201" s="103">
        <f>I201/要介護認定者数!I200</f>
        <v>7.3756756756756756</v>
      </c>
      <c r="U201" s="103">
        <f>J201/要介護認定者数!J200</f>
        <v>20.976351351351351</v>
      </c>
      <c r="V201" s="104">
        <f>K201/要介護認定者数!K200</f>
        <v>5.630637079455977</v>
      </c>
    </row>
    <row r="202" spans="2:22" ht="19.5" customHeight="1" x14ac:dyDescent="0.15">
      <c r="B202" s="125" t="s">
        <v>155</v>
      </c>
      <c r="C202" s="121" t="s">
        <v>11</v>
      </c>
      <c r="D202" s="4">
        <v>198</v>
      </c>
      <c r="E202" s="4">
        <v>496</v>
      </c>
      <c r="F202" s="4">
        <v>1129</v>
      </c>
      <c r="G202" s="4">
        <v>1566</v>
      </c>
      <c r="H202" s="4">
        <v>1396</v>
      </c>
      <c r="I202" s="4">
        <v>4026</v>
      </c>
      <c r="J202" s="4">
        <v>5357</v>
      </c>
      <c r="K202" s="23">
        <v>14168</v>
      </c>
      <c r="M202" s="51" t="s">
        <v>155</v>
      </c>
      <c r="N202" s="121" t="s">
        <v>11</v>
      </c>
      <c r="O202" s="12"/>
      <c r="P202" s="12"/>
      <c r="Q202" s="103">
        <f>F202/要介護認定者数!F201</f>
        <v>2.3230452674897117</v>
      </c>
      <c r="R202" s="103">
        <f>G202/要介護認定者数!G201</f>
        <v>3.7734939759036146</v>
      </c>
      <c r="S202" s="103">
        <f>H202/要介護認定者数!H201</f>
        <v>4.9679715302491108</v>
      </c>
      <c r="T202" s="103">
        <f>I202/要介護認定者数!I201</f>
        <v>15.544401544401545</v>
      </c>
      <c r="U202" s="103">
        <f>J202/要介護認定者数!J201</f>
        <v>24.800925925925927</v>
      </c>
      <c r="V202" s="104">
        <f>K202/要介護認定者数!K201</f>
        <v>6.367640449438202</v>
      </c>
    </row>
    <row r="203" spans="2:22" ht="19.5" customHeight="1" x14ac:dyDescent="0.15">
      <c r="B203" s="125" t="s">
        <v>155</v>
      </c>
      <c r="C203" s="121" t="s">
        <v>12</v>
      </c>
      <c r="D203" s="4">
        <v>229</v>
      </c>
      <c r="E203" s="4">
        <v>209</v>
      </c>
      <c r="F203" s="4">
        <v>381</v>
      </c>
      <c r="G203" s="4">
        <v>1279</v>
      </c>
      <c r="H203" s="4">
        <v>1070</v>
      </c>
      <c r="I203" s="4">
        <v>1547</v>
      </c>
      <c r="J203" s="4">
        <v>973</v>
      </c>
      <c r="K203" s="23">
        <v>5688</v>
      </c>
      <c r="M203" s="51" t="s">
        <v>155</v>
      </c>
      <c r="N203" s="121" t="s">
        <v>12</v>
      </c>
      <c r="O203" s="12"/>
      <c r="P203" s="12"/>
      <c r="Q203" s="103">
        <f>F203/要介護認定者数!F202</f>
        <v>2.1647727272727271</v>
      </c>
      <c r="R203" s="103">
        <f>G203/要介護認定者数!G202</f>
        <v>7.9937500000000004</v>
      </c>
      <c r="S203" s="103">
        <f>H203/要介護認定者数!H202</f>
        <v>10.594059405940595</v>
      </c>
      <c r="T203" s="103">
        <f>I203/要介護認定者数!I202</f>
        <v>15.785714285714286</v>
      </c>
      <c r="U203" s="103">
        <f>J203/要介護認定者数!J202</f>
        <v>10.576086956521738</v>
      </c>
      <c r="V203" s="104">
        <f>K203/要介護認定者数!K202</f>
        <v>7.2366412213740459</v>
      </c>
    </row>
    <row r="204" spans="2:22" ht="19.5" customHeight="1" x14ac:dyDescent="0.15">
      <c r="B204" s="125" t="s">
        <v>155</v>
      </c>
      <c r="C204" s="121" t="s">
        <v>13</v>
      </c>
      <c r="D204" s="4">
        <v>0</v>
      </c>
      <c r="E204" s="4">
        <v>22</v>
      </c>
      <c r="F204" s="4">
        <v>7</v>
      </c>
      <c r="G204" s="4">
        <v>142</v>
      </c>
      <c r="H204" s="4">
        <v>413</v>
      </c>
      <c r="I204" s="4">
        <v>1023</v>
      </c>
      <c r="J204" s="4">
        <v>2060</v>
      </c>
      <c r="K204" s="23">
        <v>3667</v>
      </c>
      <c r="M204" s="51" t="s">
        <v>155</v>
      </c>
      <c r="N204" s="121" t="s">
        <v>13</v>
      </c>
      <c r="O204" s="12"/>
      <c r="P204" s="12"/>
      <c r="Q204" s="103">
        <f>F204/要介護認定者数!F203</f>
        <v>5.185185185185185E-2</v>
      </c>
      <c r="R204" s="103">
        <f>G204/要介護認定者数!G203</f>
        <v>0.71356783919597988</v>
      </c>
      <c r="S204" s="103">
        <f>H204/要介護認定者数!H203</f>
        <v>2.5182926829268291</v>
      </c>
      <c r="T204" s="103">
        <f>I204/要介護認定者数!I203</f>
        <v>8.818965517241379</v>
      </c>
      <c r="U204" s="103">
        <f>J204/要介護認定者数!J203</f>
        <v>19.252336448598133</v>
      </c>
      <c r="V204" s="104">
        <f>K204/要介護認定者数!K203</f>
        <v>4.4610705596107056</v>
      </c>
    </row>
    <row r="205" spans="2:22" ht="19.5" customHeight="1" x14ac:dyDescent="0.15">
      <c r="B205" s="125" t="s">
        <v>155</v>
      </c>
      <c r="C205" s="121" t="s">
        <v>14</v>
      </c>
      <c r="D205" s="4">
        <v>13</v>
      </c>
      <c r="E205" s="4">
        <v>274</v>
      </c>
      <c r="F205" s="4">
        <v>338</v>
      </c>
      <c r="G205" s="4">
        <v>774</v>
      </c>
      <c r="H205" s="4">
        <v>700</v>
      </c>
      <c r="I205" s="4">
        <v>884</v>
      </c>
      <c r="J205" s="4">
        <v>1648</v>
      </c>
      <c r="K205" s="23">
        <v>4631</v>
      </c>
      <c r="M205" s="51" t="s">
        <v>155</v>
      </c>
      <c r="N205" s="121" t="s">
        <v>14</v>
      </c>
      <c r="O205" s="12"/>
      <c r="P205" s="12"/>
      <c r="Q205" s="103">
        <f>F205/要介護認定者数!F204</f>
        <v>2.1392405063291138</v>
      </c>
      <c r="R205" s="103">
        <f>G205/要介護認定者数!G204</f>
        <v>4.2527472527472527</v>
      </c>
      <c r="S205" s="103">
        <f>H205/要介護認定者数!H204</f>
        <v>4.0462427745664744</v>
      </c>
      <c r="T205" s="103">
        <f>I205/要介護認定者数!I204</f>
        <v>6.0547945205479454</v>
      </c>
      <c r="U205" s="103">
        <f>J205/要介護認定者数!J204</f>
        <v>17.72043010752688</v>
      </c>
      <c r="V205" s="104">
        <f>K205/要介護認定者数!K204</f>
        <v>5.2150900900900901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538</v>
      </c>
      <c r="E206" s="147">
        <f t="shared" ref="E206" si="169">SUM(E207:E210)</f>
        <v>1538</v>
      </c>
      <c r="F206" s="130">
        <f t="shared" ref="F206" si="170">SUM(F207:F210)</f>
        <v>5273</v>
      </c>
      <c r="G206" s="130">
        <f t="shared" ref="G206" si="171">SUM(G207:G210)</f>
        <v>6853</v>
      </c>
      <c r="H206" s="130">
        <f t="shared" ref="H206" si="172">SUM(H207:H210)</f>
        <v>6370</v>
      </c>
      <c r="I206" s="130">
        <f t="shared" ref="I206" si="173">SUM(I207:I210)</f>
        <v>6543</v>
      </c>
      <c r="J206" s="130">
        <f t="shared" ref="J206" si="174">SUM(J207:J210)</f>
        <v>8482</v>
      </c>
      <c r="K206" s="144">
        <f t="shared" ref="K206" si="175">SUM(K207:K210)</f>
        <v>35597</v>
      </c>
      <c r="M206" s="125" t="s">
        <v>155</v>
      </c>
      <c r="N206" s="122" t="s">
        <v>168</v>
      </c>
      <c r="O206" s="12"/>
      <c r="P206" s="12"/>
      <c r="Q206" s="103">
        <f>F206/要介護認定者数!F205</f>
        <v>4.2904800650935719</v>
      </c>
      <c r="R206" s="103">
        <f>G206/要介護認定者数!G205</f>
        <v>4.6906228610540728</v>
      </c>
      <c r="S206" s="103">
        <f>H206/要介護認定者数!H205</f>
        <v>6.4149043303121855</v>
      </c>
      <c r="T206" s="103">
        <f>I206/要介護認定者数!I205</f>
        <v>7.1586433260393871</v>
      </c>
      <c r="U206" s="103">
        <f>J206/要介護認定者数!J205</f>
        <v>11.862937062937062</v>
      </c>
      <c r="V206" s="104">
        <f>K206/要介護認定者数!K205</f>
        <v>5.001686103695377</v>
      </c>
    </row>
    <row r="207" spans="2:22" ht="19.5" customHeight="1" x14ac:dyDescent="0.15">
      <c r="B207" s="125" t="s">
        <v>155</v>
      </c>
      <c r="C207" s="121" t="s">
        <v>15</v>
      </c>
      <c r="D207" s="4">
        <v>345</v>
      </c>
      <c r="E207" s="4">
        <v>1006</v>
      </c>
      <c r="F207" s="4">
        <v>2332</v>
      </c>
      <c r="G207" s="4">
        <v>3097</v>
      </c>
      <c r="H207" s="4">
        <v>3358</v>
      </c>
      <c r="I207" s="4">
        <v>3635</v>
      </c>
      <c r="J207" s="4">
        <v>4574</v>
      </c>
      <c r="K207" s="23">
        <v>18347</v>
      </c>
      <c r="M207" s="51" t="s">
        <v>155</v>
      </c>
      <c r="N207" s="121" t="s">
        <v>15</v>
      </c>
      <c r="O207" s="12"/>
      <c r="P207" s="12"/>
      <c r="Q207" s="103">
        <f>F207/要介護認定者数!F206</f>
        <v>5.3</v>
      </c>
      <c r="R207" s="103">
        <f>G207/要介護認定者数!G206</f>
        <v>5.5303571428571425</v>
      </c>
      <c r="S207" s="103">
        <f>H207/要介護認定者数!H206</f>
        <v>9.0512129380053903</v>
      </c>
      <c r="T207" s="103">
        <f>I207/要介護認定者数!I206</f>
        <v>10.415472779369628</v>
      </c>
      <c r="U207" s="103">
        <f>J207/要介護認定者数!J206</f>
        <v>17.728682170542637</v>
      </c>
      <c r="V207" s="104">
        <f>K207/要介護認定者数!K206</f>
        <v>6.6862244897959187</v>
      </c>
    </row>
    <row r="208" spans="2:22" ht="19.5" customHeight="1" x14ac:dyDescent="0.15">
      <c r="B208" s="125" t="s">
        <v>155</v>
      </c>
      <c r="C208" s="121" t="s">
        <v>16</v>
      </c>
      <c r="D208" s="4">
        <v>10</v>
      </c>
      <c r="E208" s="4">
        <v>49</v>
      </c>
      <c r="F208" s="4">
        <v>642</v>
      </c>
      <c r="G208" s="4">
        <v>995</v>
      </c>
      <c r="H208" s="4">
        <v>387</v>
      </c>
      <c r="I208" s="4">
        <v>821</v>
      </c>
      <c r="J208" s="4">
        <v>1446</v>
      </c>
      <c r="K208" s="23">
        <v>4350</v>
      </c>
      <c r="M208" s="51" t="s">
        <v>155</v>
      </c>
      <c r="N208" s="121" t="s">
        <v>16</v>
      </c>
      <c r="O208" s="12"/>
      <c r="P208" s="12"/>
      <c r="Q208" s="103">
        <f>F208/要介護認定者数!F207</f>
        <v>2.3777777777777778</v>
      </c>
      <c r="R208" s="103">
        <f>G208/要介護認定者数!G207</f>
        <v>2.8186968838526911</v>
      </c>
      <c r="S208" s="103">
        <f>H208/要介護認定者数!H207</f>
        <v>1.5296442687747036</v>
      </c>
      <c r="T208" s="103">
        <f>I208/要介護認定者数!I207</f>
        <v>3.5851528384279474</v>
      </c>
      <c r="U208" s="103">
        <f>J208/要介護認定者数!J207</f>
        <v>8.3583815028901736</v>
      </c>
      <c r="V208" s="104">
        <f>K208/要介護認定者数!K207</f>
        <v>2.5438596491228069</v>
      </c>
    </row>
    <row r="209" spans="2:22" ht="19.5" customHeight="1" x14ac:dyDescent="0.15">
      <c r="B209" s="125" t="s">
        <v>155</v>
      </c>
      <c r="C209" s="121" t="s">
        <v>17</v>
      </c>
      <c r="D209" s="4">
        <v>12</v>
      </c>
      <c r="E209" s="4">
        <v>314</v>
      </c>
      <c r="F209" s="4">
        <v>1194</v>
      </c>
      <c r="G209" s="4">
        <v>1443</v>
      </c>
      <c r="H209" s="4">
        <v>1345</v>
      </c>
      <c r="I209" s="4">
        <v>1060</v>
      </c>
      <c r="J209" s="4">
        <v>1416</v>
      </c>
      <c r="K209" s="23">
        <v>6784</v>
      </c>
      <c r="M209" s="51" t="s">
        <v>155</v>
      </c>
      <c r="N209" s="121" t="s">
        <v>17</v>
      </c>
      <c r="O209" s="12"/>
      <c r="P209" s="12"/>
      <c r="Q209" s="103">
        <f>F209/要介護認定者数!F208</f>
        <v>3.3259052924791086</v>
      </c>
      <c r="R209" s="103">
        <f>G209/要介護認定者数!G208</f>
        <v>3.7676240208877285</v>
      </c>
      <c r="S209" s="103">
        <f>H209/要介護認定者数!H208</f>
        <v>5.3162055335968379</v>
      </c>
      <c r="T209" s="103">
        <f>I209/要介護認定者数!I208</f>
        <v>5</v>
      </c>
      <c r="U209" s="103">
        <f>J209/要介護認定者数!J208</f>
        <v>8.4285714285714288</v>
      </c>
      <c r="V209" s="104">
        <f>K209/要介護認定者数!K208</f>
        <v>3.7233809001097695</v>
      </c>
    </row>
    <row r="210" spans="2:22" ht="19.5" customHeight="1" x14ac:dyDescent="0.15">
      <c r="B210" s="125" t="s">
        <v>155</v>
      </c>
      <c r="C210" s="121" t="s">
        <v>18</v>
      </c>
      <c r="D210" s="4">
        <v>171</v>
      </c>
      <c r="E210" s="4">
        <v>169</v>
      </c>
      <c r="F210" s="4">
        <v>1105</v>
      </c>
      <c r="G210" s="4">
        <v>1318</v>
      </c>
      <c r="H210" s="4">
        <v>1280</v>
      </c>
      <c r="I210" s="4">
        <v>1027</v>
      </c>
      <c r="J210" s="4">
        <v>1046</v>
      </c>
      <c r="K210" s="23">
        <v>6116</v>
      </c>
      <c r="M210" s="51" t="s">
        <v>155</v>
      </c>
      <c r="N210" s="121" t="s">
        <v>18</v>
      </c>
      <c r="O210" s="12"/>
      <c r="P210" s="12"/>
      <c r="Q210" s="103">
        <f>F210/要介護認定者数!F209</f>
        <v>6.90625</v>
      </c>
      <c r="R210" s="103">
        <f>G210/要介護認定者数!G209</f>
        <v>7.9878787878787882</v>
      </c>
      <c r="S210" s="103">
        <f>H210/要介護認定者数!H209</f>
        <v>11.03448275862069</v>
      </c>
      <c r="T210" s="103">
        <f>I210/要介護認定者数!I209</f>
        <v>8.2822580645161299</v>
      </c>
      <c r="U210" s="103">
        <f>J210/要介護認定者数!J209</f>
        <v>9.0172413793103452</v>
      </c>
      <c r="V210" s="104">
        <f>K210/要介護認定者数!K209</f>
        <v>7.272294887039239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44</v>
      </c>
      <c r="E211" s="147">
        <f t="shared" ref="E211" si="176">SUM(E212:E215)</f>
        <v>80</v>
      </c>
      <c r="F211" s="130">
        <f t="shared" ref="F211" si="177">SUM(F212:F215)</f>
        <v>607</v>
      </c>
      <c r="G211" s="130">
        <f t="shared" ref="G211" si="178">SUM(G212:G215)</f>
        <v>836</v>
      </c>
      <c r="H211" s="130">
        <f t="shared" ref="H211" si="179">SUM(H212:H215)</f>
        <v>1523</v>
      </c>
      <c r="I211" s="130">
        <f t="shared" ref="I211" si="180">SUM(I212:I215)</f>
        <v>1838</v>
      </c>
      <c r="J211" s="130">
        <f t="shared" ref="J211" si="181">SUM(J212:J215)</f>
        <v>3247</v>
      </c>
      <c r="K211" s="144">
        <f t="shared" ref="K211" si="182">SUM(K212:K215)</f>
        <v>8175</v>
      </c>
      <c r="M211" s="125" t="s">
        <v>155</v>
      </c>
      <c r="N211" s="122" t="s">
        <v>169</v>
      </c>
      <c r="O211" s="12"/>
      <c r="P211" s="12"/>
      <c r="Q211" s="103">
        <f>F211/要介護認定者数!F210</f>
        <v>1.0819964349376114</v>
      </c>
      <c r="R211" s="103">
        <f>G211/要介護認定者数!G210</f>
        <v>1.2822085889570551</v>
      </c>
      <c r="S211" s="103">
        <f>H211/要介護認定者数!H210</f>
        <v>3.1081632653061226</v>
      </c>
      <c r="T211" s="103">
        <f>I211/要介護認定者数!I210</f>
        <v>4.527093596059113</v>
      </c>
      <c r="U211" s="103">
        <f>J211/要介護認定者数!J210</f>
        <v>9.4115942028985504</v>
      </c>
      <c r="V211" s="104">
        <f>K211/要介護認定者数!K210</f>
        <v>2.7150448356027899</v>
      </c>
    </row>
    <row r="212" spans="2:22" ht="19.5" customHeight="1" x14ac:dyDescent="0.15">
      <c r="B212" s="125" t="s">
        <v>155</v>
      </c>
      <c r="C212" s="121" t="s">
        <v>19</v>
      </c>
      <c r="D212" s="4">
        <v>44</v>
      </c>
      <c r="E212" s="4">
        <v>71</v>
      </c>
      <c r="F212" s="4">
        <v>101</v>
      </c>
      <c r="G212" s="4">
        <v>88</v>
      </c>
      <c r="H212" s="4">
        <v>411</v>
      </c>
      <c r="I212" s="4">
        <v>436</v>
      </c>
      <c r="J212" s="4">
        <v>657</v>
      </c>
      <c r="K212" s="23">
        <v>1808</v>
      </c>
      <c r="M212" s="51" t="s">
        <v>155</v>
      </c>
      <c r="N212" s="121" t="s">
        <v>19</v>
      </c>
      <c r="O212" s="12"/>
      <c r="P212" s="12"/>
      <c r="Q212" s="103">
        <f>F212/要介護認定者数!F211</f>
        <v>0.505</v>
      </c>
      <c r="R212" s="103">
        <f>G212/要介護認定者数!G211</f>
        <v>0.40366972477064222</v>
      </c>
      <c r="S212" s="103">
        <f>H212/要介護認定者数!H211</f>
        <v>2.2216216216216216</v>
      </c>
      <c r="T212" s="103">
        <f>I212/要介護認定者数!I211</f>
        <v>3.1594202898550723</v>
      </c>
      <c r="U212" s="103">
        <f>J212/要介護認定者数!J211</f>
        <v>5.3852459016393439</v>
      </c>
      <c r="V212" s="104">
        <f>K212/要介護認定者数!K211</f>
        <v>1.715370018975332</v>
      </c>
    </row>
    <row r="213" spans="2:22" ht="19.5" customHeight="1" x14ac:dyDescent="0.15">
      <c r="B213" s="125" t="s">
        <v>155</v>
      </c>
      <c r="C213" s="121" t="s">
        <v>20</v>
      </c>
      <c r="D213" s="4">
        <v>0</v>
      </c>
      <c r="E213" s="4">
        <v>9</v>
      </c>
      <c r="F213" s="4">
        <v>166</v>
      </c>
      <c r="G213" s="4">
        <v>229</v>
      </c>
      <c r="H213" s="4">
        <v>316</v>
      </c>
      <c r="I213" s="4">
        <v>326</v>
      </c>
      <c r="J213" s="4">
        <v>419</v>
      </c>
      <c r="K213" s="23">
        <v>1465</v>
      </c>
      <c r="M213" s="51" t="s">
        <v>155</v>
      </c>
      <c r="N213" s="121" t="s">
        <v>20</v>
      </c>
      <c r="O213" s="12"/>
      <c r="P213" s="12"/>
      <c r="Q213" s="103">
        <f>F213/要介護認定者数!F212</f>
        <v>1.8444444444444446</v>
      </c>
      <c r="R213" s="103">
        <f>G213/要介護認定者数!G212</f>
        <v>1.7348484848484849</v>
      </c>
      <c r="S213" s="103">
        <f>H213/要介護認定者数!H212</f>
        <v>3.632183908045977</v>
      </c>
      <c r="T213" s="103">
        <f>I213/要介護認定者数!I212</f>
        <v>3.7906976744186047</v>
      </c>
      <c r="U213" s="103">
        <f>J213/要介護認定者数!J212</f>
        <v>7.2241379310344831</v>
      </c>
      <c r="V213" s="104">
        <f>K213/要介護認定者数!K212</f>
        <v>2.5883392226148412</v>
      </c>
    </row>
    <row r="214" spans="2:22" ht="19.5" customHeight="1" x14ac:dyDescent="0.15">
      <c r="B214" s="125" t="s">
        <v>155</v>
      </c>
      <c r="C214" s="121" t="s">
        <v>114</v>
      </c>
      <c r="D214" s="4">
        <v>0</v>
      </c>
      <c r="E214" s="4">
        <v>0</v>
      </c>
      <c r="F214" s="4">
        <v>340</v>
      </c>
      <c r="G214" s="4">
        <v>477</v>
      </c>
      <c r="H214" s="4">
        <v>720</v>
      </c>
      <c r="I214" s="4">
        <v>936</v>
      </c>
      <c r="J214" s="4">
        <v>1864</v>
      </c>
      <c r="K214" s="23">
        <v>4337</v>
      </c>
      <c r="M214" s="51" t="s">
        <v>155</v>
      </c>
      <c r="N214" s="121" t="s">
        <v>114</v>
      </c>
      <c r="O214" s="12"/>
      <c r="P214" s="12"/>
      <c r="Q214" s="103">
        <f>F214/要介護認定者数!F213</f>
        <v>1.4529914529914529</v>
      </c>
      <c r="R214" s="103">
        <f>G214/要介護認定者数!G213</f>
        <v>1.8779527559055118</v>
      </c>
      <c r="S214" s="103">
        <f>H214/要介護認定者数!H213</f>
        <v>4.2352941176470589</v>
      </c>
      <c r="T214" s="103">
        <f>I214/要介護認定者数!I213</f>
        <v>6.3673469387755102</v>
      </c>
      <c r="U214" s="103">
        <f>J214/要介護認定者数!J213</f>
        <v>13.605839416058394</v>
      </c>
      <c r="V214" s="104">
        <f>K214/要介護認定者数!K213</f>
        <v>3.8077260755048288</v>
      </c>
    </row>
    <row r="215" spans="2:22" ht="19.5" customHeight="1" x14ac:dyDescent="0.15">
      <c r="B215" s="125" t="s">
        <v>155</v>
      </c>
      <c r="C215" s="121" t="s">
        <v>22</v>
      </c>
      <c r="D215" s="4">
        <v>0</v>
      </c>
      <c r="E215" s="4">
        <v>0</v>
      </c>
      <c r="F215" s="4">
        <v>0</v>
      </c>
      <c r="G215" s="4">
        <v>42</v>
      </c>
      <c r="H215" s="4">
        <v>76</v>
      </c>
      <c r="I215" s="4">
        <v>140</v>
      </c>
      <c r="J215" s="4">
        <v>307</v>
      </c>
      <c r="K215" s="23">
        <v>565</v>
      </c>
      <c r="M215" s="125" t="s">
        <v>155</v>
      </c>
      <c r="N215" s="121" t="s">
        <v>22</v>
      </c>
      <c r="O215" s="12"/>
      <c r="P215" s="12"/>
      <c r="Q215" s="103">
        <f>F215/要介護認定者数!F214</f>
        <v>0</v>
      </c>
      <c r="R215" s="103">
        <f>G215/要介護認定者数!G214</f>
        <v>0.875</v>
      </c>
      <c r="S215" s="103">
        <f>H215/要介護認定者数!H214</f>
        <v>1.5833333333333333</v>
      </c>
      <c r="T215" s="103">
        <f>I215/要介護認定者数!I214</f>
        <v>4</v>
      </c>
      <c r="U215" s="103">
        <f>J215/要介護認定者数!J214</f>
        <v>10.964285714285714</v>
      </c>
      <c r="V215" s="104">
        <f>K215/要介護認定者数!K214</f>
        <v>2.2420634920634921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977</v>
      </c>
      <c r="E216" s="147">
        <f t="shared" ref="E216" si="183">SUM(E217:E221)</f>
        <v>2117</v>
      </c>
      <c r="F216" s="130">
        <f t="shared" ref="F216" si="184">SUM(F217:F221)</f>
        <v>5516</v>
      </c>
      <c r="G216" s="130">
        <f t="shared" ref="G216" si="185">SUM(G217:G221)</f>
        <v>6571</v>
      </c>
      <c r="H216" s="130">
        <f t="shared" ref="H216" si="186">SUM(H217:H221)</f>
        <v>7957</v>
      </c>
      <c r="I216" s="130">
        <f t="shared" ref="I216" si="187">SUM(I217:I221)</f>
        <v>10522</v>
      </c>
      <c r="J216" s="130">
        <f t="shared" ref="J216" si="188">SUM(J217:J221)</f>
        <v>13108</v>
      </c>
      <c r="K216" s="144">
        <f t="shared" ref="K216" si="189">SUM(K217:K221)</f>
        <v>46768</v>
      </c>
      <c r="M216" s="125" t="s">
        <v>155</v>
      </c>
      <c r="N216" s="122" t="s">
        <v>170</v>
      </c>
      <c r="O216" s="12"/>
      <c r="P216" s="12"/>
      <c r="Q216" s="103">
        <f>F216/要介護認定者数!F215</f>
        <v>2.4034858387799565</v>
      </c>
      <c r="R216" s="103">
        <f>G216/要介護認定者数!G215</f>
        <v>3.3119959677419355</v>
      </c>
      <c r="S216" s="103">
        <f>H216/要介護認定者数!H215</f>
        <v>5.200653594771242</v>
      </c>
      <c r="T216" s="103">
        <f>I216/要介護認定者数!I215</f>
        <v>6.2076696165191745</v>
      </c>
      <c r="U216" s="103">
        <f>J216/要介護認定者数!J215</f>
        <v>10.444621513944224</v>
      </c>
      <c r="V216" s="104">
        <f>K216/要介護認定者数!K215</f>
        <v>4.2255149981929891</v>
      </c>
    </row>
    <row r="217" spans="2:22" ht="19.5" customHeight="1" x14ac:dyDescent="0.15">
      <c r="B217" s="125" t="s">
        <v>155</v>
      </c>
      <c r="C217" s="121" t="s">
        <v>23</v>
      </c>
      <c r="D217" s="4">
        <v>397</v>
      </c>
      <c r="E217" s="4">
        <v>688</v>
      </c>
      <c r="F217" s="4">
        <v>4146</v>
      </c>
      <c r="G217" s="4">
        <v>4009</v>
      </c>
      <c r="H217" s="4">
        <v>4490</v>
      </c>
      <c r="I217" s="4">
        <v>6451</v>
      </c>
      <c r="J217" s="4">
        <v>6731</v>
      </c>
      <c r="K217" s="23">
        <v>26912</v>
      </c>
      <c r="M217" s="51" t="s">
        <v>155</v>
      </c>
      <c r="N217" s="121" t="s">
        <v>23</v>
      </c>
      <c r="O217" s="12"/>
      <c r="P217" s="12"/>
      <c r="Q217" s="103">
        <f>F217/要介護認定者数!F216</f>
        <v>2.6800258564964445</v>
      </c>
      <c r="R217" s="103">
        <f>G217/要介護認定者数!G216</f>
        <v>3.4830582102519547</v>
      </c>
      <c r="S217" s="103">
        <f>H217/要介護認定者数!H216</f>
        <v>5.2209302325581399</v>
      </c>
      <c r="T217" s="103">
        <f>I217/要介護認定者数!I216</f>
        <v>5.9842300556586272</v>
      </c>
      <c r="U217" s="103">
        <f>J217/要介護認定者数!J216</f>
        <v>8.6294871794871799</v>
      </c>
      <c r="V217" s="104">
        <f>K217/要介護認定者数!K216</f>
        <v>3.8688901667625073</v>
      </c>
    </row>
    <row r="218" spans="2:22" ht="19.5" customHeight="1" x14ac:dyDescent="0.15">
      <c r="B218" s="125" t="s">
        <v>155</v>
      </c>
      <c r="C218" s="121" t="s">
        <v>24</v>
      </c>
      <c r="D218" s="4">
        <v>6</v>
      </c>
      <c r="E218" s="4">
        <v>0</v>
      </c>
      <c r="F218" s="4">
        <v>0</v>
      </c>
      <c r="G218" s="4">
        <v>14</v>
      </c>
      <c r="H218" s="4">
        <v>132</v>
      </c>
      <c r="I218" s="4">
        <v>174</v>
      </c>
      <c r="J218" s="4">
        <v>264</v>
      </c>
      <c r="K218" s="23">
        <v>590</v>
      </c>
      <c r="M218" s="51" t="s">
        <v>155</v>
      </c>
      <c r="N218" s="121" t="s">
        <v>24</v>
      </c>
      <c r="O218" s="12"/>
      <c r="P218" s="12"/>
      <c r="Q218" s="103">
        <f>F218/要介護認定者数!F217</f>
        <v>0</v>
      </c>
      <c r="R218" s="103">
        <f>G218/要介護認定者数!G217</f>
        <v>0.12389380530973451</v>
      </c>
      <c r="S218" s="103">
        <f>H218/要介護認定者数!H217</f>
        <v>1.5714285714285714</v>
      </c>
      <c r="T218" s="103">
        <f>I218/要介護認定者数!I217</f>
        <v>3.4117647058823528</v>
      </c>
      <c r="U218" s="103">
        <f>J218/要介護認定者数!J217</f>
        <v>7.1351351351351351</v>
      </c>
      <c r="V218" s="104">
        <f>K218/要介護認定者数!K217</f>
        <v>1.4320388349514563</v>
      </c>
    </row>
    <row r="219" spans="2:22" ht="19.5" customHeight="1" x14ac:dyDescent="0.15">
      <c r="B219" s="125" t="s">
        <v>155</v>
      </c>
      <c r="C219" s="121" t="s">
        <v>25</v>
      </c>
      <c r="D219" s="4">
        <v>8</v>
      </c>
      <c r="E219" s="4">
        <v>129</v>
      </c>
      <c r="F219" s="4">
        <v>139</v>
      </c>
      <c r="G219" s="4">
        <v>1003</v>
      </c>
      <c r="H219" s="4">
        <v>374</v>
      </c>
      <c r="I219" s="4">
        <v>789</v>
      </c>
      <c r="J219" s="4">
        <v>1489</v>
      </c>
      <c r="K219" s="23">
        <v>3931</v>
      </c>
      <c r="M219" s="51" t="s">
        <v>155</v>
      </c>
      <c r="N219" s="121" t="s">
        <v>25</v>
      </c>
      <c r="O219" s="12"/>
      <c r="P219" s="12"/>
      <c r="Q219" s="103">
        <f>F219/要介護認定者数!F218</f>
        <v>0.67149758454106279</v>
      </c>
      <c r="R219" s="103">
        <f>G219/要介護認定者数!G218</f>
        <v>2.4950248756218905</v>
      </c>
      <c r="S219" s="103">
        <f>H219/要介護認定者数!H218</f>
        <v>1.375</v>
      </c>
      <c r="T219" s="103">
        <f>I219/要介護認定者数!I218</f>
        <v>3.2336065573770494</v>
      </c>
      <c r="U219" s="103">
        <f>J219/要介護認定者数!J218</f>
        <v>7.0568720379146921</v>
      </c>
      <c r="V219" s="104">
        <f>K219/要介護認定者数!K218</f>
        <v>2.6435776731674512</v>
      </c>
    </row>
    <row r="220" spans="2:22" ht="19.5" customHeight="1" x14ac:dyDescent="0.15">
      <c r="B220" s="125" t="s">
        <v>155</v>
      </c>
      <c r="C220" s="121" t="s">
        <v>26</v>
      </c>
      <c r="D220" s="4">
        <v>467</v>
      </c>
      <c r="E220" s="4">
        <v>657</v>
      </c>
      <c r="F220" s="4">
        <v>597</v>
      </c>
      <c r="G220" s="4">
        <v>563</v>
      </c>
      <c r="H220" s="4">
        <v>1884</v>
      </c>
      <c r="I220" s="4">
        <v>1357</v>
      </c>
      <c r="J220" s="4">
        <v>1784</v>
      </c>
      <c r="K220" s="23">
        <v>7309</v>
      </c>
      <c r="M220" s="51" t="s">
        <v>155</v>
      </c>
      <c r="N220" s="121" t="s">
        <v>26</v>
      </c>
      <c r="O220" s="12"/>
      <c r="P220" s="12"/>
      <c r="Q220" s="103">
        <f>F220/要介護認定者数!F219</f>
        <v>3.0932642487046631</v>
      </c>
      <c r="R220" s="103">
        <f>G220/要介護認定者数!G219</f>
        <v>3.7284768211920531</v>
      </c>
      <c r="S220" s="103">
        <f>H220/要介護認定者数!H219</f>
        <v>13.457142857142857</v>
      </c>
      <c r="T220" s="103">
        <f>I220/要介護認定者数!I219</f>
        <v>11.214876033057852</v>
      </c>
      <c r="U220" s="103">
        <f>J220/要介護認定者数!J219</f>
        <v>18.583333333333332</v>
      </c>
      <c r="V220" s="104">
        <f>K220/要介護認定者数!K219</f>
        <v>8.2031425364758697</v>
      </c>
    </row>
    <row r="221" spans="2:22" ht="19.5" customHeight="1" x14ac:dyDescent="0.15">
      <c r="B221" s="125" t="s">
        <v>155</v>
      </c>
      <c r="C221" s="121" t="s">
        <v>27</v>
      </c>
      <c r="D221" s="4">
        <v>99</v>
      </c>
      <c r="E221" s="4">
        <v>643</v>
      </c>
      <c r="F221" s="4">
        <v>634</v>
      </c>
      <c r="G221" s="4">
        <v>982</v>
      </c>
      <c r="H221" s="4">
        <v>1077</v>
      </c>
      <c r="I221" s="4">
        <v>1751</v>
      </c>
      <c r="J221" s="4">
        <v>2840</v>
      </c>
      <c r="K221" s="23">
        <v>8026</v>
      </c>
      <c r="M221" s="51" t="s">
        <v>155</v>
      </c>
      <c r="N221" s="121" t="s">
        <v>27</v>
      </c>
      <c r="O221" s="12"/>
      <c r="P221" s="12"/>
      <c r="Q221" s="103">
        <f>F221/要介護認定者数!F220</f>
        <v>2.4015151515151514</v>
      </c>
      <c r="R221" s="103">
        <f>G221/要介護認定者数!G220</f>
        <v>5.8802395209580842</v>
      </c>
      <c r="S221" s="103">
        <f>H221/要介護認定者数!H220</f>
        <v>6.1896551724137927</v>
      </c>
      <c r="T221" s="103">
        <f>I221/要介護認定者数!I220</f>
        <v>8.7114427860696519</v>
      </c>
      <c r="U221" s="103">
        <f>J221/要介護認定者数!J220</f>
        <v>21.679389312977101</v>
      </c>
      <c r="V221" s="104">
        <f>K221/要介護認定者数!K220</f>
        <v>6.0711043872919817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60</v>
      </c>
      <c r="E222" s="147">
        <f t="shared" ref="E222" si="190">SUM(E223)</f>
        <v>560</v>
      </c>
      <c r="F222" s="130">
        <f t="shared" ref="F222" si="191">SUM(F223)</f>
        <v>912</v>
      </c>
      <c r="G222" s="130">
        <f t="shared" ref="G222" si="192">SUM(G223)</f>
        <v>2055</v>
      </c>
      <c r="H222" s="130">
        <f t="shared" ref="H222" si="193">SUM(H223)</f>
        <v>1918</v>
      </c>
      <c r="I222" s="130">
        <f t="shared" ref="I222" si="194">SUM(I223)</f>
        <v>2987</v>
      </c>
      <c r="J222" s="130">
        <f t="shared" ref="J222" si="195">SUM(J223)</f>
        <v>4756</v>
      </c>
      <c r="K222" s="144">
        <f t="shared" ref="K222" si="196">SUM(K223)</f>
        <v>13248</v>
      </c>
      <c r="M222" s="125" t="s">
        <v>155</v>
      </c>
      <c r="N222" s="122" t="s">
        <v>171</v>
      </c>
      <c r="O222" s="12"/>
      <c r="P222" s="12"/>
      <c r="Q222" s="103">
        <f>F222/要介護認定者数!F221</f>
        <v>0.90927218344965099</v>
      </c>
      <c r="R222" s="103">
        <f>G222/要介護認定者数!G221</f>
        <v>1.793193717277487</v>
      </c>
      <c r="S222" s="103">
        <f>H222/要介護認定者数!H221</f>
        <v>2.3533742331288345</v>
      </c>
      <c r="T222" s="103">
        <f>I222/要介護認定者数!I221</f>
        <v>4.304034582132565</v>
      </c>
      <c r="U222" s="103">
        <f>J222/要介護認定者数!J221</f>
        <v>8.492857142857142</v>
      </c>
      <c r="V222" s="104">
        <f>K222/要介護認定者数!K221</f>
        <v>2.4982085611917784</v>
      </c>
    </row>
    <row r="223" spans="2:22" ht="19.5" customHeight="1" x14ac:dyDescent="0.15">
      <c r="B223" s="125" t="s">
        <v>155</v>
      </c>
      <c r="C223" s="121" t="s">
        <v>28</v>
      </c>
      <c r="D223" s="4">
        <v>60</v>
      </c>
      <c r="E223" s="4">
        <v>560</v>
      </c>
      <c r="F223" s="4">
        <v>912</v>
      </c>
      <c r="G223" s="4">
        <v>2055</v>
      </c>
      <c r="H223" s="4">
        <v>1918</v>
      </c>
      <c r="I223" s="4">
        <v>2987</v>
      </c>
      <c r="J223" s="4">
        <v>4756</v>
      </c>
      <c r="K223" s="23">
        <v>13248</v>
      </c>
      <c r="M223" s="51" t="s">
        <v>155</v>
      </c>
      <c r="N223" s="121" t="s">
        <v>28</v>
      </c>
      <c r="O223" s="12"/>
      <c r="P223" s="12"/>
      <c r="Q223" s="103">
        <f>F223/要介護認定者数!F222</f>
        <v>0.90927218344965099</v>
      </c>
      <c r="R223" s="103">
        <f>G223/要介護認定者数!G222</f>
        <v>1.793193717277487</v>
      </c>
      <c r="S223" s="103">
        <f>H223/要介護認定者数!H222</f>
        <v>2.3533742331288345</v>
      </c>
      <c r="T223" s="103">
        <f>I223/要介護認定者数!I222</f>
        <v>4.304034582132565</v>
      </c>
      <c r="U223" s="103">
        <f>J223/要介護認定者数!J222</f>
        <v>8.492857142857142</v>
      </c>
      <c r="V223" s="104">
        <f>K223/要介護認定者数!K222</f>
        <v>2.4982085611917784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3040</v>
      </c>
      <c r="E224" s="147">
        <f t="shared" ref="E224" si="197">SUM(E225:E227)</f>
        <v>10481</v>
      </c>
      <c r="F224" s="130">
        <f t="shared" ref="F224" si="198">SUM(F225:F227)</f>
        <v>6036</v>
      </c>
      <c r="G224" s="130">
        <f t="shared" ref="G224" si="199">SUM(G225:G227)</f>
        <v>12813</v>
      </c>
      <c r="H224" s="130">
        <f t="shared" ref="H224" si="200">SUM(H225:H227)</f>
        <v>9619</v>
      </c>
      <c r="I224" s="130">
        <f t="shared" ref="I224" si="201">SUM(I225:I227)</f>
        <v>19919</v>
      </c>
      <c r="J224" s="130">
        <f t="shared" ref="J224" si="202">SUM(J225:J227)</f>
        <v>18282</v>
      </c>
      <c r="K224" s="144">
        <f t="shared" ref="K224" si="203">SUM(K225:K227)</f>
        <v>80190</v>
      </c>
      <c r="M224" s="125" t="s">
        <v>155</v>
      </c>
      <c r="N224" s="122" t="s">
        <v>172</v>
      </c>
      <c r="O224" s="12"/>
      <c r="P224" s="12"/>
      <c r="Q224" s="103">
        <f>F224/要介護認定者数!F223</f>
        <v>3.3948256467941507</v>
      </c>
      <c r="R224" s="103">
        <f>G224/要介護認定者数!G223</f>
        <v>7.9141445336627552</v>
      </c>
      <c r="S224" s="103">
        <f>H224/要介護認定者数!H223</f>
        <v>7.7013610888710966</v>
      </c>
      <c r="T224" s="103">
        <f>I224/要介護認定者数!I223</f>
        <v>14.136976579134137</v>
      </c>
      <c r="U224" s="103">
        <f>J224/要介護認定者数!J223</f>
        <v>20.846066134549602</v>
      </c>
      <c r="V224" s="104">
        <f>K224/要介護認定者数!K223</f>
        <v>7.4637006701414741</v>
      </c>
    </row>
    <row r="225" spans="2:24" ht="19.5" customHeight="1" x14ac:dyDescent="0.15">
      <c r="B225" s="125" t="s">
        <v>155</v>
      </c>
      <c r="C225" s="121" t="s">
        <v>29</v>
      </c>
      <c r="D225" s="4">
        <v>2728</v>
      </c>
      <c r="E225" s="4">
        <v>9496</v>
      </c>
      <c r="F225" s="4">
        <v>5226</v>
      </c>
      <c r="G225" s="4">
        <v>10470</v>
      </c>
      <c r="H225" s="4">
        <v>7044</v>
      </c>
      <c r="I225" s="4">
        <v>15907</v>
      </c>
      <c r="J225" s="4">
        <v>14149</v>
      </c>
      <c r="K225" s="23">
        <v>65020</v>
      </c>
      <c r="M225" s="51" t="s">
        <v>155</v>
      </c>
      <c r="N225" s="121" t="s">
        <v>29</v>
      </c>
      <c r="O225" s="12"/>
      <c r="P225" s="12"/>
      <c r="Q225" s="103">
        <f>F225/要介護認定者数!F224</f>
        <v>3.7381974248927037</v>
      </c>
      <c r="R225" s="103">
        <f>G225/要介護認定者数!G224</f>
        <v>8.5052802599512596</v>
      </c>
      <c r="S225" s="103">
        <f>H225/要介護認定者数!H224</f>
        <v>7.1731160896130346</v>
      </c>
      <c r="T225" s="103">
        <f>I225/要介護認定者数!I224</f>
        <v>14.742354031510658</v>
      </c>
      <c r="U225" s="103">
        <f>J225/要介護認定者数!J224</f>
        <v>20.685672514619885</v>
      </c>
      <c r="V225" s="104">
        <f>K225/要介護認定者数!K224</f>
        <v>7.7515498330948978</v>
      </c>
    </row>
    <row r="226" spans="2:24" ht="19.5" customHeight="1" x14ac:dyDescent="0.15">
      <c r="B226" s="125" t="s">
        <v>155</v>
      </c>
      <c r="C226" s="121" t="s">
        <v>30</v>
      </c>
      <c r="D226" s="4">
        <v>302</v>
      </c>
      <c r="E226" s="4">
        <v>941</v>
      </c>
      <c r="F226" s="4">
        <v>662</v>
      </c>
      <c r="G226" s="4">
        <v>2293</v>
      </c>
      <c r="H226" s="4">
        <v>2475</v>
      </c>
      <c r="I226" s="4">
        <v>3727</v>
      </c>
      <c r="J226" s="4">
        <v>3969</v>
      </c>
      <c r="K226" s="23">
        <v>14369</v>
      </c>
      <c r="M226" s="51" t="s">
        <v>155</v>
      </c>
      <c r="N226" s="121" t="s">
        <v>30</v>
      </c>
      <c r="O226" s="12"/>
      <c r="P226" s="12"/>
      <c r="Q226" s="103">
        <f>F226/要介護認定者数!F225</f>
        <v>2.3392226148409896</v>
      </c>
      <c r="R226" s="103">
        <f>G226/要介護認定者数!G225</f>
        <v>7.4207119741100325</v>
      </c>
      <c r="S226" s="103">
        <f>H226/要介護認定者数!H225</f>
        <v>12.437185929648241</v>
      </c>
      <c r="T226" s="103">
        <f>I226/要介護認定者数!I225</f>
        <v>14.615686274509804</v>
      </c>
      <c r="U226" s="103">
        <f>J226/要介護認定者数!J225</f>
        <v>24.962264150943398</v>
      </c>
      <c r="V226" s="104">
        <f>K226/要介護認定者数!K225</f>
        <v>7.8347873500545253</v>
      </c>
    </row>
    <row r="227" spans="2:24" ht="19.5" customHeight="1" x14ac:dyDescent="0.15">
      <c r="B227" s="125" t="s">
        <v>155</v>
      </c>
      <c r="C227" s="121" t="s">
        <v>31</v>
      </c>
      <c r="D227" s="4">
        <v>10</v>
      </c>
      <c r="E227" s="4">
        <v>44</v>
      </c>
      <c r="F227" s="4">
        <v>148</v>
      </c>
      <c r="G227" s="4">
        <v>50</v>
      </c>
      <c r="H227" s="4">
        <v>100</v>
      </c>
      <c r="I227" s="4">
        <v>285</v>
      </c>
      <c r="J227" s="4">
        <v>164</v>
      </c>
      <c r="K227" s="23">
        <v>801</v>
      </c>
      <c r="M227" s="51" t="s">
        <v>155</v>
      </c>
      <c r="N227" s="121" t="s">
        <v>31</v>
      </c>
      <c r="O227" s="12"/>
      <c r="P227" s="12"/>
      <c r="Q227" s="103">
        <f>F227/要介護認定者数!F226</f>
        <v>1.5257731958762886</v>
      </c>
      <c r="R227" s="103">
        <f>G227/要介護認定者数!G226</f>
        <v>0.63291139240506333</v>
      </c>
      <c r="S227" s="103">
        <f>H227/要介護認定者数!H226</f>
        <v>1.4705882352941178</v>
      </c>
      <c r="T227" s="103">
        <f>I227/要介護認定者数!I226</f>
        <v>3.8</v>
      </c>
      <c r="U227" s="103">
        <f>J227/要介護認定者数!J226</f>
        <v>4.8235294117647056</v>
      </c>
      <c r="V227" s="104">
        <f>K227/要介護認定者数!K226</f>
        <v>1.5344827586206897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134</v>
      </c>
      <c r="E228" s="147">
        <f t="shared" ref="E228" si="204">SUM(E229)</f>
        <v>596</v>
      </c>
      <c r="F228" s="130">
        <f t="shared" ref="F228" si="205">SUM(F229)</f>
        <v>2005</v>
      </c>
      <c r="G228" s="130">
        <f t="shared" ref="G228" si="206">SUM(G229)</f>
        <v>4365</v>
      </c>
      <c r="H228" s="130">
        <f t="shared" ref="H228" si="207">SUM(H229)</f>
        <v>4696</v>
      </c>
      <c r="I228" s="130">
        <f t="shared" ref="I228" si="208">SUM(I229)</f>
        <v>9024</v>
      </c>
      <c r="J228" s="130">
        <f t="shared" ref="J228" si="209">SUM(J229)</f>
        <v>11837</v>
      </c>
      <c r="K228" s="144">
        <f t="shared" ref="K228" si="210">SUM(K229)</f>
        <v>32657</v>
      </c>
      <c r="M228" s="125" t="s">
        <v>155</v>
      </c>
      <c r="N228" s="122" t="s">
        <v>173</v>
      </c>
      <c r="O228" s="12"/>
      <c r="P228" s="12"/>
      <c r="Q228" s="103">
        <f>F228/要介護認定者数!F227</f>
        <v>2.2057205720572055</v>
      </c>
      <c r="R228" s="103">
        <f>G228/要介護認定者数!G227</f>
        <v>4.3389662027833005</v>
      </c>
      <c r="S228" s="103">
        <f>H228/要介護認定者数!H227</f>
        <v>5.7478580171358633</v>
      </c>
      <c r="T228" s="103">
        <f>I228/要介護認定者数!I227</f>
        <v>11.84251968503937</v>
      </c>
      <c r="U228" s="103">
        <f>J228/要介護認定者数!J227</f>
        <v>20.096774193548388</v>
      </c>
      <c r="V228" s="104">
        <f>K228/要介護認定者数!K227</f>
        <v>6.4045891351245343</v>
      </c>
    </row>
    <row r="229" spans="2:24" ht="19.5" customHeight="1" x14ac:dyDescent="0.15">
      <c r="B229" s="125" t="s">
        <v>155</v>
      </c>
      <c r="C229" s="121" t="s">
        <v>32</v>
      </c>
      <c r="D229" s="4">
        <v>134</v>
      </c>
      <c r="E229" s="4">
        <v>596</v>
      </c>
      <c r="F229" s="4">
        <v>2005</v>
      </c>
      <c r="G229" s="4">
        <v>4365</v>
      </c>
      <c r="H229" s="4">
        <v>4696</v>
      </c>
      <c r="I229" s="4">
        <v>9024</v>
      </c>
      <c r="J229" s="4">
        <v>11837</v>
      </c>
      <c r="K229" s="23">
        <v>32657</v>
      </c>
      <c r="M229" s="51" t="s">
        <v>155</v>
      </c>
      <c r="N229" s="121" t="s">
        <v>32</v>
      </c>
      <c r="O229" s="12"/>
      <c r="P229" s="12"/>
      <c r="Q229" s="103">
        <f>F229/要介護認定者数!F228</f>
        <v>2.2057205720572055</v>
      </c>
      <c r="R229" s="103">
        <f>G229/要介護認定者数!G228</f>
        <v>4.3389662027833005</v>
      </c>
      <c r="S229" s="103">
        <f>H229/要介護認定者数!H228</f>
        <v>5.7478580171358633</v>
      </c>
      <c r="T229" s="103">
        <f>I229/要介護認定者数!I228</f>
        <v>11.84251968503937</v>
      </c>
      <c r="U229" s="103">
        <f>J229/要介護認定者数!J228</f>
        <v>20.096774193548388</v>
      </c>
      <c r="V229" s="104">
        <f>K229/要介護認定者数!K228</f>
        <v>6.4045891351245343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359</v>
      </c>
      <c r="E230" s="147">
        <f t="shared" ref="E230" si="211">SUM(E231:E232)</f>
        <v>1650</v>
      </c>
      <c r="F230" s="130">
        <f t="shared" ref="F230" si="212">SUM(F231:F232)</f>
        <v>1601</v>
      </c>
      <c r="G230" s="130">
        <f t="shared" ref="G230" si="213">SUM(G231:G232)</f>
        <v>2673</v>
      </c>
      <c r="H230" s="130">
        <f t="shared" ref="H230" si="214">SUM(H231:H232)</f>
        <v>3769</v>
      </c>
      <c r="I230" s="130">
        <f t="shared" ref="I230" si="215">SUM(I231:I232)</f>
        <v>4896</v>
      </c>
      <c r="J230" s="130">
        <f t="shared" ref="J230" si="216">SUM(J231:J232)</f>
        <v>6920</v>
      </c>
      <c r="K230" s="144">
        <f t="shared" ref="K230" si="217">SUM(K231:K232)</f>
        <v>21868</v>
      </c>
      <c r="M230" s="125" t="s">
        <v>155</v>
      </c>
      <c r="N230" s="122" t="s">
        <v>174</v>
      </c>
      <c r="O230" s="12"/>
      <c r="P230" s="12"/>
      <c r="Q230" s="103">
        <f>F230/要介護認定者数!F229</f>
        <v>1.5820158102766799</v>
      </c>
      <c r="R230" s="103">
        <f>G230/要介護認定者数!G229</f>
        <v>3.2478736330498177</v>
      </c>
      <c r="S230" s="103">
        <f>H230/要介護認定者数!H229</f>
        <v>5.6933534743202419</v>
      </c>
      <c r="T230" s="103">
        <f>I230/要介護認定者数!I229</f>
        <v>8.3265306122448983</v>
      </c>
      <c r="U230" s="103">
        <f>J230/要介護認定者数!J229</f>
        <v>13.35907335907336</v>
      </c>
      <c r="V230" s="104">
        <f>K230/要介護認定者数!K229</f>
        <v>4.6310885218127913</v>
      </c>
    </row>
    <row r="231" spans="2:24" ht="19.5" customHeight="1" x14ac:dyDescent="0.15">
      <c r="B231" s="125" t="s">
        <v>155</v>
      </c>
      <c r="C231" s="121" t="s">
        <v>33</v>
      </c>
      <c r="D231" s="4">
        <v>352</v>
      </c>
      <c r="E231" s="4">
        <v>1506</v>
      </c>
      <c r="F231" s="4">
        <v>1033</v>
      </c>
      <c r="G231" s="4">
        <v>1936</v>
      </c>
      <c r="H231" s="4">
        <v>2400</v>
      </c>
      <c r="I231" s="4">
        <v>3077</v>
      </c>
      <c r="J231" s="4">
        <v>4858</v>
      </c>
      <c r="K231" s="23">
        <v>15162</v>
      </c>
      <c r="M231" s="51" t="s">
        <v>155</v>
      </c>
      <c r="N231" s="121" t="s">
        <v>33</v>
      </c>
      <c r="O231" s="12"/>
      <c r="P231" s="12"/>
      <c r="Q231" s="103">
        <f>F231/要介護認定者数!F230</f>
        <v>1.2880299251870324</v>
      </c>
      <c r="R231" s="103">
        <f>G231/要介護認定者数!G230</f>
        <v>3.0297339593114243</v>
      </c>
      <c r="S231" s="103">
        <f>H231/要介護認定者数!H230</f>
        <v>4.3875685557586834</v>
      </c>
      <c r="T231" s="103">
        <f>I231/要介護認定者数!I230</f>
        <v>6.450733752620545</v>
      </c>
      <c r="U231" s="103">
        <f>J231/要介護認定者数!J230</f>
        <v>11.734299516908212</v>
      </c>
      <c r="V231" s="104">
        <f>K231/要介護認定者数!K230</f>
        <v>3.9178294573643413</v>
      </c>
    </row>
    <row r="232" spans="2:24" ht="19.5" customHeight="1" x14ac:dyDescent="0.15">
      <c r="B232" s="125" t="s">
        <v>155</v>
      </c>
      <c r="C232" s="121" t="s">
        <v>34</v>
      </c>
      <c r="D232" s="4">
        <v>7</v>
      </c>
      <c r="E232" s="4">
        <v>144</v>
      </c>
      <c r="F232" s="4">
        <v>568</v>
      </c>
      <c r="G232" s="4">
        <v>737</v>
      </c>
      <c r="H232" s="4">
        <v>1369</v>
      </c>
      <c r="I232" s="4">
        <v>1819</v>
      </c>
      <c r="J232" s="4">
        <v>2062</v>
      </c>
      <c r="K232" s="23">
        <v>6706</v>
      </c>
      <c r="M232" s="51" t="s">
        <v>155</v>
      </c>
      <c r="N232" s="121" t="s">
        <v>34</v>
      </c>
      <c r="O232" s="12"/>
      <c r="P232" s="12"/>
      <c r="Q232" s="103">
        <f>F232/要介護認定者数!F231</f>
        <v>2.7047619047619049</v>
      </c>
      <c r="R232" s="103">
        <f>G232/要介護認定者数!G231</f>
        <v>4.0054347826086953</v>
      </c>
      <c r="S232" s="103">
        <f>H232/要介護認定者数!H231</f>
        <v>11.904347826086957</v>
      </c>
      <c r="T232" s="103">
        <f>I232/要介護認定者数!I231</f>
        <v>16.387387387387388</v>
      </c>
      <c r="U232" s="103">
        <f>J232/要介護認定者数!J231</f>
        <v>19.826923076923077</v>
      </c>
      <c r="V232" s="104">
        <f>K232/要介護認定者数!K231</f>
        <v>7.870892018779343</v>
      </c>
    </row>
    <row r="233" spans="2:24" ht="19.5" customHeight="1" x14ac:dyDescent="0.15">
      <c r="B233" s="125" t="s">
        <v>155</v>
      </c>
      <c r="C233" s="122" t="s">
        <v>82</v>
      </c>
      <c r="D233" s="96">
        <f>SUM(D189,D190,D200,D206,D211,D216,D222,D224,D228,D230)</f>
        <v>13185</v>
      </c>
      <c r="E233" s="96">
        <f t="shared" ref="E233:K233" si="218">SUM(E189,E190,E200,E206,E211,E216,E222,E224,E228,E230)</f>
        <v>27287</v>
      </c>
      <c r="F233" s="96">
        <f t="shared" si="218"/>
        <v>60181</v>
      </c>
      <c r="G233" s="96">
        <f t="shared" si="218"/>
        <v>74925</v>
      </c>
      <c r="H233" s="96">
        <f t="shared" si="218"/>
        <v>76681</v>
      </c>
      <c r="I233" s="96">
        <f t="shared" si="218"/>
        <v>111031</v>
      </c>
      <c r="J233" s="96">
        <f t="shared" si="218"/>
        <v>144854</v>
      </c>
      <c r="K233" s="107">
        <f t="shared" si="218"/>
        <v>508144</v>
      </c>
      <c r="M233" s="51" t="s">
        <v>155</v>
      </c>
      <c r="N233" s="122" t="s">
        <v>82</v>
      </c>
      <c r="O233" s="12"/>
      <c r="P233" s="12"/>
      <c r="Q233" s="103">
        <f>F233/要介護認定者数!F232</f>
        <v>3.0247788500201045</v>
      </c>
      <c r="R233" s="103">
        <f>G233/要介護認定者数!G232</f>
        <v>4.1824829742101146</v>
      </c>
      <c r="S233" s="103">
        <f>H233/要介護認定者数!H232</f>
        <v>5.7245987308697277</v>
      </c>
      <c r="T233" s="103">
        <f>I233/要介護認定者数!I232</f>
        <v>8.3942692976487496</v>
      </c>
      <c r="U233" s="103">
        <f>J233/要介護認定者数!J232</f>
        <v>14.22228767795778</v>
      </c>
      <c r="V233" s="104">
        <f>K233/要介護認定者数!K232</f>
        <v>4.911074814678793</v>
      </c>
      <c r="X233" s="11" t="s">
        <v>158</v>
      </c>
    </row>
    <row r="234" spans="2:24" ht="19.5" customHeight="1" thickBot="1" x14ac:dyDescent="0.2">
      <c r="B234" s="29" t="s">
        <v>155</v>
      </c>
      <c r="C234" s="132" t="s">
        <v>44</v>
      </c>
      <c r="D234" s="5">
        <v>685564</v>
      </c>
      <c r="E234" s="5">
        <v>2106683</v>
      </c>
      <c r="F234" s="5">
        <v>4420992</v>
      </c>
      <c r="G234" s="5">
        <v>6451757</v>
      </c>
      <c r="H234" s="5">
        <v>5010956</v>
      </c>
      <c r="I234" s="5">
        <v>5393513</v>
      </c>
      <c r="J234" s="5">
        <v>7183459</v>
      </c>
      <c r="K234" s="26">
        <v>31252924</v>
      </c>
      <c r="M234" s="29" t="s">
        <v>155</v>
      </c>
      <c r="N234" s="132" t="s">
        <v>44</v>
      </c>
      <c r="O234" s="15"/>
      <c r="P234" s="15"/>
      <c r="Q234" s="173">
        <f>F234/要介護認定者数!F233</f>
        <v>3.9834714020294926</v>
      </c>
      <c r="R234" s="173">
        <f>G234/要介護認定者数!G233</f>
        <v>6.2868160929844601</v>
      </c>
      <c r="S234" s="173">
        <f>H234/要介護認定者数!H233</f>
        <v>6.5431616113737885</v>
      </c>
      <c r="T234" s="173">
        <f>I234/要介護認定者数!I233</f>
        <v>7.6100559447466258</v>
      </c>
      <c r="U234" s="173">
        <f>J234/要介護認定者数!J233</f>
        <v>11.871013640134452</v>
      </c>
      <c r="V234" s="174">
        <f>K234/要介護認定者数!K233</f>
        <v>5.3533577572060587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3" manualBreakCount="3">
    <brk id="96" max="22" man="1"/>
    <brk id="142" max="16383" man="1"/>
    <brk id="188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zoomScale="70" zoomScaleNormal="60" zoomScaleSheetLayoutView="70" workbookViewId="0">
      <selection activeCell="K51" sqref="K51"/>
    </sheetView>
  </sheetViews>
  <sheetFormatPr defaultRowHeight="13.5" x14ac:dyDescent="0.15"/>
  <cols>
    <col min="1" max="1" width="2.125" style="11" customWidth="1"/>
    <col min="2" max="2" width="9.5" style="11" customWidth="1"/>
    <col min="3" max="3" width="15.5" style="11" bestFit="1" customWidth="1"/>
    <col min="4" max="4" width="9" style="11"/>
    <col min="5" max="5" width="11.625" style="11" bestFit="1" customWidth="1"/>
    <col min="6" max="10" width="12.5" style="11" bestFit="1" customWidth="1"/>
    <col min="11" max="11" width="13.7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119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120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>
        <v>1361</v>
      </c>
      <c r="E5" s="160">
        <v>1663</v>
      </c>
      <c r="F5" s="160">
        <v>4528</v>
      </c>
      <c r="G5" s="160">
        <v>5349</v>
      </c>
      <c r="H5" s="160">
        <v>3808</v>
      </c>
      <c r="I5" s="160">
        <v>4458</v>
      </c>
      <c r="J5" s="160">
        <v>3693</v>
      </c>
      <c r="K5" s="161">
        <f>SUM(D5:J5)</f>
        <v>24860</v>
      </c>
      <c r="M5" s="125" t="s">
        <v>178</v>
      </c>
      <c r="N5" s="121" t="s">
        <v>0</v>
      </c>
      <c r="O5" s="19"/>
      <c r="P5" s="19"/>
      <c r="Q5" s="175">
        <f>F5/要介護認定者数!F4</f>
        <v>0.4503232222774739</v>
      </c>
      <c r="R5" s="175">
        <f>G5/要介護認定者数!G4</f>
        <v>0.85188724319159104</v>
      </c>
      <c r="S5" s="175">
        <f>H5/要介護認定者数!H4</f>
        <v>0.83144104803493446</v>
      </c>
      <c r="T5" s="175">
        <f>I5/要介護認定者数!I4</f>
        <v>0.86378608796744816</v>
      </c>
      <c r="U5" s="175">
        <f>J5/要介護認定者数!J4</f>
        <v>1.0090163934426231</v>
      </c>
      <c r="V5" s="176">
        <f>K5/要介護認定者数!K4</f>
        <v>0.55850107836089147</v>
      </c>
    </row>
    <row r="6" spans="2:22" ht="19.5" customHeight="1" x14ac:dyDescent="0.15">
      <c r="B6" s="125" t="s">
        <v>178</v>
      </c>
      <c r="C6" s="123" t="s">
        <v>166</v>
      </c>
      <c r="D6" s="160"/>
      <c r="E6" s="160"/>
      <c r="F6" s="160">
        <f t="shared" ref="F6:K6" si="0">SUM(F7:F15)</f>
        <v>140</v>
      </c>
      <c r="G6" s="160">
        <f t="shared" si="0"/>
        <v>172</v>
      </c>
      <c r="H6" s="160">
        <f t="shared" si="0"/>
        <v>352</v>
      </c>
      <c r="I6" s="160">
        <f t="shared" si="0"/>
        <v>644</v>
      </c>
      <c r="J6" s="160">
        <f t="shared" si="0"/>
        <v>334</v>
      </c>
      <c r="K6" s="161">
        <f t="shared" si="0"/>
        <v>2573</v>
      </c>
      <c r="M6" s="125" t="s">
        <v>178</v>
      </c>
      <c r="N6" s="122" t="s">
        <v>166</v>
      </c>
      <c r="O6" s="19"/>
      <c r="P6" s="19"/>
      <c r="Q6" s="103">
        <f>F6/要介護認定者数!F5</f>
        <v>0.10043041606886657</v>
      </c>
      <c r="R6" s="103">
        <f>G6/要介護認定者数!G5</f>
        <v>8.8295687885010271E-2</v>
      </c>
      <c r="S6" s="103">
        <f>H6/要介護認定者数!H5</f>
        <v>0.22250316055625791</v>
      </c>
      <c r="T6" s="103">
        <f>I6/要介護認定者数!I5</f>
        <v>0.46870451237263466</v>
      </c>
      <c r="U6" s="103">
        <f>J6/要介護認定者数!J5</f>
        <v>0.36865342163355408</v>
      </c>
      <c r="V6" s="104">
        <f>K6/要介護認定者数!K5</f>
        <v>0.27855364295767027</v>
      </c>
    </row>
    <row r="7" spans="2:22" ht="19.5" customHeight="1" x14ac:dyDescent="0.15">
      <c r="B7" s="125" t="s">
        <v>178</v>
      </c>
      <c r="C7" s="116" t="s">
        <v>1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1">
        <f>SUM(D7:J7)</f>
        <v>0</v>
      </c>
      <c r="M7" s="125" t="s">
        <v>178</v>
      </c>
      <c r="N7" s="121" t="s">
        <v>1</v>
      </c>
      <c r="O7" s="19"/>
      <c r="P7" s="19"/>
      <c r="Q7" s="103">
        <f>F7/要介護認定者数!F6</f>
        <v>0</v>
      </c>
      <c r="R7" s="103">
        <f>G7/要介護認定者数!G6</f>
        <v>0</v>
      </c>
      <c r="S7" s="103">
        <f>H7/要介護認定者数!H6</f>
        <v>0</v>
      </c>
      <c r="T7" s="103">
        <f>I7/要介護認定者数!I6</f>
        <v>0</v>
      </c>
      <c r="U7" s="103">
        <f>J7/要介護認定者数!J6</f>
        <v>0</v>
      </c>
      <c r="V7" s="104">
        <f>K7/要介護認定者数!K6</f>
        <v>0</v>
      </c>
    </row>
    <row r="8" spans="2:22" ht="19.5" customHeight="1" x14ac:dyDescent="0.15">
      <c r="B8" s="125" t="s">
        <v>178</v>
      </c>
      <c r="C8" s="116" t="s">
        <v>2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1">
        <f t="shared" ref="K8:K15" si="1">SUM(D8:J8)</f>
        <v>0</v>
      </c>
      <c r="M8" s="125" t="s">
        <v>178</v>
      </c>
      <c r="N8" s="121" t="s">
        <v>2</v>
      </c>
      <c r="O8" s="19"/>
      <c r="P8" s="19"/>
      <c r="Q8" s="103">
        <f>F8/要介護認定者数!F7</f>
        <v>0</v>
      </c>
      <c r="R8" s="103">
        <f>G8/要介護認定者数!G7</f>
        <v>0</v>
      </c>
      <c r="S8" s="103">
        <f>H8/要介護認定者数!H7</f>
        <v>0</v>
      </c>
      <c r="T8" s="103">
        <f>I8/要介護認定者数!I7</f>
        <v>0</v>
      </c>
      <c r="U8" s="103">
        <f>J8/要介護認定者数!J7</f>
        <v>0</v>
      </c>
      <c r="V8" s="104">
        <f>K8/要介護認定者数!K7</f>
        <v>0</v>
      </c>
    </row>
    <row r="9" spans="2:22" ht="19.5" customHeight="1" x14ac:dyDescent="0.15">
      <c r="B9" s="125" t="s">
        <v>178</v>
      </c>
      <c r="C9" s="116" t="s">
        <v>3</v>
      </c>
      <c r="D9" s="160">
        <v>0</v>
      </c>
      <c r="E9" s="160">
        <v>0</v>
      </c>
      <c r="F9" s="160">
        <v>0</v>
      </c>
      <c r="G9" s="160">
        <v>18</v>
      </c>
      <c r="H9" s="160">
        <v>0</v>
      </c>
      <c r="I9" s="160">
        <v>0</v>
      </c>
      <c r="J9" s="160">
        <v>0</v>
      </c>
      <c r="K9" s="161">
        <f t="shared" si="1"/>
        <v>18</v>
      </c>
      <c r="M9" s="125" t="s">
        <v>178</v>
      </c>
      <c r="N9" s="121" t="s">
        <v>3</v>
      </c>
      <c r="O9" s="19"/>
      <c r="P9" s="19"/>
      <c r="Q9" s="103">
        <f>F9/要介護認定者数!F8</f>
        <v>0</v>
      </c>
      <c r="R9" s="103">
        <f>G9/要介護認定者数!G8</f>
        <v>0.52941176470588236</v>
      </c>
      <c r="S9" s="103">
        <f>H9/要介護認定者数!H8</f>
        <v>0</v>
      </c>
      <c r="T9" s="103">
        <f>I9/要介護認定者数!I8</f>
        <v>0</v>
      </c>
      <c r="U9" s="103">
        <f>J9/要介護認定者数!J8</f>
        <v>0</v>
      </c>
      <c r="V9" s="104">
        <f>K9/要介護認定者数!K8</f>
        <v>9.7826086956521743E-2</v>
      </c>
    </row>
    <row r="10" spans="2:22" ht="19.5" customHeight="1" x14ac:dyDescent="0.15">
      <c r="B10" s="125" t="s">
        <v>178</v>
      </c>
      <c r="C10" s="116" t="s">
        <v>4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1">
        <f t="shared" si="1"/>
        <v>0</v>
      </c>
      <c r="M10" s="125" t="s">
        <v>178</v>
      </c>
      <c r="N10" s="121" t="s">
        <v>4</v>
      </c>
      <c r="O10" s="19"/>
      <c r="P10" s="19"/>
      <c r="Q10" s="103">
        <f>F10/要介護認定者数!F9</f>
        <v>0</v>
      </c>
      <c r="R10" s="103">
        <f>G10/要介護認定者数!G9</f>
        <v>0</v>
      </c>
      <c r="S10" s="103">
        <f>H10/要介護認定者数!H9</f>
        <v>0</v>
      </c>
      <c r="T10" s="103">
        <f>I10/要介護認定者数!I9</f>
        <v>0</v>
      </c>
      <c r="U10" s="103">
        <f>J10/要介護認定者数!J9</f>
        <v>0</v>
      </c>
      <c r="V10" s="104">
        <f>K10/要介護認定者数!K9</f>
        <v>0</v>
      </c>
    </row>
    <row r="11" spans="2:22" ht="19.5" customHeight="1" x14ac:dyDescent="0.15">
      <c r="B11" s="125" t="s">
        <v>178</v>
      </c>
      <c r="C11" s="116" t="s">
        <v>5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1">
        <f t="shared" si="1"/>
        <v>0</v>
      </c>
      <c r="M11" s="125" t="s">
        <v>178</v>
      </c>
      <c r="N11" s="121" t="s">
        <v>5</v>
      </c>
      <c r="O11" s="19"/>
      <c r="P11" s="19"/>
      <c r="Q11" s="103">
        <f>F11/要介護認定者数!F10</f>
        <v>0</v>
      </c>
      <c r="R11" s="103">
        <f>G11/要介護認定者数!G10</f>
        <v>0</v>
      </c>
      <c r="S11" s="103">
        <f>H11/要介護認定者数!H10</f>
        <v>0</v>
      </c>
      <c r="T11" s="103">
        <f>I11/要介護認定者数!I10</f>
        <v>0</v>
      </c>
      <c r="U11" s="103">
        <f>J11/要介護認定者数!J10</f>
        <v>0</v>
      </c>
      <c r="V11" s="104">
        <f>K11/要介護認定者数!K10</f>
        <v>0</v>
      </c>
    </row>
    <row r="12" spans="2:22" ht="19.5" customHeight="1" x14ac:dyDescent="0.15">
      <c r="B12" s="125" t="s">
        <v>178</v>
      </c>
      <c r="C12" s="116" t="s">
        <v>6</v>
      </c>
      <c r="D12" s="160">
        <v>0</v>
      </c>
      <c r="E12" s="160">
        <v>81</v>
      </c>
      <c r="F12" s="160">
        <v>0</v>
      </c>
      <c r="G12" s="160">
        <v>50</v>
      </c>
      <c r="H12" s="160">
        <v>352</v>
      </c>
      <c r="I12" s="160">
        <v>133</v>
      </c>
      <c r="J12" s="160">
        <v>144</v>
      </c>
      <c r="K12" s="161">
        <f t="shared" si="1"/>
        <v>760</v>
      </c>
      <c r="M12" s="125" t="s">
        <v>178</v>
      </c>
      <c r="N12" s="121" t="s">
        <v>6</v>
      </c>
      <c r="O12" s="19"/>
      <c r="P12" s="19"/>
      <c r="Q12" s="103">
        <f>F12/要介護認定者数!F11</f>
        <v>0</v>
      </c>
      <c r="R12" s="103">
        <f>G12/要介護認定者数!G11</f>
        <v>0.14164305949008499</v>
      </c>
      <c r="S12" s="103">
        <f>H12/要介護認定者数!H11</f>
        <v>1.1578947368421053</v>
      </c>
      <c r="T12" s="103">
        <f>I12/要介護認定者数!I11</f>
        <v>0.48717948717948717</v>
      </c>
      <c r="U12" s="103">
        <f>J12/要介護認定者数!J11</f>
        <v>0.92903225806451617</v>
      </c>
      <c r="V12" s="104">
        <f>K12/要介護認定者数!K11</f>
        <v>0.46597179644389947</v>
      </c>
    </row>
    <row r="13" spans="2:22" ht="19.5" customHeight="1" x14ac:dyDescent="0.15">
      <c r="B13" s="125" t="s">
        <v>178</v>
      </c>
      <c r="C13" s="116" t="s">
        <v>7</v>
      </c>
      <c r="D13" s="160">
        <v>0</v>
      </c>
      <c r="E13" s="160">
        <v>482</v>
      </c>
      <c r="F13" s="160">
        <v>0</v>
      </c>
      <c r="G13" s="160">
        <v>74</v>
      </c>
      <c r="H13" s="160">
        <v>0</v>
      </c>
      <c r="I13" s="160">
        <v>209</v>
      </c>
      <c r="J13" s="160">
        <v>4</v>
      </c>
      <c r="K13" s="161">
        <f t="shared" si="1"/>
        <v>769</v>
      </c>
      <c r="M13" s="125" t="s">
        <v>178</v>
      </c>
      <c r="N13" s="121" t="s">
        <v>7</v>
      </c>
      <c r="O13" s="19"/>
      <c r="P13" s="19"/>
      <c r="Q13" s="103">
        <f>F13/要介護認定者数!F12</f>
        <v>0</v>
      </c>
      <c r="R13" s="103">
        <f>G13/要介護認定者数!G12</f>
        <v>0.63247863247863245</v>
      </c>
      <c r="S13" s="103">
        <f>H13/要介護認定者数!H12</f>
        <v>0</v>
      </c>
      <c r="T13" s="103">
        <f>I13/要介護認定者数!I12</f>
        <v>2.3483146067415732</v>
      </c>
      <c r="U13" s="103">
        <f>J13/要介護認定者数!J12</f>
        <v>8.5106382978723402E-2</v>
      </c>
      <c r="V13" s="104">
        <f>K13/要介護認定者数!K12</f>
        <v>1.4136029411764706</v>
      </c>
    </row>
    <row r="14" spans="2:22" ht="19.5" customHeight="1" x14ac:dyDescent="0.15">
      <c r="B14" s="125" t="s">
        <v>178</v>
      </c>
      <c r="C14" s="116" t="s">
        <v>8</v>
      </c>
      <c r="D14" s="160">
        <v>70</v>
      </c>
      <c r="E14" s="160">
        <v>0</v>
      </c>
      <c r="F14" s="160">
        <v>0</v>
      </c>
      <c r="G14" s="160">
        <v>6</v>
      </c>
      <c r="H14" s="160">
        <v>0</v>
      </c>
      <c r="I14" s="160">
        <v>4</v>
      </c>
      <c r="J14" s="160">
        <v>24</v>
      </c>
      <c r="K14" s="161">
        <f t="shared" si="1"/>
        <v>104</v>
      </c>
      <c r="M14" s="125" t="s">
        <v>178</v>
      </c>
      <c r="N14" s="121" t="s">
        <v>8</v>
      </c>
      <c r="O14" s="19"/>
      <c r="P14" s="19"/>
      <c r="Q14" s="103">
        <f>F14/要介護認定者数!F13</f>
        <v>0</v>
      </c>
      <c r="R14" s="103">
        <f>G14/要介護認定者数!G13</f>
        <v>1.948051948051948E-2</v>
      </c>
      <c r="S14" s="103">
        <f>H14/要介護認定者数!H13</f>
        <v>0</v>
      </c>
      <c r="T14" s="103">
        <f>I14/要介護認定者数!I13</f>
        <v>1.4981273408239701E-2</v>
      </c>
      <c r="U14" s="103">
        <f>J14/要介護認定者数!J13</f>
        <v>0.15894039735099338</v>
      </c>
      <c r="V14" s="104">
        <f>K14/要介護認定者数!K13</f>
        <v>5.829596412556054E-2</v>
      </c>
    </row>
    <row r="15" spans="2:22" ht="19.5" customHeight="1" x14ac:dyDescent="0.15">
      <c r="B15" s="125" t="s">
        <v>178</v>
      </c>
      <c r="C15" s="116" t="s">
        <v>9</v>
      </c>
      <c r="D15" s="160">
        <v>76</v>
      </c>
      <c r="E15" s="160">
        <v>222</v>
      </c>
      <c r="F15" s="160">
        <v>140</v>
      </c>
      <c r="G15" s="160">
        <v>24</v>
      </c>
      <c r="H15" s="160">
        <v>0</v>
      </c>
      <c r="I15" s="160">
        <v>298</v>
      </c>
      <c r="J15" s="160">
        <v>162</v>
      </c>
      <c r="K15" s="161">
        <f t="shared" si="1"/>
        <v>922</v>
      </c>
      <c r="M15" s="125" t="s">
        <v>178</v>
      </c>
      <c r="N15" s="121" t="s">
        <v>9</v>
      </c>
      <c r="O15" s="19"/>
      <c r="P15" s="19"/>
      <c r="Q15" s="103">
        <f>F15/要介護認定者数!F14</f>
        <v>0.81395348837209303</v>
      </c>
      <c r="R15" s="103">
        <f>G15/要介護認定者数!G14</f>
        <v>9.6385542168674704E-2</v>
      </c>
      <c r="S15" s="103">
        <f>H15/要介護認定者数!H14</f>
        <v>0</v>
      </c>
      <c r="T15" s="103">
        <f>I15/要介護認定者数!I14</f>
        <v>1.7126436781609196</v>
      </c>
      <c r="U15" s="103">
        <f>J15/要介護認定者数!J14</f>
        <v>1.2558139534883721</v>
      </c>
      <c r="V15" s="104">
        <f>K15/要介護認定者数!K14</f>
        <v>0.76451077943615253</v>
      </c>
    </row>
    <row r="16" spans="2:22" ht="19.5" customHeight="1" x14ac:dyDescent="0.15">
      <c r="B16" s="125" t="s">
        <v>178</v>
      </c>
      <c r="C16" s="123" t="s">
        <v>167</v>
      </c>
      <c r="D16" s="160"/>
      <c r="E16" s="160"/>
      <c r="F16" s="160">
        <f t="shared" ref="F16:K16" si="2">SUM(F17:F21)</f>
        <v>1703</v>
      </c>
      <c r="G16" s="160">
        <f t="shared" si="2"/>
        <v>3128</v>
      </c>
      <c r="H16" s="160">
        <f t="shared" si="2"/>
        <v>2087</v>
      </c>
      <c r="I16" s="160">
        <f t="shared" si="2"/>
        <v>2699</v>
      </c>
      <c r="J16" s="160">
        <f t="shared" si="2"/>
        <v>3287</v>
      </c>
      <c r="K16" s="161">
        <f t="shared" si="2"/>
        <v>14023</v>
      </c>
      <c r="M16" s="125" t="s">
        <v>178</v>
      </c>
      <c r="N16" s="122" t="s">
        <v>167</v>
      </c>
      <c r="O16" s="19"/>
      <c r="P16" s="19"/>
      <c r="Q16" s="103">
        <f>F16/要介護認定者数!F15</f>
        <v>0.97203196347031962</v>
      </c>
      <c r="R16" s="103">
        <f>G16/要介護認定者数!G15</f>
        <v>1.8630136986301369</v>
      </c>
      <c r="S16" s="103">
        <f>H16/要介護認定者数!H15</f>
        <v>1.8274956217162872</v>
      </c>
      <c r="T16" s="103">
        <f>I16/要介護認定者数!I15</f>
        <v>2.6178467507274492</v>
      </c>
      <c r="U16" s="103">
        <f>J16/要介護認定者数!J15</f>
        <v>3.7912341407151096</v>
      </c>
      <c r="V16" s="104">
        <f>K16/要介護認定者数!K15</f>
        <v>1.6806088207094918</v>
      </c>
    </row>
    <row r="17" spans="2:22" ht="19.5" customHeight="1" x14ac:dyDescent="0.15">
      <c r="B17" s="125" t="s">
        <v>178</v>
      </c>
      <c r="C17" s="116" t="s">
        <v>10</v>
      </c>
      <c r="D17" s="160">
        <v>370</v>
      </c>
      <c r="E17" s="160">
        <v>342</v>
      </c>
      <c r="F17" s="160">
        <v>1053</v>
      </c>
      <c r="G17" s="160">
        <v>1934</v>
      </c>
      <c r="H17" s="160">
        <v>635</v>
      </c>
      <c r="I17" s="160">
        <v>1268</v>
      </c>
      <c r="J17" s="160">
        <v>1674</v>
      </c>
      <c r="K17" s="161">
        <f>SUM(D17:J17)</f>
        <v>7276</v>
      </c>
      <c r="M17" s="125" t="s">
        <v>178</v>
      </c>
      <c r="N17" s="121" t="s">
        <v>10</v>
      </c>
      <c r="O17" s="19"/>
      <c r="P17" s="19"/>
      <c r="Q17" s="103">
        <f>F17/要介護認定者数!F16</f>
        <v>1.5716417910447762</v>
      </c>
      <c r="R17" s="103">
        <f>G17/要介護認定者数!G16</f>
        <v>3.5814814814814815</v>
      </c>
      <c r="S17" s="103">
        <f>H17/要介護認定者数!H16</f>
        <v>1.6198979591836735</v>
      </c>
      <c r="T17" s="103">
        <f>I17/要介護認定者数!I16</f>
        <v>3.4835164835164836</v>
      </c>
      <c r="U17" s="103">
        <f>J17/要介護認定者数!J16</f>
        <v>5.4174757281553401</v>
      </c>
      <c r="V17" s="104">
        <f>K17/要介護認定者数!K16</f>
        <v>2.3808900523560208</v>
      </c>
    </row>
    <row r="18" spans="2:22" ht="19.5" customHeight="1" x14ac:dyDescent="0.15">
      <c r="B18" s="125" t="s">
        <v>178</v>
      </c>
      <c r="C18" s="116" t="s">
        <v>11</v>
      </c>
      <c r="D18" s="160">
        <v>70</v>
      </c>
      <c r="E18" s="160">
        <v>82</v>
      </c>
      <c r="F18" s="160">
        <v>290</v>
      </c>
      <c r="G18" s="160">
        <v>712</v>
      </c>
      <c r="H18" s="160">
        <v>743</v>
      </c>
      <c r="I18" s="160">
        <v>575</v>
      </c>
      <c r="J18" s="160">
        <v>992</v>
      </c>
      <c r="K18" s="161">
        <f t="shared" ref="K18:K21" si="3">SUM(D18:J18)</f>
        <v>3464</v>
      </c>
      <c r="M18" s="125" t="s">
        <v>178</v>
      </c>
      <c r="N18" s="121" t="s">
        <v>11</v>
      </c>
      <c r="O18" s="19"/>
      <c r="P18" s="19"/>
      <c r="Q18" s="103">
        <f>F18/要介護認定者数!F17</f>
        <v>0.59183673469387754</v>
      </c>
      <c r="R18" s="103">
        <f>G18/要介護認定者数!G17</f>
        <v>1.5278969957081545</v>
      </c>
      <c r="S18" s="103">
        <f>H18/要介護認定者数!H17</f>
        <v>2.5620689655172413</v>
      </c>
      <c r="T18" s="103">
        <f>I18/要介護認定者数!I17</f>
        <v>2.3373983739837398</v>
      </c>
      <c r="U18" s="103">
        <f>J18/要介護認定者数!J17</f>
        <v>4.0991735537190079</v>
      </c>
      <c r="V18" s="104">
        <f>K18/要介護認定者数!K17</f>
        <v>1.5002165439584236</v>
      </c>
    </row>
    <row r="19" spans="2:22" ht="19.5" customHeight="1" x14ac:dyDescent="0.15">
      <c r="B19" s="125" t="s">
        <v>178</v>
      </c>
      <c r="C19" s="116" t="s">
        <v>12</v>
      </c>
      <c r="D19" s="160">
        <v>30</v>
      </c>
      <c r="E19" s="160">
        <v>30</v>
      </c>
      <c r="F19" s="160">
        <v>8</v>
      </c>
      <c r="G19" s="160">
        <v>103</v>
      </c>
      <c r="H19" s="160">
        <v>16</v>
      </c>
      <c r="I19" s="160">
        <v>106</v>
      </c>
      <c r="J19" s="160">
        <v>27</v>
      </c>
      <c r="K19" s="161">
        <f t="shared" si="3"/>
        <v>320</v>
      </c>
      <c r="M19" s="125" t="s">
        <v>178</v>
      </c>
      <c r="N19" s="121" t="s">
        <v>12</v>
      </c>
      <c r="O19" s="19"/>
      <c r="P19" s="19"/>
      <c r="Q19" s="103">
        <f>F19/要介護認定者数!F18</f>
        <v>3.8834951456310676E-2</v>
      </c>
      <c r="R19" s="103">
        <f>G19/要介護認定者数!G18</f>
        <v>0.53645833333333337</v>
      </c>
      <c r="S19" s="103">
        <f>H19/要介護認定者数!H18</f>
        <v>0.12030075187969924</v>
      </c>
      <c r="T19" s="103">
        <f>I19/要介護認定者数!I18</f>
        <v>0.86885245901639341</v>
      </c>
      <c r="U19" s="103">
        <f>J19/要介護認定者数!J18</f>
        <v>0.2288135593220339</v>
      </c>
      <c r="V19" s="104">
        <f>K19/要介護認定者数!K18</f>
        <v>0.33507853403141363</v>
      </c>
    </row>
    <row r="20" spans="2:22" ht="19.5" customHeight="1" x14ac:dyDescent="0.15">
      <c r="B20" s="125" t="s">
        <v>178</v>
      </c>
      <c r="C20" s="116" t="s">
        <v>13</v>
      </c>
      <c r="D20" s="160">
        <v>0</v>
      </c>
      <c r="E20" s="160">
        <v>20</v>
      </c>
      <c r="F20" s="160">
        <v>170</v>
      </c>
      <c r="G20" s="160">
        <v>194</v>
      </c>
      <c r="H20" s="160">
        <v>378</v>
      </c>
      <c r="I20" s="160">
        <v>569</v>
      </c>
      <c r="J20" s="160">
        <v>179</v>
      </c>
      <c r="K20" s="161">
        <f t="shared" si="3"/>
        <v>1510</v>
      </c>
      <c r="M20" s="125" t="s">
        <v>178</v>
      </c>
      <c r="N20" s="121" t="s">
        <v>13</v>
      </c>
      <c r="O20" s="19"/>
      <c r="P20" s="19"/>
      <c r="Q20" s="103">
        <f>F20/要介護認定者数!F19</f>
        <v>1.2142857142857142</v>
      </c>
      <c r="R20" s="103">
        <f>G20/要介護認定者数!G19</f>
        <v>0.71062271062271065</v>
      </c>
      <c r="S20" s="103">
        <f>H20/要介護認定者数!H19</f>
        <v>2.25</v>
      </c>
      <c r="T20" s="103">
        <f>I20/要介護認定者数!I19</f>
        <v>4.588709677419355</v>
      </c>
      <c r="U20" s="103">
        <f>J20/要介護認定者数!J19</f>
        <v>1.7047619047619047</v>
      </c>
      <c r="V20" s="104">
        <f>K20/要介護認定者数!K19</f>
        <v>1.6557017543859649</v>
      </c>
    </row>
    <row r="21" spans="2:22" ht="19.5" customHeight="1" x14ac:dyDescent="0.15">
      <c r="B21" s="125" t="s">
        <v>178</v>
      </c>
      <c r="C21" s="116" t="s">
        <v>14</v>
      </c>
      <c r="D21" s="160">
        <v>111</v>
      </c>
      <c r="E21" s="160">
        <v>64</v>
      </c>
      <c r="F21" s="160">
        <v>182</v>
      </c>
      <c r="G21" s="160">
        <v>185</v>
      </c>
      <c r="H21" s="160">
        <v>315</v>
      </c>
      <c r="I21" s="160">
        <v>181</v>
      </c>
      <c r="J21" s="160">
        <v>415</v>
      </c>
      <c r="K21" s="161">
        <f t="shared" si="3"/>
        <v>1453</v>
      </c>
      <c r="M21" s="125" t="s">
        <v>178</v>
      </c>
      <c r="N21" s="121" t="s">
        <v>14</v>
      </c>
      <c r="O21" s="19"/>
      <c r="P21" s="19"/>
      <c r="Q21" s="103">
        <f>F21/要介護認定者数!F20</f>
        <v>0.73983739837398377</v>
      </c>
      <c r="R21" s="103">
        <f>G21/要介護認定者数!G20</f>
        <v>0.88942307692307687</v>
      </c>
      <c r="S21" s="103">
        <f>H21/要介護認定者数!H20</f>
        <v>1.9811320754716981</v>
      </c>
      <c r="T21" s="103">
        <f>I21/要介護認定者数!I20</f>
        <v>1.0342857142857143</v>
      </c>
      <c r="U21" s="103">
        <f>J21/要介護認定者数!J20</f>
        <v>4.4623655913978491</v>
      </c>
      <c r="V21" s="104">
        <f>K21/要介護認定者数!K20</f>
        <v>1.3066546762589928</v>
      </c>
    </row>
    <row r="22" spans="2:22" ht="19.5" customHeight="1" x14ac:dyDescent="0.15">
      <c r="B22" s="125" t="s">
        <v>178</v>
      </c>
      <c r="C22" s="123" t="s">
        <v>168</v>
      </c>
      <c r="D22" s="160"/>
      <c r="E22" s="160"/>
      <c r="F22" s="160">
        <f t="shared" ref="F22:K22" si="4">SUM(F23:F26)</f>
        <v>1042</v>
      </c>
      <c r="G22" s="160">
        <f t="shared" si="4"/>
        <v>1291</v>
      </c>
      <c r="H22" s="160">
        <f t="shared" si="4"/>
        <v>1286</v>
      </c>
      <c r="I22" s="160">
        <f t="shared" si="4"/>
        <v>1411</v>
      </c>
      <c r="J22" s="160">
        <f t="shared" si="4"/>
        <v>1400</v>
      </c>
      <c r="K22" s="161">
        <f t="shared" si="4"/>
        <v>7469</v>
      </c>
      <c r="M22" s="125" t="s">
        <v>178</v>
      </c>
      <c r="N22" s="122" t="s">
        <v>168</v>
      </c>
      <c r="O22" s="19"/>
      <c r="P22" s="19"/>
      <c r="Q22" s="103">
        <f>F22/要介護認定者数!F21</f>
        <v>0.68060091443500981</v>
      </c>
      <c r="R22" s="103">
        <f>G22/要介護認定者数!G21</f>
        <v>0.87053270397842208</v>
      </c>
      <c r="S22" s="103">
        <f>H22/要介護認定者数!H21</f>
        <v>1.1733576642335766</v>
      </c>
      <c r="T22" s="103">
        <f>I22/要介護認定者数!I21</f>
        <v>1.4561403508771931</v>
      </c>
      <c r="U22" s="103">
        <f>J22/要介護認定者数!J21</f>
        <v>2.014388489208633</v>
      </c>
      <c r="V22" s="104">
        <f>K22/要介護認定者数!K21</f>
        <v>0.97710622710622708</v>
      </c>
    </row>
    <row r="23" spans="2:22" ht="19.5" customHeight="1" x14ac:dyDescent="0.15">
      <c r="B23" s="125" t="s">
        <v>178</v>
      </c>
      <c r="C23" s="116" t="s">
        <v>15</v>
      </c>
      <c r="D23" s="160">
        <v>60</v>
      </c>
      <c r="E23" s="160">
        <v>291</v>
      </c>
      <c r="F23" s="160">
        <v>363</v>
      </c>
      <c r="G23" s="160">
        <v>142</v>
      </c>
      <c r="H23" s="160">
        <v>410</v>
      </c>
      <c r="I23" s="160">
        <v>332</v>
      </c>
      <c r="J23" s="160">
        <v>388</v>
      </c>
      <c r="K23" s="161">
        <f>SUM(D23:J23)</f>
        <v>1986</v>
      </c>
      <c r="M23" s="125" t="s">
        <v>178</v>
      </c>
      <c r="N23" s="121" t="s">
        <v>15</v>
      </c>
      <c r="O23" s="19"/>
      <c r="P23" s="19"/>
      <c r="Q23" s="103">
        <f>F23/要介護認定者数!F22</f>
        <v>0.57987220447284349</v>
      </c>
      <c r="R23" s="103">
        <f>G23/要介護認定者数!G22</f>
        <v>0.28007889546351084</v>
      </c>
      <c r="S23" s="103">
        <f>H23/要介護認定者数!H22</f>
        <v>1.1680911680911681</v>
      </c>
      <c r="T23" s="103">
        <f>I23/要介護認定者数!I22</f>
        <v>0.87598944591029027</v>
      </c>
      <c r="U23" s="103">
        <f>J23/要介護認定者数!J22</f>
        <v>1.5396825396825398</v>
      </c>
      <c r="V23" s="104">
        <f>K23/要介護認定者数!K22</f>
        <v>0.66266266266266272</v>
      </c>
    </row>
    <row r="24" spans="2:22" ht="19.5" customHeight="1" x14ac:dyDescent="0.15">
      <c r="B24" s="125" t="s">
        <v>178</v>
      </c>
      <c r="C24" s="116" t="s">
        <v>16</v>
      </c>
      <c r="D24" s="160">
        <v>120</v>
      </c>
      <c r="E24" s="160">
        <v>302</v>
      </c>
      <c r="F24" s="160">
        <v>386</v>
      </c>
      <c r="G24" s="160">
        <v>782</v>
      </c>
      <c r="H24" s="160">
        <v>573</v>
      </c>
      <c r="I24" s="160">
        <v>797</v>
      </c>
      <c r="J24" s="160">
        <v>743</v>
      </c>
      <c r="K24" s="161">
        <f t="shared" ref="K24:K26" si="5">SUM(D24:J24)</f>
        <v>3703</v>
      </c>
      <c r="M24" s="125" t="s">
        <v>178</v>
      </c>
      <c r="N24" s="121" t="s">
        <v>16</v>
      </c>
      <c r="O24" s="19"/>
      <c r="P24" s="19"/>
      <c r="Q24" s="103">
        <f>F24/要介護認定者数!F23</f>
        <v>1.0873239436619719</v>
      </c>
      <c r="R24" s="103">
        <f>G24/要介護認定者数!G23</f>
        <v>2.0102827763496145</v>
      </c>
      <c r="S24" s="103">
        <f>H24/要介護認定者数!H23</f>
        <v>1.9163879598662208</v>
      </c>
      <c r="T24" s="103">
        <f>I24/要介護認定者数!I23</f>
        <v>3.2008032128514055</v>
      </c>
      <c r="U24" s="103">
        <f>J24/要介護認定者数!J23</f>
        <v>5.1241379310344826</v>
      </c>
      <c r="V24" s="104">
        <f>K24/要介護認定者数!K23</f>
        <v>1.9602964531498148</v>
      </c>
    </row>
    <row r="25" spans="2:22" ht="19.5" customHeight="1" x14ac:dyDescent="0.15">
      <c r="B25" s="125" t="s">
        <v>178</v>
      </c>
      <c r="C25" s="116" t="s">
        <v>17</v>
      </c>
      <c r="D25" s="160">
        <v>0</v>
      </c>
      <c r="E25" s="160">
        <v>266</v>
      </c>
      <c r="F25" s="160">
        <v>293</v>
      </c>
      <c r="G25" s="160">
        <v>367</v>
      </c>
      <c r="H25" s="160">
        <v>303</v>
      </c>
      <c r="I25" s="160">
        <v>282</v>
      </c>
      <c r="J25" s="160">
        <v>269</v>
      </c>
      <c r="K25" s="161">
        <f t="shared" si="5"/>
        <v>1780</v>
      </c>
      <c r="M25" s="125" t="s">
        <v>178</v>
      </c>
      <c r="N25" s="121" t="s">
        <v>17</v>
      </c>
      <c r="O25" s="19"/>
      <c r="P25" s="19"/>
      <c r="Q25" s="103">
        <f>F25/要介護認定者数!F24</f>
        <v>0.8492753623188406</v>
      </c>
      <c r="R25" s="103">
        <f>G25/要介護認定者数!G24</f>
        <v>0.94832041343669249</v>
      </c>
      <c r="S25" s="103">
        <f>H25/要介護認定者数!H24</f>
        <v>1.0520833333333333</v>
      </c>
      <c r="T25" s="103">
        <f>I25/要介護認定者数!I24</f>
        <v>1.2589285714285714</v>
      </c>
      <c r="U25" s="103">
        <f>J25/要介護認定者数!J24</f>
        <v>1.4010416666666667</v>
      </c>
      <c r="V25" s="104">
        <f>K25/要介護認定者数!K24</f>
        <v>0.97587719298245612</v>
      </c>
    </row>
    <row r="26" spans="2:22" ht="19.5" customHeight="1" x14ac:dyDescent="0.15">
      <c r="B26" s="125" t="s">
        <v>178</v>
      </c>
      <c r="C26" s="116" t="s">
        <v>18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1">
        <f t="shared" si="5"/>
        <v>0</v>
      </c>
      <c r="M26" s="125" t="s">
        <v>178</v>
      </c>
      <c r="N26" s="121" t="s">
        <v>18</v>
      </c>
      <c r="O26" s="19"/>
      <c r="P26" s="19"/>
      <c r="Q26" s="103">
        <f>F26/要介護認定者数!F25</f>
        <v>0</v>
      </c>
      <c r="R26" s="103">
        <f>G26/要介護認定者数!G25</f>
        <v>0</v>
      </c>
      <c r="S26" s="103">
        <f>H26/要介護認定者数!H25</f>
        <v>0</v>
      </c>
      <c r="T26" s="103">
        <f>I26/要介護認定者数!I25</f>
        <v>0</v>
      </c>
      <c r="U26" s="103">
        <f>J26/要介護認定者数!J25</f>
        <v>0</v>
      </c>
      <c r="V26" s="104">
        <f>K26/要介護認定者数!K25</f>
        <v>0</v>
      </c>
    </row>
    <row r="27" spans="2:22" ht="19.5" customHeight="1" x14ac:dyDescent="0.15">
      <c r="B27" s="125" t="s">
        <v>178</v>
      </c>
      <c r="C27" s="123" t="s">
        <v>169</v>
      </c>
      <c r="D27" s="160"/>
      <c r="E27" s="160"/>
      <c r="F27" s="160">
        <f t="shared" ref="F27:K27" si="6">SUM(F28:F31)</f>
        <v>1756</v>
      </c>
      <c r="G27" s="160">
        <f t="shared" si="6"/>
        <v>2338</v>
      </c>
      <c r="H27" s="160">
        <f t="shared" si="6"/>
        <v>1476</v>
      </c>
      <c r="I27" s="160">
        <f t="shared" si="6"/>
        <v>2333</v>
      </c>
      <c r="J27" s="160">
        <f t="shared" si="6"/>
        <v>1617</v>
      </c>
      <c r="K27" s="161">
        <f t="shared" si="6"/>
        <v>10913</v>
      </c>
      <c r="M27" s="125" t="s">
        <v>178</v>
      </c>
      <c r="N27" s="122" t="s">
        <v>169</v>
      </c>
      <c r="O27" s="19"/>
      <c r="P27" s="19"/>
      <c r="Q27" s="103">
        <f>F27/要介護認定者数!F26</f>
        <v>2.5899705014749261</v>
      </c>
      <c r="R27" s="103">
        <f>G27/要介護認定者数!G26</f>
        <v>3.2337482710926695</v>
      </c>
      <c r="S27" s="103">
        <f>H27/要介護認定者数!H26</f>
        <v>2.7333333333333334</v>
      </c>
      <c r="T27" s="103">
        <f>I27/要介護認定者数!I26</f>
        <v>5.2309417040358746</v>
      </c>
      <c r="U27" s="103">
        <f>J27/要介護認定者数!J26</f>
        <v>4.7982195845697326</v>
      </c>
      <c r="V27" s="104">
        <f>K27/要介護認定者数!K26</f>
        <v>3.2068762856303263</v>
      </c>
    </row>
    <row r="28" spans="2:22" ht="19.5" customHeight="1" x14ac:dyDescent="0.15">
      <c r="B28" s="125" t="s">
        <v>178</v>
      </c>
      <c r="C28" s="116" t="s">
        <v>19</v>
      </c>
      <c r="D28" s="160">
        <v>88</v>
      </c>
      <c r="E28" s="160">
        <v>405</v>
      </c>
      <c r="F28" s="160">
        <v>334</v>
      </c>
      <c r="G28" s="160">
        <v>833</v>
      </c>
      <c r="H28" s="160">
        <v>953</v>
      </c>
      <c r="I28" s="160">
        <v>936</v>
      </c>
      <c r="J28" s="160">
        <v>513</v>
      </c>
      <c r="K28" s="161">
        <f>SUM(D28:J28)</f>
        <v>4062</v>
      </c>
      <c r="M28" s="125" t="s">
        <v>178</v>
      </c>
      <c r="N28" s="121" t="s">
        <v>19</v>
      </c>
      <c r="O28" s="19"/>
      <c r="P28" s="19"/>
      <c r="Q28" s="103">
        <f>F28/要介護認定者数!F27</f>
        <v>1.7486910994764397</v>
      </c>
      <c r="R28" s="103">
        <f>G28/要介護認定者数!G27</f>
        <v>3.606060606060606</v>
      </c>
      <c r="S28" s="103">
        <f>H28/要介護認定者数!H27</f>
        <v>5.123655913978495</v>
      </c>
      <c r="T28" s="103">
        <f>I28/要介護認定者数!I27</f>
        <v>5.742331288343558</v>
      </c>
      <c r="U28" s="103">
        <f>J28/要介護認定者数!J27</f>
        <v>4.3109243697478989</v>
      </c>
      <c r="V28" s="104">
        <f>K28/要介護認定者数!K27</f>
        <v>3.6561656165616561</v>
      </c>
    </row>
    <row r="29" spans="2:22" ht="19.5" customHeight="1" x14ac:dyDescent="0.15">
      <c r="B29" s="125" t="s">
        <v>178</v>
      </c>
      <c r="C29" s="116" t="s">
        <v>20</v>
      </c>
      <c r="D29" s="160">
        <v>88</v>
      </c>
      <c r="E29" s="160">
        <v>176</v>
      </c>
      <c r="F29" s="160">
        <v>587</v>
      </c>
      <c r="G29" s="160">
        <v>668</v>
      </c>
      <c r="H29" s="160">
        <v>98</v>
      </c>
      <c r="I29" s="160">
        <v>342</v>
      </c>
      <c r="J29" s="160">
        <v>144</v>
      </c>
      <c r="K29" s="161">
        <f t="shared" ref="K29:K31" si="7">SUM(D29:J29)</f>
        <v>2103</v>
      </c>
      <c r="M29" s="125" t="s">
        <v>178</v>
      </c>
      <c r="N29" s="121" t="s">
        <v>20</v>
      </c>
      <c r="O29" s="19"/>
      <c r="P29" s="19"/>
      <c r="Q29" s="103">
        <f>F29/要介護認定者数!F28</f>
        <v>4.6959999999999997</v>
      </c>
      <c r="R29" s="103">
        <f>G29/要介護認定者数!G28</f>
        <v>5.3440000000000003</v>
      </c>
      <c r="S29" s="103">
        <f>H29/要介護認定者数!H28</f>
        <v>1.0769230769230769</v>
      </c>
      <c r="T29" s="103">
        <f>I29/要介護認定者数!I28</f>
        <v>4.0714285714285712</v>
      </c>
      <c r="U29" s="103">
        <f>J29/要介護認定者数!J28</f>
        <v>3.8918918918918921</v>
      </c>
      <c r="V29" s="104">
        <f>K29/要介護認定者数!K28</f>
        <v>3.7155477031802122</v>
      </c>
    </row>
    <row r="30" spans="2:22" ht="19.5" customHeight="1" x14ac:dyDescent="0.15">
      <c r="B30" s="125" t="s">
        <v>178</v>
      </c>
      <c r="C30" s="116" t="s">
        <v>114</v>
      </c>
      <c r="D30" s="160">
        <v>208</v>
      </c>
      <c r="E30" s="160">
        <v>285</v>
      </c>
      <c r="F30" s="160">
        <v>331</v>
      </c>
      <c r="G30" s="160">
        <v>813</v>
      </c>
      <c r="H30" s="160">
        <v>303</v>
      </c>
      <c r="I30" s="160">
        <v>595</v>
      </c>
      <c r="J30" s="160">
        <v>607</v>
      </c>
      <c r="K30" s="161">
        <f t="shared" si="7"/>
        <v>3142</v>
      </c>
      <c r="M30" s="125" t="s">
        <v>178</v>
      </c>
      <c r="N30" s="121" t="s">
        <v>114</v>
      </c>
      <c r="O30" s="19"/>
      <c r="P30" s="19"/>
      <c r="Q30" s="103">
        <f>F30/要介護認定者数!F29</f>
        <v>1.1182432432432432</v>
      </c>
      <c r="R30" s="103">
        <f>G30/要介護認定者数!G29</f>
        <v>2.6482084690553744</v>
      </c>
      <c r="S30" s="103">
        <f>H30/要介護認定者数!H29</f>
        <v>1.470873786407767</v>
      </c>
      <c r="T30" s="103">
        <f>I30/要介護認定者数!I29</f>
        <v>3.5843373493975905</v>
      </c>
      <c r="U30" s="103">
        <f>J30/要介護認定者数!J29</f>
        <v>4.274647887323944</v>
      </c>
      <c r="V30" s="104">
        <f>K30/要介護認定者数!K29</f>
        <v>2.2347083926031295</v>
      </c>
    </row>
    <row r="31" spans="2:22" ht="19.5" customHeight="1" x14ac:dyDescent="0.15">
      <c r="B31" s="125" t="s">
        <v>178</v>
      </c>
      <c r="C31" s="116" t="s">
        <v>22</v>
      </c>
      <c r="D31" s="160">
        <v>95</v>
      </c>
      <c r="E31" s="160">
        <v>48</v>
      </c>
      <c r="F31" s="160">
        <v>504</v>
      </c>
      <c r="G31" s="160">
        <v>24</v>
      </c>
      <c r="H31" s="160">
        <v>122</v>
      </c>
      <c r="I31" s="160">
        <v>460</v>
      </c>
      <c r="J31" s="160">
        <v>353</v>
      </c>
      <c r="K31" s="161">
        <f t="shared" si="7"/>
        <v>1606</v>
      </c>
      <c r="M31" s="125" t="s">
        <v>178</v>
      </c>
      <c r="N31" s="121" t="s">
        <v>22</v>
      </c>
      <c r="O31" s="19"/>
      <c r="P31" s="19"/>
      <c r="Q31" s="103">
        <f>F31/要介護認定者数!F30</f>
        <v>7.6363636363636367</v>
      </c>
      <c r="R31" s="103">
        <f>G31/要介護認定者数!G30</f>
        <v>0.4</v>
      </c>
      <c r="S31" s="103">
        <f>H31/要介護認定者数!H30</f>
        <v>2.1403508771929824</v>
      </c>
      <c r="T31" s="103">
        <f>I31/要介護認定者数!I30</f>
        <v>13.939393939393939</v>
      </c>
      <c r="U31" s="103">
        <f>J31/要介護認定者数!J30</f>
        <v>9.0512820512820511</v>
      </c>
      <c r="V31" s="104">
        <f>K31/要介護認定者数!K30</f>
        <v>5.0187499999999998</v>
      </c>
    </row>
    <row r="32" spans="2:22" ht="19.5" customHeight="1" x14ac:dyDescent="0.15">
      <c r="B32" s="125" t="s">
        <v>178</v>
      </c>
      <c r="C32" s="123" t="s">
        <v>170</v>
      </c>
      <c r="D32" s="160"/>
      <c r="E32" s="160"/>
      <c r="F32" s="160">
        <f t="shared" ref="F32:K32" si="8">SUM(F33:F37)</f>
        <v>2057</v>
      </c>
      <c r="G32" s="160">
        <f t="shared" si="8"/>
        <v>1922</v>
      </c>
      <c r="H32" s="160">
        <f t="shared" si="8"/>
        <v>2048</v>
      </c>
      <c r="I32" s="160">
        <f t="shared" si="8"/>
        <v>3220</v>
      </c>
      <c r="J32" s="160">
        <f t="shared" si="8"/>
        <v>2245</v>
      </c>
      <c r="K32" s="161">
        <f t="shared" si="8"/>
        <v>12966</v>
      </c>
      <c r="M32" s="125" t="s">
        <v>178</v>
      </c>
      <c r="N32" s="122" t="s">
        <v>170</v>
      </c>
      <c r="O32" s="19"/>
      <c r="P32" s="19"/>
      <c r="Q32" s="103">
        <f>F32/要介護認定者数!F31</f>
        <v>0.69212651413189774</v>
      </c>
      <c r="R32" s="103">
        <f>G32/要介護認定者数!G31</f>
        <v>0.95337301587301593</v>
      </c>
      <c r="S32" s="103">
        <f>H32/要介護認定者数!H31</f>
        <v>1.3027989821882953</v>
      </c>
      <c r="T32" s="103">
        <f>I32/要介護認定者数!I31</f>
        <v>1.7480998914223671</v>
      </c>
      <c r="U32" s="103">
        <f>J32/要介護認定者数!J31</f>
        <v>1.8477366255144032</v>
      </c>
      <c r="V32" s="104">
        <f>K32/要介護認定者数!K31</f>
        <v>1.0708622398414271</v>
      </c>
    </row>
    <row r="33" spans="2:22" ht="19.5" customHeight="1" x14ac:dyDescent="0.15">
      <c r="B33" s="125" t="s">
        <v>178</v>
      </c>
      <c r="C33" s="116" t="s">
        <v>23</v>
      </c>
      <c r="D33" s="160">
        <v>349</v>
      </c>
      <c r="E33" s="160">
        <v>947</v>
      </c>
      <c r="F33" s="160">
        <v>1831</v>
      </c>
      <c r="G33" s="160">
        <v>956</v>
      </c>
      <c r="H33" s="160">
        <v>1626</v>
      </c>
      <c r="I33" s="160">
        <v>2343</v>
      </c>
      <c r="J33" s="160">
        <v>1929</v>
      </c>
      <c r="K33" s="161">
        <f>SUM(D33:J33)</f>
        <v>9981</v>
      </c>
      <c r="M33" s="125" t="s">
        <v>178</v>
      </c>
      <c r="N33" s="121" t="s">
        <v>23</v>
      </c>
      <c r="O33" s="19"/>
      <c r="P33" s="19"/>
      <c r="Q33" s="103">
        <f>F33/要介護認定者数!F32</f>
        <v>0.87607655502392345</v>
      </c>
      <c r="R33" s="103">
        <f>G33/要介護認定者数!G32</f>
        <v>0.8342059336823735</v>
      </c>
      <c r="S33" s="103">
        <f>H33/要介護認定者数!H32</f>
        <v>1.8928987194412108</v>
      </c>
      <c r="T33" s="103">
        <f>I33/要介護認定者数!I32</f>
        <v>2.0716180371352784</v>
      </c>
      <c r="U33" s="103">
        <f>J33/要介護認定者数!J32</f>
        <v>2.6717451523545708</v>
      </c>
      <c r="V33" s="104">
        <f>K33/要介護認定者数!K32</f>
        <v>1.3069268037187378</v>
      </c>
    </row>
    <row r="34" spans="2:22" ht="19.5" customHeight="1" x14ac:dyDescent="0.15">
      <c r="B34" s="125" t="s">
        <v>178</v>
      </c>
      <c r="C34" s="116" t="s">
        <v>24</v>
      </c>
      <c r="D34" s="160">
        <v>0</v>
      </c>
      <c r="E34" s="160">
        <v>20</v>
      </c>
      <c r="F34" s="160">
        <v>0</v>
      </c>
      <c r="G34" s="160">
        <v>0</v>
      </c>
      <c r="H34" s="160">
        <v>0</v>
      </c>
      <c r="I34" s="160">
        <v>54</v>
      </c>
      <c r="J34" s="160">
        <v>0</v>
      </c>
      <c r="K34" s="161">
        <f t="shared" ref="K34:K37" si="9">SUM(D34:J34)</f>
        <v>74</v>
      </c>
      <c r="M34" s="125" t="s">
        <v>178</v>
      </c>
      <c r="N34" s="121" t="s">
        <v>24</v>
      </c>
      <c r="O34" s="19"/>
      <c r="P34" s="19"/>
      <c r="Q34" s="103">
        <f>F34/要介護認定者数!F33</f>
        <v>0</v>
      </c>
      <c r="R34" s="103">
        <f>G34/要介護認定者数!G33</f>
        <v>0</v>
      </c>
      <c r="S34" s="103">
        <f>H34/要介護認定者数!H33</f>
        <v>0</v>
      </c>
      <c r="T34" s="103">
        <f>I34/要介護認定者数!I33</f>
        <v>1.0588235294117647</v>
      </c>
      <c r="U34" s="103">
        <f>J34/要介護認定者数!J33</f>
        <v>0</v>
      </c>
      <c r="V34" s="104">
        <f>K34/要介護認定者数!K33</f>
        <v>0.1796116504854369</v>
      </c>
    </row>
    <row r="35" spans="2:22" ht="19.5" customHeight="1" x14ac:dyDescent="0.15">
      <c r="B35" s="125" t="s">
        <v>178</v>
      </c>
      <c r="C35" s="116" t="s">
        <v>25</v>
      </c>
      <c r="D35" s="160">
        <v>0</v>
      </c>
      <c r="E35" s="160">
        <v>0</v>
      </c>
      <c r="F35" s="160">
        <v>0</v>
      </c>
      <c r="G35" s="160">
        <v>190</v>
      </c>
      <c r="H35" s="160">
        <v>348</v>
      </c>
      <c r="I35" s="160">
        <v>140</v>
      </c>
      <c r="J35" s="160">
        <v>106</v>
      </c>
      <c r="K35" s="161">
        <f t="shared" si="9"/>
        <v>784</v>
      </c>
      <c r="M35" s="125" t="s">
        <v>178</v>
      </c>
      <c r="N35" s="121" t="s">
        <v>25</v>
      </c>
      <c r="O35" s="19"/>
      <c r="P35" s="19"/>
      <c r="Q35" s="103">
        <f>F35/要介護認定者数!F34</f>
        <v>0</v>
      </c>
      <c r="R35" s="103">
        <f>G35/要介護認定者数!G34</f>
        <v>0.44289044289044288</v>
      </c>
      <c r="S35" s="103">
        <f>H35/要介護認定者数!H34</f>
        <v>1.0773993808049536</v>
      </c>
      <c r="T35" s="103">
        <f>I35/要介護認定者数!I34</f>
        <v>0.50179211469534046</v>
      </c>
      <c r="U35" s="103">
        <f>J35/要介護認定者数!J34</f>
        <v>0.57923497267759561</v>
      </c>
      <c r="V35" s="104">
        <f>K35/要介護認定者数!K34</f>
        <v>0.48544891640866872</v>
      </c>
    </row>
    <row r="36" spans="2:22" ht="19.5" customHeight="1" x14ac:dyDescent="0.15">
      <c r="B36" s="125" t="s">
        <v>178</v>
      </c>
      <c r="C36" s="116" t="s">
        <v>26</v>
      </c>
      <c r="D36" s="160">
        <v>0</v>
      </c>
      <c r="E36" s="160">
        <v>36</v>
      </c>
      <c r="F36" s="160">
        <v>0</v>
      </c>
      <c r="G36" s="160">
        <v>514</v>
      </c>
      <c r="H36" s="160">
        <v>0</v>
      </c>
      <c r="I36" s="160">
        <v>288</v>
      </c>
      <c r="J36" s="160">
        <v>56</v>
      </c>
      <c r="K36" s="161">
        <f t="shared" si="9"/>
        <v>894</v>
      </c>
      <c r="M36" s="125" t="s">
        <v>178</v>
      </c>
      <c r="N36" s="121" t="s">
        <v>26</v>
      </c>
      <c r="O36" s="19"/>
      <c r="P36" s="19"/>
      <c r="Q36" s="103">
        <f>F36/要介護認定者数!F35</f>
        <v>0</v>
      </c>
      <c r="R36" s="103">
        <f>G36/要介護認定者数!G35</f>
        <v>2.8241758241758244</v>
      </c>
      <c r="S36" s="103">
        <f>H36/要介護認定者数!H35</f>
        <v>0</v>
      </c>
      <c r="T36" s="103">
        <f>I36/要介護認定者数!I35</f>
        <v>1.9591836734693877</v>
      </c>
      <c r="U36" s="103">
        <f>J36/要介護認定者数!J35</f>
        <v>0.5</v>
      </c>
      <c r="V36" s="104">
        <f>K36/要介護認定者数!K35</f>
        <v>0.89849246231155777</v>
      </c>
    </row>
    <row r="37" spans="2:22" ht="19.5" customHeight="1" x14ac:dyDescent="0.15">
      <c r="B37" s="125" t="s">
        <v>178</v>
      </c>
      <c r="C37" s="116" t="s">
        <v>27</v>
      </c>
      <c r="D37" s="160">
        <v>32</v>
      </c>
      <c r="E37" s="160">
        <v>90</v>
      </c>
      <c r="F37" s="160">
        <v>226</v>
      </c>
      <c r="G37" s="160">
        <v>262</v>
      </c>
      <c r="H37" s="160">
        <v>74</v>
      </c>
      <c r="I37" s="160">
        <v>395</v>
      </c>
      <c r="J37" s="160">
        <v>154</v>
      </c>
      <c r="K37" s="161">
        <f t="shared" si="9"/>
        <v>1233</v>
      </c>
      <c r="M37" s="125" t="s">
        <v>178</v>
      </c>
      <c r="N37" s="121" t="s">
        <v>27</v>
      </c>
      <c r="O37" s="19"/>
      <c r="P37" s="19"/>
      <c r="Q37" s="103">
        <f>F37/要介護認定者数!F36</f>
        <v>0.68072289156626509</v>
      </c>
      <c r="R37" s="103">
        <f>G37/要介護認定者数!G36</f>
        <v>1.5783132530120483</v>
      </c>
      <c r="S37" s="103">
        <f>H37/要介護認定者数!H36</f>
        <v>0.4713375796178344</v>
      </c>
      <c r="T37" s="103">
        <f>I37/要介護認定者数!I36</f>
        <v>1.688034188034188</v>
      </c>
      <c r="U37" s="103">
        <f>J37/要介護認定者数!J36</f>
        <v>1.0620689655172413</v>
      </c>
      <c r="V37" s="104">
        <f>K37/要介護認定者数!K36</f>
        <v>0.85093167701863359</v>
      </c>
    </row>
    <row r="38" spans="2:22" ht="19.5" customHeight="1" x14ac:dyDescent="0.15">
      <c r="B38" s="125" t="s">
        <v>178</v>
      </c>
      <c r="C38" s="123" t="s">
        <v>171</v>
      </c>
      <c r="D38" s="160"/>
      <c r="E38" s="160"/>
      <c r="F38" s="160">
        <f t="shared" ref="F38:K38" si="10">SUM(F39)</f>
        <v>935</v>
      </c>
      <c r="G38" s="160">
        <f t="shared" si="10"/>
        <v>1236</v>
      </c>
      <c r="H38" s="160">
        <f t="shared" si="10"/>
        <v>253</v>
      </c>
      <c r="I38" s="160">
        <f t="shared" si="10"/>
        <v>772</v>
      </c>
      <c r="J38" s="160">
        <f t="shared" si="10"/>
        <v>1757</v>
      </c>
      <c r="K38" s="161">
        <f t="shared" si="10"/>
        <v>6480</v>
      </c>
      <c r="M38" s="125" t="s">
        <v>178</v>
      </c>
      <c r="N38" s="122" t="s">
        <v>171</v>
      </c>
      <c r="O38" s="19"/>
      <c r="P38" s="19"/>
      <c r="Q38" s="103">
        <f>F38/要介護認定者数!F37</f>
        <v>0.75464083938660209</v>
      </c>
      <c r="R38" s="103">
        <f>G38/要介護認定者数!G37</f>
        <v>1.1850431447746883</v>
      </c>
      <c r="S38" s="103">
        <f>H38/要介護認定者数!H37</f>
        <v>0.36613603473227208</v>
      </c>
      <c r="T38" s="103">
        <f>I38/要介護認定者数!I37</f>
        <v>0.8742921857304643</v>
      </c>
      <c r="U38" s="103">
        <f>J38/要介護認定者数!J37</f>
        <v>2.9089403973509933</v>
      </c>
      <c r="V38" s="104">
        <f>K38/要介護認定者数!K37</f>
        <v>1.1182053494391717</v>
      </c>
    </row>
    <row r="39" spans="2:22" ht="19.5" customHeight="1" x14ac:dyDescent="0.15">
      <c r="B39" s="125" t="s">
        <v>178</v>
      </c>
      <c r="C39" s="116" t="s">
        <v>28</v>
      </c>
      <c r="D39" s="160">
        <v>602</v>
      </c>
      <c r="E39" s="160">
        <v>925</v>
      </c>
      <c r="F39" s="160">
        <v>935</v>
      </c>
      <c r="G39" s="160">
        <v>1236</v>
      </c>
      <c r="H39" s="160">
        <v>253</v>
      </c>
      <c r="I39" s="160">
        <v>772</v>
      </c>
      <c r="J39" s="160">
        <v>1757</v>
      </c>
      <c r="K39" s="161">
        <f>SUM(D39:J39)</f>
        <v>6480</v>
      </c>
      <c r="M39" s="125" t="s">
        <v>178</v>
      </c>
      <c r="N39" s="121" t="s">
        <v>28</v>
      </c>
      <c r="O39" s="19"/>
      <c r="P39" s="19"/>
      <c r="Q39" s="103">
        <f>F39/要介護認定者数!F38</f>
        <v>0.75464083938660209</v>
      </c>
      <c r="R39" s="103">
        <f>G39/要介護認定者数!G38</f>
        <v>1.1850431447746883</v>
      </c>
      <c r="S39" s="103">
        <f>H39/要介護認定者数!H38</f>
        <v>0.36613603473227208</v>
      </c>
      <c r="T39" s="103">
        <f>I39/要介護認定者数!I38</f>
        <v>0.8742921857304643</v>
      </c>
      <c r="U39" s="103">
        <f>J39/要介護認定者数!J38</f>
        <v>2.9089403973509933</v>
      </c>
      <c r="V39" s="104">
        <f>K39/要介護認定者数!K38</f>
        <v>1.1182053494391717</v>
      </c>
    </row>
    <row r="40" spans="2:22" ht="19.5" customHeight="1" x14ac:dyDescent="0.15">
      <c r="B40" s="125" t="s">
        <v>178</v>
      </c>
      <c r="C40" s="123" t="s">
        <v>172</v>
      </c>
      <c r="D40" s="160"/>
      <c r="E40" s="160"/>
      <c r="F40" s="160">
        <f t="shared" ref="F40:K40" si="11">SUM(F41:F43)</f>
        <v>4511</v>
      </c>
      <c r="G40" s="160">
        <f t="shared" si="11"/>
        <v>7948</v>
      </c>
      <c r="H40" s="160">
        <f t="shared" si="11"/>
        <v>6749</v>
      </c>
      <c r="I40" s="160">
        <f t="shared" si="11"/>
        <v>5481</v>
      </c>
      <c r="J40" s="160">
        <f t="shared" si="11"/>
        <v>2658</v>
      </c>
      <c r="K40" s="161">
        <f t="shared" si="11"/>
        <v>41056</v>
      </c>
      <c r="M40" s="125" t="s">
        <v>178</v>
      </c>
      <c r="N40" s="122" t="s">
        <v>172</v>
      </c>
      <c r="O40" s="19"/>
      <c r="P40" s="19"/>
      <c r="Q40" s="103">
        <f>F40/要介護認定者数!F39</f>
        <v>2.2521218172740887</v>
      </c>
      <c r="R40" s="103">
        <f>G40/要介護認定者数!G39</f>
        <v>4.3670329670329666</v>
      </c>
      <c r="S40" s="103">
        <f>H40/要介護認定者数!H39</f>
        <v>5.0215773809523814</v>
      </c>
      <c r="T40" s="103">
        <f>I40/要介護認定者数!I39</f>
        <v>3.678523489932886</v>
      </c>
      <c r="U40" s="103">
        <f>J40/要介護認定者数!J39</f>
        <v>2.9966178128523113</v>
      </c>
      <c r="V40" s="104">
        <f>K40/要介護認定者数!K39</f>
        <v>3.4861170077269255</v>
      </c>
    </row>
    <row r="41" spans="2:22" ht="19.5" customHeight="1" x14ac:dyDescent="0.15">
      <c r="B41" s="125" t="s">
        <v>178</v>
      </c>
      <c r="C41" s="116" t="s">
        <v>29</v>
      </c>
      <c r="D41" s="160">
        <v>1414</v>
      </c>
      <c r="E41" s="160">
        <v>7641</v>
      </c>
      <c r="F41" s="160">
        <v>2237</v>
      </c>
      <c r="G41" s="160">
        <v>5589</v>
      </c>
      <c r="H41" s="160">
        <v>4830</v>
      </c>
      <c r="I41" s="160">
        <v>4128</v>
      </c>
      <c r="J41" s="160">
        <v>1939</v>
      </c>
      <c r="K41" s="161">
        <f>SUM(D41:J41)</f>
        <v>27778</v>
      </c>
      <c r="M41" s="125" t="s">
        <v>178</v>
      </c>
      <c r="N41" s="121" t="s">
        <v>29</v>
      </c>
      <c r="O41" s="19"/>
      <c r="P41" s="19"/>
      <c r="Q41" s="103">
        <f>F41/要介護認定者数!F40</f>
        <v>1.4903397734843438</v>
      </c>
      <c r="R41" s="103">
        <f>G41/要介護認定者数!G40</f>
        <v>3.8651452282157677</v>
      </c>
      <c r="S41" s="103">
        <f>H41/要介護認定者数!H40</f>
        <v>4.4763670064874885</v>
      </c>
      <c r="T41" s="103">
        <f>I41/要介護認定者数!I40</f>
        <v>3.5647668393782381</v>
      </c>
      <c r="U41" s="103">
        <f>J41/要介護認定者数!J40</f>
        <v>2.8306569343065693</v>
      </c>
      <c r="V41" s="104">
        <f>K41/要介護認定者数!K40</f>
        <v>3.0160694896851248</v>
      </c>
    </row>
    <row r="42" spans="2:22" ht="19.5" customHeight="1" x14ac:dyDescent="0.15">
      <c r="B42" s="125" t="s">
        <v>178</v>
      </c>
      <c r="C42" s="116" t="s">
        <v>30</v>
      </c>
      <c r="D42" s="160">
        <v>499</v>
      </c>
      <c r="E42" s="160">
        <v>2254</v>
      </c>
      <c r="F42" s="160">
        <v>1173</v>
      </c>
      <c r="G42" s="160">
        <v>1177</v>
      </c>
      <c r="H42" s="160">
        <v>1482</v>
      </c>
      <c r="I42" s="160">
        <v>906</v>
      </c>
      <c r="J42" s="160">
        <v>518</v>
      </c>
      <c r="K42" s="161">
        <f t="shared" ref="K42:K43" si="12">SUM(D42:J42)</f>
        <v>8009</v>
      </c>
      <c r="M42" s="125" t="s">
        <v>178</v>
      </c>
      <c r="N42" s="121" t="s">
        <v>30</v>
      </c>
      <c r="O42" s="19"/>
      <c r="P42" s="19"/>
      <c r="Q42" s="103">
        <f>F42/要介護認定者数!F41</f>
        <v>3.0310077519379846</v>
      </c>
      <c r="R42" s="103">
        <f>G42/要介護認定者数!G41</f>
        <v>4.0308219178082192</v>
      </c>
      <c r="S42" s="103">
        <f>H42/要介護認定者数!H41</f>
        <v>7.0236966824644549</v>
      </c>
      <c r="T42" s="103">
        <f>I42/要介護認定者数!I41</f>
        <v>3.4712643678160919</v>
      </c>
      <c r="U42" s="103">
        <f>J42/要介護認定者数!J41</f>
        <v>3.1585365853658538</v>
      </c>
      <c r="V42" s="104">
        <f>K42/要介護認定者数!K41</f>
        <v>3.9375614552605702</v>
      </c>
    </row>
    <row r="43" spans="2:22" ht="19.5" customHeight="1" x14ac:dyDescent="0.15">
      <c r="B43" s="125" t="s">
        <v>178</v>
      </c>
      <c r="C43" s="116" t="s">
        <v>31</v>
      </c>
      <c r="D43" s="160">
        <v>441</v>
      </c>
      <c r="E43" s="160">
        <v>1460</v>
      </c>
      <c r="F43" s="160">
        <v>1101</v>
      </c>
      <c r="G43" s="160">
        <v>1182</v>
      </c>
      <c r="H43" s="160">
        <v>437</v>
      </c>
      <c r="I43" s="160">
        <v>447</v>
      </c>
      <c r="J43" s="160">
        <v>201</v>
      </c>
      <c r="K43" s="161">
        <f t="shared" si="12"/>
        <v>5269</v>
      </c>
      <c r="M43" s="125" t="s">
        <v>178</v>
      </c>
      <c r="N43" s="121" t="s">
        <v>31</v>
      </c>
      <c r="O43" s="19"/>
      <c r="P43" s="19"/>
      <c r="Q43" s="103">
        <f>F43/要介護認定者数!F42</f>
        <v>9.5739130434782602</v>
      </c>
      <c r="R43" s="103">
        <f>G43/要介護認定者数!G42</f>
        <v>14.414634146341463</v>
      </c>
      <c r="S43" s="103">
        <f>H43/要介護認定者数!H42</f>
        <v>8.0925925925925934</v>
      </c>
      <c r="T43" s="103">
        <f>I43/要介護認定者数!I42</f>
        <v>6.295774647887324</v>
      </c>
      <c r="U43" s="103">
        <f>J43/要介護認定者数!J42</f>
        <v>5.2894736842105265</v>
      </c>
      <c r="V43" s="104">
        <f>K43/要介護認定者数!K42</f>
        <v>9.8855534709193247</v>
      </c>
    </row>
    <row r="44" spans="2:22" ht="19.5" customHeight="1" x14ac:dyDescent="0.15">
      <c r="B44" s="125" t="s">
        <v>178</v>
      </c>
      <c r="C44" s="123" t="s">
        <v>173</v>
      </c>
      <c r="D44" s="160"/>
      <c r="E44" s="160"/>
      <c r="F44" s="160">
        <f t="shared" ref="F44:K44" si="13">SUM(F45)</f>
        <v>72</v>
      </c>
      <c r="G44" s="160">
        <f t="shared" si="13"/>
        <v>147</v>
      </c>
      <c r="H44" s="160">
        <f t="shared" si="13"/>
        <v>151</v>
      </c>
      <c r="I44" s="160">
        <f t="shared" si="13"/>
        <v>217</v>
      </c>
      <c r="J44" s="160">
        <f t="shared" si="13"/>
        <v>202</v>
      </c>
      <c r="K44" s="161">
        <f t="shared" si="13"/>
        <v>973</v>
      </c>
      <c r="M44" s="125" t="s">
        <v>178</v>
      </c>
      <c r="N44" s="122" t="s">
        <v>173</v>
      </c>
      <c r="O44" s="19"/>
      <c r="P44" s="19"/>
      <c r="Q44" s="103">
        <f>F44/要介護認定者数!F43</f>
        <v>6.6852367688022288E-2</v>
      </c>
      <c r="R44" s="103">
        <f>G44/要介護認定者数!G43</f>
        <v>0.12478777589134125</v>
      </c>
      <c r="S44" s="103">
        <f>H44/要介護認定者数!H43</f>
        <v>0.15729166666666666</v>
      </c>
      <c r="T44" s="103">
        <f>I44/要介護認定者数!I43</f>
        <v>0.27468354430379749</v>
      </c>
      <c r="U44" s="103">
        <f>J44/要介護認定者数!J43</f>
        <v>0.35314685314685312</v>
      </c>
      <c r="V44" s="104">
        <f>K44/要介護認定者数!K43</f>
        <v>0.17319330722677109</v>
      </c>
    </row>
    <row r="45" spans="2:22" ht="19.5" customHeight="1" x14ac:dyDescent="0.15">
      <c r="B45" s="125" t="s">
        <v>178</v>
      </c>
      <c r="C45" s="116" t="s">
        <v>32</v>
      </c>
      <c r="D45" s="160">
        <v>0</v>
      </c>
      <c r="E45" s="160">
        <v>184</v>
      </c>
      <c r="F45" s="160">
        <v>72</v>
      </c>
      <c r="G45" s="160">
        <v>147</v>
      </c>
      <c r="H45" s="160">
        <v>151</v>
      </c>
      <c r="I45" s="160">
        <v>217</v>
      </c>
      <c r="J45" s="160">
        <v>202</v>
      </c>
      <c r="K45" s="161">
        <f>SUM(D45:J45)</f>
        <v>973</v>
      </c>
      <c r="M45" s="125" t="s">
        <v>178</v>
      </c>
      <c r="N45" s="121" t="s">
        <v>32</v>
      </c>
      <c r="O45" s="19"/>
      <c r="P45" s="19"/>
      <c r="Q45" s="103">
        <f>F45/要介護認定者数!F44</f>
        <v>6.6852367688022288E-2</v>
      </c>
      <c r="R45" s="103">
        <f>G45/要介護認定者数!G44</f>
        <v>0.12478777589134125</v>
      </c>
      <c r="S45" s="103">
        <f>H45/要介護認定者数!H44</f>
        <v>0.15729166666666666</v>
      </c>
      <c r="T45" s="103">
        <f>I45/要介護認定者数!I44</f>
        <v>0.27468354430379749</v>
      </c>
      <c r="U45" s="103">
        <f>J45/要介護認定者数!J44</f>
        <v>0.35314685314685312</v>
      </c>
      <c r="V45" s="104">
        <f>K45/要介護認定者数!K44</f>
        <v>0.17319330722677109</v>
      </c>
    </row>
    <row r="46" spans="2:22" ht="19.5" customHeight="1" x14ac:dyDescent="0.15">
      <c r="B46" s="125" t="s">
        <v>178</v>
      </c>
      <c r="C46" s="123" t="s">
        <v>174</v>
      </c>
      <c r="D46" s="160"/>
      <c r="E46" s="160"/>
      <c r="F46" s="160">
        <f t="shared" ref="F46:K46" si="14">SUM(F47:F48)</f>
        <v>1261</v>
      </c>
      <c r="G46" s="160">
        <f t="shared" si="14"/>
        <v>2376</v>
      </c>
      <c r="H46" s="160">
        <f t="shared" si="14"/>
        <v>2402</v>
      </c>
      <c r="I46" s="160">
        <f t="shared" si="14"/>
        <v>2589</v>
      </c>
      <c r="J46" s="160">
        <f t="shared" si="14"/>
        <v>1841</v>
      </c>
      <c r="K46" s="161">
        <f t="shared" si="14"/>
        <v>13041</v>
      </c>
      <c r="M46" s="125" t="s">
        <v>178</v>
      </c>
      <c r="N46" s="122" t="s">
        <v>174</v>
      </c>
      <c r="O46" s="19"/>
      <c r="P46" s="19"/>
      <c r="Q46" s="103">
        <f>F46/要介護認定者数!F45</f>
        <v>1.2278481012658229</v>
      </c>
      <c r="R46" s="103">
        <f>G46/要介護認定者数!G45</f>
        <v>2.6577181208053693</v>
      </c>
      <c r="S46" s="103">
        <f>H46/要介護認定者数!H45</f>
        <v>3.6897081413210446</v>
      </c>
      <c r="T46" s="103">
        <f>I46/要介護認定者数!I45</f>
        <v>3.7251798561151079</v>
      </c>
      <c r="U46" s="103">
        <f>J46/要介護認定者数!J45</f>
        <v>3.8757894736842107</v>
      </c>
      <c r="V46" s="104">
        <f>K46/要介護認定者数!K45</f>
        <v>2.5356795644565429</v>
      </c>
    </row>
    <row r="47" spans="2:22" ht="19.5" customHeight="1" x14ac:dyDescent="0.15">
      <c r="B47" s="125" t="s">
        <v>178</v>
      </c>
      <c r="C47" s="116" t="s">
        <v>33</v>
      </c>
      <c r="D47" s="160">
        <v>734</v>
      </c>
      <c r="E47" s="160">
        <v>1824</v>
      </c>
      <c r="F47" s="160">
        <v>1257</v>
      </c>
      <c r="G47" s="160">
        <v>2224</v>
      </c>
      <c r="H47" s="160">
        <v>2402</v>
      </c>
      <c r="I47" s="160">
        <v>2583</v>
      </c>
      <c r="J47" s="160">
        <v>1791</v>
      </c>
      <c r="K47" s="161">
        <f>SUM(D47:J47)</f>
        <v>12815</v>
      </c>
      <c r="M47" s="125" t="s">
        <v>178</v>
      </c>
      <c r="N47" s="121" t="s">
        <v>33</v>
      </c>
      <c r="O47" s="19"/>
      <c r="P47" s="19"/>
      <c r="Q47" s="103">
        <f>F47/要介護認定者数!F46</f>
        <v>1.5144578313253012</v>
      </c>
      <c r="R47" s="103">
        <f>G47/要介護認定者数!G46</f>
        <v>3.0803324099722991</v>
      </c>
      <c r="S47" s="103">
        <f>H47/要介護認定者数!H46</f>
        <v>4.5752380952380953</v>
      </c>
      <c r="T47" s="103">
        <f>I47/要介護認定者数!I46</f>
        <v>4.4457831325301207</v>
      </c>
      <c r="U47" s="103">
        <f>J47/要介護認定者数!J46</f>
        <v>4.7131578947368418</v>
      </c>
      <c r="V47" s="104">
        <f>K47/要介護認定者数!K46</f>
        <v>2.9753889017877873</v>
      </c>
    </row>
    <row r="48" spans="2:22" ht="19.5" customHeight="1" x14ac:dyDescent="0.15">
      <c r="B48" s="125" t="s">
        <v>178</v>
      </c>
      <c r="C48" s="116" t="s">
        <v>34</v>
      </c>
      <c r="D48" s="160">
        <v>14</v>
      </c>
      <c r="E48" s="160">
        <v>0</v>
      </c>
      <c r="F48" s="160">
        <v>4</v>
      </c>
      <c r="G48" s="160">
        <v>152</v>
      </c>
      <c r="H48" s="160">
        <v>0</v>
      </c>
      <c r="I48" s="160">
        <v>6</v>
      </c>
      <c r="J48" s="160">
        <v>50</v>
      </c>
      <c r="K48" s="161">
        <f>SUM(D48:J48)</f>
        <v>226</v>
      </c>
      <c r="M48" s="125" t="s">
        <v>178</v>
      </c>
      <c r="N48" s="121" t="s">
        <v>34</v>
      </c>
      <c r="O48" s="19"/>
      <c r="P48" s="19"/>
      <c r="Q48" s="103">
        <f>F48/要介護認定者数!F47</f>
        <v>2.030456852791878E-2</v>
      </c>
      <c r="R48" s="103">
        <f>G48/要介護認定者数!G47</f>
        <v>0.88372093023255816</v>
      </c>
      <c r="S48" s="103">
        <f>H48/要介護認定者数!H47</f>
        <v>0</v>
      </c>
      <c r="T48" s="103">
        <f>I48/要介護認定者数!I47</f>
        <v>5.2631578947368418E-2</v>
      </c>
      <c r="U48" s="103">
        <f>J48/要介護認定者数!J47</f>
        <v>0.52631578947368418</v>
      </c>
      <c r="V48" s="104">
        <f>K48/要介護認定者数!K47</f>
        <v>0.27033492822966509</v>
      </c>
    </row>
    <row r="49" spans="2:22" ht="19.5" customHeight="1" x14ac:dyDescent="0.15">
      <c r="B49" s="125" t="s">
        <v>178</v>
      </c>
      <c r="C49" s="123" t="s">
        <v>82</v>
      </c>
      <c r="D49" s="160"/>
      <c r="E49" s="160"/>
      <c r="F49" s="160">
        <f t="shared" ref="F49:K49" si="15">SUM(F5,F6,F16,F22,F27,F32,F38,F40,F44,F46)</f>
        <v>18005</v>
      </c>
      <c r="G49" s="160">
        <f t="shared" si="15"/>
        <v>25907</v>
      </c>
      <c r="H49" s="160">
        <f t="shared" si="15"/>
        <v>20612</v>
      </c>
      <c r="I49" s="160">
        <f t="shared" si="15"/>
        <v>23824</v>
      </c>
      <c r="J49" s="160">
        <f t="shared" si="15"/>
        <v>19034</v>
      </c>
      <c r="K49" s="161">
        <f t="shared" si="15"/>
        <v>134354</v>
      </c>
      <c r="M49" s="125" t="s">
        <v>178</v>
      </c>
      <c r="N49" s="122" t="s">
        <v>82</v>
      </c>
      <c r="O49" s="19"/>
      <c r="P49" s="19"/>
      <c r="Q49" s="103">
        <f>F49/要介護認定者数!F48</f>
        <v>0.75880815913688471</v>
      </c>
      <c r="R49" s="103">
        <f>G49/要介護認定者数!G48</f>
        <v>1.3590200912762944</v>
      </c>
      <c r="S49" s="103">
        <f>H49/要介護認定者数!H48</f>
        <v>1.4558553468003956</v>
      </c>
      <c r="T49" s="103">
        <f>I49/要介護認定者数!I48</f>
        <v>1.6227777399359717</v>
      </c>
      <c r="U49" s="103">
        <f>J49/要介護認定者数!J48</f>
        <v>1.8627911528674888</v>
      </c>
      <c r="V49" s="104">
        <f>K49/要介護認定者数!K48</f>
        <v>1.1828915047411099</v>
      </c>
    </row>
    <row r="50" spans="2:22" ht="19.5" customHeight="1" thickBot="1" x14ac:dyDescent="0.2">
      <c r="B50" s="29" t="s">
        <v>178</v>
      </c>
      <c r="C50" s="170" t="s">
        <v>44</v>
      </c>
      <c r="D50" s="171">
        <v>443067</v>
      </c>
      <c r="E50" s="171">
        <v>1426282</v>
      </c>
      <c r="F50" s="171">
        <v>2204420</v>
      </c>
      <c r="G50" s="171">
        <v>3248458</v>
      </c>
      <c r="H50" s="171">
        <v>2383653</v>
      </c>
      <c r="I50" s="171">
        <v>2122928</v>
      </c>
      <c r="J50" s="171">
        <v>1840582</v>
      </c>
      <c r="K50" s="172">
        <f>SUM(D50:J50)</f>
        <v>13669390</v>
      </c>
      <c r="M50" s="29" t="s">
        <v>178</v>
      </c>
      <c r="N50" s="132" t="s">
        <v>44</v>
      </c>
      <c r="O50" s="84"/>
      <c r="P50" s="84"/>
      <c r="Q50" s="173">
        <f>F50/要介護認定者数!F49</f>
        <v>1.7032912691274691</v>
      </c>
      <c r="R50" s="173">
        <f>G50/要介護認定者数!G49</f>
        <v>2.8892029485637849</v>
      </c>
      <c r="S50" s="173">
        <f>H50/要介護認定者数!H49</f>
        <v>2.7989138539397747</v>
      </c>
      <c r="T50" s="173">
        <f>I50/要介護認定者数!I49</f>
        <v>2.704322094029016</v>
      </c>
      <c r="U50" s="173">
        <f>J50/要介護認定者数!J49</f>
        <v>3.0709840392694705</v>
      </c>
      <c r="V50" s="174">
        <f>K50/要介護認定者数!K49</f>
        <v>2.1315923253014302</v>
      </c>
    </row>
    <row r="51" spans="2:22" ht="19.5" customHeight="1" thickTop="1" x14ac:dyDescent="0.15">
      <c r="B51" s="75" t="s">
        <v>162</v>
      </c>
      <c r="C51" s="124" t="s">
        <v>0</v>
      </c>
      <c r="D51" s="163">
        <v>1400</v>
      </c>
      <c r="E51" s="163">
        <v>1346</v>
      </c>
      <c r="F51" s="163">
        <v>4021</v>
      </c>
      <c r="G51" s="163">
        <v>5173</v>
      </c>
      <c r="H51" s="163">
        <v>4369</v>
      </c>
      <c r="I51" s="163">
        <v>5136</v>
      </c>
      <c r="J51" s="163">
        <v>3568</v>
      </c>
      <c r="K51" s="166">
        <f>SUM(D51:J51)</f>
        <v>25013</v>
      </c>
      <c r="M51" s="75" t="s">
        <v>162</v>
      </c>
      <c r="N51" s="124" t="s">
        <v>0</v>
      </c>
      <c r="O51" s="173"/>
      <c r="P51" s="173"/>
      <c r="Q51" s="175">
        <f>F51/要介護認定者数!F50</f>
        <v>0.44162548050521694</v>
      </c>
      <c r="R51" s="175">
        <f>G51/要介護認定者数!G50</f>
        <v>0.77965335342878672</v>
      </c>
      <c r="S51" s="175">
        <f>H51/要介護認定者数!H50</f>
        <v>0.95790396842797632</v>
      </c>
      <c r="T51" s="175">
        <f>I51/要介護認定者数!I50</f>
        <v>1.0585325638911789</v>
      </c>
      <c r="U51" s="175">
        <f>J51/要介護認定者数!J50</f>
        <v>1.0104786179552534</v>
      </c>
      <c r="V51" s="176">
        <f>K51/要介護認定者数!K50</f>
        <v>0.57676166758900571</v>
      </c>
    </row>
    <row r="52" spans="2:22" ht="19.5" customHeight="1" x14ac:dyDescent="0.15">
      <c r="B52" s="125" t="s">
        <v>160</v>
      </c>
      <c r="C52" s="122" t="s">
        <v>166</v>
      </c>
      <c r="D52" s="130">
        <f>SUM(D53:D61)</f>
        <v>221</v>
      </c>
      <c r="E52" s="130">
        <f t="shared" ref="E52:K52" si="16">SUM(E53:E61)</f>
        <v>512</v>
      </c>
      <c r="F52" s="130">
        <f t="shared" si="16"/>
        <v>76</v>
      </c>
      <c r="G52" s="130">
        <f t="shared" si="16"/>
        <v>59</v>
      </c>
      <c r="H52" s="130">
        <f t="shared" si="16"/>
        <v>518</v>
      </c>
      <c r="I52" s="130">
        <f t="shared" si="16"/>
        <v>294</v>
      </c>
      <c r="J52" s="130">
        <f t="shared" si="16"/>
        <v>316</v>
      </c>
      <c r="K52" s="144">
        <f t="shared" si="16"/>
        <v>1996</v>
      </c>
      <c r="M52" s="125" t="s">
        <v>160</v>
      </c>
      <c r="N52" s="114" t="s">
        <v>166</v>
      </c>
      <c r="O52" s="103"/>
      <c r="P52" s="103"/>
      <c r="Q52" s="103">
        <f>F52/要介護認定者数!F51</f>
        <v>5.4480286738351258E-2</v>
      </c>
      <c r="R52" s="103">
        <f>G52/要介護認定者数!G51</f>
        <v>2.9888551165146909E-2</v>
      </c>
      <c r="S52" s="103">
        <f>H52/要介護認定者数!H51</f>
        <v>0.33077905491698595</v>
      </c>
      <c r="T52" s="103">
        <f>I52/要介護認定者数!I51</f>
        <v>0.22808378588052755</v>
      </c>
      <c r="U52" s="103">
        <f>J52/要介護認定者数!J51</f>
        <v>0.34994462901439644</v>
      </c>
      <c r="V52" s="104">
        <f>K52/要介護認定者数!K51</f>
        <v>0.2199933869723355</v>
      </c>
    </row>
    <row r="53" spans="2:22" ht="19.5" customHeight="1" x14ac:dyDescent="0.15">
      <c r="B53" s="125" t="s">
        <v>162</v>
      </c>
      <c r="C53" s="121" t="s">
        <v>1</v>
      </c>
      <c r="D53" s="96">
        <v>0</v>
      </c>
      <c r="E53" s="96">
        <v>0</v>
      </c>
      <c r="F53" s="96">
        <v>0</v>
      </c>
      <c r="G53" s="96">
        <v>0</v>
      </c>
      <c r="H53" s="96">
        <v>22</v>
      </c>
      <c r="I53" s="96">
        <v>30</v>
      </c>
      <c r="J53" s="96">
        <v>8</v>
      </c>
      <c r="K53" s="107">
        <f t="shared" ref="K53:K94" si="17">SUM(D53:J53)</f>
        <v>60</v>
      </c>
      <c r="M53" s="83" t="s">
        <v>162</v>
      </c>
      <c r="N53" s="113" t="s">
        <v>1</v>
      </c>
      <c r="O53" s="103"/>
      <c r="P53" s="103"/>
      <c r="Q53" s="103">
        <f>F53/要介護認定者数!F52</f>
        <v>0</v>
      </c>
      <c r="R53" s="103">
        <f>G53/要介護認定者数!G52</f>
        <v>0</v>
      </c>
      <c r="S53" s="103">
        <f>H53/要介護認定者数!H52</f>
        <v>6.9620253164556958E-2</v>
      </c>
      <c r="T53" s="103">
        <f>I53/要介護認定者数!I52</f>
        <v>0.10714285714285714</v>
      </c>
      <c r="U53" s="103">
        <f>J53/要介護認定者数!J52</f>
        <v>3.6199095022624438E-2</v>
      </c>
      <c r="V53" s="104">
        <f>K53/要介護認定者数!K52</f>
        <v>3.1282586027111578E-2</v>
      </c>
    </row>
    <row r="54" spans="2:22" ht="19.5" customHeight="1" x14ac:dyDescent="0.15">
      <c r="B54" s="125" t="s">
        <v>162</v>
      </c>
      <c r="C54" s="121" t="s">
        <v>2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107">
        <f t="shared" si="17"/>
        <v>0</v>
      </c>
      <c r="M54" s="83" t="s">
        <v>162</v>
      </c>
      <c r="N54" s="113" t="s">
        <v>2</v>
      </c>
      <c r="O54" s="103"/>
      <c r="P54" s="103"/>
      <c r="Q54" s="103">
        <f>F54/要介護認定者数!F53</f>
        <v>0</v>
      </c>
      <c r="R54" s="103">
        <f>G54/要介護認定者数!G53</f>
        <v>0</v>
      </c>
      <c r="S54" s="103">
        <f>H54/要介護認定者数!H53</f>
        <v>0</v>
      </c>
      <c r="T54" s="103">
        <f>I54/要介護認定者数!I53</f>
        <v>0</v>
      </c>
      <c r="U54" s="103">
        <f>J54/要介護認定者数!J53</f>
        <v>0</v>
      </c>
      <c r="V54" s="104">
        <f>K54/要介護認定者数!K53</f>
        <v>0</v>
      </c>
    </row>
    <row r="55" spans="2:22" ht="19.5" customHeight="1" x14ac:dyDescent="0.15">
      <c r="B55" s="125" t="s">
        <v>162</v>
      </c>
      <c r="C55" s="121" t="s">
        <v>3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107">
        <f t="shared" si="17"/>
        <v>0</v>
      </c>
      <c r="M55" s="83" t="s">
        <v>162</v>
      </c>
      <c r="N55" s="113" t="s">
        <v>3</v>
      </c>
      <c r="O55" s="103"/>
      <c r="P55" s="103"/>
      <c r="Q55" s="103">
        <f>F55/要介護認定者数!F54</f>
        <v>0</v>
      </c>
      <c r="R55" s="103">
        <f>G55/要介護認定者数!G54</f>
        <v>0</v>
      </c>
      <c r="S55" s="103">
        <f>H55/要介護認定者数!H54</f>
        <v>0</v>
      </c>
      <c r="T55" s="103">
        <f>I55/要介護認定者数!I54</f>
        <v>0</v>
      </c>
      <c r="U55" s="103">
        <f>J55/要介護認定者数!J54</f>
        <v>0</v>
      </c>
      <c r="V55" s="104">
        <f>K55/要介護認定者数!K54</f>
        <v>0</v>
      </c>
    </row>
    <row r="56" spans="2:22" ht="19.5" customHeight="1" x14ac:dyDescent="0.15">
      <c r="B56" s="125" t="s">
        <v>162</v>
      </c>
      <c r="C56" s="121" t="s">
        <v>4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107">
        <f t="shared" si="17"/>
        <v>0</v>
      </c>
      <c r="M56" s="83" t="s">
        <v>162</v>
      </c>
      <c r="N56" s="113" t="s">
        <v>4</v>
      </c>
      <c r="O56" s="103"/>
      <c r="P56" s="103"/>
      <c r="Q56" s="103">
        <f>F56/要介護認定者数!F55</f>
        <v>0</v>
      </c>
      <c r="R56" s="103">
        <f>G56/要介護認定者数!G55</f>
        <v>0</v>
      </c>
      <c r="S56" s="103">
        <f>H56/要介護認定者数!H55</f>
        <v>0</v>
      </c>
      <c r="T56" s="103">
        <f>I56/要介護認定者数!I55</f>
        <v>0</v>
      </c>
      <c r="U56" s="103">
        <f>J56/要介護認定者数!J55</f>
        <v>0</v>
      </c>
      <c r="V56" s="104">
        <f>K56/要介護認定者数!K55</f>
        <v>0</v>
      </c>
    </row>
    <row r="57" spans="2:22" ht="19.5" customHeight="1" x14ac:dyDescent="0.15">
      <c r="B57" s="125" t="s">
        <v>162</v>
      </c>
      <c r="C57" s="121" t="s">
        <v>5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107">
        <f t="shared" si="17"/>
        <v>0</v>
      </c>
      <c r="M57" s="83" t="s">
        <v>162</v>
      </c>
      <c r="N57" s="113" t="s">
        <v>5</v>
      </c>
      <c r="O57" s="103"/>
      <c r="P57" s="103"/>
      <c r="Q57" s="103">
        <f>F57/要介護認定者数!F56</f>
        <v>0</v>
      </c>
      <c r="R57" s="103">
        <f>G57/要介護認定者数!G56</f>
        <v>0</v>
      </c>
      <c r="S57" s="103">
        <f>H57/要介護認定者数!H56</f>
        <v>0</v>
      </c>
      <c r="T57" s="103">
        <f>I57/要介護認定者数!I56</f>
        <v>0</v>
      </c>
      <c r="U57" s="103">
        <f>J57/要介護認定者数!J56</f>
        <v>0</v>
      </c>
      <c r="V57" s="104">
        <f>K57/要介護認定者数!K56</f>
        <v>0</v>
      </c>
    </row>
    <row r="58" spans="2:22" ht="19.5" customHeight="1" x14ac:dyDescent="0.15">
      <c r="B58" s="125" t="s">
        <v>162</v>
      </c>
      <c r="C58" s="121" t="s">
        <v>6</v>
      </c>
      <c r="D58" s="96">
        <v>0</v>
      </c>
      <c r="E58" s="96">
        <v>80</v>
      </c>
      <c r="F58" s="96">
        <v>0</v>
      </c>
      <c r="G58" s="96">
        <v>0</v>
      </c>
      <c r="H58" s="96">
        <v>200</v>
      </c>
      <c r="I58" s="96">
        <v>104</v>
      </c>
      <c r="J58" s="96">
        <v>118</v>
      </c>
      <c r="K58" s="107">
        <f t="shared" si="17"/>
        <v>502</v>
      </c>
      <c r="M58" s="83" t="s">
        <v>162</v>
      </c>
      <c r="N58" s="113" t="s">
        <v>6</v>
      </c>
      <c r="O58" s="103"/>
      <c r="P58" s="103"/>
      <c r="Q58" s="103">
        <f>F58/要介護認定者数!F57</f>
        <v>0</v>
      </c>
      <c r="R58" s="103">
        <f>G58/要介護認定者数!G57</f>
        <v>0</v>
      </c>
      <c r="S58" s="103">
        <f>H58/要介護認定者数!H57</f>
        <v>0.63091482649842268</v>
      </c>
      <c r="T58" s="103">
        <f>I58/要介護認定者数!I57</f>
        <v>0.44255319148936167</v>
      </c>
      <c r="U58" s="103">
        <f>J58/要介護認定者数!J57</f>
        <v>0.76623376623376627</v>
      </c>
      <c r="V58" s="104">
        <f>K58/要介護認定者数!K57</f>
        <v>0.31812420785804818</v>
      </c>
    </row>
    <row r="59" spans="2:22" ht="19.5" customHeight="1" x14ac:dyDescent="0.15">
      <c r="B59" s="125" t="s">
        <v>162</v>
      </c>
      <c r="C59" s="121" t="s">
        <v>7</v>
      </c>
      <c r="D59" s="96">
        <v>23</v>
      </c>
      <c r="E59" s="96">
        <v>198</v>
      </c>
      <c r="F59" s="96">
        <v>32</v>
      </c>
      <c r="G59" s="96">
        <v>43</v>
      </c>
      <c r="H59" s="96">
        <v>0</v>
      </c>
      <c r="I59" s="96">
        <v>70</v>
      </c>
      <c r="J59" s="96">
        <v>66</v>
      </c>
      <c r="K59" s="107">
        <f t="shared" si="17"/>
        <v>432</v>
      </c>
      <c r="M59" s="83" t="s">
        <v>162</v>
      </c>
      <c r="N59" s="113" t="s">
        <v>7</v>
      </c>
      <c r="O59" s="103"/>
      <c r="P59" s="103"/>
      <c r="Q59" s="103">
        <f>F59/要介護認定者数!F58</f>
        <v>0.4050632911392405</v>
      </c>
      <c r="R59" s="103">
        <f>G59/要介護認定者数!G58</f>
        <v>0.3359375</v>
      </c>
      <c r="S59" s="103">
        <f>H59/要介護認定者数!H58</f>
        <v>0</v>
      </c>
      <c r="T59" s="103">
        <f>I59/要介護認定者数!I58</f>
        <v>0.83333333333333337</v>
      </c>
      <c r="U59" s="103">
        <f>J59/要介護認定者数!J58</f>
        <v>1.4666666666666666</v>
      </c>
      <c r="V59" s="104">
        <f>K59/要介護認定者数!K58</f>
        <v>0.81355932203389836</v>
      </c>
    </row>
    <row r="60" spans="2:22" ht="19.5" customHeight="1" x14ac:dyDescent="0.15">
      <c r="B60" s="125" t="s">
        <v>162</v>
      </c>
      <c r="C60" s="121" t="s">
        <v>8</v>
      </c>
      <c r="D60" s="96">
        <v>50</v>
      </c>
      <c r="E60" s="96">
        <v>0</v>
      </c>
      <c r="F60" s="96">
        <v>0</v>
      </c>
      <c r="G60" s="96">
        <v>16</v>
      </c>
      <c r="H60" s="96">
        <v>0</v>
      </c>
      <c r="I60" s="96">
        <v>0</v>
      </c>
      <c r="J60" s="96">
        <v>0</v>
      </c>
      <c r="K60" s="107">
        <f t="shared" si="17"/>
        <v>66</v>
      </c>
      <c r="M60" s="83" t="s">
        <v>162</v>
      </c>
      <c r="N60" s="113" t="s">
        <v>8</v>
      </c>
      <c r="O60" s="103"/>
      <c r="P60" s="103"/>
      <c r="Q60" s="103">
        <f>F60/要介護認定者数!F59</f>
        <v>0</v>
      </c>
      <c r="R60" s="103">
        <f>G60/要介護認定者数!G59</f>
        <v>5.0955414012738856E-2</v>
      </c>
      <c r="S60" s="103">
        <f>H60/要介護認定者数!H59</f>
        <v>0</v>
      </c>
      <c r="T60" s="103">
        <f>I60/要介護認定者数!I59</f>
        <v>0</v>
      </c>
      <c r="U60" s="103">
        <f>J60/要介護認定者数!J59</f>
        <v>0</v>
      </c>
      <c r="V60" s="104">
        <f>K60/要介護認定者数!K59</f>
        <v>3.8892162639952856E-2</v>
      </c>
    </row>
    <row r="61" spans="2:22" ht="19.5" customHeight="1" x14ac:dyDescent="0.15">
      <c r="B61" s="125" t="s">
        <v>162</v>
      </c>
      <c r="C61" s="121" t="s">
        <v>9</v>
      </c>
      <c r="D61" s="96">
        <v>148</v>
      </c>
      <c r="E61" s="96">
        <v>234</v>
      </c>
      <c r="F61" s="96">
        <v>44</v>
      </c>
      <c r="G61" s="96">
        <v>0</v>
      </c>
      <c r="H61" s="96">
        <v>296</v>
      </c>
      <c r="I61" s="96">
        <v>90</v>
      </c>
      <c r="J61" s="96">
        <v>124</v>
      </c>
      <c r="K61" s="107">
        <f t="shared" si="17"/>
        <v>936</v>
      </c>
      <c r="M61" s="83" t="s">
        <v>162</v>
      </c>
      <c r="N61" s="113" t="s">
        <v>9</v>
      </c>
      <c r="O61" s="103"/>
      <c r="P61" s="103"/>
      <c r="Q61" s="103">
        <f>F61/要介護認定者数!F60</f>
        <v>0.26829268292682928</v>
      </c>
      <c r="R61" s="103">
        <f>G61/要介護認定者数!G60</f>
        <v>0</v>
      </c>
      <c r="S61" s="103">
        <f>H61/要介護認定者数!H60</f>
        <v>1.3703703703703705</v>
      </c>
      <c r="T61" s="103">
        <f>I61/要介護認定者数!I60</f>
        <v>0.54878048780487809</v>
      </c>
      <c r="U61" s="103">
        <f>J61/要介護認定者数!J60</f>
        <v>0.87943262411347523</v>
      </c>
      <c r="V61" s="104">
        <f>K61/要介護認定者数!K60</f>
        <v>0.78589420654911835</v>
      </c>
    </row>
    <row r="62" spans="2:22" ht="19.5" customHeight="1" x14ac:dyDescent="0.15">
      <c r="B62" s="125" t="s">
        <v>160</v>
      </c>
      <c r="C62" s="122" t="s">
        <v>167</v>
      </c>
      <c r="D62" s="130">
        <f>SUM(D63:D67)</f>
        <v>761</v>
      </c>
      <c r="E62" s="130">
        <f t="shared" ref="E62:K62" si="18">SUM(E63:E67)</f>
        <v>530</v>
      </c>
      <c r="F62" s="130">
        <f t="shared" si="18"/>
        <v>1906</v>
      </c>
      <c r="G62" s="130">
        <f t="shared" si="18"/>
        <v>2232</v>
      </c>
      <c r="H62" s="130">
        <f t="shared" si="18"/>
        <v>1437</v>
      </c>
      <c r="I62" s="130">
        <f t="shared" si="18"/>
        <v>2802</v>
      </c>
      <c r="J62" s="130">
        <f t="shared" si="18"/>
        <v>3143</v>
      </c>
      <c r="K62" s="144">
        <f t="shared" si="18"/>
        <v>12811</v>
      </c>
      <c r="M62" s="125" t="s">
        <v>160</v>
      </c>
      <c r="N62" s="114" t="s">
        <v>167</v>
      </c>
      <c r="O62" s="103"/>
      <c r="P62" s="103"/>
      <c r="Q62" s="103">
        <f>F62/要介護認定者数!F61</f>
        <v>1.1426858513189448</v>
      </c>
      <c r="R62" s="103">
        <f>G62/要介護認定者数!G61</f>
        <v>1.3618059792556436</v>
      </c>
      <c r="S62" s="103">
        <f>H62/要介護認定者数!H61</f>
        <v>1.2528334786399302</v>
      </c>
      <c r="T62" s="103">
        <f>I62/要介護認定者数!I61</f>
        <v>2.7825223435948363</v>
      </c>
      <c r="U62" s="103">
        <f>J62/要介護認定者数!J61</f>
        <v>3.6251441753171858</v>
      </c>
      <c r="V62" s="104">
        <f>K62/要介護認定者数!K61</f>
        <v>1.5920218715049086</v>
      </c>
    </row>
    <row r="63" spans="2:22" ht="19.5" customHeight="1" x14ac:dyDescent="0.15">
      <c r="B63" s="125" t="s">
        <v>162</v>
      </c>
      <c r="C63" s="121" t="s">
        <v>10</v>
      </c>
      <c r="D63" s="96">
        <v>461</v>
      </c>
      <c r="E63" s="96">
        <v>283</v>
      </c>
      <c r="F63" s="96">
        <v>1375</v>
      </c>
      <c r="G63" s="96">
        <v>1197</v>
      </c>
      <c r="H63" s="96">
        <v>583</v>
      </c>
      <c r="I63" s="96">
        <v>1491</v>
      </c>
      <c r="J63" s="96">
        <v>1326</v>
      </c>
      <c r="K63" s="107">
        <f t="shared" si="17"/>
        <v>6716</v>
      </c>
      <c r="M63" s="83" t="s">
        <v>162</v>
      </c>
      <c r="N63" s="113" t="s">
        <v>10</v>
      </c>
      <c r="O63" s="103"/>
      <c r="P63" s="103"/>
      <c r="Q63" s="103">
        <f>F63/要介護認定者数!F62</f>
        <v>2.0707831325301207</v>
      </c>
      <c r="R63" s="103">
        <f>G63/要介護認定者数!G62</f>
        <v>2.180327868852459</v>
      </c>
      <c r="S63" s="103">
        <f>H63/要介護認定者数!H62</f>
        <v>1.550531914893617</v>
      </c>
      <c r="T63" s="103">
        <f>I63/要介護認定者数!I62</f>
        <v>4.3343023255813957</v>
      </c>
      <c r="U63" s="103">
        <f>J63/要介護認定者数!J62</f>
        <v>3.8323699421965318</v>
      </c>
      <c r="V63" s="104">
        <f>K63/要介護認定者数!K62</f>
        <v>2.2673869007427414</v>
      </c>
    </row>
    <row r="64" spans="2:22" ht="19.5" customHeight="1" x14ac:dyDescent="0.15">
      <c r="B64" s="125" t="s">
        <v>162</v>
      </c>
      <c r="C64" s="121" t="s">
        <v>11</v>
      </c>
      <c r="D64" s="96">
        <v>112</v>
      </c>
      <c r="E64" s="96">
        <v>209</v>
      </c>
      <c r="F64" s="96">
        <v>393</v>
      </c>
      <c r="G64" s="96">
        <v>431</v>
      </c>
      <c r="H64" s="96">
        <v>562</v>
      </c>
      <c r="I64" s="96">
        <v>757</v>
      </c>
      <c r="J64" s="96">
        <v>1164</v>
      </c>
      <c r="K64" s="107">
        <f t="shared" si="17"/>
        <v>3628</v>
      </c>
      <c r="M64" s="83" t="s">
        <v>162</v>
      </c>
      <c r="N64" s="113" t="s">
        <v>11</v>
      </c>
      <c r="O64" s="103"/>
      <c r="P64" s="103"/>
      <c r="Q64" s="103">
        <f>F64/要介護認定者数!F63</f>
        <v>0.85995623632385121</v>
      </c>
      <c r="R64" s="103">
        <f>G64/要介護認定者数!G63</f>
        <v>0.96420581655480986</v>
      </c>
      <c r="S64" s="103">
        <f>H64/要介護認定者数!H63</f>
        <v>1.7239263803680982</v>
      </c>
      <c r="T64" s="103">
        <f>I64/要介護認定者数!I63</f>
        <v>2.8674242424242422</v>
      </c>
      <c r="U64" s="103">
        <f>J64/要介護認定者数!J63</f>
        <v>4.7510204081632654</v>
      </c>
      <c r="V64" s="104">
        <f>K64/要介護認定者数!K63</f>
        <v>1.596830985915493</v>
      </c>
    </row>
    <row r="65" spans="2:22" ht="19.5" customHeight="1" x14ac:dyDescent="0.15">
      <c r="B65" s="125" t="s">
        <v>162</v>
      </c>
      <c r="C65" s="121" t="s">
        <v>12</v>
      </c>
      <c r="D65" s="96">
        <v>0</v>
      </c>
      <c r="E65" s="96">
        <v>0</v>
      </c>
      <c r="F65" s="96">
        <v>40</v>
      </c>
      <c r="G65" s="96">
        <v>101</v>
      </c>
      <c r="H65" s="96">
        <v>10</v>
      </c>
      <c r="I65" s="96">
        <v>98</v>
      </c>
      <c r="J65" s="96">
        <v>95</v>
      </c>
      <c r="K65" s="107">
        <f t="shared" si="17"/>
        <v>344</v>
      </c>
      <c r="M65" s="83" t="s">
        <v>162</v>
      </c>
      <c r="N65" s="113" t="s">
        <v>12</v>
      </c>
      <c r="O65" s="103"/>
      <c r="P65" s="103"/>
      <c r="Q65" s="103">
        <f>F65/要介護認定者数!F64</f>
        <v>0.20408163265306123</v>
      </c>
      <c r="R65" s="103">
        <f>G65/要介護認定者数!G64</f>
        <v>0.5401069518716578</v>
      </c>
      <c r="S65" s="103">
        <f>H65/要介護認定者数!H64</f>
        <v>7.4626865671641784E-2</v>
      </c>
      <c r="T65" s="103">
        <f>I65/要介護認定者数!I64</f>
        <v>0.79032258064516125</v>
      </c>
      <c r="U65" s="103">
        <f>J65/要介護認定者数!J64</f>
        <v>0.97938144329896903</v>
      </c>
      <c r="V65" s="104">
        <f>K65/要介護認定者数!K64</f>
        <v>0.37269772481040087</v>
      </c>
    </row>
    <row r="66" spans="2:22" ht="19.5" customHeight="1" x14ac:dyDescent="0.15">
      <c r="B66" s="125" t="s">
        <v>162</v>
      </c>
      <c r="C66" s="121" t="s">
        <v>13</v>
      </c>
      <c r="D66" s="96">
        <v>12</v>
      </c>
      <c r="E66" s="96">
        <v>0</v>
      </c>
      <c r="F66" s="96">
        <v>0</v>
      </c>
      <c r="G66" s="96">
        <v>254</v>
      </c>
      <c r="H66" s="96">
        <v>216</v>
      </c>
      <c r="I66" s="96">
        <v>353</v>
      </c>
      <c r="J66" s="96">
        <v>130</v>
      </c>
      <c r="K66" s="107">
        <f t="shared" si="17"/>
        <v>965</v>
      </c>
      <c r="M66" s="83" t="s">
        <v>162</v>
      </c>
      <c r="N66" s="113" t="s">
        <v>13</v>
      </c>
      <c r="O66" s="103"/>
      <c r="P66" s="103"/>
      <c r="Q66" s="103">
        <f>F66/要介護認定者数!F65</f>
        <v>0</v>
      </c>
      <c r="R66" s="103">
        <f>G66/要介護認定者数!G65</f>
        <v>1.0948275862068966</v>
      </c>
      <c r="S66" s="103">
        <f>H66/要介護認定者数!H65</f>
        <v>1.3584905660377358</v>
      </c>
      <c r="T66" s="103">
        <f>I66/要介護認定者数!I65</f>
        <v>2.846774193548387</v>
      </c>
      <c r="U66" s="103">
        <f>J66/要介護認定者数!J65</f>
        <v>1.3978494623655915</v>
      </c>
      <c r="V66" s="104">
        <f>K66/要介護認定者数!K65</f>
        <v>1.0990888382687927</v>
      </c>
    </row>
    <row r="67" spans="2:22" ht="19.5" customHeight="1" x14ac:dyDescent="0.15">
      <c r="B67" s="125" t="s">
        <v>162</v>
      </c>
      <c r="C67" s="121" t="s">
        <v>14</v>
      </c>
      <c r="D67" s="96">
        <v>176</v>
      </c>
      <c r="E67" s="96">
        <v>38</v>
      </c>
      <c r="F67" s="96">
        <v>98</v>
      </c>
      <c r="G67" s="96">
        <v>249</v>
      </c>
      <c r="H67" s="96">
        <v>66</v>
      </c>
      <c r="I67" s="96">
        <v>103</v>
      </c>
      <c r="J67" s="96">
        <v>428</v>
      </c>
      <c r="K67" s="107">
        <f t="shared" si="17"/>
        <v>1158</v>
      </c>
      <c r="M67" s="83" t="s">
        <v>162</v>
      </c>
      <c r="N67" s="113" t="s">
        <v>14</v>
      </c>
      <c r="O67" s="103"/>
      <c r="P67" s="103"/>
      <c r="Q67" s="103">
        <f>F67/要介護認定者数!F66</f>
        <v>0.47572815533980584</v>
      </c>
      <c r="R67" s="103">
        <f>G67/要介護認定者数!G66</f>
        <v>1.1116071428571428</v>
      </c>
      <c r="S67" s="103">
        <f>H67/要介護認定者数!H66</f>
        <v>0.43421052631578949</v>
      </c>
      <c r="T67" s="103">
        <f>I67/要介護認定者数!I66</f>
        <v>0.68211920529801329</v>
      </c>
      <c r="U67" s="103">
        <f>J67/要介護認定者数!J66</f>
        <v>4.9767441860465116</v>
      </c>
      <c r="V67" s="104">
        <f>K67/要介護認定者数!K66</f>
        <v>1.1442687747035574</v>
      </c>
    </row>
    <row r="68" spans="2:22" ht="19.5" customHeight="1" x14ac:dyDescent="0.15">
      <c r="B68" s="125" t="s">
        <v>160</v>
      </c>
      <c r="C68" s="122" t="s">
        <v>168</v>
      </c>
      <c r="D68" s="130">
        <f>SUM(D69:D72)</f>
        <v>126</v>
      </c>
      <c r="E68" s="130">
        <f t="shared" ref="E68:K68" si="19">SUM(E69:E72)</f>
        <v>557</v>
      </c>
      <c r="F68" s="130">
        <f t="shared" si="19"/>
        <v>734</v>
      </c>
      <c r="G68" s="130">
        <f t="shared" si="19"/>
        <v>1291</v>
      </c>
      <c r="H68" s="130">
        <f t="shared" si="19"/>
        <v>926</v>
      </c>
      <c r="I68" s="130">
        <f t="shared" si="19"/>
        <v>1285</v>
      </c>
      <c r="J68" s="130">
        <f t="shared" si="19"/>
        <v>885</v>
      </c>
      <c r="K68" s="144">
        <f t="shared" si="19"/>
        <v>5804</v>
      </c>
      <c r="M68" s="125" t="s">
        <v>160</v>
      </c>
      <c r="N68" s="114" t="s">
        <v>168</v>
      </c>
      <c r="O68" s="103"/>
      <c r="P68" s="103"/>
      <c r="Q68" s="103">
        <f>F68/要介護認定者数!F67</f>
        <v>0.50446735395189002</v>
      </c>
      <c r="R68" s="103">
        <f>G68/要介護認定者数!G67</f>
        <v>0.86181575433911883</v>
      </c>
      <c r="S68" s="103">
        <f>H68/要介護認定者数!H67</f>
        <v>0.83273381294964033</v>
      </c>
      <c r="T68" s="103">
        <f>I68/要介護認定者数!I67</f>
        <v>1.3399374348279458</v>
      </c>
      <c r="U68" s="103">
        <f>J68/要介護認定者数!J67</f>
        <v>1.2900874635568513</v>
      </c>
      <c r="V68" s="104">
        <f>K68/要介護認定者数!K67</f>
        <v>0.75406002338573475</v>
      </c>
    </row>
    <row r="69" spans="2:22" ht="19.5" customHeight="1" x14ac:dyDescent="0.15">
      <c r="B69" s="125" t="s">
        <v>162</v>
      </c>
      <c r="C69" s="121" t="s">
        <v>15</v>
      </c>
      <c r="D69" s="96">
        <v>20</v>
      </c>
      <c r="E69" s="96">
        <v>159</v>
      </c>
      <c r="F69" s="96">
        <v>255</v>
      </c>
      <c r="G69" s="96">
        <v>376</v>
      </c>
      <c r="H69" s="96">
        <v>247</v>
      </c>
      <c r="I69" s="96">
        <v>168</v>
      </c>
      <c r="J69" s="96">
        <v>288</v>
      </c>
      <c r="K69" s="107">
        <f t="shared" si="17"/>
        <v>1513</v>
      </c>
      <c r="M69" s="83" t="s">
        <v>162</v>
      </c>
      <c r="N69" s="113" t="s">
        <v>15</v>
      </c>
      <c r="O69" s="103"/>
      <c r="P69" s="103"/>
      <c r="Q69" s="103">
        <f>F69/要介護認定者数!F68</f>
        <v>0.42713567839195982</v>
      </c>
      <c r="R69" s="103">
        <f>G69/要介護認定者数!G68</f>
        <v>0.72727272727272729</v>
      </c>
      <c r="S69" s="103">
        <f>H69/要介護認定者数!H68</f>
        <v>0.67486338797814205</v>
      </c>
      <c r="T69" s="103">
        <f>I69/要介護認定者数!I68</f>
        <v>0.47457627118644069</v>
      </c>
      <c r="U69" s="103">
        <f>J69/要介護認定者数!J68</f>
        <v>1.1950207468879668</v>
      </c>
      <c r="V69" s="104">
        <f>K69/要介護認定者数!K68</f>
        <v>0.50771812080536916</v>
      </c>
    </row>
    <row r="70" spans="2:22" ht="19.5" customHeight="1" x14ac:dyDescent="0.15">
      <c r="B70" s="125" t="s">
        <v>162</v>
      </c>
      <c r="C70" s="121" t="s">
        <v>16</v>
      </c>
      <c r="D70" s="96">
        <v>82</v>
      </c>
      <c r="E70" s="96">
        <v>398</v>
      </c>
      <c r="F70" s="96">
        <v>167</v>
      </c>
      <c r="G70" s="96">
        <v>477</v>
      </c>
      <c r="H70" s="96">
        <v>311</v>
      </c>
      <c r="I70" s="96">
        <v>799</v>
      </c>
      <c r="J70" s="96">
        <v>317</v>
      </c>
      <c r="K70" s="107">
        <f t="shared" si="17"/>
        <v>2551</v>
      </c>
      <c r="M70" s="83" t="s">
        <v>162</v>
      </c>
      <c r="N70" s="113" t="s">
        <v>16</v>
      </c>
      <c r="O70" s="103"/>
      <c r="P70" s="103"/>
      <c r="Q70" s="103">
        <f>F70/要介護認定者数!F69</f>
        <v>0.4757834757834758</v>
      </c>
      <c r="R70" s="103">
        <f>G70/要介護認定者数!G69</f>
        <v>1.1954887218045114</v>
      </c>
      <c r="S70" s="103">
        <f>H70/要介護認定者数!H69</f>
        <v>1.0032258064516129</v>
      </c>
      <c r="T70" s="103">
        <f>I70/要介護認定者数!I69</f>
        <v>3.288065843621399</v>
      </c>
      <c r="U70" s="103">
        <f>J70/要介護認定者数!J69</f>
        <v>1.9567901234567902</v>
      </c>
      <c r="V70" s="104">
        <f>K70/要介護認定者数!K69</f>
        <v>1.32381940840685</v>
      </c>
    </row>
    <row r="71" spans="2:22" ht="19.5" customHeight="1" x14ac:dyDescent="0.15">
      <c r="B71" s="125" t="s">
        <v>162</v>
      </c>
      <c r="C71" s="121" t="s">
        <v>17</v>
      </c>
      <c r="D71" s="96">
        <v>24</v>
      </c>
      <c r="E71" s="96">
        <v>0</v>
      </c>
      <c r="F71" s="96">
        <v>312</v>
      </c>
      <c r="G71" s="96">
        <v>438</v>
      </c>
      <c r="H71" s="96">
        <v>368</v>
      </c>
      <c r="I71" s="96">
        <v>318</v>
      </c>
      <c r="J71" s="96">
        <v>280</v>
      </c>
      <c r="K71" s="107">
        <f t="shared" si="17"/>
        <v>1740</v>
      </c>
      <c r="M71" s="83" t="s">
        <v>162</v>
      </c>
      <c r="N71" s="113" t="s">
        <v>17</v>
      </c>
      <c r="O71" s="103"/>
      <c r="P71" s="103"/>
      <c r="Q71" s="103">
        <f>F71/要介護認定者数!F70</f>
        <v>0.91228070175438591</v>
      </c>
      <c r="R71" s="103">
        <f>G71/要介護認定者数!G70</f>
        <v>1.1202046035805626</v>
      </c>
      <c r="S71" s="103">
        <f>H71/要介護認定者数!H70</f>
        <v>1.2646048109965635</v>
      </c>
      <c r="T71" s="103">
        <f>I71/要介護認定者数!I70</f>
        <v>1.3766233766233766</v>
      </c>
      <c r="U71" s="103">
        <f>J71/要介護認定者数!J70</f>
        <v>1.6766467065868262</v>
      </c>
      <c r="V71" s="104">
        <f>K71/要介護認定者数!K70</f>
        <v>0.91290661070304302</v>
      </c>
    </row>
    <row r="72" spans="2:22" ht="19.5" customHeight="1" x14ac:dyDescent="0.15">
      <c r="B72" s="125" t="s">
        <v>162</v>
      </c>
      <c r="C72" s="121" t="s">
        <v>18</v>
      </c>
      <c r="D72" s="96">
        <v>0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107">
        <f t="shared" si="17"/>
        <v>0</v>
      </c>
      <c r="M72" s="83" t="s">
        <v>162</v>
      </c>
      <c r="N72" s="113" t="s">
        <v>18</v>
      </c>
      <c r="O72" s="103"/>
      <c r="P72" s="103"/>
      <c r="Q72" s="103">
        <f>F72/要介護認定者数!F71</f>
        <v>0</v>
      </c>
      <c r="R72" s="103">
        <f>G72/要介護認定者数!G71</f>
        <v>0</v>
      </c>
      <c r="S72" s="103">
        <f>H72/要介護認定者数!H71</f>
        <v>0</v>
      </c>
      <c r="T72" s="103">
        <f>I72/要介護認定者数!I71</f>
        <v>0</v>
      </c>
      <c r="U72" s="103">
        <f>J72/要介護認定者数!J71</f>
        <v>0</v>
      </c>
      <c r="V72" s="104">
        <f>K72/要介護認定者数!K71</f>
        <v>0</v>
      </c>
    </row>
    <row r="73" spans="2:22" ht="19.5" customHeight="1" x14ac:dyDescent="0.15">
      <c r="B73" s="125" t="s">
        <v>160</v>
      </c>
      <c r="C73" s="122" t="s">
        <v>169</v>
      </c>
      <c r="D73" s="130">
        <f>SUM(D74:D77)</f>
        <v>408</v>
      </c>
      <c r="E73" s="130">
        <f t="shared" ref="E73:K73" si="20">SUM(E74:E77)</f>
        <v>788</v>
      </c>
      <c r="F73" s="130">
        <f t="shared" si="20"/>
        <v>1485</v>
      </c>
      <c r="G73" s="130">
        <f t="shared" si="20"/>
        <v>1960</v>
      </c>
      <c r="H73" s="130">
        <f t="shared" si="20"/>
        <v>1575</v>
      </c>
      <c r="I73" s="130">
        <f t="shared" si="20"/>
        <v>1966</v>
      </c>
      <c r="J73" s="130">
        <f t="shared" si="20"/>
        <v>1942</v>
      </c>
      <c r="K73" s="144">
        <f t="shared" si="20"/>
        <v>10124</v>
      </c>
      <c r="M73" s="125" t="s">
        <v>160</v>
      </c>
      <c r="N73" s="114" t="s">
        <v>169</v>
      </c>
      <c r="O73" s="103"/>
      <c r="P73" s="103"/>
      <c r="Q73" s="103">
        <f>F73/要介護認定者数!F72</f>
        <v>2.2534142640364188</v>
      </c>
      <c r="R73" s="103">
        <f>G73/要介護認定者数!G72</f>
        <v>2.8160919540229883</v>
      </c>
      <c r="S73" s="103">
        <f>H73/要介護認定者数!H72</f>
        <v>2.9384328358208953</v>
      </c>
      <c r="T73" s="103">
        <f>I73/要介護認定者数!I72</f>
        <v>4.4479638009049776</v>
      </c>
      <c r="U73" s="103">
        <f>J73/要介護認定者数!J72</f>
        <v>5.6453488372093021</v>
      </c>
      <c r="V73" s="104">
        <f>K73/要介護認定者数!K72</f>
        <v>3.0275119617224879</v>
      </c>
    </row>
    <row r="74" spans="2:22" ht="19.5" customHeight="1" x14ac:dyDescent="0.15">
      <c r="B74" s="125" t="s">
        <v>162</v>
      </c>
      <c r="C74" s="121" t="s">
        <v>19</v>
      </c>
      <c r="D74" s="96">
        <v>40</v>
      </c>
      <c r="E74" s="96">
        <v>488</v>
      </c>
      <c r="F74" s="96">
        <v>188</v>
      </c>
      <c r="G74" s="96">
        <v>926</v>
      </c>
      <c r="H74" s="96">
        <v>1221</v>
      </c>
      <c r="I74" s="96">
        <v>978</v>
      </c>
      <c r="J74" s="96">
        <v>912</v>
      </c>
      <c r="K74" s="107">
        <f t="shared" si="17"/>
        <v>4753</v>
      </c>
      <c r="M74" s="83" t="s">
        <v>162</v>
      </c>
      <c r="N74" s="113" t="s">
        <v>19</v>
      </c>
      <c r="O74" s="103"/>
      <c r="P74" s="103"/>
      <c r="Q74" s="103">
        <f>F74/要介護認定者数!F73</f>
        <v>0.92156862745098034</v>
      </c>
      <c r="R74" s="103">
        <f>G74/要介護認定者数!G73</f>
        <v>4.1155555555555559</v>
      </c>
      <c r="S74" s="103">
        <f>H74/要介護認定者数!H73</f>
        <v>6.014778325123153</v>
      </c>
      <c r="T74" s="103">
        <f>I74/要介護認定者数!I73</f>
        <v>5.8214285714285712</v>
      </c>
      <c r="U74" s="103">
        <f>J74/要介護認定者数!J73</f>
        <v>8.2162162162162158</v>
      </c>
      <c r="V74" s="104">
        <f>K74/要介護認定者数!K73</f>
        <v>4.1987632508833919</v>
      </c>
    </row>
    <row r="75" spans="2:22" ht="19.5" customHeight="1" x14ac:dyDescent="0.15">
      <c r="B75" s="125" t="s">
        <v>162</v>
      </c>
      <c r="C75" s="121" t="s">
        <v>20</v>
      </c>
      <c r="D75" s="96">
        <v>178</v>
      </c>
      <c r="E75" s="96">
        <v>76</v>
      </c>
      <c r="F75" s="96">
        <v>574</v>
      </c>
      <c r="G75" s="96">
        <v>218</v>
      </c>
      <c r="H75" s="96">
        <v>118</v>
      </c>
      <c r="I75" s="96">
        <v>358</v>
      </c>
      <c r="J75" s="96">
        <v>154</v>
      </c>
      <c r="K75" s="107">
        <f t="shared" si="17"/>
        <v>1676</v>
      </c>
      <c r="M75" s="83" t="s">
        <v>162</v>
      </c>
      <c r="N75" s="113" t="s">
        <v>20</v>
      </c>
      <c r="O75" s="103"/>
      <c r="P75" s="103"/>
      <c r="Q75" s="103">
        <f>F75/要介護認定者数!F74</f>
        <v>5.4150943396226419</v>
      </c>
      <c r="R75" s="103">
        <f>G75/要介護認定者数!G74</f>
        <v>1.7580645161290323</v>
      </c>
      <c r="S75" s="103">
        <f>H75/要介護認定者数!H74</f>
        <v>1.3111111111111111</v>
      </c>
      <c r="T75" s="103">
        <f>I75/要介護認定者数!I74</f>
        <v>4.4197530864197532</v>
      </c>
      <c r="U75" s="103">
        <f>J75/要介護認定者数!J74</f>
        <v>3.1428571428571428</v>
      </c>
      <c r="V75" s="104">
        <f>K75/要介護認定者数!K74</f>
        <v>3.0752293577981651</v>
      </c>
    </row>
    <row r="76" spans="2:22" ht="19.5" customHeight="1" x14ac:dyDescent="0.15">
      <c r="B76" s="125" t="s">
        <v>162</v>
      </c>
      <c r="C76" s="121" t="s">
        <v>114</v>
      </c>
      <c r="D76" s="96">
        <v>106</v>
      </c>
      <c r="E76" s="96">
        <v>122</v>
      </c>
      <c r="F76" s="96">
        <v>427</v>
      </c>
      <c r="G76" s="96">
        <v>816</v>
      </c>
      <c r="H76" s="96">
        <v>68</v>
      </c>
      <c r="I76" s="96">
        <v>360</v>
      </c>
      <c r="J76" s="96">
        <v>600</v>
      </c>
      <c r="K76" s="107">
        <f t="shared" si="17"/>
        <v>2499</v>
      </c>
      <c r="M76" s="83" t="s">
        <v>162</v>
      </c>
      <c r="N76" s="113" t="s">
        <v>114</v>
      </c>
      <c r="O76" s="103"/>
      <c r="P76" s="103"/>
      <c r="Q76" s="103">
        <f>F76/要介護認定者数!F75</f>
        <v>1.4775086505190311</v>
      </c>
      <c r="R76" s="103">
        <f>G76/要介護認定者数!G75</f>
        <v>2.7849829351535837</v>
      </c>
      <c r="S76" s="103">
        <f>H76/要介護認定者数!H75</f>
        <v>0.36363636363636365</v>
      </c>
      <c r="T76" s="103">
        <f>I76/要介護認定者数!I75</f>
        <v>2.2929936305732483</v>
      </c>
      <c r="U76" s="103">
        <f>J76/要介護認定者数!J75</f>
        <v>4.0816326530612246</v>
      </c>
      <c r="V76" s="104">
        <f>K76/要介護認定者数!K75</f>
        <v>1.8442804428044282</v>
      </c>
    </row>
    <row r="77" spans="2:22" ht="19.5" customHeight="1" x14ac:dyDescent="0.15">
      <c r="B77" s="125" t="s">
        <v>162</v>
      </c>
      <c r="C77" s="121" t="s">
        <v>22</v>
      </c>
      <c r="D77" s="96">
        <v>84</v>
      </c>
      <c r="E77" s="96">
        <v>102</v>
      </c>
      <c r="F77" s="96">
        <v>296</v>
      </c>
      <c r="G77" s="96">
        <v>0</v>
      </c>
      <c r="H77" s="96">
        <v>168</v>
      </c>
      <c r="I77" s="96">
        <v>270</v>
      </c>
      <c r="J77" s="96">
        <v>276</v>
      </c>
      <c r="K77" s="107">
        <f t="shared" si="17"/>
        <v>1196</v>
      </c>
      <c r="M77" s="83" t="s">
        <v>162</v>
      </c>
      <c r="N77" s="113" t="s">
        <v>22</v>
      </c>
      <c r="O77" s="103"/>
      <c r="P77" s="103"/>
      <c r="Q77" s="103">
        <f>F77/要介護認定者数!F76</f>
        <v>4.9333333333333336</v>
      </c>
      <c r="R77" s="103">
        <f>G77/要介護認定者数!G76</f>
        <v>0</v>
      </c>
      <c r="S77" s="103">
        <f>H77/要介護認定者数!H76</f>
        <v>3</v>
      </c>
      <c r="T77" s="103">
        <f>I77/要介護認定者数!I76</f>
        <v>7.5</v>
      </c>
      <c r="U77" s="103">
        <f>J77/要介護認定者数!J76</f>
        <v>7.4594594594594597</v>
      </c>
      <c r="V77" s="104">
        <f>K77/要介護認定者数!K76</f>
        <v>3.8333333333333335</v>
      </c>
    </row>
    <row r="78" spans="2:22" ht="19.5" customHeight="1" x14ac:dyDescent="0.15">
      <c r="B78" s="125" t="s">
        <v>160</v>
      </c>
      <c r="C78" s="122" t="s">
        <v>170</v>
      </c>
      <c r="D78" s="130">
        <f>SUM(D79:D83)</f>
        <v>308</v>
      </c>
      <c r="E78" s="130">
        <f t="shared" ref="E78:K78" si="21">SUM(E79:E83)</f>
        <v>602</v>
      </c>
      <c r="F78" s="130">
        <f t="shared" si="21"/>
        <v>1610</v>
      </c>
      <c r="G78" s="130">
        <f t="shared" si="21"/>
        <v>1257</v>
      </c>
      <c r="H78" s="130">
        <f t="shared" si="21"/>
        <v>1978</v>
      </c>
      <c r="I78" s="130">
        <f t="shared" si="21"/>
        <v>1937</v>
      </c>
      <c r="J78" s="130">
        <f t="shared" si="21"/>
        <v>2060</v>
      </c>
      <c r="K78" s="144">
        <f t="shared" si="21"/>
        <v>9752</v>
      </c>
      <c r="M78" s="125" t="s">
        <v>160</v>
      </c>
      <c r="N78" s="114" t="s">
        <v>170</v>
      </c>
      <c r="O78" s="103"/>
      <c r="P78" s="103"/>
      <c r="Q78" s="103">
        <f>F78/要介護認定者数!F77</f>
        <v>0.57830459770114939</v>
      </c>
      <c r="R78" s="103">
        <f>G78/要介護認定者数!G77</f>
        <v>0.62475149105367789</v>
      </c>
      <c r="S78" s="103">
        <f>H78/要介護認定者数!H77</f>
        <v>1.2083078802687843</v>
      </c>
      <c r="T78" s="103">
        <f>I78/要介護認定者数!I77</f>
        <v>1.1190063547082612</v>
      </c>
      <c r="U78" s="103">
        <f>J78/要介護認定者数!J77</f>
        <v>1.6586151368760065</v>
      </c>
      <c r="V78" s="104">
        <f>K78/要介護認定者数!K77</f>
        <v>0.821013638659707</v>
      </c>
    </row>
    <row r="79" spans="2:22" ht="19.5" customHeight="1" x14ac:dyDescent="0.15">
      <c r="B79" s="125" t="s">
        <v>162</v>
      </c>
      <c r="C79" s="121" t="s">
        <v>23</v>
      </c>
      <c r="D79" s="96">
        <v>262</v>
      </c>
      <c r="E79" s="96">
        <v>410</v>
      </c>
      <c r="F79" s="96">
        <v>1395</v>
      </c>
      <c r="G79" s="96">
        <v>683</v>
      </c>
      <c r="H79" s="96">
        <v>1518</v>
      </c>
      <c r="I79" s="96">
        <v>1485</v>
      </c>
      <c r="J79" s="96">
        <v>1697</v>
      </c>
      <c r="K79" s="107">
        <f t="shared" si="17"/>
        <v>7450</v>
      </c>
      <c r="M79" s="83" t="s">
        <v>162</v>
      </c>
      <c r="N79" s="113" t="s">
        <v>23</v>
      </c>
      <c r="O79" s="103"/>
      <c r="P79" s="103"/>
      <c r="Q79" s="103">
        <f>F79/要介護認定者数!F78</f>
        <v>0.71833161688980429</v>
      </c>
      <c r="R79" s="103">
        <f>G79/要介護認定者数!G78</f>
        <v>0.59494773519163768</v>
      </c>
      <c r="S79" s="103">
        <f>H79/要介護認定者数!H78</f>
        <v>1.6270096463022508</v>
      </c>
      <c r="T79" s="103">
        <f>I79/要介護認定者数!I78</f>
        <v>1.4142857142857144</v>
      </c>
      <c r="U79" s="103">
        <f>J79/要介護認定者数!J78</f>
        <v>2.2778523489932887</v>
      </c>
      <c r="V79" s="104">
        <f>K79/要介護認定者数!K78</f>
        <v>0.99785695151352805</v>
      </c>
    </row>
    <row r="80" spans="2:22" ht="19.5" customHeight="1" x14ac:dyDescent="0.15">
      <c r="B80" s="125" t="s">
        <v>162</v>
      </c>
      <c r="C80" s="121" t="s">
        <v>24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47</v>
      </c>
      <c r="J80" s="96">
        <v>0</v>
      </c>
      <c r="K80" s="107">
        <f t="shared" si="17"/>
        <v>47</v>
      </c>
      <c r="M80" s="83" t="s">
        <v>162</v>
      </c>
      <c r="N80" s="113" t="s">
        <v>24</v>
      </c>
      <c r="O80" s="103"/>
      <c r="P80" s="103"/>
      <c r="Q80" s="103">
        <f>F80/要介護認定者数!F79</f>
        <v>0</v>
      </c>
      <c r="R80" s="103">
        <f>G80/要介護認定者数!G79</f>
        <v>0</v>
      </c>
      <c r="S80" s="103">
        <f>H80/要介護認定者数!H79</f>
        <v>0</v>
      </c>
      <c r="T80" s="103">
        <f>I80/要介護認定者数!I79</f>
        <v>0.77049180327868849</v>
      </c>
      <c r="U80" s="103">
        <f>J80/要介護認定者数!J79</f>
        <v>0</v>
      </c>
      <c r="V80" s="104">
        <f>K80/要介護認定者数!K79</f>
        <v>0.11032863849765258</v>
      </c>
    </row>
    <row r="81" spans="2:24" ht="19.5" customHeight="1" x14ac:dyDescent="0.15">
      <c r="B81" s="125" t="s">
        <v>162</v>
      </c>
      <c r="C81" s="121" t="s">
        <v>25</v>
      </c>
      <c r="D81" s="96">
        <v>0</v>
      </c>
      <c r="E81" s="96">
        <v>0</v>
      </c>
      <c r="F81" s="96">
        <v>0</v>
      </c>
      <c r="G81" s="96">
        <v>124</v>
      </c>
      <c r="H81" s="96">
        <v>278</v>
      </c>
      <c r="I81" s="96">
        <v>10</v>
      </c>
      <c r="J81" s="96">
        <v>73</v>
      </c>
      <c r="K81" s="107">
        <f t="shared" si="17"/>
        <v>485</v>
      </c>
      <c r="M81" s="83" t="s">
        <v>162</v>
      </c>
      <c r="N81" s="113" t="s">
        <v>25</v>
      </c>
      <c r="O81" s="103"/>
      <c r="P81" s="103"/>
      <c r="Q81" s="103">
        <f>F81/要介護認定者数!F80</f>
        <v>0</v>
      </c>
      <c r="R81" s="103">
        <f>G81/要介護認定者数!G80</f>
        <v>0.29176470588235293</v>
      </c>
      <c r="S81" s="103">
        <f>H81/要介護認定者数!H80</f>
        <v>0.84756097560975607</v>
      </c>
      <c r="T81" s="103">
        <f>I81/要介護認定者数!I80</f>
        <v>0.04</v>
      </c>
      <c r="U81" s="103">
        <f>J81/要介護認定者数!J80</f>
        <v>0.38020833333333331</v>
      </c>
      <c r="V81" s="104">
        <f>K81/要介護認定者数!K80</f>
        <v>0.30012376237623761</v>
      </c>
    </row>
    <row r="82" spans="2:24" ht="19.5" customHeight="1" x14ac:dyDescent="0.15">
      <c r="B82" s="125" t="s">
        <v>162</v>
      </c>
      <c r="C82" s="121" t="s">
        <v>26</v>
      </c>
      <c r="D82" s="96">
        <v>0</v>
      </c>
      <c r="E82" s="96">
        <v>58</v>
      </c>
      <c r="F82" s="96">
        <v>175</v>
      </c>
      <c r="G82" s="96">
        <v>297</v>
      </c>
      <c r="H82" s="96">
        <v>48</v>
      </c>
      <c r="I82" s="96">
        <v>243</v>
      </c>
      <c r="J82" s="96">
        <v>0</v>
      </c>
      <c r="K82" s="107">
        <f t="shared" si="17"/>
        <v>821</v>
      </c>
      <c r="M82" s="83" t="s">
        <v>162</v>
      </c>
      <c r="N82" s="113" t="s">
        <v>26</v>
      </c>
      <c r="O82" s="103"/>
      <c r="P82" s="103"/>
      <c r="Q82" s="103">
        <f>F82/要介護認定者数!F81</f>
        <v>0.95108695652173914</v>
      </c>
      <c r="R82" s="103">
        <f>G82/要介護認定者数!G81</f>
        <v>1.6971428571428571</v>
      </c>
      <c r="S82" s="103">
        <f>H82/要介護認定者数!H81</f>
        <v>0.33333333333333331</v>
      </c>
      <c r="T82" s="103">
        <f>I82/要介護認定者数!I81</f>
        <v>1.6758620689655173</v>
      </c>
      <c r="U82" s="103">
        <f>J82/要介護認定者数!J81</f>
        <v>0</v>
      </c>
      <c r="V82" s="104">
        <f>K82/要介護認定者数!K81</f>
        <v>0.86330178759200837</v>
      </c>
    </row>
    <row r="83" spans="2:24" ht="19.5" customHeight="1" x14ac:dyDescent="0.15">
      <c r="B83" s="125" t="s">
        <v>162</v>
      </c>
      <c r="C83" s="121" t="s">
        <v>27</v>
      </c>
      <c r="D83" s="96">
        <v>46</v>
      </c>
      <c r="E83" s="96">
        <v>134</v>
      </c>
      <c r="F83" s="96">
        <v>40</v>
      </c>
      <c r="G83" s="96">
        <v>153</v>
      </c>
      <c r="H83" s="96">
        <v>134</v>
      </c>
      <c r="I83" s="96">
        <v>152</v>
      </c>
      <c r="J83" s="96">
        <v>290</v>
      </c>
      <c r="K83" s="107">
        <f t="shared" si="17"/>
        <v>949</v>
      </c>
      <c r="M83" s="83" t="s">
        <v>162</v>
      </c>
      <c r="N83" s="113" t="s">
        <v>27</v>
      </c>
      <c r="O83" s="103"/>
      <c r="P83" s="103"/>
      <c r="Q83" s="103">
        <f>F83/要介護認定者数!F82</f>
        <v>0.13745704467353953</v>
      </c>
      <c r="R83" s="103">
        <f>G83/要介護認定者数!G82</f>
        <v>0.91616766467065869</v>
      </c>
      <c r="S83" s="103">
        <f>H83/要介護認定者数!H82</f>
        <v>0.86451612903225805</v>
      </c>
      <c r="T83" s="103">
        <f>I83/要介護認定者数!I82</f>
        <v>0.67555555555555558</v>
      </c>
      <c r="U83" s="103">
        <f>J83/要介護認定者数!J82</f>
        <v>2.0138888888888888</v>
      </c>
      <c r="V83" s="104">
        <f>K83/要介護認定者数!K82</f>
        <v>0.66878083157152923</v>
      </c>
    </row>
    <row r="84" spans="2:24" ht="19.5" customHeight="1" x14ac:dyDescent="0.15">
      <c r="B84" s="125" t="s">
        <v>160</v>
      </c>
      <c r="C84" s="122" t="s">
        <v>171</v>
      </c>
      <c r="D84" s="130">
        <f>SUM(D85)</f>
        <v>411</v>
      </c>
      <c r="E84" s="130">
        <f t="shared" ref="E84:K84" si="22">SUM(E85)</f>
        <v>1058</v>
      </c>
      <c r="F84" s="130">
        <f t="shared" si="22"/>
        <v>763</v>
      </c>
      <c r="G84" s="130">
        <f t="shared" si="22"/>
        <v>1643</v>
      </c>
      <c r="H84" s="130">
        <f t="shared" si="22"/>
        <v>792</v>
      </c>
      <c r="I84" s="130">
        <f t="shared" si="22"/>
        <v>1074</v>
      </c>
      <c r="J84" s="130">
        <f t="shared" si="22"/>
        <v>1785</v>
      </c>
      <c r="K84" s="144">
        <f t="shared" si="22"/>
        <v>7526</v>
      </c>
      <c r="M84" s="125" t="s">
        <v>160</v>
      </c>
      <c r="N84" s="114" t="s">
        <v>171</v>
      </c>
      <c r="O84" s="103"/>
      <c r="P84" s="103"/>
      <c r="Q84" s="103">
        <f>F84/要介護認定者数!F83</f>
        <v>0.62798353909465021</v>
      </c>
      <c r="R84" s="103">
        <f>G84/要介護認定者数!G83</f>
        <v>1.6348258706467662</v>
      </c>
      <c r="S84" s="103">
        <f>H84/要介護認定者数!H83</f>
        <v>1.0849315068493151</v>
      </c>
      <c r="T84" s="103">
        <f>I84/要介護認定者数!I83</f>
        <v>1.2986698911729142</v>
      </c>
      <c r="U84" s="103">
        <f>J84/要介護認定者数!J83</f>
        <v>2.9849498327759196</v>
      </c>
      <c r="V84" s="104">
        <f>K84/要介護認定者数!K83</f>
        <v>1.3175770308123249</v>
      </c>
    </row>
    <row r="85" spans="2:24" ht="19.5" customHeight="1" x14ac:dyDescent="0.15">
      <c r="B85" s="125" t="s">
        <v>162</v>
      </c>
      <c r="C85" s="121" t="s">
        <v>28</v>
      </c>
      <c r="D85" s="96">
        <v>411</v>
      </c>
      <c r="E85" s="96">
        <v>1058</v>
      </c>
      <c r="F85" s="96">
        <v>763</v>
      </c>
      <c r="G85" s="96">
        <v>1643</v>
      </c>
      <c r="H85" s="96">
        <v>792</v>
      </c>
      <c r="I85" s="96">
        <v>1074</v>
      </c>
      <c r="J85" s="96">
        <v>1785</v>
      </c>
      <c r="K85" s="107">
        <f t="shared" si="17"/>
        <v>7526</v>
      </c>
      <c r="M85" s="83" t="s">
        <v>162</v>
      </c>
      <c r="N85" s="113" t="s">
        <v>28</v>
      </c>
      <c r="O85" s="103"/>
      <c r="P85" s="103"/>
      <c r="Q85" s="103">
        <f>F85/要介護認定者数!F84</f>
        <v>0.62798353909465021</v>
      </c>
      <c r="R85" s="103">
        <f>G85/要介護認定者数!G84</f>
        <v>1.6348258706467662</v>
      </c>
      <c r="S85" s="103">
        <f>H85/要介護認定者数!H84</f>
        <v>1.0849315068493151</v>
      </c>
      <c r="T85" s="103">
        <f>I85/要介護認定者数!I84</f>
        <v>1.2986698911729142</v>
      </c>
      <c r="U85" s="103">
        <f>J85/要介護認定者数!J84</f>
        <v>2.9849498327759196</v>
      </c>
      <c r="V85" s="104">
        <f>K85/要介護認定者数!K84</f>
        <v>1.3175770308123249</v>
      </c>
    </row>
    <row r="86" spans="2:24" ht="19.5" customHeight="1" x14ac:dyDescent="0.15">
      <c r="B86" s="125" t="s">
        <v>160</v>
      </c>
      <c r="C86" s="122" t="s">
        <v>172</v>
      </c>
      <c r="D86" s="130">
        <f>SUM(D87:D89)</f>
        <v>1635</v>
      </c>
      <c r="E86" s="130">
        <f t="shared" ref="E86:K86" si="23">SUM(E87:E89)</f>
        <v>8529</v>
      </c>
      <c r="F86" s="130">
        <f t="shared" si="23"/>
        <v>3747</v>
      </c>
      <c r="G86" s="130">
        <f t="shared" si="23"/>
        <v>8636</v>
      </c>
      <c r="H86" s="130">
        <f t="shared" si="23"/>
        <v>5537</v>
      </c>
      <c r="I86" s="130">
        <f t="shared" si="23"/>
        <v>5641</v>
      </c>
      <c r="J86" s="130">
        <f t="shared" si="23"/>
        <v>2736</v>
      </c>
      <c r="K86" s="144">
        <f t="shared" si="23"/>
        <v>36461</v>
      </c>
      <c r="M86" s="125" t="s">
        <v>160</v>
      </c>
      <c r="N86" s="114" t="s">
        <v>172</v>
      </c>
      <c r="O86" s="103"/>
      <c r="P86" s="103"/>
      <c r="Q86" s="103">
        <f>F86/要介護認定者数!F85</f>
        <v>1.8512845849802371</v>
      </c>
      <c r="R86" s="103">
        <f>G86/要介護認定者数!G85</f>
        <v>4.9919075144508671</v>
      </c>
      <c r="S86" s="103">
        <f>H86/要介護認定者数!H85</f>
        <v>4.0683321087435713</v>
      </c>
      <c r="T86" s="103">
        <f>I86/要介護認定者数!I85</f>
        <v>3.793544048419637</v>
      </c>
      <c r="U86" s="103">
        <f>J86/要介護認定者数!J85</f>
        <v>3.0985277463193657</v>
      </c>
      <c r="V86" s="104">
        <f>K86/要介護認定者数!K85</f>
        <v>3.1337344220025782</v>
      </c>
    </row>
    <row r="87" spans="2:24" ht="19.5" customHeight="1" x14ac:dyDescent="0.15">
      <c r="B87" s="125" t="s">
        <v>162</v>
      </c>
      <c r="C87" s="121" t="s">
        <v>29</v>
      </c>
      <c r="D87" s="96">
        <v>1221</v>
      </c>
      <c r="E87" s="96">
        <v>5319</v>
      </c>
      <c r="F87" s="96">
        <v>2112</v>
      </c>
      <c r="G87" s="96">
        <v>5156</v>
      </c>
      <c r="H87" s="96">
        <v>3832</v>
      </c>
      <c r="I87" s="96">
        <v>3697</v>
      </c>
      <c r="J87" s="96">
        <v>1765</v>
      </c>
      <c r="K87" s="107">
        <f t="shared" si="17"/>
        <v>23102</v>
      </c>
      <c r="M87" s="83" t="s">
        <v>162</v>
      </c>
      <c r="N87" s="113" t="s">
        <v>29</v>
      </c>
      <c r="O87" s="103"/>
      <c r="P87" s="103"/>
      <c r="Q87" s="103">
        <f>F87/要介護認定者数!F86</f>
        <v>1.3803921568627451</v>
      </c>
      <c r="R87" s="103">
        <f>G87/要介護認定者数!G86</f>
        <v>3.7690058479532165</v>
      </c>
      <c r="S87" s="103">
        <f>H87/要介護認定者数!H86</f>
        <v>3.5481481481481483</v>
      </c>
      <c r="T87" s="103">
        <f>I87/要介護認定者数!I86</f>
        <v>3.1788478073946691</v>
      </c>
      <c r="U87" s="103">
        <f>J87/要介護認定者数!J86</f>
        <v>2.6225854383358098</v>
      </c>
      <c r="V87" s="104">
        <f>K87/要介護認定者数!K86</f>
        <v>2.557228248837724</v>
      </c>
    </row>
    <row r="88" spans="2:24" ht="19.5" customHeight="1" x14ac:dyDescent="0.15">
      <c r="B88" s="125" t="s">
        <v>162</v>
      </c>
      <c r="C88" s="121" t="s">
        <v>30</v>
      </c>
      <c r="D88" s="96">
        <v>221</v>
      </c>
      <c r="E88" s="96">
        <v>1772</v>
      </c>
      <c r="F88" s="96">
        <v>819</v>
      </c>
      <c r="G88" s="96">
        <v>1470</v>
      </c>
      <c r="H88" s="96">
        <v>1348</v>
      </c>
      <c r="I88" s="96">
        <v>1239</v>
      </c>
      <c r="J88" s="96">
        <v>930</v>
      </c>
      <c r="K88" s="107">
        <f t="shared" si="17"/>
        <v>7799</v>
      </c>
      <c r="M88" s="83" t="s">
        <v>162</v>
      </c>
      <c r="N88" s="113" t="s">
        <v>30</v>
      </c>
      <c r="O88" s="103"/>
      <c r="P88" s="103"/>
      <c r="Q88" s="103">
        <f>F88/要介護認定者数!F87</f>
        <v>2.1272727272727274</v>
      </c>
      <c r="R88" s="103">
        <f>G88/要介護認定者数!G87</f>
        <v>5.3454545454545457</v>
      </c>
      <c r="S88" s="103">
        <f>H88/要介護認定者数!H87</f>
        <v>6.0995475113122168</v>
      </c>
      <c r="T88" s="103">
        <f>I88/要介護認定者数!I87</f>
        <v>4.729007633587786</v>
      </c>
      <c r="U88" s="103">
        <f>J88/要介護認定者数!J87</f>
        <v>5.5357142857142856</v>
      </c>
      <c r="V88" s="104">
        <f>K88/要介護認定者数!K87</f>
        <v>3.7621804148576943</v>
      </c>
    </row>
    <row r="89" spans="2:24" ht="19.5" customHeight="1" x14ac:dyDescent="0.15">
      <c r="B89" s="125" t="s">
        <v>162</v>
      </c>
      <c r="C89" s="121" t="s">
        <v>31</v>
      </c>
      <c r="D89" s="96">
        <v>193</v>
      </c>
      <c r="E89" s="96">
        <v>1438</v>
      </c>
      <c r="F89" s="96">
        <v>816</v>
      </c>
      <c r="G89" s="96">
        <v>2010</v>
      </c>
      <c r="H89" s="96">
        <v>357</v>
      </c>
      <c r="I89" s="96">
        <v>705</v>
      </c>
      <c r="J89" s="96">
        <v>41</v>
      </c>
      <c r="K89" s="107">
        <f t="shared" si="17"/>
        <v>5560</v>
      </c>
      <c r="M89" s="83" t="s">
        <v>162</v>
      </c>
      <c r="N89" s="113" t="s">
        <v>31</v>
      </c>
      <c r="O89" s="103"/>
      <c r="P89" s="103"/>
      <c r="Q89" s="103">
        <f>F89/要介護認定者数!F88</f>
        <v>7.4862385321100922</v>
      </c>
      <c r="R89" s="103">
        <f>G89/要介護認定者数!G88</f>
        <v>23.103448275862068</v>
      </c>
      <c r="S89" s="103">
        <f>H89/要介護認定者数!H88</f>
        <v>5.95</v>
      </c>
      <c r="T89" s="103">
        <f>I89/要介護認定者数!I88</f>
        <v>11.370967741935484</v>
      </c>
      <c r="U89" s="103">
        <f>J89/要介護認定者数!J88</f>
        <v>0.97619047619047616</v>
      </c>
      <c r="V89" s="104">
        <f>K89/要介護認定者数!K88</f>
        <v>10.530303030303031</v>
      </c>
    </row>
    <row r="90" spans="2:24" ht="19.5" customHeight="1" x14ac:dyDescent="0.15">
      <c r="B90" s="125" t="s">
        <v>160</v>
      </c>
      <c r="C90" s="122" t="s">
        <v>173</v>
      </c>
      <c r="D90" s="130">
        <f>SUM(D91)</f>
        <v>0</v>
      </c>
      <c r="E90" s="130">
        <f t="shared" ref="E90:K90" si="24">SUM(E91)</f>
        <v>16</v>
      </c>
      <c r="F90" s="130">
        <f t="shared" si="24"/>
        <v>261</v>
      </c>
      <c r="G90" s="130">
        <f t="shared" si="24"/>
        <v>81</v>
      </c>
      <c r="H90" s="130">
        <f t="shared" si="24"/>
        <v>300</v>
      </c>
      <c r="I90" s="130">
        <f t="shared" si="24"/>
        <v>347</v>
      </c>
      <c r="J90" s="130">
        <f t="shared" si="24"/>
        <v>54</v>
      </c>
      <c r="K90" s="144">
        <f t="shared" si="24"/>
        <v>1059</v>
      </c>
      <c r="M90" s="125" t="s">
        <v>160</v>
      </c>
      <c r="N90" s="114" t="s">
        <v>173</v>
      </c>
      <c r="O90" s="103"/>
      <c r="P90" s="103"/>
      <c r="Q90" s="103">
        <f>F90/要介護認定者数!F89</f>
        <v>0.27301255230125521</v>
      </c>
      <c r="R90" s="103">
        <f>G90/要介護認定者数!G89</f>
        <v>6.8412162162162157E-2</v>
      </c>
      <c r="S90" s="103">
        <f>H90/要介護認定者数!H89</f>
        <v>0.32608695652173914</v>
      </c>
      <c r="T90" s="103">
        <f>I90/要介護認定者数!I89</f>
        <v>0.43159203980099503</v>
      </c>
      <c r="U90" s="103">
        <f>J90/要介護認定者数!J89</f>
        <v>9.3264248704663211E-2</v>
      </c>
      <c r="V90" s="104">
        <f>K90/要介護認定者数!K89</f>
        <v>0.18873641062199251</v>
      </c>
    </row>
    <row r="91" spans="2:24" ht="19.5" customHeight="1" x14ac:dyDescent="0.15">
      <c r="B91" s="125" t="s">
        <v>162</v>
      </c>
      <c r="C91" s="121" t="s">
        <v>32</v>
      </c>
      <c r="D91" s="96">
        <v>0</v>
      </c>
      <c r="E91" s="96">
        <v>16</v>
      </c>
      <c r="F91" s="96">
        <v>261</v>
      </c>
      <c r="G91" s="96">
        <v>81</v>
      </c>
      <c r="H91" s="96">
        <v>300</v>
      </c>
      <c r="I91" s="96">
        <v>347</v>
      </c>
      <c r="J91" s="96">
        <v>54</v>
      </c>
      <c r="K91" s="107">
        <f t="shared" si="17"/>
        <v>1059</v>
      </c>
      <c r="M91" s="83" t="s">
        <v>162</v>
      </c>
      <c r="N91" s="113" t="s">
        <v>32</v>
      </c>
      <c r="O91" s="103"/>
      <c r="P91" s="103"/>
      <c r="Q91" s="103">
        <f>F91/要介護認定者数!F90</f>
        <v>0.27301255230125521</v>
      </c>
      <c r="R91" s="103">
        <f>G91/要介護認定者数!G90</f>
        <v>6.8412162162162157E-2</v>
      </c>
      <c r="S91" s="103">
        <f>H91/要介護認定者数!H90</f>
        <v>0.32608695652173914</v>
      </c>
      <c r="T91" s="103">
        <f>I91/要介護認定者数!I90</f>
        <v>0.43159203980099503</v>
      </c>
      <c r="U91" s="103">
        <f>J91/要介護認定者数!J90</f>
        <v>9.3264248704663211E-2</v>
      </c>
      <c r="V91" s="104">
        <f>K91/要介護認定者数!K90</f>
        <v>0.18873641062199251</v>
      </c>
    </row>
    <row r="92" spans="2:24" ht="19.5" customHeight="1" x14ac:dyDescent="0.15">
      <c r="B92" s="125" t="s">
        <v>160</v>
      </c>
      <c r="C92" s="122" t="s">
        <v>174</v>
      </c>
      <c r="D92" s="130">
        <f>SUM(D93:D94)</f>
        <v>483</v>
      </c>
      <c r="E92" s="130">
        <f t="shared" ref="E92:K92" si="25">SUM(E93:E94)</f>
        <v>1536</v>
      </c>
      <c r="F92" s="130">
        <f t="shared" si="25"/>
        <v>1400</v>
      </c>
      <c r="G92" s="130">
        <f t="shared" si="25"/>
        <v>2702</v>
      </c>
      <c r="H92" s="130">
        <f t="shared" si="25"/>
        <v>2733</v>
      </c>
      <c r="I92" s="130">
        <f t="shared" si="25"/>
        <v>2661</v>
      </c>
      <c r="J92" s="130">
        <f t="shared" si="25"/>
        <v>1663</v>
      </c>
      <c r="K92" s="144">
        <f t="shared" si="25"/>
        <v>13178</v>
      </c>
      <c r="M92" s="125" t="s">
        <v>160</v>
      </c>
      <c r="N92" s="114" t="s">
        <v>174</v>
      </c>
      <c r="O92" s="103"/>
      <c r="P92" s="103"/>
      <c r="Q92" s="103">
        <f>F92/要介護認定者数!F91</f>
        <v>1.4659685863874345</v>
      </c>
      <c r="R92" s="103">
        <f>G92/要介護認定者数!G91</f>
        <v>3.2593486127864897</v>
      </c>
      <c r="S92" s="103">
        <f>H92/要介護認定者数!H91</f>
        <v>3.7133152173913042</v>
      </c>
      <c r="T92" s="103">
        <f>I92/要介護認定者数!I91</f>
        <v>3.9895052473763117</v>
      </c>
      <c r="U92" s="103">
        <f>J92/要介護認定者数!J91</f>
        <v>3.3732251521298173</v>
      </c>
      <c r="V92" s="104">
        <f>K92/要介護認定者数!K91</f>
        <v>2.6563192904656319</v>
      </c>
    </row>
    <row r="93" spans="2:24" ht="19.5" customHeight="1" x14ac:dyDescent="0.15">
      <c r="B93" s="125" t="s">
        <v>162</v>
      </c>
      <c r="C93" s="121" t="s">
        <v>33</v>
      </c>
      <c r="D93" s="96">
        <v>483</v>
      </c>
      <c r="E93" s="96">
        <v>1536</v>
      </c>
      <c r="F93" s="96">
        <v>1400</v>
      </c>
      <c r="G93" s="96">
        <v>2606</v>
      </c>
      <c r="H93" s="96">
        <v>2733</v>
      </c>
      <c r="I93" s="96">
        <v>2647</v>
      </c>
      <c r="J93" s="96">
        <v>1623</v>
      </c>
      <c r="K93" s="107">
        <f t="shared" si="17"/>
        <v>13028</v>
      </c>
      <c r="M93" s="83" t="s">
        <v>162</v>
      </c>
      <c r="N93" s="113" t="s">
        <v>33</v>
      </c>
      <c r="O93" s="103"/>
      <c r="P93" s="103"/>
      <c r="Q93" s="103">
        <f>F93/要介護認定者数!F92</f>
        <v>1.8641810918774966</v>
      </c>
      <c r="R93" s="103">
        <f>G93/要介護認定者数!G92</f>
        <v>3.8211143695014664</v>
      </c>
      <c r="S93" s="103">
        <f>H93/要介護認定者数!H92</f>
        <v>4.7947368421052632</v>
      </c>
      <c r="T93" s="103">
        <f>I93/要介護認定者数!I92</f>
        <v>4.8214936247723132</v>
      </c>
      <c r="U93" s="103">
        <f>J93/要介護認定者数!J92</f>
        <v>4.0778894472361813</v>
      </c>
      <c r="V93" s="104">
        <f>K93/要介護認定者数!K92</f>
        <v>3.1729176814417923</v>
      </c>
    </row>
    <row r="94" spans="2:24" ht="19.5" customHeight="1" x14ac:dyDescent="0.15">
      <c r="B94" s="125" t="s">
        <v>162</v>
      </c>
      <c r="C94" s="121" t="s">
        <v>34</v>
      </c>
      <c r="D94" s="96">
        <v>0</v>
      </c>
      <c r="E94" s="96">
        <v>0</v>
      </c>
      <c r="F94" s="96">
        <v>0</v>
      </c>
      <c r="G94" s="96">
        <v>96</v>
      </c>
      <c r="H94" s="96">
        <v>0</v>
      </c>
      <c r="I94" s="96">
        <v>14</v>
      </c>
      <c r="J94" s="96">
        <v>40</v>
      </c>
      <c r="K94" s="107">
        <f t="shared" si="17"/>
        <v>150</v>
      </c>
      <c r="M94" s="83" t="s">
        <v>162</v>
      </c>
      <c r="N94" s="113" t="s">
        <v>34</v>
      </c>
      <c r="O94" s="103"/>
      <c r="P94" s="103"/>
      <c r="Q94" s="103">
        <f>F94/要介護認定者数!F93</f>
        <v>0</v>
      </c>
      <c r="R94" s="103">
        <f>G94/要介護認定者数!G93</f>
        <v>0.65306122448979587</v>
      </c>
      <c r="S94" s="103">
        <f>H94/要介護認定者数!H93</f>
        <v>0</v>
      </c>
      <c r="T94" s="103">
        <f>I94/要介護認定者数!I93</f>
        <v>0.11864406779661017</v>
      </c>
      <c r="U94" s="103">
        <f>J94/要介護認定者数!J93</f>
        <v>0.42105263157894735</v>
      </c>
      <c r="V94" s="104">
        <f>K94/要介護認定者数!K93</f>
        <v>0.17543859649122806</v>
      </c>
    </row>
    <row r="95" spans="2:24" ht="19.5" customHeight="1" x14ac:dyDescent="0.15">
      <c r="B95" s="125" t="s">
        <v>162</v>
      </c>
      <c r="C95" s="122" t="s">
        <v>82</v>
      </c>
      <c r="D95" s="96">
        <f>SUM(D51,D52,D62,D68,D73,D78,D84,D86,D90,D92)</f>
        <v>5753</v>
      </c>
      <c r="E95" s="96">
        <f t="shared" ref="E95:K95" si="26">SUM(E51,E52,E62,E68,E73,E78,E84,E86,E90,E92)</f>
        <v>15474</v>
      </c>
      <c r="F95" s="96">
        <f t="shared" si="26"/>
        <v>16003</v>
      </c>
      <c r="G95" s="96">
        <f t="shared" si="26"/>
        <v>25034</v>
      </c>
      <c r="H95" s="96">
        <f t="shared" si="26"/>
        <v>20165</v>
      </c>
      <c r="I95" s="96">
        <f t="shared" si="26"/>
        <v>23143</v>
      </c>
      <c r="J95" s="96">
        <f t="shared" si="26"/>
        <v>18152</v>
      </c>
      <c r="K95" s="107">
        <f t="shared" si="26"/>
        <v>123724</v>
      </c>
      <c r="M95" s="83" t="s">
        <v>162</v>
      </c>
      <c r="N95" s="114" t="s">
        <v>82</v>
      </c>
      <c r="O95" s="103"/>
      <c r="P95" s="103"/>
      <c r="Q95" s="103">
        <f>F95/要介護認定者数!F94</f>
        <v>0.72033669427439684</v>
      </c>
      <c r="R95" s="103">
        <f>G95/要介護認定者数!G94</f>
        <v>1.3037183626705551</v>
      </c>
      <c r="S95" s="103">
        <f>H95/要介護認定者数!H94</f>
        <v>1.4095484412134769</v>
      </c>
      <c r="T95" s="103">
        <f>I95/要介護認定者数!I94</f>
        <v>1.6454319232136509</v>
      </c>
      <c r="U95" s="103">
        <f>J95/要介護認定者数!J94</f>
        <v>1.792613075251827</v>
      </c>
      <c r="V95" s="104">
        <f>K95/要介護認定者数!K94</f>
        <v>1.111366616962794</v>
      </c>
    </row>
    <row r="96" spans="2:24" ht="19.5" customHeight="1" thickBot="1" x14ac:dyDescent="0.2">
      <c r="B96" s="29" t="s">
        <v>162</v>
      </c>
      <c r="C96" s="132" t="s">
        <v>44</v>
      </c>
      <c r="D96" s="108">
        <v>383411</v>
      </c>
      <c r="E96" s="108">
        <v>1241817</v>
      </c>
      <c r="F96" s="108">
        <v>1975633</v>
      </c>
      <c r="G96" s="108">
        <v>2977574</v>
      </c>
      <c r="H96" s="108">
        <v>2212454</v>
      </c>
      <c r="I96" s="108">
        <v>2011426</v>
      </c>
      <c r="J96" s="108">
        <v>1800496</v>
      </c>
      <c r="K96" s="110">
        <f>SUM(D96:J96)</f>
        <v>12602811</v>
      </c>
      <c r="M96" s="29" t="s">
        <v>162</v>
      </c>
      <c r="N96" s="132" t="s">
        <v>44</v>
      </c>
      <c r="O96" s="105"/>
      <c r="P96" s="105"/>
      <c r="Q96" s="103">
        <f>F96/要介護認定者数!F95</f>
        <v>1.5681692984948812</v>
      </c>
      <c r="R96" s="103">
        <f>G96/要介護認定者数!G95</f>
        <v>2.7000347300621788</v>
      </c>
      <c r="S96" s="103">
        <f>H96/要介護認定者数!H95</f>
        <v>2.6587137926724926</v>
      </c>
      <c r="T96" s="103">
        <f>I96/要介護認定者数!I95</f>
        <v>2.6310656371363428</v>
      </c>
      <c r="U96" s="103">
        <f>J96/要介護認定者数!J95</f>
        <v>2.9966613074493123</v>
      </c>
      <c r="V96" s="104">
        <f>K96/要介護認定者数!K95</f>
        <v>1.9942008598468606</v>
      </c>
      <c r="X96" s="11" t="s">
        <v>180</v>
      </c>
    </row>
    <row r="97" spans="2:22" ht="19.5" customHeight="1" thickTop="1" x14ac:dyDescent="0.15">
      <c r="B97" s="75" t="s">
        <v>134</v>
      </c>
      <c r="C97" s="124" t="s">
        <v>0</v>
      </c>
      <c r="D97" s="76">
        <v>1167</v>
      </c>
      <c r="E97" s="76">
        <v>1600</v>
      </c>
      <c r="F97" s="76">
        <v>3583</v>
      </c>
      <c r="G97" s="76">
        <v>5034</v>
      </c>
      <c r="H97" s="76">
        <v>4544</v>
      </c>
      <c r="I97" s="76">
        <v>6790</v>
      </c>
      <c r="J97" s="76">
        <v>3121</v>
      </c>
      <c r="K97" s="77">
        <v>25839</v>
      </c>
      <c r="M97" s="75" t="s">
        <v>134</v>
      </c>
      <c r="N97" s="124" t="s">
        <v>0</v>
      </c>
      <c r="O97" s="78"/>
      <c r="P97" s="78"/>
      <c r="Q97" s="103">
        <f>F97/要介護認定者数!F96</f>
        <v>0.40743688878780987</v>
      </c>
      <c r="R97" s="103">
        <f>G97/要介護認定者数!G96</f>
        <v>0.76749504497636833</v>
      </c>
      <c r="S97" s="103">
        <f>H97/要介護認定者数!H96</f>
        <v>1.0280542986425338</v>
      </c>
      <c r="T97" s="103">
        <f>I97/要介護認定者数!I96</f>
        <v>1.4011555922410235</v>
      </c>
      <c r="U97" s="103">
        <f>J97/要介護認定者数!J96</f>
        <v>0.88039492242595208</v>
      </c>
      <c r="V97" s="104">
        <f>K97/要介護認定者数!K96</f>
        <v>0.60384192937767289</v>
      </c>
    </row>
    <row r="98" spans="2:22" ht="19.5" customHeight="1" x14ac:dyDescent="0.15">
      <c r="B98" s="125" t="s">
        <v>132</v>
      </c>
      <c r="C98" s="122" t="s">
        <v>166</v>
      </c>
      <c r="D98" s="146">
        <f>SUM(D99:D107)</f>
        <v>8</v>
      </c>
      <c r="E98" s="146">
        <f t="shared" ref="E98" si="27">SUM(E99:E107)</f>
        <v>206</v>
      </c>
      <c r="F98" s="130">
        <f t="shared" ref="F98" si="28">SUM(F99:F107)</f>
        <v>0</v>
      </c>
      <c r="G98" s="130">
        <f t="shared" ref="G98" si="29">SUM(G99:G107)</f>
        <v>90</v>
      </c>
      <c r="H98" s="130">
        <f t="shared" ref="H98" si="30">SUM(H99:H107)</f>
        <v>101</v>
      </c>
      <c r="I98" s="130">
        <f t="shared" ref="I98" si="31">SUM(I99:I107)</f>
        <v>268</v>
      </c>
      <c r="J98" s="130">
        <f t="shared" ref="J98" si="32">SUM(J99:J107)</f>
        <v>253</v>
      </c>
      <c r="K98" s="144">
        <f t="shared" ref="K98" si="33">SUM(K99:K107)</f>
        <v>926</v>
      </c>
      <c r="M98" s="125" t="s">
        <v>132</v>
      </c>
      <c r="N98" s="122" t="s">
        <v>166</v>
      </c>
      <c r="O98" s="78"/>
      <c r="P98" s="78"/>
      <c r="Q98" s="103">
        <f>F98/要介護認定者数!F97</f>
        <v>0</v>
      </c>
      <c r="R98" s="103">
        <f>G98/要介護認定者数!G97</f>
        <v>4.5569620253164557E-2</v>
      </c>
      <c r="S98" s="103">
        <f>H98/要介護認定者数!H97</f>
        <v>6.6099476439790569E-2</v>
      </c>
      <c r="T98" s="103">
        <f>I98/要介護認定者数!I97</f>
        <v>0.21612903225806451</v>
      </c>
      <c r="U98" s="103">
        <f>J98/要介護認定者数!J97</f>
        <v>0.25842696629213485</v>
      </c>
      <c r="V98" s="104">
        <f>K98/要介護認定者数!K97</f>
        <v>0.10338282907223401</v>
      </c>
    </row>
    <row r="99" spans="2:22" ht="19.5" customHeight="1" x14ac:dyDescent="0.15">
      <c r="B99" s="125" t="s">
        <v>134</v>
      </c>
      <c r="C99" s="121" t="s">
        <v>1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7</v>
      </c>
      <c r="K99" s="23">
        <v>7</v>
      </c>
      <c r="M99" s="46" t="s">
        <v>134</v>
      </c>
      <c r="N99" s="121" t="s">
        <v>1</v>
      </c>
      <c r="O99" s="12"/>
      <c r="P99" s="12"/>
      <c r="Q99" s="103">
        <f>F99/要介護認定者数!F98</f>
        <v>0</v>
      </c>
      <c r="R99" s="103">
        <f>G99/要介護認定者数!G98</f>
        <v>0</v>
      </c>
      <c r="S99" s="103">
        <f>H99/要介護認定者数!H98</f>
        <v>0</v>
      </c>
      <c r="T99" s="103">
        <f>I99/要介護認定者数!I98</f>
        <v>0</v>
      </c>
      <c r="U99" s="103">
        <f>J99/要介護認定者数!J98</f>
        <v>2.8571428571428571E-2</v>
      </c>
      <c r="V99" s="104">
        <f>K99/要介護認定者数!K98</f>
        <v>3.7817396002160996E-3</v>
      </c>
    </row>
    <row r="100" spans="2:22" ht="19.5" customHeight="1" x14ac:dyDescent="0.15">
      <c r="B100" s="125" t="s">
        <v>134</v>
      </c>
      <c r="C100" s="121" t="s">
        <v>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23">
        <v>0</v>
      </c>
      <c r="M100" s="46" t="s">
        <v>134</v>
      </c>
      <c r="N100" s="121" t="s">
        <v>2</v>
      </c>
      <c r="O100" s="12"/>
      <c r="P100" s="12"/>
      <c r="Q100" s="103">
        <f>F100/要介護認定者数!F99</f>
        <v>0</v>
      </c>
      <c r="R100" s="103">
        <f>G100/要介護認定者数!G99</f>
        <v>0</v>
      </c>
      <c r="S100" s="103">
        <f>H100/要介護認定者数!H99</f>
        <v>0</v>
      </c>
      <c r="T100" s="103">
        <f>I100/要介護認定者数!I99</f>
        <v>0</v>
      </c>
      <c r="U100" s="103">
        <f>J100/要介護認定者数!J99</f>
        <v>0</v>
      </c>
      <c r="V100" s="104">
        <f>K100/要介護認定者数!K99</f>
        <v>0</v>
      </c>
    </row>
    <row r="101" spans="2:22" ht="19.5" customHeight="1" x14ac:dyDescent="0.15">
      <c r="B101" s="22" t="s">
        <v>134</v>
      </c>
      <c r="C101" s="121" t="s">
        <v>3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23">
        <v>0</v>
      </c>
      <c r="M101" s="22" t="s">
        <v>134</v>
      </c>
      <c r="N101" s="121" t="s">
        <v>3</v>
      </c>
      <c r="O101" s="12"/>
      <c r="P101" s="12"/>
      <c r="Q101" s="103">
        <f>F101/要介護認定者数!F100</f>
        <v>0</v>
      </c>
      <c r="R101" s="103">
        <f>G101/要介護認定者数!G100</f>
        <v>0</v>
      </c>
      <c r="S101" s="103">
        <f>H101/要介護認定者数!H100</f>
        <v>0</v>
      </c>
      <c r="T101" s="103">
        <f>I101/要介護認定者数!I100</f>
        <v>0</v>
      </c>
      <c r="U101" s="103">
        <f>J101/要介護認定者数!J100</f>
        <v>0</v>
      </c>
      <c r="V101" s="104">
        <f>K101/要介護認定者数!K100</f>
        <v>0</v>
      </c>
    </row>
    <row r="102" spans="2:22" ht="19.5" customHeight="1" x14ac:dyDescent="0.15">
      <c r="B102" s="22" t="s">
        <v>134</v>
      </c>
      <c r="C102" s="121" t="s">
        <v>4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23">
        <v>0</v>
      </c>
      <c r="M102" s="22" t="s">
        <v>134</v>
      </c>
      <c r="N102" s="121" t="s">
        <v>4</v>
      </c>
      <c r="O102" s="12"/>
      <c r="P102" s="12"/>
      <c r="Q102" s="103">
        <f>F102/要介護認定者数!F101</f>
        <v>0</v>
      </c>
      <c r="R102" s="103">
        <f>G102/要介護認定者数!G101</f>
        <v>0</v>
      </c>
      <c r="S102" s="103">
        <f>H102/要介護認定者数!H101</f>
        <v>0</v>
      </c>
      <c r="T102" s="103">
        <f>I102/要介護認定者数!I101</f>
        <v>0</v>
      </c>
      <c r="U102" s="103">
        <f>J102/要介護認定者数!J101</f>
        <v>0</v>
      </c>
      <c r="V102" s="104">
        <f>K102/要介護認定者数!K101</f>
        <v>0</v>
      </c>
    </row>
    <row r="103" spans="2:22" ht="19.5" customHeight="1" x14ac:dyDescent="0.15">
      <c r="B103" s="22" t="s">
        <v>134</v>
      </c>
      <c r="C103" s="121" t="s">
        <v>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23">
        <v>0</v>
      </c>
      <c r="M103" s="22" t="s">
        <v>134</v>
      </c>
      <c r="N103" s="121" t="s">
        <v>5</v>
      </c>
      <c r="O103" s="12"/>
      <c r="P103" s="12"/>
      <c r="Q103" s="103">
        <f>F103/要介護認定者数!F102</f>
        <v>0</v>
      </c>
      <c r="R103" s="103">
        <f>G103/要介護認定者数!G102</f>
        <v>0</v>
      </c>
      <c r="S103" s="103">
        <f>H103/要介護認定者数!H102</f>
        <v>0</v>
      </c>
      <c r="T103" s="103">
        <f>I103/要介護認定者数!I102</f>
        <v>0</v>
      </c>
      <c r="U103" s="103">
        <f>J103/要介護認定者数!J102</f>
        <v>0</v>
      </c>
      <c r="V103" s="104">
        <f>K103/要介護認定者数!K102</f>
        <v>0</v>
      </c>
    </row>
    <row r="104" spans="2:22" ht="19.5" customHeight="1" x14ac:dyDescent="0.15">
      <c r="B104" s="22" t="s">
        <v>134</v>
      </c>
      <c r="C104" s="121" t="s">
        <v>6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92</v>
      </c>
      <c r="J104" s="4">
        <v>60</v>
      </c>
      <c r="K104" s="23">
        <v>152</v>
      </c>
      <c r="M104" s="22" t="s">
        <v>134</v>
      </c>
      <c r="N104" s="121" t="s">
        <v>6</v>
      </c>
      <c r="O104" s="12"/>
      <c r="P104" s="12"/>
      <c r="Q104" s="103">
        <f>F104/要介護認定者数!F103</f>
        <v>0</v>
      </c>
      <c r="R104" s="103">
        <f>G104/要介護認定者数!G103</f>
        <v>0</v>
      </c>
      <c r="S104" s="103">
        <f>H104/要介護認定者数!H103</f>
        <v>0</v>
      </c>
      <c r="T104" s="103">
        <f>I104/要介護認定者数!I103</f>
        <v>0.38655462184873951</v>
      </c>
      <c r="U104" s="103">
        <f>J104/要介護認定者数!J103</f>
        <v>0.34482758620689657</v>
      </c>
      <c r="V104" s="104">
        <f>K104/要介護認定者数!K103</f>
        <v>9.9803020354563357E-2</v>
      </c>
    </row>
    <row r="105" spans="2:22" ht="19.5" customHeight="1" x14ac:dyDescent="0.15">
      <c r="B105" s="22" t="s">
        <v>134</v>
      </c>
      <c r="C105" s="121" t="s">
        <v>7</v>
      </c>
      <c r="D105" s="4">
        <v>0</v>
      </c>
      <c r="E105" s="4">
        <v>10</v>
      </c>
      <c r="F105" s="4">
        <v>0</v>
      </c>
      <c r="G105" s="4">
        <v>0</v>
      </c>
      <c r="H105" s="4">
        <v>7</v>
      </c>
      <c r="I105" s="4">
        <v>10</v>
      </c>
      <c r="J105" s="4">
        <v>12</v>
      </c>
      <c r="K105" s="23">
        <v>39</v>
      </c>
      <c r="M105" s="22" t="s">
        <v>134</v>
      </c>
      <c r="N105" s="121" t="s">
        <v>7</v>
      </c>
      <c r="O105" s="12"/>
      <c r="P105" s="12"/>
      <c r="Q105" s="103">
        <f>F105/要介護認定者数!F104</f>
        <v>0</v>
      </c>
      <c r="R105" s="103">
        <f>G105/要介護認定者数!G104</f>
        <v>0</v>
      </c>
      <c r="S105" s="103">
        <f>H105/要介護認定者数!H104</f>
        <v>6.8627450980392163E-2</v>
      </c>
      <c r="T105" s="103">
        <f>I105/要介護認定者数!I104</f>
        <v>0.13333333333333333</v>
      </c>
      <c r="U105" s="103">
        <f>J105/要介護認定者数!J104</f>
        <v>0.24</v>
      </c>
      <c r="V105" s="104">
        <f>K105/要介護認定者数!K104</f>
        <v>7.3584905660377356E-2</v>
      </c>
    </row>
    <row r="106" spans="2:22" ht="19.5" customHeight="1" x14ac:dyDescent="0.15">
      <c r="B106" s="22" t="s">
        <v>134</v>
      </c>
      <c r="C106" s="121" t="s">
        <v>8</v>
      </c>
      <c r="D106" s="4">
        <v>0</v>
      </c>
      <c r="E106" s="4">
        <v>0</v>
      </c>
      <c r="F106" s="4">
        <v>0</v>
      </c>
      <c r="G106" s="4">
        <v>0</v>
      </c>
      <c r="H106" s="4">
        <v>94</v>
      </c>
      <c r="I106" s="4">
        <v>24</v>
      </c>
      <c r="J106" s="4">
        <v>174</v>
      </c>
      <c r="K106" s="23">
        <v>292</v>
      </c>
      <c r="M106" s="22" t="s">
        <v>134</v>
      </c>
      <c r="N106" s="121" t="s">
        <v>8</v>
      </c>
      <c r="O106" s="12"/>
      <c r="P106" s="12"/>
      <c r="Q106" s="103">
        <f>F106/要介護認定者数!F105</f>
        <v>0</v>
      </c>
      <c r="R106" s="103">
        <f>G106/要介護認定者数!G105</f>
        <v>0</v>
      </c>
      <c r="S106" s="103">
        <f>H106/要介護認定者数!H105</f>
        <v>0.36575875486381321</v>
      </c>
      <c r="T106" s="103">
        <f>I106/要介護認定者数!I105</f>
        <v>0.100418410041841</v>
      </c>
      <c r="U106" s="103">
        <f>J106/要介護認定者数!J105</f>
        <v>0.96666666666666667</v>
      </c>
      <c r="V106" s="104">
        <f>K106/要介護認定者数!K105</f>
        <v>0.164692611393119</v>
      </c>
    </row>
    <row r="107" spans="2:22" ht="19.5" customHeight="1" x14ac:dyDescent="0.15">
      <c r="B107" s="22" t="s">
        <v>134</v>
      </c>
      <c r="C107" s="121" t="s">
        <v>9</v>
      </c>
      <c r="D107" s="4">
        <v>8</v>
      </c>
      <c r="E107" s="4">
        <v>196</v>
      </c>
      <c r="F107" s="4">
        <v>0</v>
      </c>
      <c r="G107" s="4">
        <v>90</v>
      </c>
      <c r="H107" s="4">
        <v>0</v>
      </c>
      <c r="I107" s="4">
        <v>142</v>
      </c>
      <c r="J107" s="4">
        <v>0</v>
      </c>
      <c r="K107" s="23">
        <v>436</v>
      </c>
      <c r="M107" s="22" t="s">
        <v>134</v>
      </c>
      <c r="N107" s="121" t="s">
        <v>9</v>
      </c>
      <c r="O107" s="12"/>
      <c r="P107" s="12"/>
      <c r="Q107" s="103">
        <f>F107/要介護認定者数!F106</f>
        <v>0</v>
      </c>
      <c r="R107" s="103">
        <f>G107/要介護認定者数!G106</f>
        <v>0.3515625</v>
      </c>
      <c r="S107" s="103">
        <f>H107/要介護認定者数!H106</f>
        <v>0</v>
      </c>
      <c r="T107" s="103">
        <f>I107/要介護認定者数!I106</f>
        <v>1.0070921985815602</v>
      </c>
      <c r="U107" s="103">
        <f>J107/要介護認定者数!J106</f>
        <v>0</v>
      </c>
      <c r="V107" s="104">
        <f>K107/要介護認定者数!K106</f>
        <v>0.37847222222222221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281</v>
      </c>
      <c r="E108" s="147">
        <f t="shared" ref="E108" si="34">SUM(E109:E113)</f>
        <v>736</v>
      </c>
      <c r="F108" s="130">
        <f t="shared" ref="F108" si="35">SUM(F109:F113)</f>
        <v>1255</v>
      </c>
      <c r="G108" s="130">
        <f t="shared" ref="G108" si="36">SUM(G109:G113)</f>
        <v>2290</v>
      </c>
      <c r="H108" s="130">
        <f t="shared" ref="H108" si="37">SUM(H109:H113)</f>
        <v>2170</v>
      </c>
      <c r="I108" s="130">
        <f t="shared" ref="I108" si="38">SUM(I109:I113)</f>
        <v>2464</v>
      </c>
      <c r="J108" s="130">
        <f t="shared" ref="J108" si="39">SUM(J109:J113)</f>
        <v>2719</v>
      </c>
      <c r="K108" s="144">
        <f t="shared" ref="K108" si="40">SUM(K109:K113)</f>
        <v>11915</v>
      </c>
      <c r="M108" s="125" t="s">
        <v>132</v>
      </c>
      <c r="N108" s="122" t="s">
        <v>167</v>
      </c>
      <c r="O108" s="12"/>
      <c r="P108" s="12"/>
      <c r="Q108" s="103">
        <f>F108/要介護認定者数!F107</f>
        <v>0.73693482090428652</v>
      </c>
      <c r="R108" s="103">
        <f>G108/要介護認定者数!G107</f>
        <v>1.4850843060959793</v>
      </c>
      <c r="S108" s="103">
        <f>H108/要介護認定者数!H107</f>
        <v>1.9444444444444444</v>
      </c>
      <c r="T108" s="103">
        <f>I108/要介護認定者数!I107</f>
        <v>2.4396039603960396</v>
      </c>
      <c r="U108" s="103">
        <f>J108/要介護認定者数!J107</f>
        <v>3.3776397515527949</v>
      </c>
      <c r="V108" s="104">
        <f>K108/要介護認定者数!K107</f>
        <v>1.4812282446544007</v>
      </c>
    </row>
    <row r="109" spans="2:22" ht="19.5" customHeight="1" x14ac:dyDescent="0.15">
      <c r="B109" s="22" t="s">
        <v>134</v>
      </c>
      <c r="C109" s="121" t="s">
        <v>10</v>
      </c>
      <c r="D109" s="4">
        <v>75</v>
      </c>
      <c r="E109" s="4">
        <v>372</v>
      </c>
      <c r="F109" s="4">
        <v>1048</v>
      </c>
      <c r="G109" s="4">
        <v>1363</v>
      </c>
      <c r="H109" s="4">
        <v>1184</v>
      </c>
      <c r="I109" s="4">
        <v>1541</v>
      </c>
      <c r="J109" s="4">
        <v>1131</v>
      </c>
      <c r="K109" s="23">
        <v>6714</v>
      </c>
      <c r="M109" s="22" t="s">
        <v>134</v>
      </c>
      <c r="N109" s="121" t="s">
        <v>10</v>
      </c>
      <c r="O109" s="12"/>
      <c r="P109" s="12"/>
      <c r="Q109" s="103">
        <f>F109/要介護認定者数!F108</f>
        <v>1.590288315629742</v>
      </c>
      <c r="R109" s="103">
        <f>G109/要介護認定者数!G108</f>
        <v>2.672549019607843</v>
      </c>
      <c r="S109" s="103">
        <f>H109/要介護認定者数!H108</f>
        <v>3.2527472527472527</v>
      </c>
      <c r="T109" s="103">
        <f>I109/要介護認定者数!I108</f>
        <v>4.2805555555555559</v>
      </c>
      <c r="U109" s="103">
        <f>J109/要介護認定者数!J108</f>
        <v>3.7203947368421053</v>
      </c>
      <c r="V109" s="104">
        <f>K109/要介護認定者数!K108</f>
        <v>2.2261273209549071</v>
      </c>
    </row>
    <row r="110" spans="2:22" ht="19.5" customHeight="1" x14ac:dyDescent="0.15">
      <c r="B110" s="22" t="s">
        <v>134</v>
      </c>
      <c r="C110" s="121" t="s">
        <v>11</v>
      </c>
      <c r="D110" s="4">
        <v>20</v>
      </c>
      <c r="E110" s="4">
        <v>200</v>
      </c>
      <c r="F110" s="4">
        <v>76</v>
      </c>
      <c r="G110" s="4">
        <v>429</v>
      </c>
      <c r="H110" s="4">
        <v>413</v>
      </c>
      <c r="I110" s="4">
        <v>481</v>
      </c>
      <c r="J110" s="4">
        <v>1142</v>
      </c>
      <c r="K110" s="23">
        <v>2761</v>
      </c>
      <c r="M110" s="22" t="s">
        <v>134</v>
      </c>
      <c r="N110" s="121" t="s">
        <v>11</v>
      </c>
      <c r="O110" s="12"/>
      <c r="P110" s="12"/>
      <c r="Q110" s="103">
        <f>F110/要介護認定者数!F109</f>
        <v>0.15169660678642716</v>
      </c>
      <c r="R110" s="103">
        <f>G110/要介護認定者数!G109</f>
        <v>0.98394495412844041</v>
      </c>
      <c r="S110" s="103">
        <f>H110/要介護認定者数!H109</f>
        <v>1.3409090909090908</v>
      </c>
      <c r="T110" s="103">
        <f>I110/要介護認定者数!I109</f>
        <v>1.7302158273381294</v>
      </c>
      <c r="U110" s="103">
        <f>J110/要介護認定者数!J109</f>
        <v>5.36150234741784</v>
      </c>
      <c r="V110" s="104">
        <f>K110/要介護認定者数!K109</f>
        <v>1.1921416234887738</v>
      </c>
    </row>
    <row r="111" spans="2:22" ht="19.5" customHeight="1" x14ac:dyDescent="0.15">
      <c r="B111" s="22" t="s">
        <v>134</v>
      </c>
      <c r="C111" s="121" t="s">
        <v>12</v>
      </c>
      <c r="D111" s="4">
        <v>32</v>
      </c>
      <c r="E111" s="4">
        <v>0</v>
      </c>
      <c r="F111" s="4">
        <v>9</v>
      </c>
      <c r="G111" s="4">
        <v>74</v>
      </c>
      <c r="H111" s="4">
        <v>102</v>
      </c>
      <c r="I111" s="4">
        <v>104</v>
      </c>
      <c r="J111" s="4">
        <v>60</v>
      </c>
      <c r="K111" s="23">
        <v>381</v>
      </c>
      <c r="M111" s="22" t="s">
        <v>134</v>
      </c>
      <c r="N111" s="121" t="s">
        <v>12</v>
      </c>
      <c r="O111" s="12"/>
      <c r="P111" s="12"/>
      <c r="Q111" s="103">
        <f>F111/要介護認定者数!F110</f>
        <v>4.8913043478260872E-2</v>
      </c>
      <c r="R111" s="103">
        <f>G111/要介護認定者数!G110</f>
        <v>0.42528735632183906</v>
      </c>
      <c r="S111" s="103">
        <f>H111/要介護認定者数!H110</f>
        <v>0.76691729323308266</v>
      </c>
      <c r="T111" s="103">
        <f>I111/要介護認定者数!I110</f>
        <v>0.96296296296296291</v>
      </c>
      <c r="U111" s="103">
        <f>J111/要介護認定者数!J110</f>
        <v>0.63829787234042556</v>
      </c>
      <c r="V111" s="104">
        <f>K111/要介護認定者数!K110</f>
        <v>0.43843498273878023</v>
      </c>
    </row>
    <row r="112" spans="2:22" ht="19.5" customHeight="1" x14ac:dyDescent="0.15">
      <c r="B112" s="22" t="s">
        <v>134</v>
      </c>
      <c r="C112" s="121" t="s">
        <v>13</v>
      </c>
      <c r="D112" s="4">
        <v>0</v>
      </c>
      <c r="E112" s="4">
        <v>38</v>
      </c>
      <c r="F112" s="4">
        <v>47</v>
      </c>
      <c r="G112" s="4">
        <v>150</v>
      </c>
      <c r="H112" s="4">
        <v>301</v>
      </c>
      <c r="I112" s="4">
        <v>261</v>
      </c>
      <c r="J112" s="4">
        <v>136</v>
      </c>
      <c r="K112" s="23">
        <v>933</v>
      </c>
      <c r="M112" s="22" t="s">
        <v>134</v>
      </c>
      <c r="N112" s="121" t="s">
        <v>13</v>
      </c>
      <c r="O112" s="12"/>
      <c r="P112" s="12"/>
      <c r="Q112" s="103">
        <f>F112/要介護認定者数!F111</f>
        <v>0.32191780821917809</v>
      </c>
      <c r="R112" s="103">
        <f>G112/要介護認定者数!G111</f>
        <v>0.64102564102564108</v>
      </c>
      <c r="S112" s="103">
        <f>H112/要介護認定者数!H111</f>
        <v>1.760233918128655</v>
      </c>
      <c r="T112" s="103">
        <f>I112/要介護認定者数!I111</f>
        <v>2.2695652173913046</v>
      </c>
      <c r="U112" s="103">
        <f>J112/要介護認定者数!J111</f>
        <v>1.4166666666666667</v>
      </c>
      <c r="V112" s="104">
        <f>K112/要介護認定者数!K111</f>
        <v>1.0626423690205011</v>
      </c>
    </row>
    <row r="113" spans="2:22" ht="19.5" customHeight="1" x14ac:dyDescent="0.15">
      <c r="B113" s="22" t="s">
        <v>134</v>
      </c>
      <c r="C113" s="121" t="s">
        <v>14</v>
      </c>
      <c r="D113" s="4">
        <v>154</v>
      </c>
      <c r="E113" s="4">
        <v>126</v>
      </c>
      <c r="F113" s="4">
        <v>75</v>
      </c>
      <c r="G113" s="4">
        <v>274</v>
      </c>
      <c r="H113" s="4">
        <v>170</v>
      </c>
      <c r="I113" s="4">
        <v>77</v>
      </c>
      <c r="J113" s="4">
        <v>250</v>
      </c>
      <c r="K113" s="23">
        <v>1126</v>
      </c>
      <c r="M113" s="22" t="s">
        <v>134</v>
      </c>
      <c r="N113" s="121" t="s">
        <v>14</v>
      </c>
      <c r="O113" s="12"/>
      <c r="P113" s="12"/>
      <c r="Q113" s="103">
        <f>F113/要介護認定者数!F112</f>
        <v>0.352112676056338</v>
      </c>
      <c r="R113" s="103">
        <f>G113/要介護認定者数!G112</f>
        <v>1.4574468085106382</v>
      </c>
      <c r="S113" s="103">
        <f>H113/要介護認定者数!H112</f>
        <v>1.2142857142857142</v>
      </c>
      <c r="T113" s="103">
        <f>I113/要介護認定者数!I112</f>
        <v>0.51677852348993292</v>
      </c>
      <c r="U113" s="103">
        <f>J113/要介護認定者数!J112</f>
        <v>2.5510204081632653</v>
      </c>
      <c r="V113" s="104">
        <f>K113/要介護認定者数!K112</f>
        <v>1.1668393782383419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200</v>
      </c>
      <c r="E114" s="147">
        <f t="shared" ref="E114" si="41">SUM(E115:E118)</f>
        <v>455</v>
      </c>
      <c r="F114" s="130">
        <f t="shared" ref="F114" si="42">SUM(F115:F118)</f>
        <v>408</v>
      </c>
      <c r="G114" s="130">
        <f t="shared" ref="G114" si="43">SUM(G115:G118)</f>
        <v>1403</v>
      </c>
      <c r="H114" s="130">
        <f t="shared" ref="H114" si="44">SUM(H115:H118)</f>
        <v>634</v>
      </c>
      <c r="I114" s="130">
        <f t="shared" ref="I114" si="45">SUM(I115:I118)</f>
        <v>1186</v>
      </c>
      <c r="J114" s="130">
        <f t="shared" ref="J114" si="46">SUM(J115:J118)</f>
        <v>1136</v>
      </c>
      <c r="K114" s="144">
        <f t="shared" ref="K114" si="47">SUM(K115:K118)</f>
        <v>5422</v>
      </c>
      <c r="M114" s="125" t="s">
        <v>132</v>
      </c>
      <c r="N114" s="122" t="s">
        <v>168</v>
      </c>
      <c r="O114" s="12"/>
      <c r="P114" s="12"/>
      <c r="Q114" s="103">
        <f>F114/要介護認定者数!F113</f>
        <v>0.28854314002828857</v>
      </c>
      <c r="R114" s="103">
        <f>G114/要介護認定者数!G113</f>
        <v>0.92485168094924197</v>
      </c>
      <c r="S114" s="103">
        <f>H114/要介護認定者数!H113</f>
        <v>0.61673151750972766</v>
      </c>
      <c r="T114" s="103">
        <f>I114/要介護認定者数!I113</f>
        <v>1.294759825327511</v>
      </c>
      <c r="U114" s="103">
        <f>J114/要介護認定者数!J113</f>
        <v>1.6392496392496392</v>
      </c>
      <c r="V114" s="104">
        <f>K114/要介護認定者数!K113</f>
        <v>0.71154855643044623</v>
      </c>
    </row>
    <row r="115" spans="2:22" ht="19.5" customHeight="1" x14ac:dyDescent="0.15">
      <c r="B115" s="22" t="s">
        <v>134</v>
      </c>
      <c r="C115" s="121" t="s">
        <v>15</v>
      </c>
      <c r="D115" s="4">
        <v>102</v>
      </c>
      <c r="E115" s="4">
        <v>154</v>
      </c>
      <c r="F115" s="4">
        <v>54</v>
      </c>
      <c r="G115" s="4">
        <v>524</v>
      </c>
      <c r="H115" s="4">
        <v>186</v>
      </c>
      <c r="I115" s="4">
        <v>53</v>
      </c>
      <c r="J115" s="4">
        <v>342</v>
      </c>
      <c r="K115" s="23">
        <v>1415</v>
      </c>
      <c r="M115" s="22" t="s">
        <v>134</v>
      </c>
      <c r="N115" s="121" t="s">
        <v>15</v>
      </c>
      <c r="O115" s="12"/>
      <c r="P115" s="12"/>
      <c r="Q115" s="103">
        <f>F115/要介護認定者数!F114</f>
        <v>9.3587521663778164E-2</v>
      </c>
      <c r="R115" s="103">
        <f>G115/要介護認定者数!G114</f>
        <v>1.0459081836327346</v>
      </c>
      <c r="S115" s="103">
        <f>H115/要介護認定者数!H114</f>
        <v>0.54227405247813409</v>
      </c>
      <c r="T115" s="103">
        <f>I115/要介護認定者数!I114</f>
        <v>0.16408668730650156</v>
      </c>
      <c r="U115" s="103">
        <f>J115/要介護認定者数!J114</f>
        <v>1.3734939759036144</v>
      </c>
      <c r="V115" s="104">
        <f>K115/要介護認定者数!K114</f>
        <v>0.49200278164116829</v>
      </c>
    </row>
    <row r="116" spans="2:22" ht="19.5" customHeight="1" x14ac:dyDescent="0.15">
      <c r="B116" s="22" t="s">
        <v>134</v>
      </c>
      <c r="C116" s="121" t="s">
        <v>16</v>
      </c>
      <c r="D116" s="4">
        <v>6</v>
      </c>
      <c r="E116" s="4">
        <v>301</v>
      </c>
      <c r="F116" s="4">
        <v>82</v>
      </c>
      <c r="G116" s="4">
        <v>549</v>
      </c>
      <c r="H116" s="4">
        <v>158</v>
      </c>
      <c r="I116" s="4">
        <v>686</v>
      </c>
      <c r="J116" s="4">
        <v>353</v>
      </c>
      <c r="K116" s="23">
        <v>2135</v>
      </c>
      <c r="M116" s="22" t="s">
        <v>134</v>
      </c>
      <c r="N116" s="121" t="s">
        <v>16</v>
      </c>
      <c r="O116" s="12"/>
      <c r="P116" s="12"/>
      <c r="Q116" s="103">
        <f>F116/要介護認定者数!F115</f>
        <v>0.26198083067092653</v>
      </c>
      <c r="R116" s="103">
        <f>G116/要介護認定者数!G115</f>
        <v>1.2827102803738317</v>
      </c>
      <c r="S116" s="103">
        <f>H116/要介護認定者数!H115</f>
        <v>0.56028368794326244</v>
      </c>
      <c r="T116" s="103">
        <f>I116/要介護認定者数!I115</f>
        <v>2.8945147679324896</v>
      </c>
      <c r="U116" s="103">
        <f>J116/要介護認定者数!J115</f>
        <v>2.2628205128205128</v>
      </c>
      <c r="V116" s="104">
        <f>K116/要介護認定者数!K115</f>
        <v>1.1266490765171504</v>
      </c>
    </row>
    <row r="117" spans="2:22" ht="19.5" customHeight="1" x14ac:dyDescent="0.15">
      <c r="B117" s="22" t="s">
        <v>134</v>
      </c>
      <c r="C117" s="121" t="s">
        <v>17</v>
      </c>
      <c r="D117" s="4">
        <v>92</v>
      </c>
      <c r="E117" s="4">
        <v>0</v>
      </c>
      <c r="F117" s="4">
        <v>272</v>
      </c>
      <c r="G117" s="4">
        <v>330</v>
      </c>
      <c r="H117" s="4">
        <v>290</v>
      </c>
      <c r="I117" s="4">
        <v>447</v>
      </c>
      <c r="J117" s="4">
        <v>441</v>
      </c>
      <c r="K117" s="23">
        <v>1872</v>
      </c>
      <c r="M117" s="22" t="s">
        <v>134</v>
      </c>
      <c r="N117" s="121" t="s">
        <v>17</v>
      </c>
      <c r="O117" s="12"/>
      <c r="P117" s="12"/>
      <c r="Q117" s="103">
        <f>F117/要介護認定者数!F116</f>
        <v>0.72727272727272729</v>
      </c>
      <c r="R117" s="103">
        <f>G117/要介護認定者数!G116</f>
        <v>0.859375</v>
      </c>
      <c r="S117" s="103">
        <f>H117/要介護認定者数!H116</f>
        <v>1.1068702290076335</v>
      </c>
      <c r="T117" s="103">
        <f>I117/要介護認定者数!I116</f>
        <v>1.9184549356223175</v>
      </c>
      <c r="U117" s="103">
        <f>J117/要介護認定者数!J116</f>
        <v>2.52</v>
      </c>
      <c r="V117" s="104">
        <f>K117/要介護認定者数!K116</f>
        <v>0.95121951219512191</v>
      </c>
    </row>
    <row r="118" spans="2:22" ht="19.5" customHeight="1" x14ac:dyDescent="0.15">
      <c r="B118" s="22" t="s">
        <v>134</v>
      </c>
      <c r="C118" s="121" t="s">
        <v>18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23">
        <v>0</v>
      </c>
      <c r="M118" s="22" t="s">
        <v>134</v>
      </c>
      <c r="N118" s="121" t="s">
        <v>18</v>
      </c>
      <c r="O118" s="12"/>
      <c r="P118" s="12"/>
      <c r="Q118" s="103">
        <f>F118/要介護認定者数!F117</f>
        <v>0</v>
      </c>
      <c r="R118" s="103">
        <f>G118/要介護認定者数!G117</f>
        <v>0</v>
      </c>
      <c r="S118" s="103">
        <f>H118/要介護認定者数!H117</f>
        <v>0</v>
      </c>
      <c r="T118" s="103">
        <f>I118/要介護認定者数!I117</f>
        <v>0</v>
      </c>
      <c r="U118" s="103">
        <f>J118/要介護認定者数!J117</f>
        <v>0</v>
      </c>
      <c r="V118" s="104">
        <f>K118/要介護認定者数!K117</f>
        <v>0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307</v>
      </c>
      <c r="E119" s="147">
        <f t="shared" ref="E119" si="48">SUM(E120:E123)</f>
        <v>872</v>
      </c>
      <c r="F119" s="130">
        <f t="shared" ref="F119" si="49">SUM(F120:F123)</f>
        <v>1707</v>
      </c>
      <c r="G119" s="130">
        <f t="shared" ref="G119" si="50">SUM(G120:G123)</f>
        <v>2000</v>
      </c>
      <c r="H119" s="130">
        <f t="shared" ref="H119" si="51">SUM(H120:H123)</f>
        <v>1875</v>
      </c>
      <c r="I119" s="130">
        <f t="shared" ref="I119" si="52">SUM(I120:I123)</f>
        <v>2085</v>
      </c>
      <c r="J119" s="130">
        <f t="shared" ref="J119" si="53">SUM(J120:J123)</f>
        <v>2522</v>
      </c>
      <c r="K119" s="144">
        <f t="shared" ref="K119" si="54">SUM(K120:K123)</f>
        <v>11368</v>
      </c>
      <c r="M119" s="125" t="s">
        <v>132</v>
      </c>
      <c r="N119" s="122" t="s">
        <v>169</v>
      </c>
      <c r="O119" s="12"/>
      <c r="P119" s="12"/>
      <c r="Q119" s="103">
        <f>F119/要介護認定者数!F118</f>
        <v>2.6021341463414633</v>
      </c>
      <c r="R119" s="103">
        <f>G119/要介護認定者数!G118</f>
        <v>2.9895366218236172</v>
      </c>
      <c r="S119" s="103">
        <f>H119/要介護認定者数!H118</f>
        <v>3.4916201117318435</v>
      </c>
      <c r="T119" s="103">
        <f>I119/要介護認定者数!I118</f>
        <v>5.1102941176470589</v>
      </c>
      <c r="U119" s="103">
        <f>J119/要介護認定者数!J118</f>
        <v>7.2471264367816088</v>
      </c>
      <c r="V119" s="104">
        <f>K119/要介護認定者数!K118</f>
        <v>3.4732661167124963</v>
      </c>
    </row>
    <row r="120" spans="2:22" ht="19.5" customHeight="1" x14ac:dyDescent="0.15">
      <c r="B120" s="22" t="s">
        <v>134</v>
      </c>
      <c r="C120" s="121" t="s">
        <v>19</v>
      </c>
      <c r="D120" s="4">
        <v>0</v>
      </c>
      <c r="E120" s="4">
        <v>512</v>
      </c>
      <c r="F120" s="4">
        <v>942</v>
      </c>
      <c r="G120" s="4">
        <v>712</v>
      </c>
      <c r="H120" s="4">
        <v>837</v>
      </c>
      <c r="I120" s="4">
        <v>1110</v>
      </c>
      <c r="J120" s="4">
        <v>863</v>
      </c>
      <c r="K120" s="23">
        <v>4976</v>
      </c>
      <c r="M120" s="22" t="s">
        <v>134</v>
      </c>
      <c r="N120" s="121" t="s">
        <v>19</v>
      </c>
      <c r="O120" s="12"/>
      <c r="P120" s="12"/>
      <c r="Q120" s="103">
        <f>F120/要介護認定者数!F119</f>
        <v>4.6403940886699511</v>
      </c>
      <c r="R120" s="103">
        <f>G120/要介護認定者数!G119</f>
        <v>3.3744075829383888</v>
      </c>
      <c r="S120" s="103">
        <f>H120/要介護認定者数!H119</f>
        <v>4.1231527093596059</v>
      </c>
      <c r="T120" s="103">
        <f>I120/要介護認定者数!I119</f>
        <v>7.2077922077922079</v>
      </c>
      <c r="U120" s="103">
        <f>J120/要介護認定者数!J119</f>
        <v>6.959677419354839</v>
      </c>
      <c r="V120" s="104">
        <f>K120/要介護認定者数!K119</f>
        <v>4.4627802690582961</v>
      </c>
    </row>
    <row r="121" spans="2:22" ht="19.5" customHeight="1" x14ac:dyDescent="0.15">
      <c r="B121" s="22" t="s">
        <v>134</v>
      </c>
      <c r="C121" s="121" t="s">
        <v>20</v>
      </c>
      <c r="D121" s="4">
        <v>283</v>
      </c>
      <c r="E121" s="4">
        <v>76</v>
      </c>
      <c r="F121" s="4">
        <v>265</v>
      </c>
      <c r="G121" s="4">
        <v>188</v>
      </c>
      <c r="H121" s="4">
        <v>408</v>
      </c>
      <c r="I121" s="4">
        <v>259</v>
      </c>
      <c r="J121" s="4">
        <v>284</v>
      </c>
      <c r="K121" s="23">
        <v>1763</v>
      </c>
      <c r="M121" s="22" t="s">
        <v>134</v>
      </c>
      <c r="N121" s="121" t="s">
        <v>20</v>
      </c>
      <c r="O121" s="12"/>
      <c r="P121" s="12"/>
      <c r="Q121" s="103">
        <f>F121/要介護認定者数!F120</f>
        <v>2.5980392156862746</v>
      </c>
      <c r="R121" s="103">
        <f>G121/要介護認定者数!G120</f>
        <v>1.46875</v>
      </c>
      <c r="S121" s="103">
        <f>H121/要介護認定者数!H120</f>
        <v>4.25</v>
      </c>
      <c r="T121" s="103">
        <f>I121/要介護認定者数!I120</f>
        <v>3.5972222222222223</v>
      </c>
      <c r="U121" s="103">
        <f>J121/要介護認定者数!J120</f>
        <v>5.5686274509803919</v>
      </c>
      <c r="V121" s="104">
        <f>K121/要介護認定者数!K120</f>
        <v>3.170863309352518</v>
      </c>
    </row>
    <row r="122" spans="2:22" ht="19.5" customHeight="1" x14ac:dyDescent="0.15">
      <c r="B122" s="22" t="s">
        <v>134</v>
      </c>
      <c r="C122" s="121" t="s">
        <v>114</v>
      </c>
      <c r="D122" s="4">
        <v>24</v>
      </c>
      <c r="E122" s="4">
        <v>240</v>
      </c>
      <c r="F122" s="4">
        <v>290</v>
      </c>
      <c r="G122" s="4">
        <v>812</v>
      </c>
      <c r="H122" s="4">
        <v>426</v>
      </c>
      <c r="I122" s="4">
        <v>486</v>
      </c>
      <c r="J122" s="4">
        <v>1027</v>
      </c>
      <c r="K122" s="23">
        <v>3305</v>
      </c>
      <c r="M122" s="22" t="s">
        <v>134</v>
      </c>
      <c r="N122" s="121" t="s">
        <v>114</v>
      </c>
      <c r="O122" s="12"/>
      <c r="P122" s="12"/>
      <c r="Q122" s="103">
        <f>F122/要介護認定者数!F121</f>
        <v>1.0034602076124568</v>
      </c>
      <c r="R122" s="103">
        <f>G122/要介護認定者数!G121</f>
        <v>2.9635036496350367</v>
      </c>
      <c r="S122" s="103">
        <f>H122/要介護認定者数!H121</f>
        <v>2.2659574468085109</v>
      </c>
      <c r="T122" s="103">
        <f>I122/要介護認定者数!I121</f>
        <v>3.3287671232876712</v>
      </c>
      <c r="U122" s="103">
        <f>J122/要介護認定者数!J121</f>
        <v>7.4963503649635035</v>
      </c>
      <c r="V122" s="104">
        <f>K122/要介護認定者数!K121</f>
        <v>2.5560711523588555</v>
      </c>
    </row>
    <row r="123" spans="2:22" ht="19.5" customHeight="1" x14ac:dyDescent="0.15">
      <c r="B123" s="22" t="s">
        <v>134</v>
      </c>
      <c r="C123" s="121" t="s">
        <v>22</v>
      </c>
      <c r="D123" s="4">
        <v>0</v>
      </c>
      <c r="E123" s="4">
        <v>44</v>
      </c>
      <c r="F123" s="4">
        <v>210</v>
      </c>
      <c r="G123" s="4">
        <v>288</v>
      </c>
      <c r="H123" s="4">
        <v>204</v>
      </c>
      <c r="I123" s="4">
        <v>230</v>
      </c>
      <c r="J123" s="4">
        <v>348</v>
      </c>
      <c r="K123" s="23">
        <v>1324</v>
      </c>
      <c r="M123" s="22" t="s">
        <v>134</v>
      </c>
      <c r="N123" s="121" t="s">
        <v>22</v>
      </c>
      <c r="O123" s="12"/>
      <c r="P123" s="12"/>
      <c r="Q123" s="103">
        <f>F123/要介護認定者数!F122</f>
        <v>3.3870967741935485</v>
      </c>
      <c r="R123" s="103">
        <f>G123/要介護認定者数!G122</f>
        <v>5.1428571428571432</v>
      </c>
      <c r="S123" s="103">
        <f>H123/要介護認定者数!H122</f>
        <v>4.08</v>
      </c>
      <c r="T123" s="103">
        <f>I123/要介護認定者数!I122</f>
        <v>6.3888888888888893</v>
      </c>
      <c r="U123" s="103">
        <f>J123/要介護認定者数!J122</f>
        <v>9.6666666666666661</v>
      </c>
      <c r="V123" s="104">
        <f>K123/要介護認定者数!K122</f>
        <v>4.2847896440129452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187</v>
      </c>
      <c r="E124" s="147">
        <f t="shared" ref="E124" si="55">SUM(E125:E129)</f>
        <v>198</v>
      </c>
      <c r="F124" s="130">
        <f t="shared" ref="F124" si="56">SUM(F125:F129)</f>
        <v>1330</v>
      </c>
      <c r="G124" s="130">
        <f t="shared" ref="G124" si="57">SUM(G125:G129)</f>
        <v>1063</v>
      </c>
      <c r="H124" s="130">
        <f t="shared" ref="H124" si="58">SUM(H125:H129)</f>
        <v>2479</v>
      </c>
      <c r="I124" s="130">
        <f t="shared" ref="I124" si="59">SUM(I125:I129)</f>
        <v>1602</v>
      </c>
      <c r="J124" s="130">
        <f t="shared" ref="J124" si="60">SUM(J125:J129)</f>
        <v>1753</v>
      </c>
      <c r="K124" s="144">
        <f t="shared" ref="K124" si="61">SUM(K125:K129)</f>
        <v>8612</v>
      </c>
      <c r="M124" s="125" t="s">
        <v>132</v>
      </c>
      <c r="N124" s="122" t="s">
        <v>170</v>
      </c>
      <c r="O124" s="12"/>
      <c r="P124" s="12"/>
      <c r="Q124" s="103">
        <f>F124/要介護認定者数!F123</f>
        <v>0.47979797979797978</v>
      </c>
      <c r="R124" s="103">
        <f>G124/要介護認定者数!G123</f>
        <v>0.53741152679474213</v>
      </c>
      <c r="S124" s="103">
        <f>H124/要介護認定者数!H123</f>
        <v>1.5571608040201006</v>
      </c>
      <c r="T124" s="103">
        <f>I124/要介護認定者数!I123</f>
        <v>0.95243757431629017</v>
      </c>
      <c r="U124" s="103">
        <f>J124/要介護認定者数!J123</f>
        <v>1.4001597444089458</v>
      </c>
      <c r="V124" s="104">
        <f>K124/要介護認定者数!K123</f>
        <v>0.73406068871462671</v>
      </c>
    </row>
    <row r="125" spans="2:22" ht="19.5" customHeight="1" x14ac:dyDescent="0.15">
      <c r="B125" s="22" t="s">
        <v>134</v>
      </c>
      <c r="C125" s="121" t="s">
        <v>23</v>
      </c>
      <c r="D125" s="4">
        <v>130</v>
      </c>
      <c r="E125" s="4">
        <v>178</v>
      </c>
      <c r="F125" s="4">
        <v>923</v>
      </c>
      <c r="G125" s="4">
        <v>893</v>
      </c>
      <c r="H125" s="4">
        <v>1992</v>
      </c>
      <c r="I125" s="4">
        <v>1377</v>
      </c>
      <c r="J125" s="4">
        <v>1295</v>
      </c>
      <c r="K125" s="23">
        <v>6788</v>
      </c>
      <c r="M125" s="22" t="s">
        <v>134</v>
      </c>
      <c r="N125" s="121" t="s">
        <v>23</v>
      </c>
      <c r="O125" s="12"/>
      <c r="P125" s="12"/>
      <c r="Q125" s="103">
        <f>F125/要介護認定者数!F124</f>
        <v>0.4860452869931543</v>
      </c>
      <c r="R125" s="103">
        <f>G125/要介護認定者数!G124</f>
        <v>0.78956675508399643</v>
      </c>
      <c r="S125" s="103">
        <f>H125/要介護認定者数!H124</f>
        <v>2.2084257206208426</v>
      </c>
      <c r="T125" s="103">
        <f>I125/要介護認定者数!I124</f>
        <v>1.3593287265547878</v>
      </c>
      <c r="U125" s="103">
        <f>J125/要介護認定者数!J124</f>
        <v>1.6752910737386804</v>
      </c>
      <c r="V125" s="104">
        <f>K125/要介護認定者数!K124</f>
        <v>0.9235374149659864</v>
      </c>
    </row>
    <row r="126" spans="2:22" ht="19.5" customHeight="1" x14ac:dyDescent="0.15">
      <c r="B126" s="22" t="s">
        <v>134</v>
      </c>
      <c r="C126" s="121" t="s">
        <v>24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78</v>
      </c>
      <c r="J126" s="4">
        <v>12</v>
      </c>
      <c r="K126" s="23">
        <v>90</v>
      </c>
      <c r="M126" s="22" t="s">
        <v>134</v>
      </c>
      <c r="N126" s="121" t="s">
        <v>24</v>
      </c>
      <c r="O126" s="12"/>
      <c r="P126" s="12"/>
      <c r="Q126" s="103">
        <f>F126/要介護認定者数!F125</f>
        <v>0</v>
      </c>
      <c r="R126" s="103">
        <f>G126/要介護認定者数!G125</f>
        <v>0</v>
      </c>
      <c r="S126" s="103">
        <f>H126/要介護認定者数!H125</f>
        <v>0</v>
      </c>
      <c r="T126" s="103">
        <f>I126/要介護認定者数!I125</f>
        <v>1.1304347826086956</v>
      </c>
      <c r="U126" s="103">
        <f>J126/要介護認定者数!J125</f>
        <v>0.27906976744186046</v>
      </c>
      <c r="V126" s="104">
        <f>K126/要介護認定者数!K125</f>
        <v>0.2132701421800948</v>
      </c>
    </row>
    <row r="127" spans="2:22" ht="19.5" customHeight="1" x14ac:dyDescent="0.15">
      <c r="B127" s="22" t="s">
        <v>134</v>
      </c>
      <c r="C127" s="121" t="s">
        <v>25</v>
      </c>
      <c r="D127" s="4">
        <v>0</v>
      </c>
      <c r="E127" s="4">
        <v>0</v>
      </c>
      <c r="F127" s="4">
        <v>0</v>
      </c>
      <c r="G127" s="4">
        <v>133</v>
      </c>
      <c r="H127" s="4">
        <v>271</v>
      </c>
      <c r="I127" s="4">
        <v>0</v>
      </c>
      <c r="J127" s="4">
        <v>123</v>
      </c>
      <c r="K127" s="23">
        <v>527</v>
      </c>
      <c r="M127" s="22" t="s">
        <v>134</v>
      </c>
      <c r="N127" s="121" t="s">
        <v>25</v>
      </c>
      <c r="O127" s="12"/>
      <c r="P127" s="12"/>
      <c r="Q127" s="103">
        <f>F127/要介護認定者数!F126</f>
        <v>0</v>
      </c>
      <c r="R127" s="103">
        <f>G127/要介護認定者数!G126</f>
        <v>0.30296127562642367</v>
      </c>
      <c r="S127" s="103">
        <f>H127/要介護認定者数!H126</f>
        <v>0.89438943894389444</v>
      </c>
      <c r="T127" s="103">
        <f>I127/要介護認定者数!I126</f>
        <v>0</v>
      </c>
      <c r="U127" s="103">
        <f>J127/要介護認定者数!J126</f>
        <v>0.66486486486486485</v>
      </c>
      <c r="V127" s="104">
        <f>K127/要介護認定者数!K126</f>
        <v>0.32773631840796019</v>
      </c>
    </row>
    <row r="128" spans="2:22" ht="19.5" customHeight="1" x14ac:dyDescent="0.15">
      <c r="B128" s="22" t="s">
        <v>134</v>
      </c>
      <c r="C128" s="121" t="s">
        <v>26</v>
      </c>
      <c r="D128" s="4">
        <v>0</v>
      </c>
      <c r="E128" s="4">
        <v>8</v>
      </c>
      <c r="F128" s="4">
        <v>244</v>
      </c>
      <c r="G128" s="4">
        <v>0</v>
      </c>
      <c r="H128" s="4">
        <v>0</v>
      </c>
      <c r="I128" s="4">
        <v>0</v>
      </c>
      <c r="J128" s="4">
        <v>0</v>
      </c>
      <c r="K128" s="23">
        <v>252</v>
      </c>
      <c r="M128" s="22" t="s">
        <v>134</v>
      </c>
      <c r="N128" s="121" t="s">
        <v>26</v>
      </c>
      <c r="O128" s="12"/>
      <c r="P128" s="12"/>
      <c r="Q128" s="103">
        <f>F128/要介護認定者数!F127</f>
        <v>1.1902439024390243</v>
      </c>
      <c r="R128" s="103">
        <f>G128/要介護認定者数!G127</f>
        <v>0</v>
      </c>
      <c r="S128" s="103">
        <f>H128/要介護認定者数!H127</f>
        <v>0</v>
      </c>
      <c r="T128" s="103">
        <f>I128/要介護認定者数!I127</f>
        <v>0</v>
      </c>
      <c r="U128" s="103">
        <f>J128/要介護認定者数!J127</f>
        <v>0</v>
      </c>
      <c r="V128" s="104">
        <f>K128/要介護認定者数!K127</f>
        <v>0.26582278481012656</v>
      </c>
    </row>
    <row r="129" spans="2:24" ht="19.5" customHeight="1" x14ac:dyDescent="0.15">
      <c r="B129" s="22" t="s">
        <v>134</v>
      </c>
      <c r="C129" s="121" t="s">
        <v>27</v>
      </c>
      <c r="D129" s="4">
        <v>57</v>
      </c>
      <c r="E129" s="4">
        <v>12</v>
      </c>
      <c r="F129" s="4">
        <v>163</v>
      </c>
      <c r="G129" s="4">
        <v>37</v>
      </c>
      <c r="H129" s="4">
        <v>216</v>
      </c>
      <c r="I129" s="4">
        <v>147</v>
      </c>
      <c r="J129" s="4">
        <v>323</v>
      </c>
      <c r="K129" s="23">
        <v>955</v>
      </c>
      <c r="M129" s="22" t="s">
        <v>134</v>
      </c>
      <c r="N129" s="121" t="s">
        <v>27</v>
      </c>
      <c r="O129" s="12"/>
      <c r="P129" s="12"/>
      <c r="Q129" s="103">
        <f>F129/要介護認定者数!F128</f>
        <v>0.52580645161290318</v>
      </c>
      <c r="R129" s="103">
        <f>G129/要介護認定者数!G128</f>
        <v>0.26811594202898553</v>
      </c>
      <c r="S129" s="103">
        <f>H129/要介護認定者数!H128</f>
        <v>1.2485549132947977</v>
      </c>
      <c r="T129" s="103">
        <f>I129/要介護認定者数!I128</f>
        <v>0.68372093023255809</v>
      </c>
      <c r="U129" s="103">
        <f>J129/要介護認定者数!J128</f>
        <v>2.3576642335766422</v>
      </c>
      <c r="V129" s="104">
        <f>K129/要介護認定者数!K128</f>
        <v>0.68019943019943019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352</v>
      </c>
      <c r="E130" s="147">
        <f t="shared" ref="E130" si="62">SUM(E131)</f>
        <v>875</v>
      </c>
      <c r="F130" s="130">
        <f t="shared" ref="F130" si="63">SUM(F131)</f>
        <v>397</v>
      </c>
      <c r="G130" s="130">
        <f t="shared" ref="G130" si="64">SUM(G131)</f>
        <v>1190</v>
      </c>
      <c r="H130" s="130">
        <f t="shared" ref="H130" si="65">SUM(H131)</f>
        <v>792</v>
      </c>
      <c r="I130" s="130">
        <f t="shared" ref="I130" si="66">SUM(I131)</f>
        <v>369</v>
      </c>
      <c r="J130" s="130">
        <f t="shared" ref="J130" si="67">SUM(J131)</f>
        <v>432</v>
      </c>
      <c r="K130" s="144">
        <f t="shared" ref="K130" si="68">SUM(K131)</f>
        <v>4407</v>
      </c>
      <c r="M130" s="125" t="s">
        <v>132</v>
      </c>
      <c r="N130" s="122" t="s">
        <v>171</v>
      </c>
      <c r="O130" s="12"/>
      <c r="P130" s="12"/>
      <c r="Q130" s="103">
        <f>F130/要介護認定者数!F129</f>
        <v>0.35101679929266139</v>
      </c>
      <c r="R130" s="103">
        <f>G130/要介護認定者数!G129</f>
        <v>1.1519845111326235</v>
      </c>
      <c r="S130" s="103">
        <f>H130/要介護認定者数!H129</f>
        <v>1.1856287425149701</v>
      </c>
      <c r="T130" s="103">
        <f>I130/要介護認定者数!I129</f>
        <v>0.43824228028503565</v>
      </c>
      <c r="U130" s="103">
        <f>J130/要介護認定者数!J129</f>
        <v>0.72361809045226133</v>
      </c>
      <c r="V130" s="104">
        <f>K130/要介護認定者数!K129</f>
        <v>0.7817988291644492</v>
      </c>
    </row>
    <row r="131" spans="2:24" ht="19.5" customHeight="1" x14ac:dyDescent="0.15">
      <c r="B131" s="22" t="s">
        <v>134</v>
      </c>
      <c r="C131" s="121" t="s">
        <v>28</v>
      </c>
      <c r="D131" s="4">
        <v>352</v>
      </c>
      <c r="E131" s="4">
        <v>875</v>
      </c>
      <c r="F131" s="4">
        <v>397</v>
      </c>
      <c r="G131" s="4">
        <v>1190</v>
      </c>
      <c r="H131" s="4">
        <v>792</v>
      </c>
      <c r="I131" s="4">
        <v>369</v>
      </c>
      <c r="J131" s="4">
        <v>432</v>
      </c>
      <c r="K131" s="23">
        <v>4407</v>
      </c>
      <c r="M131" s="22" t="s">
        <v>134</v>
      </c>
      <c r="N131" s="121" t="s">
        <v>28</v>
      </c>
      <c r="O131" s="12"/>
      <c r="P131" s="12"/>
      <c r="Q131" s="103">
        <f>F131/要介護認定者数!F130</f>
        <v>0.35101679929266139</v>
      </c>
      <c r="R131" s="103">
        <f>G131/要介護認定者数!G130</f>
        <v>1.1519845111326235</v>
      </c>
      <c r="S131" s="103">
        <f>H131/要介護認定者数!H130</f>
        <v>1.1856287425149701</v>
      </c>
      <c r="T131" s="103">
        <f>I131/要介護認定者数!I130</f>
        <v>0.43824228028503565</v>
      </c>
      <c r="U131" s="103">
        <f>J131/要介護認定者数!J130</f>
        <v>0.72361809045226133</v>
      </c>
      <c r="V131" s="104">
        <f>K131/要介護認定者数!K130</f>
        <v>0.7817988291644492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1593</v>
      </c>
      <c r="E132" s="147">
        <f t="shared" ref="E132" si="69">SUM(E133:E135)</f>
        <v>6796</v>
      </c>
      <c r="F132" s="130">
        <f t="shared" ref="F132" si="70">SUM(F133:F135)</f>
        <v>2983</v>
      </c>
      <c r="G132" s="130">
        <f t="shared" ref="G132" si="71">SUM(G133:G135)</f>
        <v>6628</v>
      </c>
      <c r="H132" s="130">
        <f t="shared" ref="H132" si="72">SUM(H133:H135)</f>
        <v>4268</v>
      </c>
      <c r="I132" s="130">
        <f t="shared" ref="I132" si="73">SUM(I133:I135)</f>
        <v>7030</v>
      </c>
      <c r="J132" s="130">
        <f t="shared" ref="J132" si="74">SUM(J133:J135)</f>
        <v>1673</v>
      </c>
      <c r="K132" s="144">
        <f t="shared" ref="K132" si="75">SUM(K133:K135)</f>
        <v>30971</v>
      </c>
      <c r="M132" s="125" t="s">
        <v>132</v>
      </c>
      <c r="N132" s="122" t="s">
        <v>172</v>
      </c>
      <c r="O132" s="12"/>
      <c r="P132" s="12"/>
      <c r="Q132" s="103">
        <f>F132/要介護認定者数!F131</f>
        <v>1.4615384615384615</v>
      </c>
      <c r="R132" s="103">
        <f>G132/要介護認定者数!G131</f>
        <v>3.7048630519843488</v>
      </c>
      <c r="S132" s="103">
        <f>H132/要介護認定者数!H131</f>
        <v>3.2780337941628264</v>
      </c>
      <c r="T132" s="103">
        <f>I132/要介護認定者数!I131</f>
        <v>4.9717114568599721</v>
      </c>
      <c r="U132" s="103">
        <f>J132/要介護認定者数!J131</f>
        <v>1.9498834498834499</v>
      </c>
      <c r="V132" s="104">
        <f>K132/要介護認定者数!K131</f>
        <v>2.7313696093129907</v>
      </c>
    </row>
    <row r="133" spans="2:24" ht="19.5" customHeight="1" x14ac:dyDescent="0.15">
      <c r="B133" s="22" t="s">
        <v>134</v>
      </c>
      <c r="C133" s="121" t="s">
        <v>29</v>
      </c>
      <c r="D133" s="4">
        <v>1136</v>
      </c>
      <c r="E133" s="4">
        <v>4458</v>
      </c>
      <c r="F133" s="4">
        <v>1510</v>
      </c>
      <c r="G133" s="4">
        <v>3759</v>
      </c>
      <c r="H133" s="4">
        <v>2540</v>
      </c>
      <c r="I133" s="4">
        <v>4352</v>
      </c>
      <c r="J133" s="4">
        <v>1375</v>
      </c>
      <c r="K133" s="23">
        <v>19130</v>
      </c>
      <c r="M133" s="22" t="s">
        <v>134</v>
      </c>
      <c r="N133" s="121" t="s">
        <v>29</v>
      </c>
      <c r="O133" s="12"/>
      <c r="P133" s="12"/>
      <c r="Q133" s="103">
        <f>F133/要介護認定者数!F132</f>
        <v>0.95812182741116747</v>
      </c>
      <c r="R133" s="103">
        <f>G133/要介護認定者数!G132</f>
        <v>2.6360448807854135</v>
      </c>
      <c r="S133" s="103">
        <f>H133/要介護認定者数!H132</f>
        <v>2.5</v>
      </c>
      <c r="T133" s="103">
        <f>I133/要介護認定者数!I132</f>
        <v>4.0371057513914659</v>
      </c>
      <c r="U133" s="103">
        <f>J133/要介護認定者数!J132</f>
        <v>2.0864946889226101</v>
      </c>
      <c r="V133" s="104">
        <f>K133/要介護認定者数!K132</f>
        <v>2.1746049789701036</v>
      </c>
    </row>
    <row r="134" spans="2:24" ht="19.5" customHeight="1" x14ac:dyDescent="0.15">
      <c r="B134" s="22" t="s">
        <v>134</v>
      </c>
      <c r="C134" s="121" t="s">
        <v>30</v>
      </c>
      <c r="D134" s="4">
        <v>311</v>
      </c>
      <c r="E134" s="4">
        <v>865</v>
      </c>
      <c r="F134" s="4">
        <v>570</v>
      </c>
      <c r="G134" s="4">
        <v>1483</v>
      </c>
      <c r="H134" s="4">
        <v>1290</v>
      </c>
      <c r="I134" s="4">
        <v>1724</v>
      </c>
      <c r="J134" s="4">
        <v>221</v>
      </c>
      <c r="K134" s="23">
        <v>6464</v>
      </c>
      <c r="M134" s="22" t="s">
        <v>134</v>
      </c>
      <c r="N134" s="121" t="s">
        <v>30</v>
      </c>
      <c r="O134" s="12"/>
      <c r="P134" s="12"/>
      <c r="Q134" s="103">
        <f>F134/要介護認定者数!F133</f>
        <v>1.532258064516129</v>
      </c>
      <c r="R134" s="103">
        <f>G134/要介護認定者数!G133</f>
        <v>5.7258687258687262</v>
      </c>
      <c r="S134" s="103">
        <f>H134/要介護認定者数!H133</f>
        <v>5.7079646017699117</v>
      </c>
      <c r="T134" s="103">
        <f>I134/要介護認定者数!I133</f>
        <v>6.4089219330855016</v>
      </c>
      <c r="U134" s="103">
        <f>J134/要介護認定者数!J133</f>
        <v>1.3076923076923077</v>
      </c>
      <c r="V134" s="104">
        <f>K134/要介護認定者数!K133</f>
        <v>3.2047595438770453</v>
      </c>
    </row>
    <row r="135" spans="2:24" ht="19.5" customHeight="1" x14ac:dyDescent="0.15">
      <c r="B135" s="22" t="s">
        <v>134</v>
      </c>
      <c r="C135" s="121" t="s">
        <v>31</v>
      </c>
      <c r="D135" s="4">
        <v>146</v>
      </c>
      <c r="E135" s="4">
        <v>1473</v>
      </c>
      <c r="F135" s="4">
        <v>903</v>
      </c>
      <c r="G135" s="4">
        <v>1386</v>
      </c>
      <c r="H135" s="4">
        <v>438</v>
      </c>
      <c r="I135" s="4">
        <v>954</v>
      </c>
      <c r="J135" s="4">
        <v>77</v>
      </c>
      <c r="K135" s="23">
        <v>5377</v>
      </c>
      <c r="M135" s="22" t="s">
        <v>134</v>
      </c>
      <c r="N135" s="121" t="s">
        <v>31</v>
      </c>
      <c r="O135" s="12"/>
      <c r="P135" s="12"/>
      <c r="Q135" s="103">
        <f>F135/要介護認定者数!F134</f>
        <v>9.7096774193548381</v>
      </c>
      <c r="R135" s="103">
        <f>G135/要介護認定者数!G134</f>
        <v>13.326923076923077</v>
      </c>
      <c r="S135" s="103">
        <f>H135/要介護認定者数!H134</f>
        <v>7.3</v>
      </c>
      <c r="T135" s="103">
        <f>I135/要介護認定者数!I134</f>
        <v>14.238805970149254</v>
      </c>
      <c r="U135" s="103">
        <f>J135/要介護認定者数!J134</f>
        <v>2.5666666666666669</v>
      </c>
      <c r="V135" s="104">
        <f>K135/要介護認定者数!K134</f>
        <v>10.241904761904761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0</v>
      </c>
      <c r="E136" s="147">
        <f t="shared" ref="E136" si="76">SUM(E137)</f>
        <v>0</v>
      </c>
      <c r="F136" s="130">
        <f t="shared" ref="F136" si="77">SUM(F137)</f>
        <v>193</v>
      </c>
      <c r="G136" s="130">
        <f t="shared" ref="G136" si="78">SUM(G137)</f>
        <v>277</v>
      </c>
      <c r="H136" s="130">
        <f t="shared" ref="H136" si="79">SUM(H137)</f>
        <v>242</v>
      </c>
      <c r="I136" s="130">
        <f t="shared" ref="I136" si="80">SUM(I137)</f>
        <v>151</v>
      </c>
      <c r="J136" s="130">
        <f t="shared" ref="J136" si="81">SUM(J137)</f>
        <v>124</v>
      </c>
      <c r="K136" s="144">
        <f t="shared" ref="K136" si="82">SUM(K137)</f>
        <v>987</v>
      </c>
      <c r="M136" s="125" t="s">
        <v>132</v>
      </c>
      <c r="N136" s="122" t="s">
        <v>173</v>
      </c>
      <c r="O136" s="12"/>
      <c r="P136" s="12"/>
      <c r="Q136" s="103">
        <f>F136/要介護認定者数!F135</f>
        <v>0.20401691331923891</v>
      </c>
      <c r="R136" s="103">
        <f>G136/要介護認定者数!G135</f>
        <v>0.25273722627737227</v>
      </c>
      <c r="S136" s="103">
        <f>H136/要介護認定者数!H135</f>
        <v>0.26162162162162161</v>
      </c>
      <c r="T136" s="103">
        <f>I136/要介護認定者数!I135</f>
        <v>0.18665018541409148</v>
      </c>
      <c r="U136" s="103">
        <f>J136/要介護認定者数!J135</f>
        <v>0.2202486678507993</v>
      </c>
      <c r="V136" s="104">
        <f>K136/要介護認定者数!K135</f>
        <v>0.17942192328667514</v>
      </c>
    </row>
    <row r="137" spans="2:24" ht="19.5" customHeight="1" x14ac:dyDescent="0.15">
      <c r="B137" s="22" t="s">
        <v>134</v>
      </c>
      <c r="C137" s="121" t="s">
        <v>32</v>
      </c>
      <c r="D137" s="4">
        <v>0</v>
      </c>
      <c r="E137" s="4">
        <v>0</v>
      </c>
      <c r="F137" s="4">
        <v>193</v>
      </c>
      <c r="G137" s="4">
        <v>277</v>
      </c>
      <c r="H137" s="4">
        <v>242</v>
      </c>
      <c r="I137" s="4">
        <v>151</v>
      </c>
      <c r="J137" s="4">
        <v>124</v>
      </c>
      <c r="K137" s="23">
        <v>987</v>
      </c>
      <c r="M137" s="22" t="s">
        <v>134</v>
      </c>
      <c r="N137" s="121" t="s">
        <v>32</v>
      </c>
      <c r="O137" s="12"/>
      <c r="P137" s="12"/>
      <c r="Q137" s="103">
        <f>F137/要介護認定者数!F136</f>
        <v>0.20401691331923891</v>
      </c>
      <c r="R137" s="103">
        <f>G137/要介護認定者数!G136</f>
        <v>0.25273722627737227</v>
      </c>
      <c r="S137" s="103">
        <f>H137/要介護認定者数!H136</f>
        <v>0.26162162162162161</v>
      </c>
      <c r="T137" s="103">
        <f>I137/要介護認定者数!I136</f>
        <v>0.18665018541409148</v>
      </c>
      <c r="U137" s="103">
        <f>J137/要介護認定者数!J136</f>
        <v>0.2202486678507993</v>
      </c>
      <c r="V137" s="104">
        <f>K137/要介護認定者数!K136</f>
        <v>0.17942192328667514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366</v>
      </c>
      <c r="E138" s="147">
        <f t="shared" ref="E138" si="83">SUM(E139:E140)</f>
        <v>1705</v>
      </c>
      <c r="F138" s="130">
        <f t="shared" ref="F138" si="84">SUM(F139:F140)</f>
        <v>1609</v>
      </c>
      <c r="G138" s="130">
        <f t="shared" ref="G138" si="85">SUM(G139:G140)</f>
        <v>3440</v>
      </c>
      <c r="H138" s="130">
        <f t="shared" ref="H138" si="86">SUM(H139:H140)</f>
        <v>3073</v>
      </c>
      <c r="I138" s="130">
        <f t="shared" ref="I138" si="87">SUM(I139:I140)</f>
        <v>2004</v>
      </c>
      <c r="J138" s="130">
        <f t="shared" ref="J138" si="88">SUM(J139:J140)</f>
        <v>1689</v>
      </c>
      <c r="K138" s="144">
        <f t="shared" ref="K138" si="89">SUM(K139:K140)</f>
        <v>13886</v>
      </c>
      <c r="M138" s="125" t="s">
        <v>132</v>
      </c>
      <c r="N138" s="122" t="s">
        <v>174</v>
      </c>
      <c r="O138" s="12"/>
      <c r="P138" s="12"/>
      <c r="Q138" s="103">
        <f>F138/要介護認定者数!F137</f>
        <v>1.6351626016260163</v>
      </c>
      <c r="R138" s="103">
        <f>G138/要介護認定者数!G137</f>
        <v>4.1247002398081536</v>
      </c>
      <c r="S138" s="103">
        <f>H138/要介護認定者数!H137</f>
        <v>4.794071762870515</v>
      </c>
      <c r="T138" s="103">
        <f>I138/要介護認定者数!I137</f>
        <v>2.9732937685459939</v>
      </c>
      <c r="U138" s="103">
        <f>J138/要介護認定者数!J137</f>
        <v>3.2796116504854367</v>
      </c>
      <c r="V138" s="104">
        <f>K138/要介護認定者数!K137</f>
        <v>2.8223577235772357</v>
      </c>
    </row>
    <row r="139" spans="2:24" ht="19.5" customHeight="1" x14ac:dyDescent="0.15">
      <c r="B139" s="22" t="s">
        <v>134</v>
      </c>
      <c r="C139" s="121" t="s">
        <v>33</v>
      </c>
      <c r="D139" s="4">
        <v>366</v>
      </c>
      <c r="E139" s="4">
        <v>1705</v>
      </c>
      <c r="F139" s="4">
        <v>1609</v>
      </c>
      <c r="G139" s="4">
        <v>3352</v>
      </c>
      <c r="H139" s="4">
        <v>3011</v>
      </c>
      <c r="I139" s="4">
        <v>2004</v>
      </c>
      <c r="J139" s="4">
        <v>1640</v>
      </c>
      <c r="K139" s="23">
        <v>13687</v>
      </c>
      <c r="M139" s="22" t="s">
        <v>134</v>
      </c>
      <c r="N139" s="121" t="s">
        <v>33</v>
      </c>
      <c r="O139" s="12"/>
      <c r="P139" s="12"/>
      <c r="Q139" s="103">
        <f>F139/要介護認定者数!F138</f>
        <v>2.0654685494223362</v>
      </c>
      <c r="R139" s="103">
        <f>G139/要介護認定者数!G138</f>
        <v>5.1019786910197871</v>
      </c>
      <c r="S139" s="103">
        <f>H139/要介護認定者数!H138</f>
        <v>5.9388560157790931</v>
      </c>
      <c r="T139" s="103">
        <f>I139/要介護認定者数!I138</f>
        <v>3.5406360424028267</v>
      </c>
      <c r="U139" s="103">
        <f>J139/要介護認定者数!J138</f>
        <v>3.9047619047619047</v>
      </c>
      <c r="V139" s="104">
        <f>K139/要介護認定者数!K138</f>
        <v>3.3686930839281319</v>
      </c>
    </row>
    <row r="140" spans="2:24" ht="19.5" customHeight="1" x14ac:dyDescent="0.15">
      <c r="B140" s="22" t="s">
        <v>134</v>
      </c>
      <c r="C140" s="121" t="s">
        <v>34</v>
      </c>
      <c r="D140" s="4">
        <v>0</v>
      </c>
      <c r="E140" s="4">
        <v>0</v>
      </c>
      <c r="F140" s="4">
        <v>0</v>
      </c>
      <c r="G140" s="4">
        <v>88</v>
      </c>
      <c r="H140" s="4">
        <v>62</v>
      </c>
      <c r="I140" s="4">
        <v>0</v>
      </c>
      <c r="J140" s="4">
        <v>49</v>
      </c>
      <c r="K140" s="23">
        <v>199</v>
      </c>
      <c r="M140" s="22" t="s">
        <v>134</v>
      </c>
      <c r="N140" s="121" t="s">
        <v>34</v>
      </c>
      <c r="O140" s="12"/>
      <c r="P140" s="12"/>
      <c r="Q140" s="103">
        <f>F140/要介護認定者数!F139</f>
        <v>0</v>
      </c>
      <c r="R140" s="103">
        <f>G140/要介護認定者数!G139</f>
        <v>0.49717514124293788</v>
      </c>
      <c r="S140" s="103">
        <f>H140/要介護認定者数!H139</f>
        <v>0.46268656716417911</v>
      </c>
      <c r="T140" s="103">
        <f>I140/要介護認定者数!I139</f>
        <v>0</v>
      </c>
      <c r="U140" s="103">
        <f>J140/要介護認定者数!J139</f>
        <v>0.51578947368421058</v>
      </c>
      <c r="V140" s="104">
        <f>K140/要介護認定者数!K139</f>
        <v>0.2322053675612602</v>
      </c>
    </row>
    <row r="141" spans="2:24" ht="19.5" customHeight="1" x14ac:dyDescent="0.15">
      <c r="B141" s="22" t="s">
        <v>134</v>
      </c>
      <c r="C141" s="122" t="s">
        <v>82</v>
      </c>
      <c r="D141" s="96">
        <f>SUM(D97,D98,D108,D114,D119,D124,D130,D132,D136,D138)</f>
        <v>4461</v>
      </c>
      <c r="E141" s="96">
        <f t="shared" ref="E141:K141" si="90">SUM(E97,E98,E108,E114,E119,E124,E130,E132,E136,E138)</f>
        <v>13443</v>
      </c>
      <c r="F141" s="96">
        <f t="shared" si="90"/>
        <v>13465</v>
      </c>
      <c r="G141" s="96">
        <f t="shared" si="90"/>
        <v>23415</v>
      </c>
      <c r="H141" s="96">
        <f t="shared" si="90"/>
        <v>20178</v>
      </c>
      <c r="I141" s="96">
        <f t="shared" si="90"/>
        <v>23949</v>
      </c>
      <c r="J141" s="96">
        <f t="shared" si="90"/>
        <v>15422</v>
      </c>
      <c r="K141" s="107">
        <f t="shared" si="90"/>
        <v>114333</v>
      </c>
      <c r="M141" s="22" t="s">
        <v>134</v>
      </c>
      <c r="N141" s="122" t="s">
        <v>82</v>
      </c>
      <c r="O141" s="12"/>
      <c r="P141" s="12"/>
      <c r="Q141" s="103">
        <f>F141/要介護認定者数!F140</f>
        <v>0.61979286536248557</v>
      </c>
      <c r="R141" s="103">
        <f>G141/要介護認定者数!G140</f>
        <v>1.2328875315922494</v>
      </c>
      <c r="S141" s="103">
        <f>H141/要介護認定者数!H140</f>
        <v>1.4667442029512248</v>
      </c>
      <c r="T141" s="103">
        <f>I141/要介護認定者数!I140</f>
        <v>1.7302940538978397</v>
      </c>
      <c r="U141" s="103">
        <f>J141/要介護認定者数!J140</f>
        <v>1.518660758247169</v>
      </c>
      <c r="V141" s="104">
        <f>K141/要介護認定者数!K140</f>
        <v>1.0411514014606515</v>
      </c>
      <c r="X141" s="11" t="s">
        <v>157</v>
      </c>
    </row>
    <row r="142" spans="2:24" ht="19.5" customHeight="1" thickBot="1" x14ac:dyDescent="0.2">
      <c r="B142" s="25" t="s">
        <v>134</v>
      </c>
      <c r="C142" s="132" t="s">
        <v>44</v>
      </c>
      <c r="D142" s="5">
        <v>326193</v>
      </c>
      <c r="E142" s="5">
        <v>1108809</v>
      </c>
      <c r="F142" s="5">
        <v>1803379</v>
      </c>
      <c r="G142" s="5">
        <v>2765948</v>
      </c>
      <c r="H142" s="5">
        <v>2095144</v>
      </c>
      <c r="I142" s="5">
        <v>1900529</v>
      </c>
      <c r="J142" s="5">
        <v>1781101</v>
      </c>
      <c r="K142" s="26">
        <v>11781103</v>
      </c>
      <c r="M142" s="25" t="s">
        <v>134</v>
      </c>
      <c r="N142" s="132" t="s">
        <v>44</v>
      </c>
      <c r="O142" s="15"/>
      <c r="P142" s="15"/>
      <c r="Q142" s="173">
        <f>F142/要介護認定者数!F141</f>
        <v>1.4776017901197647</v>
      </c>
      <c r="R142" s="173">
        <f>G142/要介護認定者数!G141</f>
        <v>2.5599228491755062</v>
      </c>
      <c r="S142" s="173">
        <f>H142/要介護認定者数!H141</f>
        <v>2.5878211549411634</v>
      </c>
      <c r="T142" s="173">
        <f>I142/要介護認定者数!I141</f>
        <v>2.5547732060066162</v>
      </c>
      <c r="U142" s="173">
        <f>J142/要介護認定者数!J141</f>
        <v>2.9618670843976158</v>
      </c>
      <c r="V142" s="174">
        <f>K142/要介護認定者数!K141</f>
        <v>1.8989763412601994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1164</v>
      </c>
      <c r="E143" s="4">
        <v>947</v>
      </c>
      <c r="F143" s="4">
        <v>3759</v>
      </c>
      <c r="G143" s="4">
        <v>4694</v>
      </c>
      <c r="H143" s="4">
        <v>4299</v>
      </c>
      <c r="I143" s="4">
        <v>5681</v>
      </c>
      <c r="J143" s="4">
        <v>3888</v>
      </c>
      <c r="K143" s="23">
        <v>24432</v>
      </c>
      <c r="M143" s="28" t="s">
        <v>129</v>
      </c>
      <c r="N143" s="124" t="s">
        <v>0</v>
      </c>
      <c r="O143" s="12"/>
      <c r="P143" s="12"/>
      <c r="Q143" s="175">
        <f>F143/要介護認定者数!F142</f>
        <v>0.44124897288414133</v>
      </c>
      <c r="R143" s="175">
        <f>G143/要介護認定者数!G142</f>
        <v>0.72797766749379655</v>
      </c>
      <c r="S143" s="175">
        <f>H143/要介護認定者数!H142</f>
        <v>0.99261140614176868</v>
      </c>
      <c r="T143" s="175">
        <f>I143/要介護認定者数!I142</f>
        <v>1.2141483222910878</v>
      </c>
      <c r="U143" s="175">
        <f>J143/要介護認定者数!J142</f>
        <v>1.1086398631308811</v>
      </c>
      <c r="V143" s="176">
        <f>K143/要介護認定者数!K142</f>
        <v>0.58848182672158389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54</v>
      </c>
      <c r="E144" s="147">
        <f t="shared" ref="E144" si="91">SUM(E145:E153)</f>
        <v>226</v>
      </c>
      <c r="F144" s="130">
        <f t="shared" ref="F144" si="92">SUM(F145:F153)</f>
        <v>3</v>
      </c>
      <c r="G144" s="130">
        <f t="shared" ref="G144" si="93">SUM(G145:G153)</f>
        <v>280</v>
      </c>
      <c r="H144" s="130">
        <f t="shared" ref="H144" si="94">SUM(H145:H153)</f>
        <v>106</v>
      </c>
      <c r="I144" s="130">
        <f t="shared" ref="I144" si="95">SUM(I145:I153)</f>
        <v>90</v>
      </c>
      <c r="J144" s="130">
        <f t="shared" ref="J144" si="96">SUM(J145:J153)</f>
        <v>254</v>
      </c>
      <c r="K144" s="144">
        <f t="shared" ref="K144" si="97">SUM(K145:K153)</f>
        <v>1013</v>
      </c>
      <c r="M144" s="125" t="s">
        <v>129</v>
      </c>
      <c r="N144" s="122" t="s">
        <v>166</v>
      </c>
      <c r="O144" s="12"/>
      <c r="P144" s="12"/>
      <c r="Q144" s="103">
        <f>F144/要介護認定者数!F143</f>
        <v>2.2988505747126436E-3</v>
      </c>
      <c r="R144" s="103">
        <f>G144/要介護認定者数!G143</f>
        <v>0.14682747771368643</v>
      </c>
      <c r="S144" s="103">
        <f>H144/要介護認定者数!H143</f>
        <v>7.1767095463777922E-2</v>
      </c>
      <c r="T144" s="103">
        <f>I144/要介護認定者数!I143</f>
        <v>7.2463768115942032E-2</v>
      </c>
      <c r="U144" s="103">
        <f>J144/要介護認定者数!J143</f>
        <v>0.25273631840796018</v>
      </c>
      <c r="V144" s="104">
        <f>K144/要介護認定者数!K143</f>
        <v>0.10938343591404816</v>
      </c>
    </row>
    <row r="145" spans="2:22" ht="19.5" customHeight="1" x14ac:dyDescent="0.15">
      <c r="B145" s="125" t="s">
        <v>129</v>
      </c>
      <c r="C145" s="121" t="s">
        <v>1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23">
        <v>0</v>
      </c>
      <c r="M145" s="28" t="s">
        <v>129</v>
      </c>
      <c r="N145" s="121" t="s">
        <v>1</v>
      </c>
      <c r="O145" s="12"/>
      <c r="P145" s="12"/>
      <c r="Q145" s="103">
        <f>F145/要介護認定者数!F144</f>
        <v>0</v>
      </c>
      <c r="R145" s="103">
        <f>G145/要介護認定者数!G144</f>
        <v>0</v>
      </c>
      <c r="S145" s="103">
        <f>H145/要介護認定者数!H144</f>
        <v>0</v>
      </c>
      <c r="T145" s="103">
        <f>I145/要介護認定者数!I144</f>
        <v>0</v>
      </c>
      <c r="U145" s="103">
        <f>J145/要介護認定者数!J144</f>
        <v>0</v>
      </c>
      <c r="V145" s="104">
        <f>K145/要介護認定者数!K144</f>
        <v>0</v>
      </c>
    </row>
    <row r="146" spans="2:22" ht="19.5" customHeight="1" x14ac:dyDescent="0.15">
      <c r="B146" s="125" t="s">
        <v>129</v>
      </c>
      <c r="C146" s="121" t="s">
        <v>2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23">
        <v>0</v>
      </c>
      <c r="M146" s="28" t="s">
        <v>129</v>
      </c>
      <c r="N146" s="121" t="s">
        <v>2</v>
      </c>
      <c r="O146" s="12"/>
      <c r="P146" s="12"/>
      <c r="Q146" s="103">
        <f>F146/要介護認定者数!F145</f>
        <v>0</v>
      </c>
      <c r="R146" s="103">
        <f>G146/要介護認定者数!G145</f>
        <v>0</v>
      </c>
      <c r="S146" s="103">
        <f>H146/要介護認定者数!H145</f>
        <v>0</v>
      </c>
      <c r="T146" s="103">
        <f>I146/要介護認定者数!I145</f>
        <v>0</v>
      </c>
      <c r="U146" s="103">
        <f>J146/要介護認定者数!J145</f>
        <v>0</v>
      </c>
      <c r="V146" s="104">
        <f>K146/要介護認定者数!K145</f>
        <v>0</v>
      </c>
    </row>
    <row r="147" spans="2:22" ht="19.5" customHeight="1" x14ac:dyDescent="0.15">
      <c r="B147" s="125" t="s">
        <v>129</v>
      </c>
      <c r="C147" s="121" t="s">
        <v>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23">
        <v>0</v>
      </c>
      <c r="M147" s="28" t="s">
        <v>129</v>
      </c>
      <c r="N147" s="121" t="s">
        <v>3</v>
      </c>
      <c r="O147" s="12"/>
      <c r="P147" s="12"/>
      <c r="Q147" s="103">
        <f>F147/要介護認定者数!F146</f>
        <v>0</v>
      </c>
      <c r="R147" s="103">
        <f>G147/要介護認定者数!G146</f>
        <v>0</v>
      </c>
      <c r="S147" s="103">
        <f>H147/要介護認定者数!H146</f>
        <v>0</v>
      </c>
      <c r="T147" s="103">
        <f>I147/要介護認定者数!I146</f>
        <v>0</v>
      </c>
      <c r="U147" s="103">
        <f>J147/要介護認定者数!J146</f>
        <v>0</v>
      </c>
      <c r="V147" s="104">
        <f>K147/要介護認定者数!K146</f>
        <v>0</v>
      </c>
    </row>
    <row r="148" spans="2:22" ht="19.5" customHeight="1" x14ac:dyDescent="0.15">
      <c r="B148" s="125" t="s">
        <v>129</v>
      </c>
      <c r="C148" s="121" t="s">
        <v>4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23">
        <v>0</v>
      </c>
      <c r="M148" s="28" t="s">
        <v>129</v>
      </c>
      <c r="N148" s="121" t="s">
        <v>4</v>
      </c>
      <c r="O148" s="12"/>
      <c r="P148" s="12"/>
      <c r="Q148" s="103">
        <f>F148/要介護認定者数!F147</f>
        <v>0</v>
      </c>
      <c r="R148" s="103">
        <f>G148/要介護認定者数!G147</f>
        <v>0</v>
      </c>
      <c r="S148" s="103">
        <f>H148/要介護認定者数!H147</f>
        <v>0</v>
      </c>
      <c r="T148" s="103">
        <f>I148/要介護認定者数!I147</f>
        <v>0</v>
      </c>
      <c r="U148" s="103">
        <f>J148/要介護認定者数!J147</f>
        <v>0</v>
      </c>
      <c r="V148" s="104">
        <f>K148/要介護認定者数!K147</f>
        <v>0</v>
      </c>
    </row>
    <row r="149" spans="2:22" ht="19.5" customHeight="1" x14ac:dyDescent="0.15">
      <c r="B149" s="125" t="s">
        <v>129</v>
      </c>
      <c r="C149" s="121" t="s">
        <v>5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23">
        <v>0</v>
      </c>
      <c r="M149" s="28" t="s">
        <v>129</v>
      </c>
      <c r="N149" s="121" t="s">
        <v>5</v>
      </c>
      <c r="O149" s="12"/>
      <c r="P149" s="12"/>
      <c r="Q149" s="103">
        <f>F149/要介護認定者数!F148</f>
        <v>0</v>
      </c>
      <c r="R149" s="103">
        <f>G149/要介護認定者数!G148</f>
        <v>0</v>
      </c>
      <c r="S149" s="103">
        <f>H149/要介護認定者数!H148</f>
        <v>0</v>
      </c>
      <c r="T149" s="103">
        <f>I149/要介護認定者数!I148</f>
        <v>0</v>
      </c>
      <c r="U149" s="103">
        <f>J149/要介護認定者数!J148</f>
        <v>0</v>
      </c>
      <c r="V149" s="104">
        <f>K149/要介護認定者数!K148</f>
        <v>0</v>
      </c>
    </row>
    <row r="150" spans="2:22" ht="19.5" customHeight="1" x14ac:dyDescent="0.15">
      <c r="B150" s="125" t="s">
        <v>129</v>
      </c>
      <c r="C150" s="121" t="s">
        <v>6</v>
      </c>
      <c r="D150" s="4">
        <v>0</v>
      </c>
      <c r="E150" s="4">
        <v>0</v>
      </c>
      <c r="F150" s="4">
        <v>0</v>
      </c>
      <c r="G150" s="4">
        <v>29</v>
      </c>
      <c r="H150" s="4">
        <v>0</v>
      </c>
      <c r="I150" s="4">
        <v>60</v>
      </c>
      <c r="J150" s="4">
        <v>76</v>
      </c>
      <c r="K150" s="23">
        <v>165</v>
      </c>
      <c r="M150" s="28" t="s">
        <v>129</v>
      </c>
      <c r="N150" s="121" t="s">
        <v>6</v>
      </c>
      <c r="O150" s="12"/>
      <c r="P150" s="12"/>
      <c r="Q150" s="103">
        <f>F150/要介護認定者数!F149</f>
        <v>0</v>
      </c>
      <c r="R150" s="103">
        <f>G150/要介護認定者数!G149</f>
        <v>8.2857142857142851E-2</v>
      </c>
      <c r="S150" s="103">
        <f>H150/要介護認定者数!H149</f>
        <v>0</v>
      </c>
      <c r="T150" s="103">
        <f>I150/要介護認定者数!I149</f>
        <v>0.27649769585253459</v>
      </c>
      <c r="U150" s="103">
        <f>J150/要介護認定者数!J149</f>
        <v>0.46060606060606063</v>
      </c>
      <c r="V150" s="104">
        <f>K150/要介護認定者数!K149</f>
        <v>0.10934393638170974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23">
        <v>0</v>
      </c>
      <c r="M151" s="28" t="s">
        <v>129</v>
      </c>
      <c r="N151" s="121" t="s">
        <v>7</v>
      </c>
      <c r="O151" s="12"/>
      <c r="P151" s="12"/>
      <c r="Q151" s="103">
        <f>F151/要介護認定者数!F150</f>
        <v>0</v>
      </c>
      <c r="R151" s="103">
        <f>G151/要介護認定者数!G150</f>
        <v>0</v>
      </c>
      <c r="S151" s="103">
        <f>H151/要介護認定者数!H150</f>
        <v>0</v>
      </c>
      <c r="T151" s="103">
        <f>I151/要介護認定者数!I150</f>
        <v>0</v>
      </c>
      <c r="U151" s="103">
        <f>J151/要介護認定者数!J150</f>
        <v>0</v>
      </c>
      <c r="V151" s="104">
        <f>K151/要介護認定者数!K150</f>
        <v>0</v>
      </c>
    </row>
    <row r="152" spans="2:22" ht="19.5" customHeight="1" x14ac:dyDescent="0.15">
      <c r="B152" s="125" t="s">
        <v>129</v>
      </c>
      <c r="C152" s="121" t="s">
        <v>8</v>
      </c>
      <c r="D152" s="4">
        <v>0</v>
      </c>
      <c r="E152" s="4">
        <v>116</v>
      </c>
      <c r="F152" s="4">
        <v>0</v>
      </c>
      <c r="G152" s="4">
        <v>34</v>
      </c>
      <c r="H152" s="4">
        <v>64</v>
      </c>
      <c r="I152" s="4">
        <v>30</v>
      </c>
      <c r="J152" s="4">
        <v>178</v>
      </c>
      <c r="K152" s="23">
        <v>422</v>
      </c>
      <c r="M152" s="28" t="s">
        <v>129</v>
      </c>
      <c r="N152" s="121" t="s">
        <v>8</v>
      </c>
      <c r="O152" s="12"/>
      <c r="P152" s="12"/>
      <c r="Q152" s="103">
        <f>F152/要介護認定者数!F151</f>
        <v>0</v>
      </c>
      <c r="R152" s="103">
        <f>G152/要介護認定者数!G151</f>
        <v>9.4444444444444442E-2</v>
      </c>
      <c r="S152" s="103">
        <f>H152/要介護認定者数!H151</f>
        <v>0.24521072796934865</v>
      </c>
      <c r="T152" s="103">
        <f>I152/要介護認定者数!I151</f>
        <v>0.1276595744680851</v>
      </c>
      <c r="U152" s="103">
        <f>J152/要介護認定者数!J151</f>
        <v>0.98888888888888893</v>
      </c>
      <c r="V152" s="104">
        <f>K152/要介護認定者数!K151</f>
        <v>0.24336793540945789</v>
      </c>
    </row>
    <row r="153" spans="2:22" ht="19.5" customHeight="1" x14ac:dyDescent="0.15">
      <c r="B153" s="125" t="s">
        <v>129</v>
      </c>
      <c r="C153" s="121" t="s">
        <v>9</v>
      </c>
      <c r="D153" s="4">
        <v>54</v>
      </c>
      <c r="E153" s="4">
        <v>110</v>
      </c>
      <c r="F153" s="4">
        <v>3</v>
      </c>
      <c r="G153" s="4">
        <v>217</v>
      </c>
      <c r="H153" s="4">
        <v>42</v>
      </c>
      <c r="I153" s="4">
        <v>0</v>
      </c>
      <c r="J153" s="4">
        <v>0</v>
      </c>
      <c r="K153" s="23">
        <v>426</v>
      </c>
      <c r="M153" s="28" t="s">
        <v>129</v>
      </c>
      <c r="N153" s="121" t="s">
        <v>9</v>
      </c>
      <c r="O153" s="12"/>
      <c r="P153" s="12"/>
      <c r="Q153" s="103">
        <f>F153/要介護認定者数!F152</f>
        <v>1.6759776536312849E-2</v>
      </c>
      <c r="R153" s="103">
        <f>G153/要介護認定者数!G152</f>
        <v>0.93534482758620685</v>
      </c>
      <c r="S153" s="103">
        <f>H153/要介護認定者数!H152</f>
        <v>0.22702702702702704</v>
      </c>
      <c r="T153" s="103">
        <f>I153/要介護認定者数!I152</f>
        <v>0</v>
      </c>
      <c r="U153" s="103">
        <f>J153/要介護認定者数!J152</f>
        <v>0</v>
      </c>
      <c r="V153" s="104">
        <f>K153/要介護認定者数!K152</f>
        <v>0.37900355871886121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87</v>
      </c>
      <c r="E154" s="147">
        <f t="shared" ref="E154" si="98">SUM(E155:E159)</f>
        <v>442</v>
      </c>
      <c r="F154" s="130">
        <f t="shared" ref="F154" si="99">SUM(F155:F159)</f>
        <v>842</v>
      </c>
      <c r="G154" s="130">
        <f t="shared" ref="G154" si="100">SUM(G155:G159)</f>
        <v>2098</v>
      </c>
      <c r="H154" s="130">
        <f t="shared" ref="H154" si="101">SUM(H155:H159)</f>
        <v>1558</v>
      </c>
      <c r="I154" s="130">
        <f t="shared" ref="I154" si="102">SUM(I155:I159)</f>
        <v>3031</v>
      </c>
      <c r="J154" s="130">
        <f t="shared" ref="J154" si="103">SUM(J155:J159)</f>
        <v>2528</v>
      </c>
      <c r="K154" s="144">
        <f t="shared" ref="K154" si="104">SUM(K155:K159)</f>
        <v>10586</v>
      </c>
      <c r="M154" s="125" t="s">
        <v>129</v>
      </c>
      <c r="N154" s="122" t="s">
        <v>167</v>
      </c>
      <c r="O154" s="12"/>
      <c r="P154" s="12"/>
      <c r="Q154" s="103">
        <f>F154/要介護認定者数!F153</f>
        <v>0.53190145293746049</v>
      </c>
      <c r="R154" s="103">
        <f>G154/要介護認定者数!G153</f>
        <v>1.3940199335548173</v>
      </c>
      <c r="S154" s="103">
        <f>H154/要介護認定者数!H153</f>
        <v>1.44661095636026</v>
      </c>
      <c r="T154" s="103">
        <f>I154/要介護認定者数!I153</f>
        <v>3.0310000000000001</v>
      </c>
      <c r="U154" s="103">
        <f>J154/要介護認定者数!J153</f>
        <v>3.1639549436795993</v>
      </c>
      <c r="V154" s="104">
        <f>K154/要介護認定者数!K153</f>
        <v>1.3618937347227582</v>
      </c>
    </row>
    <row r="155" spans="2:22" ht="19.5" customHeight="1" x14ac:dyDescent="0.15">
      <c r="B155" s="125" t="s">
        <v>129</v>
      </c>
      <c r="C155" s="121" t="s">
        <v>10</v>
      </c>
      <c r="D155" s="4">
        <v>10</v>
      </c>
      <c r="E155" s="4">
        <v>288</v>
      </c>
      <c r="F155" s="4">
        <v>752</v>
      </c>
      <c r="G155" s="4">
        <v>1272</v>
      </c>
      <c r="H155" s="4">
        <v>834</v>
      </c>
      <c r="I155" s="4">
        <v>1660</v>
      </c>
      <c r="J155" s="4">
        <v>1167</v>
      </c>
      <c r="K155" s="23">
        <v>5983</v>
      </c>
      <c r="M155" s="28" t="s">
        <v>129</v>
      </c>
      <c r="N155" s="121" t="s">
        <v>10</v>
      </c>
      <c r="O155" s="12"/>
      <c r="P155" s="12"/>
      <c r="Q155" s="103">
        <f>F155/要介護認定者数!F154</f>
        <v>1.1498470948012232</v>
      </c>
      <c r="R155" s="103">
        <f>G155/要介護認定者数!G154</f>
        <v>2.6119096509240247</v>
      </c>
      <c r="S155" s="103">
        <f>H155/要介護認定者数!H154</f>
        <v>2.5426829268292681</v>
      </c>
      <c r="T155" s="103">
        <f>I155/要介護認定者数!I154</f>
        <v>4.3915343915343916</v>
      </c>
      <c r="U155" s="103">
        <f>J155/要介護認定者数!J154</f>
        <v>4.1678571428571427</v>
      </c>
      <c r="V155" s="104">
        <f>K155/要介護認定者数!K154</f>
        <v>2.0517832647462275</v>
      </c>
    </row>
    <row r="156" spans="2:22" ht="19.5" customHeight="1" x14ac:dyDescent="0.15">
      <c r="B156" s="125" t="s">
        <v>129</v>
      </c>
      <c r="C156" s="121" t="s">
        <v>11</v>
      </c>
      <c r="D156" s="4">
        <v>0</v>
      </c>
      <c r="E156" s="4">
        <v>69</v>
      </c>
      <c r="F156" s="4">
        <v>28</v>
      </c>
      <c r="G156" s="4">
        <v>387</v>
      </c>
      <c r="H156" s="4">
        <v>364</v>
      </c>
      <c r="I156" s="4">
        <v>753</v>
      </c>
      <c r="J156" s="4">
        <v>884</v>
      </c>
      <c r="K156" s="23">
        <v>2485</v>
      </c>
      <c r="M156" s="28" t="s">
        <v>129</v>
      </c>
      <c r="N156" s="121" t="s">
        <v>11</v>
      </c>
      <c r="O156" s="12"/>
      <c r="P156" s="12"/>
      <c r="Q156" s="103">
        <f>F156/要介護認定者数!F155</f>
        <v>6.0475161987041039E-2</v>
      </c>
      <c r="R156" s="103">
        <f>G156/要介護認定者数!G155</f>
        <v>0.89791183294663568</v>
      </c>
      <c r="S156" s="103">
        <f>H156/要介護認定者数!H155</f>
        <v>1.2465753424657535</v>
      </c>
      <c r="T156" s="103">
        <f>I156/要介護認定者数!I155</f>
        <v>2.9880952380952381</v>
      </c>
      <c r="U156" s="103">
        <f>J156/要介護認定者数!J155</f>
        <v>4.0365296803652972</v>
      </c>
      <c r="V156" s="104">
        <f>K156/要介護認定者数!K155</f>
        <v>1.109375</v>
      </c>
    </row>
    <row r="157" spans="2:22" ht="19.5" customHeight="1" x14ac:dyDescent="0.15">
      <c r="B157" s="125" t="s">
        <v>129</v>
      </c>
      <c r="C157" s="121" t="s">
        <v>12</v>
      </c>
      <c r="D157" s="4">
        <v>0</v>
      </c>
      <c r="E157" s="4">
        <v>8</v>
      </c>
      <c r="F157" s="4">
        <v>18</v>
      </c>
      <c r="G157" s="4">
        <v>0</v>
      </c>
      <c r="H157" s="4">
        <v>88</v>
      </c>
      <c r="I157" s="4">
        <v>47</v>
      </c>
      <c r="J157" s="4">
        <v>0</v>
      </c>
      <c r="K157" s="23">
        <v>161</v>
      </c>
      <c r="M157" s="28" t="s">
        <v>129</v>
      </c>
      <c r="N157" s="121" t="s">
        <v>12</v>
      </c>
      <c r="O157" s="12"/>
      <c r="P157" s="12"/>
      <c r="Q157" s="103">
        <f>F157/要介護認定者数!F156</f>
        <v>0.10843373493975904</v>
      </c>
      <c r="R157" s="103">
        <f>G157/要介護認定者数!G156</f>
        <v>0</v>
      </c>
      <c r="S157" s="103">
        <f>H157/要介護認定者数!H156</f>
        <v>0.75862068965517238</v>
      </c>
      <c r="T157" s="103">
        <f>I157/要介護認定者数!I156</f>
        <v>0.4563106796116505</v>
      </c>
      <c r="U157" s="103">
        <f>J157/要介護認定者数!J156</f>
        <v>0</v>
      </c>
      <c r="V157" s="104">
        <f>K157/要介護認定者数!K156</f>
        <v>0.19975186104218362</v>
      </c>
    </row>
    <row r="158" spans="2:22" ht="19.5" customHeight="1" x14ac:dyDescent="0.15">
      <c r="B158" s="125" t="s">
        <v>129</v>
      </c>
      <c r="C158" s="121" t="s">
        <v>13</v>
      </c>
      <c r="D158" s="4">
        <v>0</v>
      </c>
      <c r="E158" s="4">
        <v>61</v>
      </c>
      <c r="F158" s="4">
        <v>14</v>
      </c>
      <c r="G158" s="4">
        <v>300</v>
      </c>
      <c r="H158" s="4">
        <v>96</v>
      </c>
      <c r="I158" s="4">
        <v>520</v>
      </c>
      <c r="J158" s="4">
        <v>224</v>
      </c>
      <c r="K158" s="23">
        <v>1215</v>
      </c>
      <c r="M158" s="28" t="s">
        <v>129</v>
      </c>
      <c r="N158" s="121" t="s">
        <v>13</v>
      </c>
      <c r="O158" s="12"/>
      <c r="P158" s="12"/>
      <c r="Q158" s="103">
        <f>F158/要介護認定者数!F157</f>
        <v>0.11965811965811966</v>
      </c>
      <c r="R158" s="103">
        <f>G158/要介護認定者数!G157</f>
        <v>1.4150943396226414</v>
      </c>
      <c r="S158" s="103">
        <f>H158/要介護認定者数!H157</f>
        <v>0.56804733727810652</v>
      </c>
      <c r="T158" s="103">
        <f>I158/要介護認定者数!I157</f>
        <v>4.5614035087719298</v>
      </c>
      <c r="U158" s="103">
        <f>J158/要介護認定者数!J157</f>
        <v>2.1538461538461537</v>
      </c>
      <c r="V158" s="104">
        <f>K158/要介護認定者数!K157</f>
        <v>1.4745145631067962</v>
      </c>
    </row>
    <row r="159" spans="2:22" ht="19.5" customHeight="1" x14ac:dyDescent="0.15">
      <c r="B159" s="125" t="s">
        <v>129</v>
      </c>
      <c r="C159" s="121" t="s">
        <v>14</v>
      </c>
      <c r="D159" s="4">
        <v>77</v>
      </c>
      <c r="E159" s="4">
        <v>16</v>
      </c>
      <c r="F159" s="4">
        <v>30</v>
      </c>
      <c r="G159" s="4">
        <v>139</v>
      </c>
      <c r="H159" s="4">
        <v>176</v>
      </c>
      <c r="I159" s="4">
        <v>51</v>
      </c>
      <c r="J159" s="4">
        <v>253</v>
      </c>
      <c r="K159" s="23">
        <v>742</v>
      </c>
      <c r="M159" s="28" t="s">
        <v>129</v>
      </c>
      <c r="N159" s="121" t="s">
        <v>14</v>
      </c>
      <c r="O159" s="12"/>
      <c r="P159" s="12"/>
      <c r="Q159" s="103">
        <f>F159/要介護認定者数!F158</f>
        <v>0.16393442622950818</v>
      </c>
      <c r="R159" s="103">
        <f>G159/要介護認定者数!G158</f>
        <v>0.71282051282051284</v>
      </c>
      <c r="S159" s="103">
        <f>H159/要介護認定者数!H158</f>
        <v>1.0232558139534884</v>
      </c>
      <c r="T159" s="103">
        <f>I159/要介護認定者数!I158</f>
        <v>0.33333333333333331</v>
      </c>
      <c r="U159" s="103">
        <f>J159/要介護認定者数!J158</f>
        <v>2.3867924528301887</v>
      </c>
      <c r="V159" s="104">
        <f>K159/要介護認定者数!K158</f>
        <v>0.75177304964539005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58</v>
      </c>
      <c r="E160" s="147">
        <f t="shared" ref="E160" si="105">SUM(E161:E164)</f>
        <v>338</v>
      </c>
      <c r="F160" s="130">
        <f t="shared" ref="F160" si="106">SUM(F161:F164)</f>
        <v>358</v>
      </c>
      <c r="G160" s="130">
        <f t="shared" ref="G160" si="107">SUM(G161:G164)</f>
        <v>720</v>
      </c>
      <c r="H160" s="130">
        <f t="shared" ref="H160" si="108">SUM(H161:H164)</f>
        <v>610</v>
      </c>
      <c r="I160" s="130">
        <f t="shared" ref="I160" si="109">SUM(I161:I164)</f>
        <v>1030</v>
      </c>
      <c r="J160" s="130">
        <f t="shared" ref="J160" si="110">SUM(J161:J164)</f>
        <v>857</v>
      </c>
      <c r="K160" s="144">
        <f t="shared" ref="K160" si="111">SUM(K161:K164)</f>
        <v>3971</v>
      </c>
      <c r="M160" s="125" t="s">
        <v>129</v>
      </c>
      <c r="N160" s="122" t="s">
        <v>168</v>
      </c>
      <c r="O160" s="12"/>
      <c r="P160" s="12"/>
      <c r="Q160" s="103">
        <f>F160/要介護認定者数!F159</f>
        <v>0.26656738644825018</v>
      </c>
      <c r="R160" s="103">
        <f>G160/要介護認定者数!G159</f>
        <v>0.48747461069735953</v>
      </c>
      <c r="S160" s="103">
        <f>H160/要介護認定者数!H159</f>
        <v>0.58429118773946365</v>
      </c>
      <c r="T160" s="103">
        <f>I160/要介護認定者数!I159</f>
        <v>1.1051502145922747</v>
      </c>
      <c r="U160" s="103">
        <f>J160/要介護認定者数!J159</f>
        <v>1.1986013986013986</v>
      </c>
      <c r="V160" s="104">
        <f>K160/要介護認定者数!K159</f>
        <v>0.53359312012899762</v>
      </c>
    </row>
    <row r="161" spans="2:22" ht="19.5" customHeight="1" x14ac:dyDescent="0.15">
      <c r="B161" s="125" t="s">
        <v>129</v>
      </c>
      <c r="C161" s="121" t="s">
        <v>15</v>
      </c>
      <c r="D161" s="4">
        <v>36</v>
      </c>
      <c r="E161" s="4">
        <v>38</v>
      </c>
      <c r="F161" s="4">
        <v>72</v>
      </c>
      <c r="G161" s="4">
        <v>349</v>
      </c>
      <c r="H161" s="4">
        <v>90</v>
      </c>
      <c r="I161" s="4">
        <v>53</v>
      </c>
      <c r="J161" s="4">
        <v>159</v>
      </c>
      <c r="K161" s="23">
        <v>797</v>
      </c>
      <c r="M161" s="28" t="s">
        <v>129</v>
      </c>
      <c r="N161" s="121" t="s">
        <v>15</v>
      </c>
      <c r="O161" s="12"/>
      <c r="P161" s="12"/>
      <c r="Q161" s="103">
        <f>F161/要介護認定者数!F160</f>
        <v>0.14173228346456693</v>
      </c>
      <c r="R161" s="103">
        <f>G161/要介護認定者数!G160</f>
        <v>0.68431372549019609</v>
      </c>
      <c r="S161" s="103">
        <f>H161/要介護認定者数!H160</f>
        <v>0.23684210526315788</v>
      </c>
      <c r="T161" s="103">
        <f>I161/要介護認定者数!I160</f>
        <v>0.15542521994134897</v>
      </c>
      <c r="U161" s="103">
        <f>J161/要介護認定者数!J160</f>
        <v>0.65702479338842978</v>
      </c>
      <c r="V161" s="104">
        <f>K161/要介護認定者数!K160</f>
        <v>0.28494815874150875</v>
      </c>
    </row>
    <row r="162" spans="2:22" ht="19.5" customHeight="1" x14ac:dyDescent="0.15">
      <c r="B162" s="125" t="s">
        <v>129</v>
      </c>
      <c r="C162" s="121" t="s">
        <v>16</v>
      </c>
      <c r="D162" s="4">
        <v>22</v>
      </c>
      <c r="E162" s="4">
        <v>254</v>
      </c>
      <c r="F162" s="4">
        <v>14</v>
      </c>
      <c r="G162" s="4">
        <v>165</v>
      </c>
      <c r="H162" s="4">
        <v>240</v>
      </c>
      <c r="I162" s="4">
        <v>495</v>
      </c>
      <c r="J162" s="4">
        <v>115</v>
      </c>
      <c r="K162" s="23">
        <v>1305</v>
      </c>
      <c r="M162" s="28" t="s">
        <v>129</v>
      </c>
      <c r="N162" s="121" t="s">
        <v>16</v>
      </c>
      <c r="O162" s="12"/>
      <c r="P162" s="12"/>
      <c r="Q162" s="103">
        <f>F162/要介護認定者数!F161</f>
        <v>4.8275862068965517E-2</v>
      </c>
      <c r="R162" s="103">
        <f>G162/要介護認定者数!G161</f>
        <v>0.42091836734693877</v>
      </c>
      <c r="S162" s="103">
        <f>H162/要介護認定者数!H161</f>
        <v>0.898876404494382</v>
      </c>
      <c r="T162" s="103">
        <f>I162/要介護認定者数!I161</f>
        <v>2.1244635193133048</v>
      </c>
      <c r="U162" s="103">
        <f>J162/要介護認定者数!J161</f>
        <v>0.61827956989247312</v>
      </c>
      <c r="V162" s="104">
        <f>K162/要介護認定者数!K161</f>
        <v>0.71821684094661531</v>
      </c>
    </row>
    <row r="163" spans="2:22" ht="19.5" customHeight="1" x14ac:dyDescent="0.15">
      <c r="B163" s="125" t="s">
        <v>129</v>
      </c>
      <c r="C163" s="121" t="s">
        <v>17</v>
      </c>
      <c r="D163" s="4">
        <v>0</v>
      </c>
      <c r="E163" s="4">
        <v>46</v>
      </c>
      <c r="F163" s="4">
        <v>272</v>
      </c>
      <c r="G163" s="4">
        <v>206</v>
      </c>
      <c r="H163" s="4">
        <v>280</v>
      </c>
      <c r="I163" s="4">
        <v>482</v>
      </c>
      <c r="J163" s="4">
        <v>583</v>
      </c>
      <c r="K163" s="23">
        <v>1869</v>
      </c>
      <c r="M163" s="28" t="s">
        <v>129</v>
      </c>
      <c r="N163" s="121" t="s">
        <v>17</v>
      </c>
      <c r="O163" s="12"/>
      <c r="P163" s="12"/>
      <c r="Q163" s="103">
        <f>F163/要介護認定者数!F162</f>
        <v>0.70466321243523311</v>
      </c>
      <c r="R163" s="103">
        <f>G163/要介護認定者数!G162</f>
        <v>0.513715710723192</v>
      </c>
      <c r="S163" s="103">
        <f>H163/要介護認定者数!H162</f>
        <v>1.0181818181818181</v>
      </c>
      <c r="T163" s="103">
        <f>I163/要介護認定者数!I162</f>
        <v>2.0510638297872341</v>
      </c>
      <c r="U163" s="103">
        <f>J163/要介護認定者数!J162</f>
        <v>3.6437499999999998</v>
      </c>
      <c r="V163" s="104">
        <f>K163/要介護認定者数!K162</f>
        <v>0.95846153846153848</v>
      </c>
    </row>
    <row r="164" spans="2:22" ht="19.5" customHeight="1" x14ac:dyDescent="0.15">
      <c r="B164" s="125" t="s">
        <v>129</v>
      </c>
      <c r="C164" s="121" t="s">
        <v>18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23">
        <v>0</v>
      </c>
      <c r="M164" s="28" t="s">
        <v>129</v>
      </c>
      <c r="N164" s="121" t="s">
        <v>18</v>
      </c>
      <c r="O164" s="12"/>
      <c r="P164" s="12"/>
      <c r="Q164" s="103">
        <f>F164/要介護認定者数!F163</f>
        <v>0</v>
      </c>
      <c r="R164" s="103">
        <f>G164/要介護認定者数!G163</f>
        <v>0</v>
      </c>
      <c r="S164" s="103">
        <f>H164/要介護認定者数!H163</f>
        <v>0</v>
      </c>
      <c r="T164" s="103">
        <f>I164/要介護認定者数!I163</f>
        <v>0</v>
      </c>
      <c r="U164" s="103">
        <f>J164/要介護認定者数!J163</f>
        <v>0</v>
      </c>
      <c r="V164" s="104">
        <f>K164/要介護認定者数!K163</f>
        <v>0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432</v>
      </c>
      <c r="E165" s="147">
        <f t="shared" ref="E165" si="112">SUM(E166:E169)</f>
        <v>1201</v>
      </c>
      <c r="F165" s="130">
        <f t="shared" ref="F165" si="113">SUM(F166:F169)</f>
        <v>1197</v>
      </c>
      <c r="G165" s="130">
        <f t="shared" ref="G165" si="114">SUM(G166:G169)</f>
        <v>2272</v>
      </c>
      <c r="H165" s="130">
        <f t="shared" ref="H165" si="115">SUM(H166:H169)</f>
        <v>1736</v>
      </c>
      <c r="I165" s="130">
        <f t="shared" ref="I165" si="116">SUM(I166:I169)</f>
        <v>2269</v>
      </c>
      <c r="J165" s="130">
        <f t="shared" ref="J165" si="117">SUM(J166:J169)</f>
        <v>2502</v>
      </c>
      <c r="K165" s="144">
        <f t="shared" ref="K165" si="118">SUM(K166:K169)</f>
        <v>11609</v>
      </c>
      <c r="M165" s="125" t="s">
        <v>129</v>
      </c>
      <c r="N165" s="122" t="s">
        <v>169</v>
      </c>
      <c r="O165" s="12"/>
      <c r="P165" s="12"/>
      <c r="Q165" s="103">
        <f>F165/要介護認定者数!F164</f>
        <v>1.9244372990353698</v>
      </c>
      <c r="R165" s="103">
        <f>G165/要介護認定者数!G164</f>
        <v>3.2879884225759768</v>
      </c>
      <c r="S165" s="103">
        <f>H165/要介護認定者数!H164</f>
        <v>3.4859437751004014</v>
      </c>
      <c r="T165" s="103">
        <f>I165/要介護認定者数!I164</f>
        <v>5.5612745098039218</v>
      </c>
      <c r="U165" s="103">
        <f>J165/要介護認定者数!J164</f>
        <v>7.5589123867069485</v>
      </c>
      <c r="V165" s="104">
        <f>K165/要介護認定者数!K164</f>
        <v>3.6748971193415638</v>
      </c>
    </row>
    <row r="166" spans="2:22" ht="19.5" customHeight="1" x14ac:dyDescent="0.15">
      <c r="B166" s="125" t="s">
        <v>129</v>
      </c>
      <c r="C166" s="121" t="s">
        <v>19</v>
      </c>
      <c r="D166" s="4">
        <v>16</v>
      </c>
      <c r="E166" s="4">
        <v>636</v>
      </c>
      <c r="F166" s="4">
        <v>524</v>
      </c>
      <c r="G166" s="4">
        <v>950</v>
      </c>
      <c r="H166" s="4">
        <v>675</v>
      </c>
      <c r="I166" s="4">
        <v>1347</v>
      </c>
      <c r="J166" s="4">
        <v>684</v>
      </c>
      <c r="K166" s="23">
        <v>4832</v>
      </c>
      <c r="M166" s="28" t="s">
        <v>129</v>
      </c>
      <c r="N166" s="121" t="s">
        <v>19</v>
      </c>
      <c r="O166" s="12"/>
      <c r="P166" s="12"/>
      <c r="Q166" s="103">
        <f>F166/要介護認定者数!F165</f>
        <v>2.2489270386266096</v>
      </c>
      <c r="R166" s="103">
        <f>G166/要介護認定者数!G165</f>
        <v>4.0598290598290596</v>
      </c>
      <c r="S166" s="103">
        <f>H166/要介護認定者数!H165</f>
        <v>3.5904255319148937</v>
      </c>
      <c r="T166" s="103">
        <f>I166/要介護認定者数!I165</f>
        <v>9.7608695652173907</v>
      </c>
      <c r="U166" s="103">
        <f>J166/要介護認定者数!J165</f>
        <v>6.2752293577981648</v>
      </c>
      <c r="V166" s="104">
        <f>K166/要介護認定者数!K165</f>
        <v>4.3768115942028984</v>
      </c>
    </row>
    <row r="167" spans="2:22" ht="19.5" customHeight="1" x14ac:dyDescent="0.15">
      <c r="B167" s="125" t="s">
        <v>129</v>
      </c>
      <c r="C167" s="121" t="s">
        <v>20</v>
      </c>
      <c r="D167" s="4">
        <v>340</v>
      </c>
      <c r="E167" s="4">
        <v>28</v>
      </c>
      <c r="F167" s="4">
        <v>313</v>
      </c>
      <c r="G167" s="4">
        <v>134</v>
      </c>
      <c r="H167" s="4">
        <v>386</v>
      </c>
      <c r="I167" s="4">
        <v>368</v>
      </c>
      <c r="J167" s="4">
        <v>70</v>
      </c>
      <c r="K167" s="23">
        <v>1639</v>
      </c>
      <c r="M167" s="28" t="s">
        <v>129</v>
      </c>
      <c r="N167" s="121" t="s">
        <v>20</v>
      </c>
      <c r="O167" s="12"/>
      <c r="P167" s="12"/>
      <c r="Q167" s="103">
        <f>F167/要介護認定者数!F166</f>
        <v>3.402173913043478</v>
      </c>
      <c r="R167" s="103">
        <f>G167/要介護認定者数!G166</f>
        <v>1.0720000000000001</v>
      </c>
      <c r="S167" s="103">
        <f>H167/要介護認定者数!H166</f>
        <v>4.4883720930232558</v>
      </c>
      <c r="T167" s="103">
        <f>I167/要介護認定者数!I166</f>
        <v>4.6582278481012658</v>
      </c>
      <c r="U167" s="103">
        <f>J167/要介護認定者数!J166</f>
        <v>1.2727272727272727</v>
      </c>
      <c r="V167" s="104">
        <f>K167/要介護認定者数!K166</f>
        <v>3.0018315018315018</v>
      </c>
    </row>
    <row r="168" spans="2:22" ht="19.5" customHeight="1" x14ac:dyDescent="0.15">
      <c r="B168" s="125" t="s">
        <v>129</v>
      </c>
      <c r="C168" s="121" t="s">
        <v>114</v>
      </c>
      <c r="D168" s="4">
        <v>76</v>
      </c>
      <c r="E168" s="4">
        <v>391</v>
      </c>
      <c r="F168" s="4">
        <v>254</v>
      </c>
      <c r="G168" s="4">
        <v>836</v>
      </c>
      <c r="H168" s="4">
        <v>466</v>
      </c>
      <c r="I168" s="4">
        <v>487</v>
      </c>
      <c r="J168" s="4">
        <v>1264</v>
      </c>
      <c r="K168" s="23">
        <v>3774</v>
      </c>
      <c r="M168" s="28" t="s">
        <v>129</v>
      </c>
      <c r="N168" s="121" t="s">
        <v>114</v>
      </c>
      <c r="O168" s="12"/>
      <c r="P168" s="12"/>
      <c r="Q168" s="103">
        <f>F168/要介護認定者数!F167</f>
        <v>1.036734693877551</v>
      </c>
      <c r="R168" s="103">
        <f>G168/要介護認定者数!G167</f>
        <v>3.0071942446043165</v>
      </c>
      <c r="S168" s="103">
        <f>H168/要介護認定者数!H167</f>
        <v>2.7251461988304095</v>
      </c>
      <c r="T168" s="103">
        <f>I168/要介護認定者数!I167</f>
        <v>3.0628930817610063</v>
      </c>
      <c r="U168" s="103">
        <f>J168/要介護認定者数!J167</f>
        <v>9.0285714285714285</v>
      </c>
      <c r="V168" s="104">
        <f>K168/要介護認定者数!K167</f>
        <v>3.0658001624695368</v>
      </c>
    </row>
    <row r="169" spans="2:22" ht="19.5" customHeight="1" x14ac:dyDescent="0.15">
      <c r="B169" s="125" t="s">
        <v>129</v>
      </c>
      <c r="C169" s="121" t="s">
        <v>22</v>
      </c>
      <c r="D169" s="4">
        <v>0</v>
      </c>
      <c r="E169" s="4">
        <v>146</v>
      </c>
      <c r="F169" s="4">
        <v>106</v>
      </c>
      <c r="G169" s="4">
        <v>352</v>
      </c>
      <c r="H169" s="4">
        <v>209</v>
      </c>
      <c r="I169" s="4">
        <v>67</v>
      </c>
      <c r="J169" s="4">
        <v>484</v>
      </c>
      <c r="K169" s="23">
        <v>1364</v>
      </c>
      <c r="M169" s="28" t="s">
        <v>129</v>
      </c>
      <c r="N169" s="121" t="s">
        <v>22</v>
      </c>
      <c r="O169" s="12"/>
      <c r="P169" s="12"/>
      <c r="Q169" s="103">
        <f>F169/要介護認定者数!F168</f>
        <v>2.0384615384615383</v>
      </c>
      <c r="R169" s="103">
        <f>G169/要介護認定者数!G168</f>
        <v>6.5185185185185182</v>
      </c>
      <c r="S169" s="103">
        <f>H169/要介護認定者数!H168</f>
        <v>3.9433962264150941</v>
      </c>
      <c r="T169" s="103">
        <f>I169/要介護認定者数!I168</f>
        <v>2.09375</v>
      </c>
      <c r="U169" s="103">
        <f>J169/要介護認定者数!J168</f>
        <v>17.925925925925927</v>
      </c>
      <c r="V169" s="104">
        <f>K169/要介護認定者数!K168</f>
        <v>4.9064748201438846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257</v>
      </c>
      <c r="E170" s="147">
        <f t="shared" ref="E170" si="119">SUM(E171:E175)</f>
        <v>258</v>
      </c>
      <c r="F170" s="130">
        <f t="shared" ref="F170" si="120">SUM(F171:F175)</f>
        <v>720</v>
      </c>
      <c r="G170" s="130">
        <f t="shared" ref="G170" si="121">SUM(G171:G175)</f>
        <v>739</v>
      </c>
      <c r="H170" s="130">
        <f t="shared" ref="H170" si="122">SUM(H171:H175)</f>
        <v>1281</v>
      </c>
      <c r="I170" s="130">
        <f t="shared" ref="I170" si="123">SUM(I171:I175)</f>
        <v>1462</v>
      </c>
      <c r="J170" s="130">
        <f t="shared" ref="J170" si="124">SUM(J171:J175)</f>
        <v>1513</v>
      </c>
      <c r="K170" s="144">
        <f t="shared" ref="K170" si="125">SUM(K171:K175)</f>
        <v>6230</v>
      </c>
      <c r="M170" s="125" t="s">
        <v>129</v>
      </c>
      <c r="N170" s="122" t="s">
        <v>170</v>
      </c>
      <c r="O170" s="12"/>
      <c r="P170" s="12"/>
      <c r="Q170" s="103">
        <f>F170/要介護認定者数!F169</f>
        <v>0.28696691909127142</v>
      </c>
      <c r="R170" s="103">
        <f>G170/要介護認定者数!G169</f>
        <v>0.37061183550651955</v>
      </c>
      <c r="S170" s="103">
        <f>H170/要介護認定者数!H169</f>
        <v>0.79912663755458513</v>
      </c>
      <c r="T170" s="103">
        <f>I170/要介護認定者数!I169</f>
        <v>0.88929440389294401</v>
      </c>
      <c r="U170" s="103">
        <f>J170/要介護認定者数!J169</f>
        <v>1.1683397683397683</v>
      </c>
      <c r="V170" s="104">
        <f>K170/要介護認定者数!K169</f>
        <v>0.54301403294691886</v>
      </c>
    </row>
    <row r="171" spans="2:22" ht="19.5" customHeight="1" x14ac:dyDescent="0.15">
      <c r="B171" s="125" t="s">
        <v>129</v>
      </c>
      <c r="C171" s="121" t="s">
        <v>23</v>
      </c>
      <c r="D171" s="4">
        <v>96</v>
      </c>
      <c r="E171" s="4">
        <v>234</v>
      </c>
      <c r="F171" s="4">
        <v>614</v>
      </c>
      <c r="G171" s="4">
        <v>439</v>
      </c>
      <c r="H171" s="4">
        <v>970</v>
      </c>
      <c r="I171" s="4">
        <v>1221</v>
      </c>
      <c r="J171" s="4">
        <v>1083</v>
      </c>
      <c r="K171" s="23">
        <v>4657</v>
      </c>
      <c r="M171" s="28" t="s">
        <v>129</v>
      </c>
      <c r="N171" s="121" t="s">
        <v>23</v>
      </c>
      <c r="O171" s="12"/>
      <c r="P171" s="12"/>
      <c r="Q171" s="103">
        <f>F171/要介護認定者数!F170</f>
        <v>0.36160188457008247</v>
      </c>
      <c r="R171" s="103">
        <f>G171/要介護認定者数!G170</f>
        <v>0.38240418118466901</v>
      </c>
      <c r="S171" s="103">
        <f>H171/要介護認定者数!H170</f>
        <v>1.0960451977401129</v>
      </c>
      <c r="T171" s="103">
        <f>I171/要介護認定者数!I170</f>
        <v>1.2161354581673307</v>
      </c>
      <c r="U171" s="103">
        <f>J171/要介護認定者数!J170</f>
        <v>1.3674242424242424</v>
      </c>
      <c r="V171" s="104">
        <f>K171/要介護認定者数!K170</f>
        <v>0.6496930803571429</v>
      </c>
    </row>
    <row r="172" spans="2:22" ht="19.5" customHeight="1" x14ac:dyDescent="0.15">
      <c r="B172" s="125" t="s">
        <v>129</v>
      </c>
      <c r="C172" s="121" t="s">
        <v>24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24</v>
      </c>
      <c r="J172" s="4">
        <v>30</v>
      </c>
      <c r="K172" s="23">
        <v>54</v>
      </c>
      <c r="M172" s="28" t="s">
        <v>129</v>
      </c>
      <c r="N172" s="121" t="s">
        <v>24</v>
      </c>
      <c r="O172" s="12"/>
      <c r="P172" s="12"/>
      <c r="Q172" s="103">
        <f>F172/要介護認定者数!F171</f>
        <v>0</v>
      </c>
      <c r="R172" s="103">
        <f>G172/要介護認定者数!G171</f>
        <v>0</v>
      </c>
      <c r="S172" s="103">
        <f>H172/要介護認定者数!H171</f>
        <v>0</v>
      </c>
      <c r="T172" s="103">
        <f>I172/要介護認定者数!I171</f>
        <v>0.38095238095238093</v>
      </c>
      <c r="U172" s="103">
        <f>J172/要介護認定者数!J171</f>
        <v>0.65217391304347827</v>
      </c>
      <c r="V172" s="104">
        <f>K172/要介護認定者数!K171</f>
        <v>0.12385321100917432</v>
      </c>
    </row>
    <row r="173" spans="2:22" ht="19.5" customHeight="1" x14ac:dyDescent="0.15">
      <c r="B173" s="125" t="s">
        <v>129</v>
      </c>
      <c r="C173" s="121" t="s">
        <v>25</v>
      </c>
      <c r="D173" s="4">
        <v>0</v>
      </c>
      <c r="E173" s="4">
        <v>0</v>
      </c>
      <c r="F173" s="4">
        <v>0</v>
      </c>
      <c r="G173" s="4">
        <v>202</v>
      </c>
      <c r="H173" s="4">
        <v>146</v>
      </c>
      <c r="I173" s="4">
        <v>0</v>
      </c>
      <c r="J173" s="4">
        <v>150</v>
      </c>
      <c r="K173" s="23">
        <v>498</v>
      </c>
      <c r="M173" s="28" t="s">
        <v>129</v>
      </c>
      <c r="N173" s="121" t="s">
        <v>25</v>
      </c>
      <c r="O173" s="12"/>
      <c r="P173" s="12"/>
      <c r="Q173" s="103">
        <f>F173/要介護認定者数!F172</f>
        <v>0</v>
      </c>
      <c r="R173" s="103">
        <f>G173/要介護認定者数!G172</f>
        <v>0.47867298578199052</v>
      </c>
      <c r="S173" s="103">
        <f>H173/要介護認定者数!H172</f>
        <v>0.4850498338870432</v>
      </c>
      <c r="T173" s="103">
        <f>I173/要介護認定者数!I172</f>
        <v>0</v>
      </c>
      <c r="U173" s="103">
        <f>J173/要介護認定者数!J172</f>
        <v>0.74626865671641796</v>
      </c>
      <c r="V173" s="104">
        <f>K173/要介護認定者数!K172</f>
        <v>0.32108317214700194</v>
      </c>
    </row>
    <row r="174" spans="2:22" ht="19.5" customHeight="1" x14ac:dyDescent="0.15">
      <c r="B174" s="125" t="s">
        <v>129</v>
      </c>
      <c r="C174" s="121" t="s">
        <v>26</v>
      </c>
      <c r="D174" s="4">
        <v>0</v>
      </c>
      <c r="E174" s="4">
        <v>0</v>
      </c>
      <c r="F174" s="4">
        <v>106</v>
      </c>
      <c r="G174" s="4">
        <v>24</v>
      </c>
      <c r="H174" s="4">
        <v>0</v>
      </c>
      <c r="I174" s="4">
        <v>0</v>
      </c>
      <c r="J174" s="4">
        <v>0</v>
      </c>
      <c r="K174" s="23">
        <v>130</v>
      </c>
      <c r="M174" s="28" t="s">
        <v>129</v>
      </c>
      <c r="N174" s="121" t="s">
        <v>26</v>
      </c>
      <c r="O174" s="12"/>
      <c r="P174" s="12"/>
      <c r="Q174" s="103">
        <f>F174/要介護認定者数!F173</f>
        <v>0.56382978723404253</v>
      </c>
      <c r="R174" s="103">
        <f>G174/要介護認定者数!G173</f>
        <v>0.15686274509803921</v>
      </c>
      <c r="S174" s="103">
        <f>H174/要介護認定者数!H173</f>
        <v>0</v>
      </c>
      <c r="T174" s="103">
        <f>I174/要介護認定者数!I173</f>
        <v>0</v>
      </c>
      <c r="U174" s="103">
        <f>J174/要介護認定者数!J173</f>
        <v>0</v>
      </c>
      <c r="V174" s="104">
        <f>K174/要介護認定者数!K173</f>
        <v>0.1366982124079916</v>
      </c>
    </row>
    <row r="175" spans="2:22" ht="19.5" customHeight="1" x14ac:dyDescent="0.15">
      <c r="B175" s="125" t="s">
        <v>129</v>
      </c>
      <c r="C175" s="121" t="s">
        <v>27</v>
      </c>
      <c r="D175" s="4">
        <v>161</v>
      </c>
      <c r="E175" s="4">
        <v>24</v>
      </c>
      <c r="F175" s="4">
        <v>0</v>
      </c>
      <c r="G175" s="4">
        <v>74</v>
      </c>
      <c r="H175" s="4">
        <v>165</v>
      </c>
      <c r="I175" s="4">
        <v>217</v>
      </c>
      <c r="J175" s="4">
        <v>250</v>
      </c>
      <c r="K175" s="23">
        <v>891</v>
      </c>
      <c r="M175" s="28" t="s">
        <v>129</v>
      </c>
      <c r="N175" s="121" t="s">
        <v>27</v>
      </c>
      <c r="O175" s="12"/>
      <c r="P175" s="12"/>
      <c r="Q175" s="103">
        <f>F175/要介護認定者数!F174</f>
        <v>0</v>
      </c>
      <c r="R175" s="103">
        <f>G175/要介護認定者数!G174</f>
        <v>0.44311377245508982</v>
      </c>
      <c r="S175" s="103">
        <f>H175/要介護認定者数!H174</f>
        <v>0.90659340659340659</v>
      </c>
      <c r="T175" s="103">
        <f>I175/要介護認定者数!I174</f>
        <v>1.0333333333333334</v>
      </c>
      <c r="U175" s="103">
        <f>J175/要介護認定者数!J174</f>
        <v>1.838235294117647</v>
      </c>
      <c r="V175" s="104">
        <f>K175/要介護認定者数!K174</f>
        <v>0.65179224579370887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130</v>
      </c>
      <c r="E176" s="147">
        <f t="shared" ref="E176" si="126">SUM(E177)</f>
        <v>814</v>
      </c>
      <c r="F176" s="130">
        <f t="shared" ref="F176" si="127">SUM(F177)</f>
        <v>435</v>
      </c>
      <c r="G176" s="130">
        <f t="shared" ref="G176" si="128">SUM(G177)</f>
        <v>631</v>
      </c>
      <c r="H176" s="130">
        <f t="shared" ref="H176" si="129">SUM(H177)</f>
        <v>555</v>
      </c>
      <c r="I176" s="130">
        <f t="shared" ref="I176" si="130">SUM(I177)</f>
        <v>369</v>
      </c>
      <c r="J176" s="130">
        <f t="shared" ref="J176" si="131">SUM(J177)</f>
        <v>124</v>
      </c>
      <c r="K176" s="144">
        <f t="shared" ref="K176" si="132">SUM(K177)</f>
        <v>3058</v>
      </c>
      <c r="M176" s="125" t="s">
        <v>129</v>
      </c>
      <c r="N176" s="122" t="s">
        <v>171</v>
      </c>
      <c r="O176" s="12"/>
      <c r="P176" s="12"/>
      <c r="Q176" s="103">
        <f>F176/要介護認定者数!F175</f>
        <v>0.41271347248576851</v>
      </c>
      <c r="R176" s="103">
        <f>G176/要介護認定者数!G175</f>
        <v>0.60267430754536777</v>
      </c>
      <c r="S176" s="103">
        <f>H176/要介護認定者数!H175</f>
        <v>0.74596774193548387</v>
      </c>
      <c r="T176" s="103">
        <f>I176/要介護認定者数!I175</f>
        <v>0.48616600790513836</v>
      </c>
      <c r="U176" s="103">
        <f>J176/要介護認定者数!J175</f>
        <v>0.21908127208480566</v>
      </c>
      <c r="V176" s="104">
        <f>K176/要介護認定者数!K175</f>
        <v>0.55802919708029197</v>
      </c>
    </row>
    <row r="177" spans="2:24" ht="19.5" customHeight="1" x14ac:dyDescent="0.15">
      <c r="B177" s="125" t="s">
        <v>129</v>
      </c>
      <c r="C177" s="121" t="s">
        <v>28</v>
      </c>
      <c r="D177" s="4">
        <v>130</v>
      </c>
      <c r="E177" s="4">
        <v>814</v>
      </c>
      <c r="F177" s="4">
        <v>435</v>
      </c>
      <c r="G177" s="4">
        <v>631</v>
      </c>
      <c r="H177" s="4">
        <v>555</v>
      </c>
      <c r="I177" s="4">
        <v>369</v>
      </c>
      <c r="J177" s="4">
        <v>124</v>
      </c>
      <c r="K177" s="23">
        <v>3058</v>
      </c>
      <c r="M177" s="28" t="s">
        <v>129</v>
      </c>
      <c r="N177" s="121" t="s">
        <v>28</v>
      </c>
      <c r="O177" s="12"/>
      <c r="P177" s="12"/>
      <c r="Q177" s="103">
        <f>F177/要介護認定者数!F176</f>
        <v>0.41271347248576851</v>
      </c>
      <c r="R177" s="103">
        <f>G177/要介護認定者数!G176</f>
        <v>0.60267430754536777</v>
      </c>
      <c r="S177" s="103">
        <f>H177/要介護認定者数!H176</f>
        <v>0.74596774193548387</v>
      </c>
      <c r="T177" s="103">
        <f>I177/要介護認定者数!I176</f>
        <v>0.48616600790513836</v>
      </c>
      <c r="U177" s="103">
        <f>J177/要介護認定者数!J176</f>
        <v>0.21908127208480566</v>
      </c>
      <c r="V177" s="104">
        <f>K177/要介護認定者数!K176</f>
        <v>0.55802919708029197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2680</v>
      </c>
      <c r="E178" s="147">
        <f t="shared" ref="E178" si="133">SUM(E179:E181)</f>
        <v>7793</v>
      </c>
      <c r="F178" s="130">
        <f t="shared" ref="F178" si="134">SUM(F179:F181)</f>
        <v>2916</v>
      </c>
      <c r="G178" s="130">
        <f t="shared" ref="G178" si="135">SUM(G179:G181)</f>
        <v>5131</v>
      </c>
      <c r="H178" s="130">
        <f t="shared" ref="H178" si="136">SUM(H179:H181)</f>
        <v>4440</v>
      </c>
      <c r="I178" s="130">
        <f t="shared" ref="I178" si="137">SUM(I179:I181)</f>
        <v>4476</v>
      </c>
      <c r="J178" s="130">
        <f t="shared" ref="J178" si="138">SUM(J179:J181)</f>
        <v>2272</v>
      </c>
      <c r="K178" s="144">
        <f t="shared" ref="K178" si="139">SUM(K179:K181)</f>
        <v>29708</v>
      </c>
      <c r="M178" s="125" t="s">
        <v>129</v>
      </c>
      <c r="N178" s="122" t="s">
        <v>172</v>
      </c>
      <c r="O178" s="12"/>
      <c r="P178" s="12"/>
      <c r="Q178" s="103">
        <f>F178/要介護認定者数!F177</f>
        <v>1.5243073706220596</v>
      </c>
      <c r="R178" s="103">
        <f>G178/要介護認定者数!G177</f>
        <v>3.1305674191580231</v>
      </c>
      <c r="S178" s="103">
        <f>H178/要介護認定者数!H177</f>
        <v>3.5576923076923075</v>
      </c>
      <c r="T178" s="103">
        <f>I178/要介護認定者数!I177</f>
        <v>3.2109038737446198</v>
      </c>
      <c r="U178" s="103">
        <f>J178/要介護認定者数!J177</f>
        <v>2.3790575916230368</v>
      </c>
      <c r="V178" s="104">
        <f>K178/要介護認定者数!K177</f>
        <v>2.653921743791317</v>
      </c>
    </row>
    <row r="179" spans="2:24" ht="19.5" customHeight="1" x14ac:dyDescent="0.15">
      <c r="B179" s="125" t="s">
        <v>129</v>
      </c>
      <c r="C179" s="121" t="s">
        <v>29</v>
      </c>
      <c r="D179" s="4">
        <v>1938</v>
      </c>
      <c r="E179" s="4">
        <v>5188</v>
      </c>
      <c r="F179" s="4">
        <v>1686</v>
      </c>
      <c r="G179" s="4">
        <v>2979</v>
      </c>
      <c r="H179" s="4">
        <v>3167</v>
      </c>
      <c r="I179" s="4">
        <v>2509</v>
      </c>
      <c r="J179" s="4">
        <v>1790</v>
      </c>
      <c r="K179" s="23">
        <v>19257</v>
      </c>
      <c r="M179" s="28" t="s">
        <v>129</v>
      </c>
      <c r="N179" s="121" t="s">
        <v>29</v>
      </c>
      <c r="O179" s="12"/>
      <c r="P179" s="12"/>
      <c r="Q179" s="103">
        <f>F179/要介護認定者数!F178</f>
        <v>1.1485013623978202</v>
      </c>
      <c r="R179" s="103">
        <f>G179/要介護認定者数!G178</f>
        <v>2.3291634089132134</v>
      </c>
      <c r="S179" s="103">
        <f>H179/要介護認定者数!H178</f>
        <v>3.2548818088386433</v>
      </c>
      <c r="T179" s="103">
        <f>I179/要介護認定者数!I178</f>
        <v>2.3470533208606175</v>
      </c>
      <c r="U179" s="103">
        <f>J179/要介護認定者数!J178</f>
        <v>2.4757952973720609</v>
      </c>
      <c r="V179" s="104">
        <f>K179/要介護認定者数!K178</f>
        <v>2.2002970749542961</v>
      </c>
    </row>
    <row r="180" spans="2:24" ht="19.5" customHeight="1" x14ac:dyDescent="0.15">
      <c r="B180" s="125" t="s">
        <v>129</v>
      </c>
      <c r="C180" s="121" t="s">
        <v>30</v>
      </c>
      <c r="D180" s="4">
        <v>526</v>
      </c>
      <c r="E180" s="4">
        <v>696</v>
      </c>
      <c r="F180" s="4">
        <v>512</v>
      </c>
      <c r="G180" s="4">
        <v>1225</v>
      </c>
      <c r="H180" s="4">
        <v>705</v>
      </c>
      <c r="I180" s="4">
        <v>1292</v>
      </c>
      <c r="J180" s="4">
        <v>374</v>
      </c>
      <c r="K180" s="23">
        <v>5330</v>
      </c>
      <c r="M180" s="28" t="s">
        <v>129</v>
      </c>
      <c r="N180" s="121" t="s">
        <v>30</v>
      </c>
      <c r="O180" s="12"/>
      <c r="P180" s="12"/>
      <c r="Q180" s="103">
        <f>F180/要介護認定者数!F179</f>
        <v>1.4586894586894588</v>
      </c>
      <c r="R180" s="103">
        <f>G180/要介護認定者数!G179</f>
        <v>4.6755725190839694</v>
      </c>
      <c r="S180" s="103">
        <f>H180/要介護認定者数!H179</f>
        <v>3.2339449541284404</v>
      </c>
      <c r="T180" s="103">
        <f>I180/要介護認定者数!I179</f>
        <v>5.188755020080321</v>
      </c>
      <c r="U180" s="103">
        <f>J180/要介護認定者数!J179</f>
        <v>1.917948717948718</v>
      </c>
      <c r="V180" s="104">
        <f>K180/要介護認定者数!K179</f>
        <v>2.7559462254395037</v>
      </c>
    </row>
    <row r="181" spans="2:24" ht="19.5" customHeight="1" x14ac:dyDescent="0.15">
      <c r="B181" s="125" t="s">
        <v>129</v>
      </c>
      <c r="C181" s="121" t="s">
        <v>31</v>
      </c>
      <c r="D181" s="4">
        <v>216</v>
      </c>
      <c r="E181" s="4">
        <v>1909</v>
      </c>
      <c r="F181" s="4">
        <v>718</v>
      </c>
      <c r="G181" s="4">
        <v>927</v>
      </c>
      <c r="H181" s="4">
        <v>568</v>
      </c>
      <c r="I181" s="4">
        <v>675</v>
      </c>
      <c r="J181" s="4">
        <v>108</v>
      </c>
      <c r="K181" s="23">
        <v>5121</v>
      </c>
      <c r="M181" s="28" t="s">
        <v>129</v>
      </c>
      <c r="N181" s="121" t="s">
        <v>31</v>
      </c>
      <c r="O181" s="12"/>
      <c r="P181" s="12"/>
      <c r="Q181" s="103">
        <f>F181/要介護認定者数!F180</f>
        <v>7.6382978723404253</v>
      </c>
      <c r="R181" s="103">
        <f>G181/要介護認定者数!G180</f>
        <v>9.4591836734693882</v>
      </c>
      <c r="S181" s="103">
        <f>H181/要介護認定者数!H180</f>
        <v>9.9649122807017552</v>
      </c>
      <c r="T181" s="103">
        <f>I181/要介護認定者数!I180</f>
        <v>8.8815789473684212</v>
      </c>
      <c r="U181" s="103">
        <f>J181/要介護認定者数!J180</f>
        <v>2.9189189189189189</v>
      </c>
      <c r="V181" s="104">
        <f>K181/要介護認定者数!K180</f>
        <v>10.080708661417322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0</v>
      </c>
      <c r="E182" s="147">
        <f t="shared" ref="E182" si="140">SUM(E183)</f>
        <v>0</v>
      </c>
      <c r="F182" s="130">
        <f t="shared" ref="F182" si="141">SUM(F183)</f>
        <v>219</v>
      </c>
      <c r="G182" s="130">
        <f t="shared" ref="G182" si="142">SUM(G183)</f>
        <v>19</v>
      </c>
      <c r="H182" s="130">
        <f t="shared" ref="H182" si="143">SUM(H183)</f>
        <v>230</v>
      </c>
      <c r="I182" s="130">
        <f t="shared" ref="I182" si="144">SUM(I183)</f>
        <v>429</v>
      </c>
      <c r="J182" s="130">
        <f t="shared" ref="J182" si="145">SUM(J183)</f>
        <v>254</v>
      </c>
      <c r="K182" s="144">
        <f t="shared" ref="K182" si="146">SUM(K183)</f>
        <v>1151</v>
      </c>
      <c r="M182" s="125" t="s">
        <v>129</v>
      </c>
      <c r="N182" s="122" t="s">
        <v>173</v>
      </c>
      <c r="O182" s="12"/>
      <c r="P182" s="12"/>
      <c r="Q182" s="103">
        <f>F182/要介護認定者数!F181</f>
        <v>0.22461538461538461</v>
      </c>
      <c r="R182" s="103">
        <f>G182/要介護認定者数!G181</f>
        <v>1.8393030009680542E-2</v>
      </c>
      <c r="S182" s="103">
        <f>H182/要介護認定者数!H181</f>
        <v>0.26467203682393559</v>
      </c>
      <c r="T182" s="103">
        <f>I182/要介護認定者数!I181</f>
        <v>0.57429718875502012</v>
      </c>
      <c r="U182" s="103">
        <f>J182/要介護認定者数!J181</f>
        <v>0.42760942760942761</v>
      </c>
      <c r="V182" s="104">
        <f>K182/要介護認定者数!K181</f>
        <v>0.21550271484740685</v>
      </c>
    </row>
    <row r="183" spans="2:24" ht="19.5" customHeight="1" x14ac:dyDescent="0.15">
      <c r="B183" s="125" t="s">
        <v>129</v>
      </c>
      <c r="C183" s="121" t="s">
        <v>32</v>
      </c>
      <c r="D183" s="4">
        <v>0</v>
      </c>
      <c r="E183" s="4">
        <v>0</v>
      </c>
      <c r="F183" s="4">
        <v>219</v>
      </c>
      <c r="G183" s="4">
        <v>19</v>
      </c>
      <c r="H183" s="4">
        <v>230</v>
      </c>
      <c r="I183" s="4">
        <v>429</v>
      </c>
      <c r="J183" s="4">
        <v>254</v>
      </c>
      <c r="K183" s="23">
        <v>1151</v>
      </c>
      <c r="M183" s="28" t="s">
        <v>129</v>
      </c>
      <c r="N183" s="121" t="s">
        <v>32</v>
      </c>
      <c r="O183" s="12"/>
      <c r="P183" s="12"/>
      <c r="Q183" s="103">
        <f>F183/要介護認定者数!F182</f>
        <v>0.22461538461538461</v>
      </c>
      <c r="R183" s="103">
        <f>G183/要介護認定者数!G182</f>
        <v>1.8393030009680542E-2</v>
      </c>
      <c r="S183" s="103">
        <f>H183/要介護認定者数!H182</f>
        <v>0.26467203682393559</v>
      </c>
      <c r="T183" s="103">
        <f>I183/要介護認定者数!I182</f>
        <v>0.57429718875502012</v>
      </c>
      <c r="U183" s="103">
        <f>J183/要介護認定者数!J182</f>
        <v>0.42760942760942761</v>
      </c>
      <c r="V183" s="104">
        <f>K183/要介護認定者数!K182</f>
        <v>0.21550271484740685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20</v>
      </c>
      <c r="E184" s="147">
        <f t="shared" ref="E184" si="147">SUM(E185:E186)</f>
        <v>280</v>
      </c>
      <c r="F184" s="130">
        <f t="shared" ref="F184" si="148">SUM(F185:F186)</f>
        <v>389</v>
      </c>
      <c r="G184" s="130">
        <f t="shared" ref="G184" si="149">SUM(G185:G186)</f>
        <v>642</v>
      </c>
      <c r="H184" s="130">
        <f t="shared" ref="H184" si="150">SUM(H185:H186)</f>
        <v>971</v>
      </c>
      <c r="I184" s="130">
        <f t="shared" ref="I184" si="151">SUM(I185:I186)</f>
        <v>391</v>
      </c>
      <c r="J184" s="130">
        <f t="shared" ref="J184" si="152">SUM(J185:J186)</f>
        <v>525</v>
      </c>
      <c r="K184" s="144">
        <f t="shared" ref="K184" si="153">SUM(K185:K186)</f>
        <v>3218</v>
      </c>
      <c r="M184" s="125" t="s">
        <v>129</v>
      </c>
      <c r="N184" s="122" t="s">
        <v>174</v>
      </c>
      <c r="O184" s="12"/>
      <c r="P184" s="12"/>
      <c r="Q184" s="103">
        <f>F184/要介護認定者数!F183</f>
        <v>0.3694207027540361</v>
      </c>
      <c r="R184" s="103">
        <f>G184/要介護認定者数!G183</f>
        <v>0.72297297297297303</v>
      </c>
      <c r="S184" s="103">
        <f>H184/要介護認定者数!H183</f>
        <v>1.5944170771756978</v>
      </c>
      <c r="T184" s="103">
        <f>I184/要介護認定者数!I183</f>
        <v>0.58796992481203003</v>
      </c>
      <c r="U184" s="103">
        <f>J184/要介護認定者数!J183</f>
        <v>1.0437375745526838</v>
      </c>
      <c r="V184" s="104">
        <f>K184/要介護認定者数!K183</f>
        <v>0.6556642216788916</v>
      </c>
    </row>
    <row r="185" spans="2:24" ht="19.5" customHeight="1" x14ac:dyDescent="0.15">
      <c r="B185" s="125" t="s">
        <v>129</v>
      </c>
      <c r="C185" s="121" t="s">
        <v>33</v>
      </c>
      <c r="D185" s="4">
        <v>20</v>
      </c>
      <c r="E185" s="4">
        <v>280</v>
      </c>
      <c r="F185" s="4">
        <v>389</v>
      </c>
      <c r="G185" s="4">
        <v>613</v>
      </c>
      <c r="H185" s="4">
        <v>881</v>
      </c>
      <c r="I185" s="4">
        <v>367</v>
      </c>
      <c r="J185" s="4">
        <v>476</v>
      </c>
      <c r="K185" s="23">
        <v>3026</v>
      </c>
      <c r="M185" s="28" t="s">
        <v>129</v>
      </c>
      <c r="N185" s="121" t="s">
        <v>33</v>
      </c>
      <c r="O185" s="12"/>
      <c r="P185" s="12"/>
      <c r="Q185" s="103">
        <f>F185/要介護認定者数!F184</f>
        <v>0.47266099635479952</v>
      </c>
      <c r="R185" s="103">
        <f>G185/要介護認定者数!G184</f>
        <v>0.88712011577424021</v>
      </c>
      <c r="S185" s="103">
        <f>H185/要介護認定者数!H184</f>
        <v>1.772635814889336</v>
      </c>
      <c r="T185" s="103">
        <f>I185/要介護認定者数!I184</f>
        <v>0.67216117216117222</v>
      </c>
      <c r="U185" s="103">
        <f>J185/要介護認定者数!J184</f>
        <v>1.1581508515815084</v>
      </c>
      <c r="V185" s="104">
        <f>K185/要介護認定者数!K184</f>
        <v>0.74938088162456662</v>
      </c>
    </row>
    <row r="186" spans="2:24" ht="19.5" customHeight="1" x14ac:dyDescent="0.15">
      <c r="B186" s="125" t="s">
        <v>129</v>
      </c>
      <c r="C186" s="121" t="s">
        <v>34</v>
      </c>
      <c r="D186" s="4">
        <v>0</v>
      </c>
      <c r="E186" s="4">
        <v>0</v>
      </c>
      <c r="F186" s="4">
        <v>0</v>
      </c>
      <c r="G186" s="4">
        <v>29</v>
      </c>
      <c r="H186" s="4">
        <v>90</v>
      </c>
      <c r="I186" s="4">
        <v>24</v>
      </c>
      <c r="J186" s="4">
        <v>49</v>
      </c>
      <c r="K186" s="23">
        <v>192</v>
      </c>
      <c r="M186" s="28" t="s">
        <v>129</v>
      </c>
      <c r="N186" s="121" t="s">
        <v>34</v>
      </c>
      <c r="O186" s="12"/>
      <c r="P186" s="12"/>
      <c r="Q186" s="103">
        <f>F186/要介護認定者数!F185</f>
        <v>0</v>
      </c>
      <c r="R186" s="103">
        <f>G186/要介護認定者数!G185</f>
        <v>0.14720812182741116</v>
      </c>
      <c r="S186" s="103">
        <f>H186/要介護認定者数!H185</f>
        <v>0.8035714285714286</v>
      </c>
      <c r="T186" s="103">
        <f>I186/要介護認定者数!I185</f>
        <v>0.20168067226890757</v>
      </c>
      <c r="U186" s="103">
        <f>J186/要介護認定者数!J185</f>
        <v>0.53260869565217395</v>
      </c>
      <c r="V186" s="104">
        <f>K186/要介護認定者数!K185</f>
        <v>0.22068965517241379</v>
      </c>
    </row>
    <row r="187" spans="2:24" ht="19.5" customHeight="1" x14ac:dyDescent="0.15">
      <c r="B187" s="125" t="s">
        <v>129</v>
      </c>
      <c r="C187" s="122" t="s">
        <v>82</v>
      </c>
      <c r="D187" s="96">
        <f>SUM(D143,D144,D154,D160,D165,D170,D176,D178,D182,D184)</f>
        <v>4882</v>
      </c>
      <c r="E187" s="96">
        <f t="shared" ref="E187:K187" si="154">SUM(E143,E144,E154,E160,E165,E170,E176,E178,E182,E184)</f>
        <v>12299</v>
      </c>
      <c r="F187" s="96">
        <f t="shared" si="154"/>
        <v>10838</v>
      </c>
      <c r="G187" s="96">
        <f t="shared" si="154"/>
        <v>17226</v>
      </c>
      <c r="H187" s="96">
        <f t="shared" si="154"/>
        <v>15786</v>
      </c>
      <c r="I187" s="96">
        <f t="shared" si="154"/>
        <v>19228</v>
      </c>
      <c r="J187" s="96">
        <f t="shared" si="154"/>
        <v>14717</v>
      </c>
      <c r="K187" s="107">
        <f t="shared" si="154"/>
        <v>94976</v>
      </c>
      <c r="M187" s="28" t="s">
        <v>129</v>
      </c>
      <c r="N187" s="122" t="s">
        <v>82</v>
      </c>
      <c r="O187" s="12"/>
      <c r="P187" s="12"/>
      <c r="Q187" s="103">
        <f>F187/要介護認定者数!F186</f>
        <v>0.51916075876604717</v>
      </c>
      <c r="R187" s="103">
        <f>G187/要介護認定者数!G186</f>
        <v>0.92468731547587091</v>
      </c>
      <c r="S187" s="103">
        <f>H187/要介護認定者数!H186</f>
        <v>1.1693333333333333</v>
      </c>
      <c r="T187" s="103">
        <f>I187/要介護認定者数!I186</f>
        <v>1.4274684484038604</v>
      </c>
      <c r="U187" s="103">
        <f>J187/要介護認定者数!J186</f>
        <v>1.4330087633885102</v>
      </c>
      <c r="V187" s="104">
        <f>K187/要介護認定者数!K186</f>
        <v>0.88310335850039057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292866</v>
      </c>
      <c r="E188" s="5">
        <v>1025888</v>
      </c>
      <c r="F188" s="5">
        <v>1646203</v>
      </c>
      <c r="G188" s="5">
        <v>2598675</v>
      </c>
      <c r="H188" s="5">
        <v>2017683</v>
      </c>
      <c r="I188" s="5">
        <v>1832237</v>
      </c>
      <c r="J188" s="5">
        <v>1750435</v>
      </c>
      <c r="K188" s="26">
        <v>11163987</v>
      </c>
      <c r="M188" s="29" t="s">
        <v>129</v>
      </c>
      <c r="N188" s="132" t="s">
        <v>44</v>
      </c>
      <c r="O188" s="15"/>
      <c r="P188" s="15"/>
      <c r="Q188" s="173">
        <f>F188/要介護認定者数!F187</f>
        <v>1.4064317093300025</v>
      </c>
      <c r="R188" s="173">
        <f>G188/要介護認定者数!G187</f>
        <v>2.4524339133151067</v>
      </c>
      <c r="S188" s="173">
        <f>H188/要介護認定者数!H187</f>
        <v>2.554436530383327</v>
      </c>
      <c r="T188" s="173">
        <f>I188/要介護認定者数!I187</f>
        <v>2.5225228574064054</v>
      </c>
      <c r="U188" s="173">
        <f>J188/要介護認定者数!J187</f>
        <v>2.9041246571910655</v>
      </c>
      <c r="V188" s="174">
        <f>K188/要介護認定者数!K187</f>
        <v>1.84282351131248</v>
      </c>
      <c r="X188" s="11" t="s">
        <v>46</v>
      </c>
    </row>
    <row r="189" spans="2:24" ht="19.5" customHeight="1" thickTop="1" x14ac:dyDescent="0.15">
      <c r="B189" s="125" t="s">
        <v>152</v>
      </c>
      <c r="C189" s="124" t="s">
        <v>0</v>
      </c>
      <c r="D189" s="4">
        <v>927</v>
      </c>
      <c r="E189" s="4">
        <v>957</v>
      </c>
      <c r="F189" s="4">
        <v>2869</v>
      </c>
      <c r="G189" s="4">
        <v>3663</v>
      </c>
      <c r="H189" s="4">
        <v>4010</v>
      </c>
      <c r="I189" s="4">
        <v>3912</v>
      </c>
      <c r="J189" s="4">
        <v>4056</v>
      </c>
      <c r="K189" s="23">
        <v>20394</v>
      </c>
      <c r="M189" s="51" t="s">
        <v>154</v>
      </c>
      <c r="N189" s="124" t="s">
        <v>0</v>
      </c>
      <c r="O189" s="12"/>
      <c r="P189" s="12"/>
      <c r="Q189" s="175">
        <f>F189/要介護認定者数!F188</f>
        <v>0.34383988494726747</v>
      </c>
      <c r="R189" s="175">
        <f>G189/要介護認定者数!G188</f>
        <v>0.61645910467855936</v>
      </c>
      <c r="S189" s="175">
        <f>H189/要介護認定者数!H188</f>
        <v>0.93125870877844863</v>
      </c>
      <c r="T189" s="175">
        <f>I189/要介護認定者数!I188</f>
        <v>0.8660615452734115</v>
      </c>
      <c r="U189" s="175">
        <f>J189/要介護認定者数!J188</f>
        <v>1.152927799886299</v>
      </c>
      <c r="V189" s="176">
        <f>K189/要介護認定者数!K188</f>
        <v>0.51162790697674421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0</v>
      </c>
      <c r="E190" s="147">
        <f t="shared" ref="E190" si="155">SUM(E191:E199)</f>
        <v>144</v>
      </c>
      <c r="F190" s="130">
        <f t="shared" ref="F190" si="156">SUM(F191:F199)</f>
        <v>33</v>
      </c>
      <c r="G190" s="130">
        <f t="shared" ref="G190" si="157">SUM(G191:G199)</f>
        <v>110</v>
      </c>
      <c r="H190" s="130">
        <f t="shared" ref="H190" si="158">SUM(H191:H199)</f>
        <v>165</v>
      </c>
      <c r="I190" s="130">
        <f t="shared" ref="I190" si="159">SUM(I191:I199)</f>
        <v>182</v>
      </c>
      <c r="J190" s="130">
        <f t="shared" ref="J190" si="160">SUM(J191:J199)</f>
        <v>146</v>
      </c>
      <c r="K190" s="144">
        <f t="shared" ref="K190" si="161">SUM(K191:K199)</f>
        <v>780</v>
      </c>
      <c r="M190" s="125" t="s">
        <v>155</v>
      </c>
      <c r="N190" s="122" t="s">
        <v>166</v>
      </c>
      <c r="O190" s="12"/>
      <c r="P190" s="12"/>
      <c r="Q190" s="103">
        <f>F190/要介護認定者数!F189</f>
        <v>2.7071369975389663E-2</v>
      </c>
      <c r="R190" s="103">
        <f>G190/要介護認定者数!G189</f>
        <v>5.8479532163742687E-2</v>
      </c>
      <c r="S190" s="103">
        <f>H190/要介護認定者数!H189</f>
        <v>0.11224489795918367</v>
      </c>
      <c r="T190" s="103">
        <f>I190/要介護認定者数!I189</f>
        <v>0.14525139664804471</v>
      </c>
      <c r="U190" s="103">
        <f>J190/要介護認定者数!J189</f>
        <v>0.1454183266932271</v>
      </c>
      <c r="V190" s="104">
        <f>K190/要介護認定者数!K189</f>
        <v>8.6388304352641485E-2</v>
      </c>
    </row>
    <row r="191" spans="2:24" ht="19.5" customHeight="1" x14ac:dyDescent="0.15">
      <c r="B191" s="125" t="s">
        <v>152</v>
      </c>
      <c r="C191" s="121" t="s">
        <v>1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23">
        <v>0</v>
      </c>
      <c r="M191" s="51" t="s">
        <v>155</v>
      </c>
      <c r="N191" s="121" t="s">
        <v>1</v>
      </c>
      <c r="O191" s="12"/>
      <c r="P191" s="12"/>
      <c r="Q191" s="103">
        <f>F191/要介護認定者数!F190</f>
        <v>0</v>
      </c>
      <c r="R191" s="103">
        <f>G191/要介護認定者数!G190</f>
        <v>0</v>
      </c>
      <c r="S191" s="103">
        <f>H191/要介護認定者数!H190</f>
        <v>0</v>
      </c>
      <c r="T191" s="103">
        <f>I191/要介護認定者数!I190</f>
        <v>0</v>
      </c>
      <c r="U191" s="103">
        <f>J191/要介護認定者数!J190</f>
        <v>0</v>
      </c>
      <c r="V191" s="104">
        <f>K191/要介護認定者数!K190</f>
        <v>0</v>
      </c>
    </row>
    <row r="192" spans="2:24" ht="19.5" customHeight="1" x14ac:dyDescent="0.15">
      <c r="B192" s="125" t="s">
        <v>152</v>
      </c>
      <c r="C192" s="121" t="s">
        <v>2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23">
        <v>0</v>
      </c>
      <c r="M192" s="51" t="s">
        <v>155</v>
      </c>
      <c r="N192" s="121" t="s">
        <v>2</v>
      </c>
      <c r="O192" s="12"/>
      <c r="P192" s="12"/>
      <c r="Q192" s="103">
        <f>F192/要介護認定者数!F191</f>
        <v>0</v>
      </c>
      <c r="R192" s="103">
        <f>G192/要介護認定者数!G191</f>
        <v>0</v>
      </c>
      <c r="S192" s="103">
        <f>H192/要介護認定者数!H191</f>
        <v>0</v>
      </c>
      <c r="T192" s="103">
        <f>I192/要介護認定者数!I191</f>
        <v>0</v>
      </c>
      <c r="U192" s="103">
        <f>J192/要介護認定者数!J191</f>
        <v>0</v>
      </c>
      <c r="V192" s="104">
        <f>K192/要介護認定者数!K191</f>
        <v>0</v>
      </c>
    </row>
    <row r="193" spans="2:22" ht="19.5" customHeight="1" x14ac:dyDescent="0.15">
      <c r="B193" s="125" t="s">
        <v>152</v>
      </c>
      <c r="C193" s="121" t="s">
        <v>3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23">
        <v>0</v>
      </c>
      <c r="M193" s="51" t="s">
        <v>155</v>
      </c>
      <c r="N193" s="121" t="s">
        <v>3</v>
      </c>
      <c r="O193" s="12"/>
      <c r="P193" s="12"/>
      <c r="Q193" s="103">
        <f>F193/要介護認定者数!F192</f>
        <v>0</v>
      </c>
      <c r="R193" s="103">
        <f>G193/要介護認定者数!G192</f>
        <v>0</v>
      </c>
      <c r="S193" s="103">
        <f>H193/要介護認定者数!H192</f>
        <v>0</v>
      </c>
      <c r="T193" s="103">
        <f>I193/要介護認定者数!I192</f>
        <v>0</v>
      </c>
      <c r="U193" s="103">
        <f>J193/要介護認定者数!J192</f>
        <v>0</v>
      </c>
      <c r="V193" s="104">
        <f>K193/要介護認定者数!K192</f>
        <v>0</v>
      </c>
    </row>
    <row r="194" spans="2:22" ht="19.5" customHeight="1" x14ac:dyDescent="0.15">
      <c r="B194" s="125" t="s">
        <v>152</v>
      </c>
      <c r="C194" s="121" t="s">
        <v>4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23">
        <v>0</v>
      </c>
      <c r="M194" s="51" t="s">
        <v>155</v>
      </c>
      <c r="N194" s="121" t="s">
        <v>4</v>
      </c>
      <c r="O194" s="12"/>
      <c r="P194" s="12"/>
      <c r="Q194" s="103">
        <f>F194/要介護認定者数!F193</f>
        <v>0</v>
      </c>
      <c r="R194" s="103">
        <f>G194/要介護認定者数!G193</f>
        <v>0</v>
      </c>
      <c r="S194" s="103">
        <f>H194/要介護認定者数!H193</f>
        <v>0</v>
      </c>
      <c r="T194" s="103">
        <f>I194/要介護認定者数!I193</f>
        <v>0</v>
      </c>
      <c r="U194" s="103">
        <f>J194/要介護認定者数!J193</f>
        <v>0</v>
      </c>
      <c r="V194" s="104">
        <f>K194/要介護認定者数!K193</f>
        <v>0</v>
      </c>
    </row>
    <row r="195" spans="2:22" ht="19.5" customHeight="1" x14ac:dyDescent="0.15">
      <c r="B195" s="125" t="s">
        <v>152</v>
      </c>
      <c r="C195" s="121" t="s">
        <v>5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12</v>
      </c>
      <c r="J195" s="4">
        <v>0</v>
      </c>
      <c r="K195" s="23">
        <v>12</v>
      </c>
      <c r="M195" s="51" t="s">
        <v>155</v>
      </c>
      <c r="N195" s="121" t="s">
        <v>5</v>
      </c>
      <c r="O195" s="12"/>
      <c r="P195" s="12"/>
      <c r="Q195" s="103">
        <f>F195/要介護認定者数!F194</f>
        <v>0</v>
      </c>
      <c r="R195" s="103">
        <f>G195/要介護認定者数!G194</f>
        <v>0</v>
      </c>
      <c r="S195" s="103">
        <f>H195/要介護認定者数!H194</f>
        <v>0</v>
      </c>
      <c r="T195" s="103">
        <f>I195/要介護認定者数!I194</f>
        <v>0.13043478260869565</v>
      </c>
      <c r="U195" s="103">
        <f>J195/要介護認定者数!J194</f>
        <v>0</v>
      </c>
      <c r="V195" s="104">
        <f>K195/要介護認定者数!K194</f>
        <v>2.0942408376963352E-2</v>
      </c>
    </row>
    <row r="196" spans="2:22" ht="19.5" customHeight="1" x14ac:dyDescent="0.15">
      <c r="B196" s="125" t="s">
        <v>152</v>
      </c>
      <c r="C196" s="121" t="s">
        <v>6</v>
      </c>
      <c r="D196" s="4">
        <v>0</v>
      </c>
      <c r="E196" s="4">
        <v>0</v>
      </c>
      <c r="F196" s="4">
        <v>3</v>
      </c>
      <c r="G196" s="4">
        <v>26</v>
      </c>
      <c r="H196" s="4">
        <v>16</v>
      </c>
      <c r="I196" s="4">
        <v>14</v>
      </c>
      <c r="J196" s="4">
        <v>60</v>
      </c>
      <c r="K196" s="23">
        <v>119</v>
      </c>
      <c r="M196" s="51" t="s">
        <v>155</v>
      </c>
      <c r="N196" s="121" t="s">
        <v>6</v>
      </c>
      <c r="O196" s="12"/>
      <c r="P196" s="12"/>
      <c r="Q196" s="103">
        <f>F196/要介護認定者数!F195</f>
        <v>2.2222222222222223E-2</v>
      </c>
      <c r="R196" s="103">
        <f>G196/要介護認定者数!G195</f>
        <v>7.0270270270270274E-2</v>
      </c>
      <c r="S196" s="103">
        <f>H196/要介護認定者数!H195</f>
        <v>5.8181818181818182E-2</v>
      </c>
      <c r="T196" s="103">
        <f>I196/要介護認定者数!I195</f>
        <v>6.5420560747663545E-2</v>
      </c>
      <c r="U196" s="103">
        <f>J196/要介護認定者数!J195</f>
        <v>0.39735099337748342</v>
      </c>
      <c r="V196" s="104">
        <f>K196/要介護認定者数!K195</f>
        <v>8.3333333333333329E-2</v>
      </c>
    </row>
    <row r="197" spans="2:22" ht="19.5" customHeight="1" x14ac:dyDescent="0.15">
      <c r="B197" s="125" t="s">
        <v>152</v>
      </c>
      <c r="C197" s="121" t="s">
        <v>7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23">
        <v>0</v>
      </c>
      <c r="M197" s="51" t="s">
        <v>155</v>
      </c>
      <c r="N197" s="121" t="s">
        <v>7</v>
      </c>
      <c r="O197" s="12"/>
      <c r="P197" s="12"/>
      <c r="Q197" s="103">
        <f>F197/要介護認定者数!F196</f>
        <v>0</v>
      </c>
      <c r="R197" s="103">
        <f>G197/要介護認定者数!G196</f>
        <v>0</v>
      </c>
      <c r="S197" s="103">
        <f>H197/要介護認定者数!H196</f>
        <v>0</v>
      </c>
      <c r="T197" s="103">
        <f>I197/要介護認定者数!I196</f>
        <v>0</v>
      </c>
      <c r="U197" s="103">
        <f>J197/要介護認定者数!J196</f>
        <v>0</v>
      </c>
      <c r="V197" s="104">
        <f>K197/要介護認定者数!K196</f>
        <v>0</v>
      </c>
    </row>
    <row r="198" spans="2:22" ht="19.5" customHeight="1" x14ac:dyDescent="0.15">
      <c r="B198" s="125" t="s">
        <v>152</v>
      </c>
      <c r="C198" s="121" t="s">
        <v>8</v>
      </c>
      <c r="D198" s="4">
        <v>0</v>
      </c>
      <c r="E198" s="4">
        <v>16</v>
      </c>
      <c r="F198" s="4">
        <v>30</v>
      </c>
      <c r="G198" s="4">
        <v>42</v>
      </c>
      <c r="H198" s="4">
        <v>35</v>
      </c>
      <c r="I198" s="4">
        <v>120</v>
      </c>
      <c r="J198" s="4">
        <v>86</v>
      </c>
      <c r="K198" s="23">
        <v>329</v>
      </c>
      <c r="M198" s="51" t="s">
        <v>155</v>
      </c>
      <c r="N198" s="121" t="s">
        <v>8</v>
      </c>
      <c r="O198" s="12"/>
      <c r="P198" s="12"/>
      <c r="Q198" s="103">
        <f>F198/要介護認定者数!F197</f>
        <v>0.12448132780082988</v>
      </c>
      <c r="R198" s="103">
        <f>G198/要介護認定者数!G197</f>
        <v>0.11290322580645161</v>
      </c>
      <c r="S198" s="103">
        <f>H198/要介護認定者数!H197</f>
        <v>0.13157894736842105</v>
      </c>
      <c r="T198" s="103">
        <f>I198/要介護認定者数!I197</f>
        <v>0.47808764940239046</v>
      </c>
      <c r="U198" s="103">
        <f>J198/要介護認定者数!J197</f>
        <v>0.41346153846153844</v>
      </c>
      <c r="V198" s="104">
        <f>K198/要介護認定者数!K197</f>
        <v>0.19307511737089203</v>
      </c>
    </row>
    <row r="199" spans="2:22" ht="19.5" customHeight="1" x14ac:dyDescent="0.15">
      <c r="B199" s="125" t="s">
        <v>152</v>
      </c>
      <c r="C199" s="121" t="s">
        <v>9</v>
      </c>
      <c r="D199" s="4">
        <v>0</v>
      </c>
      <c r="E199" s="4">
        <v>128</v>
      </c>
      <c r="F199" s="4">
        <v>0</v>
      </c>
      <c r="G199" s="4">
        <v>42</v>
      </c>
      <c r="H199" s="4">
        <v>114</v>
      </c>
      <c r="I199" s="4">
        <v>36</v>
      </c>
      <c r="J199" s="4">
        <v>0</v>
      </c>
      <c r="K199" s="23">
        <v>320</v>
      </c>
      <c r="M199" s="51" t="s">
        <v>155</v>
      </c>
      <c r="N199" s="121" t="s">
        <v>9</v>
      </c>
      <c r="O199" s="12"/>
      <c r="P199" s="12"/>
      <c r="Q199" s="103">
        <f>F199/要介護認定者数!F198</f>
        <v>0</v>
      </c>
      <c r="R199" s="103">
        <f>G199/要介護認定者数!G198</f>
        <v>0.19266055045871561</v>
      </c>
      <c r="S199" s="103">
        <f>H199/要介護認定者数!H198</f>
        <v>0.6063829787234043</v>
      </c>
      <c r="T199" s="103">
        <f>I199/要介護認定者数!I198</f>
        <v>0.27480916030534353</v>
      </c>
      <c r="U199" s="103">
        <f>J199/要介護認定者数!J198</f>
        <v>0</v>
      </c>
      <c r="V199" s="104">
        <f>K199/要介護認定者数!K198</f>
        <v>0.29143897996357016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52</v>
      </c>
      <c r="E200" s="147">
        <f t="shared" ref="E200" si="162">SUM(E201:E205)</f>
        <v>407</v>
      </c>
      <c r="F200" s="130">
        <f t="shared" ref="F200" si="163">SUM(F201:F205)</f>
        <v>614</v>
      </c>
      <c r="G200" s="130">
        <f t="shared" ref="G200" si="164">SUM(G201:G205)</f>
        <v>2228</v>
      </c>
      <c r="H200" s="130">
        <f t="shared" ref="H200" si="165">SUM(H201:H205)</f>
        <v>1202</v>
      </c>
      <c r="I200" s="130">
        <f t="shared" ref="I200" si="166">SUM(I201:I205)</f>
        <v>1775</v>
      </c>
      <c r="J200" s="130">
        <f t="shared" ref="J200" si="167">SUM(J201:J205)</f>
        <v>1887</v>
      </c>
      <c r="K200" s="144">
        <f t="shared" ref="K200" si="168">SUM(K201:K205)</f>
        <v>8165</v>
      </c>
      <c r="M200" s="125" t="s">
        <v>155</v>
      </c>
      <c r="N200" s="122" t="s">
        <v>167</v>
      </c>
      <c r="O200" s="12"/>
      <c r="P200" s="12"/>
      <c r="Q200" s="103">
        <f>F200/要介護認定者数!F199</f>
        <v>0.39715394566623546</v>
      </c>
      <c r="R200" s="103">
        <f>G200/要介護認定者数!G199</f>
        <v>1.5914285714285714</v>
      </c>
      <c r="S200" s="103">
        <f>H200/要介護認定者数!H199</f>
        <v>1.1307619943555973</v>
      </c>
      <c r="T200" s="103">
        <f>I200/要介護認定者数!I199</f>
        <v>1.7947421638018199</v>
      </c>
      <c r="U200" s="103">
        <f>J200/要介護認定者数!J199</f>
        <v>2.3470149253731343</v>
      </c>
      <c r="V200" s="104">
        <f>K200/要介護認定者数!K199</f>
        <v>1.0864936793080506</v>
      </c>
    </row>
    <row r="201" spans="2:22" ht="19.5" customHeight="1" x14ac:dyDescent="0.15">
      <c r="B201" s="125" t="s">
        <v>152</v>
      </c>
      <c r="C201" s="121" t="s">
        <v>10</v>
      </c>
      <c r="D201" s="4">
        <v>26</v>
      </c>
      <c r="E201" s="4">
        <v>318</v>
      </c>
      <c r="F201" s="4">
        <v>264</v>
      </c>
      <c r="G201" s="4">
        <v>1273</v>
      </c>
      <c r="H201" s="4">
        <v>498</v>
      </c>
      <c r="I201" s="4">
        <v>963</v>
      </c>
      <c r="J201" s="4">
        <v>882</v>
      </c>
      <c r="K201" s="23">
        <v>4224</v>
      </c>
      <c r="M201" s="51" t="s">
        <v>155</v>
      </c>
      <c r="N201" s="121" t="s">
        <v>10</v>
      </c>
      <c r="O201" s="12"/>
      <c r="P201" s="12"/>
      <c r="Q201" s="103">
        <f>F201/要介護認定者数!F200</f>
        <v>0.4467005076142132</v>
      </c>
      <c r="R201" s="103">
        <f>G201/要介護認定者数!G200</f>
        <v>2.8671171171171173</v>
      </c>
      <c r="S201" s="103">
        <f>H201/要介護認定者数!H200</f>
        <v>1.4476744186046511</v>
      </c>
      <c r="T201" s="103">
        <f>I201/要介護認定者数!I200</f>
        <v>2.6027027027027025</v>
      </c>
      <c r="U201" s="103">
        <f>J201/要介護認定者数!J200</f>
        <v>2.9797297297297298</v>
      </c>
      <c r="V201" s="104">
        <f>K201/要介護認定者数!K200</f>
        <v>1.5118110236220472</v>
      </c>
    </row>
    <row r="202" spans="2:22" ht="19.5" customHeight="1" x14ac:dyDescent="0.15">
      <c r="B202" s="125" t="s">
        <v>152</v>
      </c>
      <c r="C202" s="121" t="s">
        <v>11</v>
      </c>
      <c r="D202" s="4">
        <v>26</v>
      </c>
      <c r="E202" s="4">
        <v>65</v>
      </c>
      <c r="F202" s="4">
        <v>177</v>
      </c>
      <c r="G202" s="4">
        <v>483</v>
      </c>
      <c r="H202" s="4">
        <v>186</v>
      </c>
      <c r="I202" s="4">
        <v>424</v>
      </c>
      <c r="J202" s="4">
        <v>580</v>
      </c>
      <c r="K202" s="23">
        <v>1941</v>
      </c>
      <c r="M202" s="51" t="s">
        <v>155</v>
      </c>
      <c r="N202" s="121" t="s">
        <v>11</v>
      </c>
      <c r="O202" s="12"/>
      <c r="P202" s="12"/>
      <c r="Q202" s="103">
        <f>F202/要介護認定者数!F201</f>
        <v>0.36419753086419754</v>
      </c>
      <c r="R202" s="103">
        <f>G202/要介護認定者数!G201</f>
        <v>1.1638554216867469</v>
      </c>
      <c r="S202" s="103">
        <f>H202/要介護認定者数!H201</f>
        <v>0.66192170818505336</v>
      </c>
      <c r="T202" s="103">
        <f>I202/要介護認定者数!I201</f>
        <v>1.6370656370656371</v>
      </c>
      <c r="U202" s="103">
        <f>J202/要介護認定者数!J201</f>
        <v>2.6851851851851851</v>
      </c>
      <c r="V202" s="104">
        <f>K202/要介護認定者数!K201</f>
        <v>0.8723595505617977</v>
      </c>
    </row>
    <row r="203" spans="2:22" ht="19.5" customHeight="1" x14ac:dyDescent="0.15">
      <c r="B203" s="125" t="s">
        <v>152</v>
      </c>
      <c r="C203" s="121" t="s">
        <v>12</v>
      </c>
      <c r="D203" s="4">
        <v>0</v>
      </c>
      <c r="E203" s="4">
        <v>0</v>
      </c>
      <c r="F203" s="4">
        <v>0</v>
      </c>
      <c r="G203" s="4">
        <v>0</v>
      </c>
      <c r="H203" s="4">
        <v>96</v>
      </c>
      <c r="I203" s="4">
        <v>0</v>
      </c>
      <c r="J203" s="4">
        <v>0</v>
      </c>
      <c r="K203" s="23">
        <v>96</v>
      </c>
      <c r="M203" s="51" t="s">
        <v>155</v>
      </c>
      <c r="N203" s="121" t="s">
        <v>12</v>
      </c>
      <c r="O203" s="12"/>
      <c r="P203" s="12"/>
      <c r="Q203" s="103">
        <f>F203/要介護認定者数!F202</f>
        <v>0</v>
      </c>
      <c r="R203" s="103">
        <f>G203/要介護認定者数!G202</f>
        <v>0</v>
      </c>
      <c r="S203" s="103">
        <f>H203/要介護認定者数!H202</f>
        <v>0.95049504950495045</v>
      </c>
      <c r="T203" s="103">
        <f>I203/要介護認定者数!I202</f>
        <v>0</v>
      </c>
      <c r="U203" s="103">
        <f>J203/要介護認定者数!J202</f>
        <v>0</v>
      </c>
      <c r="V203" s="104">
        <f>K203/要介護認定者数!K202</f>
        <v>0.12213740458015267</v>
      </c>
    </row>
    <row r="204" spans="2:22" ht="19.5" customHeight="1" x14ac:dyDescent="0.15">
      <c r="B204" s="125" t="s">
        <v>152</v>
      </c>
      <c r="C204" s="121" t="s">
        <v>13</v>
      </c>
      <c r="D204" s="4">
        <v>0</v>
      </c>
      <c r="E204" s="4">
        <v>24</v>
      </c>
      <c r="F204" s="4">
        <v>76</v>
      </c>
      <c r="G204" s="4">
        <v>472</v>
      </c>
      <c r="H204" s="4">
        <v>292</v>
      </c>
      <c r="I204" s="4">
        <v>197</v>
      </c>
      <c r="J204" s="4">
        <v>146</v>
      </c>
      <c r="K204" s="23">
        <v>1207</v>
      </c>
      <c r="M204" s="51" t="s">
        <v>155</v>
      </c>
      <c r="N204" s="121" t="s">
        <v>13</v>
      </c>
      <c r="O204" s="12"/>
      <c r="P204" s="12"/>
      <c r="Q204" s="103">
        <f>F204/要介護認定者数!F203</f>
        <v>0.562962962962963</v>
      </c>
      <c r="R204" s="103">
        <f>G204/要介護認定者数!G203</f>
        <v>2.3718592964824121</v>
      </c>
      <c r="S204" s="103">
        <f>H204/要介護認定者数!H203</f>
        <v>1.7804878048780488</v>
      </c>
      <c r="T204" s="103">
        <f>I204/要介護認定者数!I203</f>
        <v>1.6982758620689655</v>
      </c>
      <c r="U204" s="103">
        <f>J204/要介護認定者数!J203</f>
        <v>1.3644859813084111</v>
      </c>
      <c r="V204" s="104">
        <f>K204/要介護認定者数!K203</f>
        <v>1.4683698296836982</v>
      </c>
    </row>
    <row r="205" spans="2:22" ht="19.5" customHeight="1" x14ac:dyDescent="0.15">
      <c r="B205" s="125" t="s">
        <v>152</v>
      </c>
      <c r="C205" s="121" t="s">
        <v>14</v>
      </c>
      <c r="D205" s="4">
        <v>0</v>
      </c>
      <c r="E205" s="4">
        <v>0</v>
      </c>
      <c r="F205" s="4">
        <v>97</v>
      </c>
      <c r="G205" s="4">
        <v>0</v>
      </c>
      <c r="H205" s="4">
        <v>130</v>
      </c>
      <c r="I205" s="4">
        <v>191</v>
      </c>
      <c r="J205" s="4">
        <v>279</v>
      </c>
      <c r="K205" s="23">
        <v>697</v>
      </c>
      <c r="M205" s="51" t="s">
        <v>155</v>
      </c>
      <c r="N205" s="121" t="s">
        <v>14</v>
      </c>
      <c r="O205" s="12"/>
      <c r="P205" s="12"/>
      <c r="Q205" s="103">
        <f>F205/要介護認定者数!F204</f>
        <v>0.61392405063291144</v>
      </c>
      <c r="R205" s="103">
        <f>G205/要介護認定者数!G204</f>
        <v>0</v>
      </c>
      <c r="S205" s="103">
        <f>H205/要介護認定者数!H204</f>
        <v>0.75144508670520227</v>
      </c>
      <c r="T205" s="103">
        <f>I205/要介護認定者数!I204</f>
        <v>1.3082191780821917</v>
      </c>
      <c r="U205" s="103">
        <f>J205/要介護認定者数!J204</f>
        <v>3</v>
      </c>
      <c r="V205" s="104">
        <f>K205/要介護認定者数!K204</f>
        <v>0.78490990990990994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64</v>
      </c>
      <c r="E206" s="147">
        <f t="shared" ref="E206" si="169">SUM(E207:E210)</f>
        <v>382</v>
      </c>
      <c r="F206" s="130">
        <f t="shared" ref="F206" si="170">SUM(F207:F210)</f>
        <v>148</v>
      </c>
      <c r="G206" s="130">
        <f t="shared" ref="G206" si="171">SUM(G207:G210)</f>
        <v>740</v>
      </c>
      <c r="H206" s="130">
        <f t="shared" ref="H206" si="172">SUM(H207:H210)</f>
        <v>694</v>
      </c>
      <c r="I206" s="130">
        <f t="shared" ref="I206" si="173">SUM(I207:I210)</f>
        <v>487</v>
      </c>
      <c r="J206" s="130">
        <f t="shared" ref="J206" si="174">SUM(J207:J210)</f>
        <v>554</v>
      </c>
      <c r="K206" s="144">
        <f t="shared" ref="K206" si="175">SUM(K207:K210)</f>
        <v>3069</v>
      </c>
      <c r="M206" s="125" t="s">
        <v>155</v>
      </c>
      <c r="N206" s="122" t="s">
        <v>168</v>
      </c>
      <c r="O206" s="12"/>
      <c r="P206" s="12"/>
      <c r="Q206" s="103">
        <f>F206/要介護認定者数!F205</f>
        <v>0.12042310821806347</v>
      </c>
      <c r="R206" s="103">
        <f>G206/要介護認定者数!G205</f>
        <v>0.50650239561943877</v>
      </c>
      <c r="S206" s="103">
        <f>H206/要介護認定者数!H205</f>
        <v>0.69889224572004027</v>
      </c>
      <c r="T206" s="103">
        <f>I206/要介護認定者数!I205</f>
        <v>0.53282275711159732</v>
      </c>
      <c r="U206" s="103">
        <f>J206/要介護認定者数!J205</f>
        <v>0.77482517482517488</v>
      </c>
      <c r="V206" s="104">
        <f>K206/要介護認定者数!K205</f>
        <v>0.43122102009273572</v>
      </c>
    </row>
    <row r="207" spans="2:22" ht="19.5" customHeight="1" x14ac:dyDescent="0.15">
      <c r="B207" s="125" t="s">
        <v>152</v>
      </c>
      <c r="C207" s="121" t="s">
        <v>15</v>
      </c>
      <c r="D207" s="4">
        <v>58</v>
      </c>
      <c r="E207" s="4">
        <v>0</v>
      </c>
      <c r="F207" s="4">
        <v>10</v>
      </c>
      <c r="G207" s="4">
        <v>286</v>
      </c>
      <c r="H207" s="4">
        <v>50</v>
      </c>
      <c r="I207" s="4">
        <v>68</v>
      </c>
      <c r="J207" s="4">
        <v>98</v>
      </c>
      <c r="K207" s="23">
        <v>570</v>
      </c>
      <c r="M207" s="51" t="s">
        <v>155</v>
      </c>
      <c r="N207" s="121" t="s">
        <v>15</v>
      </c>
      <c r="O207" s="12"/>
      <c r="P207" s="12"/>
      <c r="Q207" s="103">
        <f>F207/要介護認定者数!F206</f>
        <v>2.2727272727272728E-2</v>
      </c>
      <c r="R207" s="103">
        <f>G207/要介護認定者数!G206</f>
        <v>0.51071428571428568</v>
      </c>
      <c r="S207" s="103">
        <f>H207/要介護認定者数!H206</f>
        <v>0.13477088948787061</v>
      </c>
      <c r="T207" s="103">
        <f>I207/要介護認定者数!I206</f>
        <v>0.19484240687679083</v>
      </c>
      <c r="U207" s="103">
        <f>J207/要介護認定者数!J206</f>
        <v>0.37984496124031009</v>
      </c>
      <c r="V207" s="104">
        <f>K207/要介護認定者数!K206</f>
        <v>0.20772594752186588</v>
      </c>
    </row>
    <row r="208" spans="2:22" ht="19.5" customHeight="1" x14ac:dyDescent="0.15">
      <c r="B208" s="125" t="s">
        <v>152</v>
      </c>
      <c r="C208" s="121" t="s">
        <v>16</v>
      </c>
      <c r="D208" s="4">
        <v>6</v>
      </c>
      <c r="E208" s="4">
        <v>262</v>
      </c>
      <c r="F208" s="4">
        <v>46</v>
      </c>
      <c r="G208" s="4">
        <v>390</v>
      </c>
      <c r="H208" s="4">
        <v>139</v>
      </c>
      <c r="I208" s="4">
        <v>184</v>
      </c>
      <c r="J208" s="4">
        <v>99</v>
      </c>
      <c r="K208" s="23">
        <v>1126</v>
      </c>
      <c r="M208" s="51" t="s">
        <v>155</v>
      </c>
      <c r="N208" s="121" t="s">
        <v>16</v>
      </c>
      <c r="O208" s="12"/>
      <c r="P208" s="12"/>
      <c r="Q208" s="103">
        <f>F208/要介護認定者数!F207</f>
        <v>0.17037037037037037</v>
      </c>
      <c r="R208" s="103">
        <f>G208/要介護認定者数!G207</f>
        <v>1.1048158640226629</v>
      </c>
      <c r="S208" s="103">
        <f>H208/要介護認定者数!H207</f>
        <v>0.54940711462450598</v>
      </c>
      <c r="T208" s="103">
        <f>I208/要介護認定者数!I207</f>
        <v>0.80349344978165937</v>
      </c>
      <c r="U208" s="103">
        <f>J208/要介護認定者数!J207</f>
        <v>0.5722543352601156</v>
      </c>
      <c r="V208" s="104">
        <f>K208/要介護認定者数!K207</f>
        <v>0.65847953216374266</v>
      </c>
    </row>
    <row r="209" spans="2:22" ht="19.5" customHeight="1" x14ac:dyDescent="0.15">
      <c r="B209" s="125" t="s">
        <v>152</v>
      </c>
      <c r="C209" s="121" t="s">
        <v>17</v>
      </c>
      <c r="D209" s="4">
        <v>0</v>
      </c>
      <c r="E209" s="4">
        <v>120</v>
      </c>
      <c r="F209" s="4">
        <v>92</v>
      </c>
      <c r="G209" s="4">
        <v>64</v>
      </c>
      <c r="H209" s="4">
        <v>505</v>
      </c>
      <c r="I209" s="4">
        <v>235</v>
      </c>
      <c r="J209" s="4">
        <v>355</v>
      </c>
      <c r="K209" s="23">
        <v>1371</v>
      </c>
      <c r="M209" s="51" t="s">
        <v>155</v>
      </c>
      <c r="N209" s="121" t="s">
        <v>17</v>
      </c>
      <c r="O209" s="12"/>
      <c r="P209" s="12"/>
      <c r="Q209" s="103">
        <f>F209/要介護認定者数!F208</f>
        <v>0.25626740947075211</v>
      </c>
      <c r="R209" s="103">
        <f>G209/要介護認定者数!G208</f>
        <v>0.16710182767624021</v>
      </c>
      <c r="S209" s="103">
        <f>H209/要介護認定者数!H208</f>
        <v>1.9960474308300395</v>
      </c>
      <c r="T209" s="103">
        <f>I209/要介護認定者数!I208</f>
        <v>1.1084905660377358</v>
      </c>
      <c r="U209" s="103">
        <f>J209/要介護認定者数!J208</f>
        <v>2.1130952380952381</v>
      </c>
      <c r="V209" s="104">
        <f>K209/要介護認定者数!K208</f>
        <v>0.75246981339187702</v>
      </c>
    </row>
    <row r="210" spans="2:22" ht="19.5" customHeight="1" x14ac:dyDescent="0.15">
      <c r="B210" s="125" t="s">
        <v>152</v>
      </c>
      <c r="C210" s="121" t="s">
        <v>18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2</v>
      </c>
      <c r="K210" s="23">
        <v>2</v>
      </c>
      <c r="M210" s="51" t="s">
        <v>155</v>
      </c>
      <c r="N210" s="121" t="s">
        <v>18</v>
      </c>
      <c r="O210" s="12"/>
      <c r="P210" s="12"/>
      <c r="Q210" s="103">
        <f>F210/要介護認定者数!F209</f>
        <v>0</v>
      </c>
      <c r="R210" s="103">
        <f>G210/要介護認定者数!G209</f>
        <v>0</v>
      </c>
      <c r="S210" s="103">
        <f>H210/要介護認定者数!H209</f>
        <v>0</v>
      </c>
      <c r="T210" s="103">
        <f>I210/要介護認定者数!I209</f>
        <v>0</v>
      </c>
      <c r="U210" s="103">
        <f>J210/要介護認定者数!J209</f>
        <v>1.7241379310344827E-2</v>
      </c>
      <c r="V210" s="104">
        <f>K210/要介護認定者数!K209</f>
        <v>2.3781212841854932E-3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56</v>
      </c>
      <c r="E211" s="147">
        <f t="shared" ref="E211" si="176">SUM(E212:E215)</f>
        <v>962</v>
      </c>
      <c r="F211" s="130">
        <f t="shared" ref="F211" si="177">SUM(F212:F215)</f>
        <v>1008</v>
      </c>
      <c r="G211" s="130">
        <f t="shared" ref="G211" si="178">SUM(G212:G215)</f>
        <v>2481</v>
      </c>
      <c r="H211" s="130">
        <f t="shared" ref="H211" si="179">SUM(H212:H215)</f>
        <v>1658</v>
      </c>
      <c r="I211" s="130">
        <f t="shared" ref="I211" si="180">SUM(I212:I215)</f>
        <v>2177</v>
      </c>
      <c r="J211" s="130">
        <f t="shared" ref="J211" si="181">SUM(J212:J215)</f>
        <v>1998</v>
      </c>
      <c r="K211" s="144">
        <f t="shared" ref="K211" si="182">SUM(K212:K215)</f>
        <v>10340</v>
      </c>
      <c r="M211" s="125" t="s">
        <v>155</v>
      </c>
      <c r="N211" s="122" t="s">
        <v>169</v>
      </c>
      <c r="O211" s="12"/>
      <c r="P211" s="12"/>
      <c r="Q211" s="103">
        <f>F211/要介護認定者数!F210</f>
        <v>1.7967914438502675</v>
      </c>
      <c r="R211" s="103">
        <f>G211/要介護認定者数!G210</f>
        <v>3.8052147239263805</v>
      </c>
      <c r="S211" s="103">
        <f>H211/要介護認定者数!H210</f>
        <v>3.3836734693877553</v>
      </c>
      <c r="T211" s="103">
        <f>I211/要介護認定者数!I210</f>
        <v>5.3620689655172411</v>
      </c>
      <c r="U211" s="103">
        <f>J211/要介護認定者数!J210</f>
        <v>5.7913043478260873</v>
      </c>
      <c r="V211" s="104">
        <f>K211/要介護認定者数!K210</f>
        <v>3.434075058120226</v>
      </c>
    </row>
    <row r="212" spans="2:22" ht="19.5" customHeight="1" x14ac:dyDescent="0.15">
      <c r="B212" s="125" t="s">
        <v>152</v>
      </c>
      <c r="C212" s="121" t="s">
        <v>19</v>
      </c>
      <c r="D212" s="4">
        <v>0</v>
      </c>
      <c r="E212" s="4">
        <v>393</v>
      </c>
      <c r="F212" s="4">
        <v>342</v>
      </c>
      <c r="G212" s="4">
        <v>1355</v>
      </c>
      <c r="H212" s="4">
        <v>935</v>
      </c>
      <c r="I212" s="4">
        <v>1017</v>
      </c>
      <c r="J212" s="4">
        <v>786</v>
      </c>
      <c r="K212" s="23">
        <v>4828</v>
      </c>
      <c r="M212" s="51" t="s">
        <v>155</v>
      </c>
      <c r="N212" s="121" t="s">
        <v>19</v>
      </c>
      <c r="O212" s="12"/>
      <c r="P212" s="12"/>
      <c r="Q212" s="103">
        <f>F212/要介護認定者数!F211</f>
        <v>1.71</v>
      </c>
      <c r="R212" s="103">
        <f>G212/要介護認定者数!G211</f>
        <v>6.2155963302752291</v>
      </c>
      <c r="S212" s="103">
        <f>H212/要介護認定者数!H211</f>
        <v>5.0540540540540544</v>
      </c>
      <c r="T212" s="103">
        <f>I212/要介護認定者数!I211</f>
        <v>7.3695652173913047</v>
      </c>
      <c r="U212" s="103">
        <f>J212/要介護認定者数!J211</f>
        <v>6.442622950819672</v>
      </c>
      <c r="V212" s="104">
        <f>K212/要介護認定者数!K211</f>
        <v>4.580645161290323</v>
      </c>
    </row>
    <row r="213" spans="2:22" ht="19.5" customHeight="1" x14ac:dyDescent="0.15">
      <c r="B213" s="125" t="s">
        <v>152</v>
      </c>
      <c r="C213" s="121" t="s">
        <v>20</v>
      </c>
      <c r="D213" s="4">
        <v>56</v>
      </c>
      <c r="E213" s="4">
        <v>110</v>
      </c>
      <c r="F213" s="4">
        <v>136</v>
      </c>
      <c r="G213" s="4">
        <v>170</v>
      </c>
      <c r="H213" s="4">
        <v>337</v>
      </c>
      <c r="I213" s="4">
        <v>682</v>
      </c>
      <c r="J213" s="4">
        <v>0</v>
      </c>
      <c r="K213" s="23">
        <v>1491</v>
      </c>
      <c r="M213" s="51" t="s">
        <v>155</v>
      </c>
      <c r="N213" s="121" t="s">
        <v>20</v>
      </c>
      <c r="O213" s="12"/>
      <c r="P213" s="12"/>
      <c r="Q213" s="103">
        <f>F213/要介護認定者数!F212</f>
        <v>1.5111111111111111</v>
      </c>
      <c r="R213" s="103">
        <f>G213/要介護認定者数!G212</f>
        <v>1.2878787878787878</v>
      </c>
      <c r="S213" s="103">
        <f>H213/要介護認定者数!H212</f>
        <v>3.8735632183908044</v>
      </c>
      <c r="T213" s="103">
        <f>I213/要介護認定者数!I212</f>
        <v>7.9302325581395348</v>
      </c>
      <c r="U213" s="103">
        <f>J213/要介護認定者数!J212</f>
        <v>0</v>
      </c>
      <c r="V213" s="104">
        <f>K213/要介護認定者数!K212</f>
        <v>2.6342756183745584</v>
      </c>
    </row>
    <row r="214" spans="2:22" ht="19.5" customHeight="1" x14ac:dyDescent="0.15">
      <c r="B214" s="125" t="s">
        <v>152</v>
      </c>
      <c r="C214" s="121" t="s">
        <v>114</v>
      </c>
      <c r="D214" s="4">
        <v>0</v>
      </c>
      <c r="E214" s="4">
        <v>367</v>
      </c>
      <c r="F214" s="4">
        <v>436</v>
      </c>
      <c r="G214" s="4">
        <v>806</v>
      </c>
      <c r="H214" s="4">
        <v>312</v>
      </c>
      <c r="I214" s="4">
        <v>355</v>
      </c>
      <c r="J214" s="4">
        <v>896</v>
      </c>
      <c r="K214" s="23">
        <v>3172</v>
      </c>
      <c r="M214" s="51" t="s">
        <v>155</v>
      </c>
      <c r="N214" s="121" t="s">
        <v>114</v>
      </c>
      <c r="O214" s="12"/>
      <c r="P214" s="12"/>
      <c r="Q214" s="103">
        <f>F214/要介護認定者数!F213</f>
        <v>1.8632478632478633</v>
      </c>
      <c r="R214" s="103">
        <f>G214/要介護認定者数!G213</f>
        <v>3.173228346456693</v>
      </c>
      <c r="S214" s="103">
        <f>H214/要介護認定者数!H213</f>
        <v>1.8352941176470587</v>
      </c>
      <c r="T214" s="103">
        <f>I214/要介護認定者数!I213</f>
        <v>2.4149659863945576</v>
      </c>
      <c r="U214" s="103">
        <f>J214/要介護認定者数!J213</f>
        <v>6.5401459854014599</v>
      </c>
      <c r="V214" s="104">
        <f>K214/要介護認定者数!K213</f>
        <v>2.7848990342405617</v>
      </c>
    </row>
    <row r="215" spans="2:22" ht="19.5" customHeight="1" x14ac:dyDescent="0.15">
      <c r="B215" s="125" t="s">
        <v>152</v>
      </c>
      <c r="C215" s="121" t="s">
        <v>22</v>
      </c>
      <c r="D215" s="4">
        <v>0</v>
      </c>
      <c r="E215" s="4">
        <v>92</v>
      </c>
      <c r="F215" s="4">
        <v>94</v>
      </c>
      <c r="G215" s="4">
        <v>150</v>
      </c>
      <c r="H215" s="4">
        <v>74</v>
      </c>
      <c r="I215" s="4">
        <v>123</v>
      </c>
      <c r="J215" s="4">
        <v>316</v>
      </c>
      <c r="K215" s="23">
        <v>849</v>
      </c>
      <c r="M215" s="125" t="s">
        <v>155</v>
      </c>
      <c r="N215" s="121" t="s">
        <v>22</v>
      </c>
      <c r="O215" s="12"/>
      <c r="P215" s="12"/>
      <c r="Q215" s="103">
        <f>F215/要介護認定者数!F214</f>
        <v>2.5405405405405403</v>
      </c>
      <c r="R215" s="103">
        <f>G215/要介護認定者数!G214</f>
        <v>3.125</v>
      </c>
      <c r="S215" s="103">
        <f>H215/要介護認定者数!H214</f>
        <v>1.5416666666666667</v>
      </c>
      <c r="T215" s="103">
        <f>I215/要介護認定者数!I214</f>
        <v>3.5142857142857142</v>
      </c>
      <c r="U215" s="103">
        <f>J215/要介護認定者数!J214</f>
        <v>11.285714285714286</v>
      </c>
      <c r="V215" s="104">
        <f>K215/要介護認定者数!K214</f>
        <v>3.3690476190476191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272</v>
      </c>
      <c r="E216" s="147">
        <f t="shared" ref="E216" si="183">SUM(E217:E221)</f>
        <v>137</v>
      </c>
      <c r="F216" s="130">
        <f t="shared" ref="F216" si="184">SUM(F217:F221)</f>
        <v>418</v>
      </c>
      <c r="G216" s="130">
        <f t="shared" ref="G216" si="185">SUM(G217:G221)</f>
        <v>1014</v>
      </c>
      <c r="H216" s="130">
        <f t="shared" ref="H216" si="186">SUM(H217:H221)</f>
        <v>841</v>
      </c>
      <c r="I216" s="130">
        <f t="shared" ref="I216" si="187">SUM(I217:I221)</f>
        <v>1159</v>
      </c>
      <c r="J216" s="130">
        <f t="shared" ref="J216" si="188">SUM(J217:J221)</f>
        <v>1113</v>
      </c>
      <c r="K216" s="144">
        <f t="shared" ref="K216" si="189">SUM(K217:K221)</f>
        <v>4954</v>
      </c>
      <c r="M216" s="125" t="s">
        <v>155</v>
      </c>
      <c r="N216" s="122" t="s">
        <v>170</v>
      </c>
      <c r="O216" s="12"/>
      <c r="P216" s="12"/>
      <c r="Q216" s="103">
        <f>F216/要介護認定者数!F215</f>
        <v>0.18213507625272332</v>
      </c>
      <c r="R216" s="103">
        <f>G216/要介護認定者数!G215</f>
        <v>0.51108870967741937</v>
      </c>
      <c r="S216" s="103">
        <f>H216/要介護認定者数!H215</f>
        <v>0.54967320261437913</v>
      </c>
      <c r="T216" s="103">
        <f>I216/要介護認定者数!I215</f>
        <v>0.68377581120943953</v>
      </c>
      <c r="U216" s="103">
        <f>J216/要介護認定者数!J215</f>
        <v>0.88685258964143421</v>
      </c>
      <c r="V216" s="104">
        <f>K216/要介護認定者数!K215</f>
        <v>0.44759667509938561</v>
      </c>
    </row>
    <row r="217" spans="2:22" ht="19.5" customHeight="1" x14ac:dyDescent="0.15">
      <c r="B217" s="125" t="s">
        <v>152</v>
      </c>
      <c r="C217" s="121" t="s">
        <v>23</v>
      </c>
      <c r="D217" s="4">
        <v>110</v>
      </c>
      <c r="E217" s="4">
        <v>111</v>
      </c>
      <c r="F217" s="4">
        <v>296</v>
      </c>
      <c r="G217" s="4">
        <v>369</v>
      </c>
      <c r="H217" s="4">
        <v>698</v>
      </c>
      <c r="I217" s="4">
        <v>849</v>
      </c>
      <c r="J217" s="4">
        <v>970</v>
      </c>
      <c r="K217" s="23">
        <v>3403</v>
      </c>
      <c r="M217" s="51" t="s">
        <v>155</v>
      </c>
      <c r="N217" s="121" t="s">
        <v>23</v>
      </c>
      <c r="O217" s="12"/>
      <c r="P217" s="12"/>
      <c r="Q217" s="103">
        <f>F217/要介護認定者数!F216</f>
        <v>0.19133807369101485</v>
      </c>
      <c r="R217" s="103">
        <f>G217/要介護認定者数!G216</f>
        <v>0.32059079061685491</v>
      </c>
      <c r="S217" s="103">
        <f>H217/要介護認定者数!H216</f>
        <v>0.81162790697674414</v>
      </c>
      <c r="T217" s="103">
        <f>I217/要介護認定者数!I216</f>
        <v>0.78756957328385901</v>
      </c>
      <c r="U217" s="103">
        <f>J217/要介護認定者数!J216</f>
        <v>1.2435897435897436</v>
      </c>
      <c r="V217" s="104">
        <f>K217/要介護認定者数!K216</f>
        <v>0.48921794134560093</v>
      </c>
    </row>
    <row r="218" spans="2:22" ht="19.5" customHeight="1" x14ac:dyDescent="0.15">
      <c r="B218" s="125" t="s">
        <v>152</v>
      </c>
      <c r="C218" s="121" t="s">
        <v>24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22</v>
      </c>
      <c r="J218" s="4">
        <v>91</v>
      </c>
      <c r="K218" s="23">
        <v>113</v>
      </c>
      <c r="M218" s="51" t="s">
        <v>155</v>
      </c>
      <c r="N218" s="121" t="s">
        <v>24</v>
      </c>
      <c r="O218" s="12"/>
      <c r="P218" s="12"/>
      <c r="Q218" s="103">
        <f>F218/要介護認定者数!F217</f>
        <v>0</v>
      </c>
      <c r="R218" s="103">
        <f>G218/要介護認定者数!G217</f>
        <v>0</v>
      </c>
      <c r="S218" s="103">
        <f>H218/要介護認定者数!H217</f>
        <v>0</v>
      </c>
      <c r="T218" s="103">
        <f>I218/要介護認定者数!I217</f>
        <v>0.43137254901960786</v>
      </c>
      <c r="U218" s="103">
        <f>J218/要介護認定者数!J217</f>
        <v>2.4594594594594597</v>
      </c>
      <c r="V218" s="104">
        <f>K218/要介護認定者数!K217</f>
        <v>0.27427184466019416</v>
      </c>
    </row>
    <row r="219" spans="2:22" ht="19.5" customHeight="1" x14ac:dyDescent="0.15">
      <c r="B219" s="125" t="s">
        <v>152</v>
      </c>
      <c r="C219" s="121" t="s">
        <v>25</v>
      </c>
      <c r="D219" s="4">
        <v>0</v>
      </c>
      <c r="E219" s="4">
        <v>0</v>
      </c>
      <c r="F219" s="4">
        <v>62</v>
      </c>
      <c r="G219" s="4">
        <v>401</v>
      </c>
      <c r="H219" s="4">
        <v>3</v>
      </c>
      <c r="I219" s="4">
        <v>0</v>
      </c>
      <c r="J219" s="4">
        <v>20</v>
      </c>
      <c r="K219" s="23">
        <v>486</v>
      </c>
      <c r="M219" s="51" t="s">
        <v>155</v>
      </c>
      <c r="N219" s="121" t="s">
        <v>25</v>
      </c>
      <c r="O219" s="12"/>
      <c r="P219" s="12"/>
      <c r="Q219" s="103">
        <f>F219/要介護認定者数!F218</f>
        <v>0.29951690821256038</v>
      </c>
      <c r="R219" s="103">
        <f>G219/要介護認定者数!G218</f>
        <v>0.99751243781094523</v>
      </c>
      <c r="S219" s="103">
        <f>H219/要介護認定者数!H218</f>
        <v>1.1029411764705883E-2</v>
      </c>
      <c r="T219" s="103">
        <f>I219/要介護認定者数!I218</f>
        <v>0</v>
      </c>
      <c r="U219" s="103">
        <f>J219/要介護認定者数!J218</f>
        <v>9.4786729857819899E-2</v>
      </c>
      <c r="V219" s="104">
        <f>K219/要介護認定者数!K218</f>
        <v>0.32683254875588436</v>
      </c>
    </row>
    <row r="220" spans="2:22" ht="19.5" customHeight="1" x14ac:dyDescent="0.15">
      <c r="B220" s="125" t="s">
        <v>152</v>
      </c>
      <c r="C220" s="121" t="s">
        <v>26</v>
      </c>
      <c r="D220" s="4">
        <v>0</v>
      </c>
      <c r="E220" s="4">
        <v>26</v>
      </c>
      <c r="F220" s="4">
        <v>60</v>
      </c>
      <c r="G220" s="4">
        <v>72</v>
      </c>
      <c r="H220" s="4">
        <v>0</v>
      </c>
      <c r="I220" s="4">
        <v>54</v>
      </c>
      <c r="J220" s="4">
        <v>0</v>
      </c>
      <c r="K220" s="23">
        <v>212</v>
      </c>
      <c r="M220" s="51" t="s">
        <v>155</v>
      </c>
      <c r="N220" s="121" t="s">
        <v>26</v>
      </c>
      <c r="O220" s="12"/>
      <c r="P220" s="12"/>
      <c r="Q220" s="103">
        <f>F220/要介護認定者数!F219</f>
        <v>0.31088082901554404</v>
      </c>
      <c r="R220" s="103">
        <f>G220/要介護認定者数!G219</f>
        <v>0.47682119205298013</v>
      </c>
      <c r="S220" s="103">
        <f>H220/要介護認定者数!H219</f>
        <v>0</v>
      </c>
      <c r="T220" s="103">
        <f>I220/要介護認定者数!I219</f>
        <v>0.4462809917355372</v>
      </c>
      <c r="U220" s="103">
        <f>J220/要介護認定者数!J219</f>
        <v>0</v>
      </c>
      <c r="V220" s="104">
        <f>K220/要介護認定者数!K219</f>
        <v>0.23793490460157127</v>
      </c>
    </row>
    <row r="221" spans="2:22" ht="19.5" customHeight="1" x14ac:dyDescent="0.15">
      <c r="B221" s="125" t="s">
        <v>152</v>
      </c>
      <c r="C221" s="121" t="s">
        <v>27</v>
      </c>
      <c r="D221" s="4">
        <v>162</v>
      </c>
      <c r="E221" s="4">
        <v>0</v>
      </c>
      <c r="F221" s="4">
        <v>0</v>
      </c>
      <c r="G221" s="4">
        <v>172</v>
      </c>
      <c r="H221" s="4">
        <v>140</v>
      </c>
      <c r="I221" s="4">
        <v>234</v>
      </c>
      <c r="J221" s="4">
        <v>32</v>
      </c>
      <c r="K221" s="23">
        <v>740</v>
      </c>
      <c r="M221" s="51" t="s">
        <v>155</v>
      </c>
      <c r="N221" s="121" t="s">
        <v>27</v>
      </c>
      <c r="O221" s="12"/>
      <c r="P221" s="12"/>
      <c r="Q221" s="103">
        <f>F221/要介護認定者数!F220</f>
        <v>0</v>
      </c>
      <c r="R221" s="103">
        <f>G221/要介護認定者数!G220</f>
        <v>1.0299401197604789</v>
      </c>
      <c r="S221" s="103">
        <f>H221/要介護認定者数!H220</f>
        <v>0.8045977011494253</v>
      </c>
      <c r="T221" s="103">
        <f>I221/要介護認定者数!I220</f>
        <v>1.164179104477612</v>
      </c>
      <c r="U221" s="103">
        <f>J221/要介護認定者数!J220</f>
        <v>0.24427480916030533</v>
      </c>
      <c r="V221" s="104">
        <f>K221/要介護認定者数!K220</f>
        <v>0.55975794251134647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71</v>
      </c>
      <c r="E222" s="147">
        <f t="shared" ref="E222" si="190">SUM(E223)</f>
        <v>789</v>
      </c>
      <c r="F222" s="130">
        <f t="shared" ref="F222" si="191">SUM(F223)</f>
        <v>833</v>
      </c>
      <c r="G222" s="130">
        <f t="shared" ref="G222" si="192">SUM(G223)</f>
        <v>455</v>
      </c>
      <c r="H222" s="130">
        <f t="shared" ref="H222" si="193">SUM(H223)</f>
        <v>536</v>
      </c>
      <c r="I222" s="130">
        <f t="shared" ref="I222" si="194">SUM(I223)</f>
        <v>365</v>
      </c>
      <c r="J222" s="130">
        <f t="shared" ref="J222" si="195">SUM(J223)</f>
        <v>440</v>
      </c>
      <c r="K222" s="144">
        <f t="shared" ref="K222" si="196">SUM(K223)</f>
        <v>3489</v>
      </c>
      <c r="M222" s="125" t="s">
        <v>155</v>
      </c>
      <c r="N222" s="122" t="s">
        <v>171</v>
      </c>
      <c r="O222" s="12"/>
      <c r="P222" s="12"/>
      <c r="Q222" s="103">
        <f>F222/要介護認定者数!F221</f>
        <v>0.83050847457627119</v>
      </c>
      <c r="R222" s="103">
        <f>G222/要介護認定者数!G221</f>
        <v>0.39703315881326351</v>
      </c>
      <c r="S222" s="103">
        <f>H222/要介護認定者数!H221</f>
        <v>0.6576687116564417</v>
      </c>
      <c r="T222" s="103">
        <f>I222/要介護認定者数!I221</f>
        <v>0.52593659942363113</v>
      </c>
      <c r="U222" s="103">
        <f>J222/要介護認定者数!J221</f>
        <v>0.7857142857142857</v>
      </c>
      <c r="V222" s="104">
        <f>K222/要介護認定者数!K221</f>
        <v>0.65792947388270795</v>
      </c>
    </row>
    <row r="223" spans="2:22" ht="19.5" customHeight="1" x14ac:dyDescent="0.15">
      <c r="B223" s="125" t="s">
        <v>152</v>
      </c>
      <c r="C223" s="121" t="s">
        <v>28</v>
      </c>
      <c r="D223" s="4">
        <v>71</v>
      </c>
      <c r="E223" s="4">
        <v>789</v>
      </c>
      <c r="F223" s="4">
        <v>833</v>
      </c>
      <c r="G223" s="4">
        <v>455</v>
      </c>
      <c r="H223" s="4">
        <v>536</v>
      </c>
      <c r="I223" s="4">
        <v>365</v>
      </c>
      <c r="J223" s="4">
        <v>440</v>
      </c>
      <c r="K223" s="23">
        <v>3489</v>
      </c>
      <c r="M223" s="51" t="s">
        <v>155</v>
      </c>
      <c r="N223" s="121" t="s">
        <v>28</v>
      </c>
      <c r="O223" s="12"/>
      <c r="P223" s="12"/>
      <c r="Q223" s="103">
        <f>F223/要介護認定者数!F222</f>
        <v>0.83050847457627119</v>
      </c>
      <c r="R223" s="103">
        <f>G223/要介護認定者数!G222</f>
        <v>0.39703315881326351</v>
      </c>
      <c r="S223" s="103">
        <f>H223/要介護認定者数!H222</f>
        <v>0.6576687116564417</v>
      </c>
      <c r="T223" s="103">
        <f>I223/要介護認定者数!I222</f>
        <v>0.52593659942363113</v>
      </c>
      <c r="U223" s="103">
        <f>J223/要介護認定者数!J222</f>
        <v>0.7857142857142857</v>
      </c>
      <c r="V223" s="104">
        <f>K223/要介護認定者数!K222</f>
        <v>0.65792947388270795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2630</v>
      </c>
      <c r="E224" s="147">
        <f t="shared" ref="E224" si="197">SUM(E225:E227)</f>
        <v>6943</v>
      </c>
      <c r="F224" s="130">
        <f t="shared" ref="F224" si="198">SUM(F225:F227)</f>
        <v>2560</v>
      </c>
      <c r="G224" s="130">
        <f t="shared" ref="G224" si="199">SUM(G225:G227)</f>
        <v>4846</v>
      </c>
      <c r="H224" s="130">
        <f t="shared" ref="H224" si="200">SUM(H225:H227)</f>
        <v>3559</v>
      </c>
      <c r="I224" s="130">
        <f t="shared" ref="I224" si="201">SUM(I225:I227)</f>
        <v>4528</v>
      </c>
      <c r="J224" s="130">
        <f t="shared" ref="J224" si="202">SUM(J225:J227)</f>
        <v>2035</v>
      </c>
      <c r="K224" s="144">
        <f t="shared" ref="K224" si="203">SUM(K225:K227)</f>
        <v>27101</v>
      </c>
      <c r="M224" s="125" t="s">
        <v>155</v>
      </c>
      <c r="N224" s="122" t="s">
        <v>172</v>
      </c>
      <c r="O224" s="12"/>
      <c r="P224" s="12"/>
      <c r="Q224" s="103">
        <f>F224/要介護認定者数!F223</f>
        <v>1.4398200224971878</v>
      </c>
      <c r="R224" s="103">
        <f>G224/要介護認定者数!G223</f>
        <v>2.9932056825200739</v>
      </c>
      <c r="S224" s="103">
        <f>H224/要介護認定者数!H223</f>
        <v>2.8494795836669335</v>
      </c>
      <c r="T224" s="103">
        <f>I224/要介護認定者数!I223</f>
        <v>3.2136266855926188</v>
      </c>
      <c r="U224" s="103">
        <f>J224/要介護認定者数!J223</f>
        <v>2.3204104903078679</v>
      </c>
      <c r="V224" s="104">
        <f>K224/要介護認定者数!K223</f>
        <v>2.5224311243484734</v>
      </c>
    </row>
    <row r="225" spans="2:24" ht="19.5" customHeight="1" x14ac:dyDescent="0.15">
      <c r="B225" s="125" t="s">
        <v>152</v>
      </c>
      <c r="C225" s="121" t="s">
        <v>29</v>
      </c>
      <c r="D225" s="4">
        <v>1950</v>
      </c>
      <c r="E225" s="4">
        <v>4504</v>
      </c>
      <c r="F225" s="4">
        <v>1617</v>
      </c>
      <c r="G225" s="4">
        <v>2907</v>
      </c>
      <c r="H225" s="4">
        <v>2468</v>
      </c>
      <c r="I225" s="4">
        <v>3116</v>
      </c>
      <c r="J225" s="4">
        <v>1720</v>
      </c>
      <c r="K225" s="23">
        <v>18282</v>
      </c>
      <c r="M225" s="51" t="s">
        <v>155</v>
      </c>
      <c r="N225" s="121" t="s">
        <v>29</v>
      </c>
      <c r="O225" s="12"/>
      <c r="P225" s="12"/>
      <c r="Q225" s="103">
        <f>F225/要介護認定者数!F224</f>
        <v>1.1566523605150214</v>
      </c>
      <c r="R225" s="103">
        <f>G225/要介護認定者数!G224</f>
        <v>2.3614947197400489</v>
      </c>
      <c r="S225" s="103">
        <f>H225/要介護認定者数!H224</f>
        <v>2.5132382892057028</v>
      </c>
      <c r="T225" s="103">
        <f>I225/要介護認定者数!I224</f>
        <v>2.8878591288229845</v>
      </c>
      <c r="U225" s="103">
        <f>J225/要介護認定者数!J224</f>
        <v>2.5146198830409356</v>
      </c>
      <c r="V225" s="104">
        <f>K225/要介護認定者数!K224</f>
        <v>2.1795422031473533</v>
      </c>
    </row>
    <row r="226" spans="2:24" ht="19.5" customHeight="1" x14ac:dyDescent="0.15">
      <c r="B226" s="125" t="s">
        <v>152</v>
      </c>
      <c r="C226" s="121" t="s">
        <v>30</v>
      </c>
      <c r="D226" s="4">
        <v>374</v>
      </c>
      <c r="E226" s="4">
        <v>288</v>
      </c>
      <c r="F226" s="4">
        <v>299</v>
      </c>
      <c r="G226" s="4">
        <v>1120</v>
      </c>
      <c r="H226" s="4">
        <v>300</v>
      </c>
      <c r="I226" s="4">
        <v>712</v>
      </c>
      <c r="J226" s="4">
        <v>271</v>
      </c>
      <c r="K226" s="23">
        <v>3364</v>
      </c>
      <c r="M226" s="51" t="s">
        <v>155</v>
      </c>
      <c r="N226" s="121" t="s">
        <v>30</v>
      </c>
      <c r="O226" s="12"/>
      <c r="P226" s="12"/>
      <c r="Q226" s="103">
        <f>F226/要介護認定者数!F225</f>
        <v>1.0565371024734982</v>
      </c>
      <c r="R226" s="103">
        <f>G226/要介護認定者数!G225</f>
        <v>3.6245954692556634</v>
      </c>
      <c r="S226" s="103">
        <f>H226/要介護認定者数!H225</f>
        <v>1.5075376884422111</v>
      </c>
      <c r="T226" s="103">
        <f>I226/要介護認定者数!I225</f>
        <v>2.7921568627450979</v>
      </c>
      <c r="U226" s="103">
        <f>J226/要介護認定者数!J225</f>
        <v>1.7044025157232705</v>
      </c>
      <c r="V226" s="104">
        <f>K226/要介護認定者数!K225</f>
        <v>1.8342420937840784</v>
      </c>
    </row>
    <row r="227" spans="2:24" ht="19.5" customHeight="1" x14ac:dyDescent="0.15">
      <c r="B227" s="125" t="s">
        <v>152</v>
      </c>
      <c r="C227" s="121" t="s">
        <v>31</v>
      </c>
      <c r="D227" s="4">
        <v>306</v>
      </c>
      <c r="E227" s="4">
        <v>2151</v>
      </c>
      <c r="F227" s="4">
        <v>644</v>
      </c>
      <c r="G227" s="4">
        <v>819</v>
      </c>
      <c r="H227" s="4">
        <v>791</v>
      </c>
      <c r="I227" s="4">
        <v>700</v>
      </c>
      <c r="J227" s="4">
        <v>44</v>
      </c>
      <c r="K227" s="23">
        <v>5455</v>
      </c>
      <c r="M227" s="51" t="s">
        <v>155</v>
      </c>
      <c r="N227" s="121" t="s">
        <v>31</v>
      </c>
      <c r="O227" s="12"/>
      <c r="P227" s="12"/>
      <c r="Q227" s="103">
        <f>F227/要介護認定者数!F226</f>
        <v>6.6391752577319592</v>
      </c>
      <c r="R227" s="103">
        <f>G227/要介護認定者数!G226</f>
        <v>10.367088607594937</v>
      </c>
      <c r="S227" s="103">
        <f>H227/要介護認定者数!H226</f>
        <v>11.632352941176471</v>
      </c>
      <c r="T227" s="103">
        <f>I227/要介護認定者数!I226</f>
        <v>9.3333333333333339</v>
      </c>
      <c r="U227" s="103">
        <f>J227/要介護認定者数!J226</f>
        <v>1.2941176470588236</v>
      </c>
      <c r="V227" s="104">
        <f>K227/要介護認定者数!K226</f>
        <v>10.450191570881225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10</v>
      </c>
      <c r="E228" s="147">
        <f t="shared" ref="E228" si="204">SUM(E229)</f>
        <v>0</v>
      </c>
      <c r="F228" s="130">
        <f t="shared" ref="F228" si="205">SUM(F229)</f>
        <v>86</v>
      </c>
      <c r="G228" s="130">
        <f t="shared" ref="G228" si="206">SUM(G229)</f>
        <v>22</v>
      </c>
      <c r="H228" s="130">
        <f t="shared" ref="H228" si="207">SUM(H229)</f>
        <v>194</v>
      </c>
      <c r="I228" s="130">
        <f t="shared" ref="I228" si="208">SUM(I229)</f>
        <v>155</v>
      </c>
      <c r="J228" s="130">
        <f t="shared" ref="J228" si="209">SUM(J229)</f>
        <v>310</v>
      </c>
      <c r="K228" s="144">
        <f t="shared" ref="K228" si="210">SUM(K229)</f>
        <v>777</v>
      </c>
      <c r="M228" s="125" t="s">
        <v>155</v>
      </c>
      <c r="N228" s="122" t="s">
        <v>173</v>
      </c>
      <c r="O228" s="12"/>
      <c r="P228" s="12"/>
      <c r="Q228" s="103">
        <f>F228/要介護認定者数!F227</f>
        <v>9.4609460946094612E-2</v>
      </c>
      <c r="R228" s="103">
        <f>G228/要介護認定者数!G227</f>
        <v>2.186878727634195E-2</v>
      </c>
      <c r="S228" s="103">
        <f>H228/要介護認定者数!H227</f>
        <v>0.23745410036719705</v>
      </c>
      <c r="T228" s="103">
        <f>I228/要介護認定者数!I227</f>
        <v>0.20341207349081364</v>
      </c>
      <c r="U228" s="103">
        <f>J228/要介護認定者数!J227</f>
        <v>0.52631578947368418</v>
      </c>
      <c r="V228" s="104">
        <f>K228/要介護認定者数!K227</f>
        <v>0.15238282016081584</v>
      </c>
    </row>
    <row r="229" spans="2:24" ht="19.5" customHeight="1" x14ac:dyDescent="0.15">
      <c r="B229" s="125" t="s">
        <v>152</v>
      </c>
      <c r="C229" s="121" t="s">
        <v>32</v>
      </c>
      <c r="D229" s="4">
        <v>10</v>
      </c>
      <c r="E229" s="4">
        <v>0</v>
      </c>
      <c r="F229" s="4">
        <v>86</v>
      </c>
      <c r="G229" s="4">
        <v>22</v>
      </c>
      <c r="H229" s="4">
        <v>194</v>
      </c>
      <c r="I229" s="4">
        <v>155</v>
      </c>
      <c r="J229" s="4">
        <v>310</v>
      </c>
      <c r="K229" s="23">
        <v>777</v>
      </c>
      <c r="M229" s="51" t="s">
        <v>155</v>
      </c>
      <c r="N229" s="121" t="s">
        <v>32</v>
      </c>
      <c r="O229" s="12"/>
      <c r="P229" s="12"/>
      <c r="Q229" s="103">
        <f>F229/要介護認定者数!F228</f>
        <v>9.4609460946094612E-2</v>
      </c>
      <c r="R229" s="103">
        <f>G229/要介護認定者数!G228</f>
        <v>2.186878727634195E-2</v>
      </c>
      <c r="S229" s="103">
        <f>H229/要介護認定者数!H228</f>
        <v>0.23745410036719705</v>
      </c>
      <c r="T229" s="103">
        <f>I229/要介護認定者数!I228</f>
        <v>0.20341207349081364</v>
      </c>
      <c r="U229" s="103">
        <f>J229/要介護認定者数!J228</f>
        <v>0.52631578947368418</v>
      </c>
      <c r="V229" s="104">
        <f>K229/要介護認定者数!K228</f>
        <v>0.15238282016081584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5</v>
      </c>
      <c r="E230" s="147">
        <f t="shared" ref="E230" si="211">SUM(E231:E232)</f>
        <v>68</v>
      </c>
      <c r="F230" s="130">
        <f t="shared" ref="F230" si="212">SUM(F231:F232)</f>
        <v>319</v>
      </c>
      <c r="G230" s="130">
        <f t="shared" ref="G230" si="213">SUM(G231:G232)</f>
        <v>319</v>
      </c>
      <c r="H230" s="130">
        <f t="shared" ref="H230" si="214">SUM(H231:H232)</f>
        <v>437</v>
      </c>
      <c r="I230" s="130">
        <f t="shared" ref="I230" si="215">SUM(I231:I232)</f>
        <v>197</v>
      </c>
      <c r="J230" s="130">
        <f t="shared" ref="J230" si="216">SUM(J231:J232)</f>
        <v>273</v>
      </c>
      <c r="K230" s="144">
        <f t="shared" ref="K230" si="217">SUM(K231:K232)</f>
        <v>1618</v>
      </c>
      <c r="M230" s="125" t="s">
        <v>155</v>
      </c>
      <c r="N230" s="122" t="s">
        <v>174</v>
      </c>
      <c r="O230" s="12"/>
      <c r="P230" s="12"/>
      <c r="Q230" s="103">
        <f>F230/要介護認定者数!F229</f>
        <v>0.31521739130434784</v>
      </c>
      <c r="R230" s="103">
        <f>G230/要介護認定者数!G229</f>
        <v>0.38760631834750914</v>
      </c>
      <c r="S230" s="103">
        <f>H230/要介護認定者数!H229</f>
        <v>0.66012084592145015</v>
      </c>
      <c r="T230" s="103">
        <f>I230/要介護認定者数!I229</f>
        <v>0.33503401360544216</v>
      </c>
      <c r="U230" s="103">
        <f>J230/要介護認定者数!J229</f>
        <v>0.52702702702702697</v>
      </c>
      <c r="V230" s="104">
        <f>K230/要介護認定者数!K229</f>
        <v>0.34265141889030071</v>
      </c>
    </row>
    <row r="231" spans="2:24" ht="19.5" customHeight="1" x14ac:dyDescent="0.15">
      <c r="B231" s="125" t="s">
        <v>152</v>
      </c>
      <c r="C231" s="121" t="s">
        <v>33</v>
      </c>
      <c r="D231" s="4">
        <v>5</v>
      </c>
      <c r="E231" s="4">
        <v>68</v>
      </c>
      <c r="F231" s="4">
        <v>309</v>
      </c>
      <c r="G231" s="4">
        <v>283</v>
      </c>
      <c r="H231" s="4">
        <v>353</v>
      </c>
      <c r="I231" s="4">
        <v>159</v>
      </c>
      <c r="J231" s="4">
        <v>221</v>
      </c>
      <c r="K231" s="23">
        <v>1398</v>
      </c>
      <c r="M231" s="51" t="s">
        <v>155</v>
      </c>
      <c r="N231" s="121" t="s">
        <v>33</v>
      </c>
      <c r="O231" s="12"/>
      <c r="P231" s="12"/>
      <c r="Q231" s="103">
        <f>F231/要介護認定者数!F230</f>
        <v>0.385286783042394</v>
      </c>
      <c r="R231" s="103">
        <f>G231/要介護認定者数!G230</f>
        <v>0.44287949921752739</v>
      </c>
      <c r="S231" s="103">
        <f>H231/要介護認定者数!H230</f>
        <v>0.6453382084095064</v>
      </c>
      <c r="T231" s="103">
        <f>I231/要介護認定者数!I230</f>
        <v>0.33333333333333331</v>
      </c>
      <c r="U231" s="103">
        <f>J231/要介護認定者数!J230</f>
        <v>0.53381642512077299</v>
      </c>
      <c r="V231" s="104">
        <f>K231/要介護認定者数!K230</f>
        <v>0.36124031007751939</v>
      </c>
    </row>
    <row r="232" spans="2:24" ht="19.5" customHeight="1" x14ac:dyDescent="0.15">
      <c r="B232" s="125" t="s">
        <v>152</v>
      </c>
      <c r="C232" s="121" t="s">
        <v>34</v>
      </c>
      <c r="D232" s="4">
        <v>0</v>
      </c>
      <c r="E232" s="4">
        <v>0</v>
      </c>
      <c r="F232" s="4">
        <v>10</v>
      </c>
      <c r="G232" s="4">
        <v>36</v>
      </c>
      <c r="H232" s="4">
        <v>84</v>
      </c>
      <c r="I232" s="4">
        <v>38</v>
      </c>
      <c r="J232" s="4">
        <v>52</v>
      </c>
      <c r="K232" s="23">
        <v>220</v>
      </c>
      <c r="M232" s="51" t="s">
        <v>155</v>
      </c>
      <c r="N232" s="121" t="s">
        <v>34</v>
      </c>
      <c r="O232" s="12"/>
      <c r="P232" s="12"/>
      <c r="Q232" s="103">
        <f>F232/要介護認定者数!F231</f>
        <v>4.7619047619047616E-2</v>
      </c>
      <c r="R232" s="103">
        <f>G232/要介護認定者数!G231</f>
        <v>0.19565217391304349</v>
      </c>
      <c r="S232" s="103">
        <f>H232/要介護認定者数!H231</f>
        <v>0.73043478260869565</v>
      </c>
      <c r="T232" s="103">
        <f>I232/要介護認定者数!I231</f>
        <v>0.34234234234234234</v>
      </c>
      <c r="U232" s="103">
        <f>J232/要介護認定者数!J231</f>
        <v>0.5</v>
      </c>
      <c r="V232" s="104">
        <f>K232/要介護認定者数!K231</f>
        <v>0.25821596244131456</v>
      </c>
    </row>
    <row r="233" spans="2:24" ht="19.5" customHeight="1" x14ac:dyDescent="0.15">
      <c r="B233" s="125" t="s">
        <v>152</v>
      </c>
      <c r="C233" s="122" t="s">
        <v>82</v>
      </c>
      <c r="D233" s="96">
        <f>SUM(D189,D190,D200,D206,D211,D216,D222,D224,D228,D230)</f>
        <v>4087</v>
      </c>
      <c r="E233" s="96">
        <f t="shared" ref="E233:K233" si="218">SUM(E189,E190,E200,E206,E211,E216,E222,E224,E228,E230)</f>
        <v>10789</v>
      </c>
      <c r="F233" s="96">
        <f t="shared" si="218"/>
        <v>8888</v>
      </c>
      <c r="G233" s="96">
        <f t="shared" si="218"/>
        <v>15878</v>
      </c>
      <c r="H233" s="96">
        <f t="shared" si="218"/>
        <v>13296</v>
      </c>
      <c r="I233" s="96">
        <f t="shared" si="218"/>
        <v>14937</v>
      </c>
      <c r="J233" s="96">
        <f t="shared" si="218"/>
        <v>12812</v>
      </c>
      <c r="K233" s="107">
        <f t="shared" si="218"/>
        <v>80687</v>
      </c>
      <c r="M233" s="51" t="s">
        <v>155</v>
      </c>
      <c r="N233" s="122" t="s">
        <v>82</v>
      </c>
      <c r="O233" s="12"/>
      <c r="P233" s="12"/>
      <c r="Q233" s="103">
        <f>F233/要介護認定者数!F232</f>
        <v>0.44672295938882189</v>
      </c>
      <c r="R233" s="103">
        <f>G233/要介護認定者数!G232</f>
        <v>0.88634587473484427</v>
      </c>
      <c r="S233" s="103">
        <f>H233/要介護認定者数!H232</f>
        <v>0.99260918253079511</v>
      </c>
      <c r="T233" s="103">
        <f>I233/要介護認定者数!I232</f>
        <v>1.1292810161034248</v>
      </c>
      <c r="U233" s="103">
        <f>J233/要介護認定者数!J232</f>
        <v>1.2579283259695631</v>
      </c>
      <c r="V233" s="104">
        <f>K233/要介護認定者数!K232</f>
        <v>0.77981810977200905</v>
      </c>
      <c r="X233" s="11" t="s">
        <v>158</v>
      </c>
    </row>
    <row r="234" spans="2:24" ht="19.5" customHeight="1" thickBot="1" x14ac:dyDescent="0.2">
      <c r="B234" s="29" t="s">
        <v>152</v>
      </c>
      <c r="C234" s="132" t="s">
        <v>44</v>
      </c>
      <c r="D234" s="5">
        <v>263692</v>
      </c>
      <c r="E234" s="5">
        <v>925788</v>
      </c>
      <c r="F234" s="5">
        <v>1473140</v>
      </c>
      <c r="G234" s="5">
        <v>2399161</v>
      </c>
      <c r="H234" s="5">
        <v>1888282</v>
      </c>
      <c r="I234" s="5">
        <v>1760728</v>
      </c>
      <c r="J234" s="5">
        <v>1688188</v>
      </c>
      <c r="K234" s="26">
        <v>10398979</v>
      </c>
      <c r="M234" s="29" t="s">
        <v>155</v>
      </c>
      <c r="N234" s="132" t="s">
        <v>44</v>
      </c>
      <c r="O234" s="15"/>
      <c r="P234" s="15"/>
      <c r="Q234" s="173">
        <f>F234/要介護認定者数!F233</f>
        <v>1.3273516579957003</v>
      </c>
      <c r="R234" s="173">
        <f>G234/要介護認定者数!G233</f>
        <v>2.3378258022521137</v>
      </c>
      <c r="S234" s="173">
        <f>H234/要介護認定者数!H233</f>
        <v>2.465664095603338</v>
      </c>
      <c r="T234" s="173">
        <f>I234/要介護認定者数!I233</f>
        <v>2.4843248887101668</v>
      </c>
      <c r="U234" s="173">
        <f>J234/要介護認定者数!J233</f>
        <v>2.7898123696552455</v>
      </c>
      <c r="V234" s="174">
        <f>K234/要介護認定者数!K233</f>
        <v>1.7812558881425913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2" manualBreakCount="2">
    <brk id="142" max="22" man="1"/>
    <brk id="188" max="22" man="1"/>
  </rowBreaks>
  <colBreaks count="1" manualBreakCount="1">
    <brk id="11" max="1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zoomScale="70" zoomScaleNormal="60" zoomScaleSheetLayoutView="70" workbookViewId="0">
      <pane xSplit="3" ySplit="4" topLeftCell="F35" activePane="bottomRight" state="frozen"/>
      <selection activeCell="W99" sqref="W99"/>
      <selection pane="topRight" activeCell="W99" sqref="W99"/>
      <selection pane="bottomLeft" activeCell="W99" sqref="W99"/>
      <selection pane="bottomRight" activeCell="K51" sqref="K51"/>
    </sheetView>
  </sheetViews>
  <sheetFormatPr defaultRowHeight="13.5" x14ac:dyDescent="0.15"/>
  <cols>
    <col min="1" max="1" width="2.125" style="11" customWidth="1"/>
    <col min="2" max="2" width="9.5" style="11" customWidth="1"/>
    <col min="3" max="3" width="15.5" style="11" bestFit="1" customWidth="1"/>
    <col min="4" max="5" width="9" style="11"/>
    <col min="6" max="9" width="12.875" style="11" bestFit="1" customWidth="1"/>
    <col min="10" max="10" width="11.625" style="11" bestFit="1" customWidth="1"/>
    <col min="11" max="11" width="14.12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121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122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/>
      <c r="E5" s="160"/>
      <c r="F5" s="160">
        <v>283541</v>
      </c>
      <c r="G5" s="160">
        <v>196589</v>
      </c>
      <c r="H5" s="160">
        <v>85707</v>
      </c>
      <c r="I5" s="160">
        <v>71131</v>
      </c>
      <c r="J5" s="160">
        <v>34227</v>
      </c>
      <c r="K5" s="161">
        <f>SUM(F5:J5)</f>
        <v>671195</v>
      </c>
      <c r="M5" s="125" t="s">
        <v>178</v>
      </c>
      <c r="N5" s="121" t="s">
        <v>0</v>
      </c>
      <c r="O5" s="19"/>
      <c r="P5" s="19"/>
      <c r="Q5" s="111">
        <f>F5/要介護認定者数!F4</f>
        <v>28.199005469915466</v>
      </c>
      <c r="R5" s="111">
        <f>G5/要介護認定者数!G4</f>
        <v>31.308966395922919</v>
      </c>
      <c r="S5" s="111">
        <f>H5/要介護認定者数!H4</f>
        <v>18.713318777292578</v>
      </c>
      <c r="T5" s="111">
        <f>I5/要介護認定者数!I4</f>
        <v>13.782406510366208</v>
      </c>
      <c r="U5" s="111">
        <f>J5/要介護認定者数!J4</f>
        <v>9.3516393442622956</v>
      </c>
      <c r="V5" s="112">
        <f>K5/要介護認定者数!K4</f>
        <v>15.078967469446441</v>
      </c>
    </row>
    <row r="6" spans="2:22" ht="19.5" customHeight="1" x14ac:dyDescent="0.15">
      <c r="B6" s="125" t="s">
        <v>178</v>
      </c>
      <c r="C6" s="123" t="s">
        <v>166</v>
      </c>
      <c r="D6" s="160"/>
      <c r="E6" s="160"/>
      <c r="F6" s="160">
        <f t="shared" ref="F6:K6" si="0">SUM(F7:F15)</f>
        <v>57041</v>
      </c>
      <c r="G6" s="160">
        <f t="shared" si="0"/>
        <v>76963</v>
      </c>
      <c r="H6" s="160">
        <f t="shared" si="0"/>
        <v>48812</v>
      </c>
      <c r="I6" s="160">
        <f t="shared" si="0"/>
        <v>22775</v>
      </c>
      <c r="J6" s="160">
        <f t="shared" si="0"/>
        <v>10510</v>
      </c>
      <c r="K6" s="161">
        <f t="shared" si="0"/>
        <v>216101</v>
      </c>
      <c r="M6" s="125" t="s">
        <v>178</v>
      </c>
      <c r="N6" s="122" t="s">
        <v>166</v>
      </c>
      <c r="O6" s="19"/>
      <c r="P6" s="19"/>
      <c r="Q6" s="14">
        <f>F6/要介護認定者数!F5</f>
        <v>40.918938307030132</v>
      </c>
      <c r="R6" s="14">
        <f>G6/要介護認定者数!G5</f>
        <v>39.508726899383987</v>
      </c>
      <c r="S6" s="14">
        <f>H6/要介護認定者数!H5</f>
        <v>30.854614412136534</v>
      </c>
      <c r="T6" s="14">
        <f>I6/要介護認定者数!I5</f>
        <v>16.575691411935953</v>
      </c>
      <c r="U6" s="14">
        <f>J6/要介護認定者数!J5</f>
        <v>11.600441501103752</v>
      </c>
      <c r="V6" s="27">
        <f>K6/要介護認定者数!K5</f>
        <v>23.395149940456857</v>
      </c>
    </row>
    <row r="7" spans="2:22" ht="19.5" customHeight="1" x14ac:dyDescent="0.15">
      <c r="B7" s="125" t="s">
        <v>178</v>
      </c>
      <c r="C7" s="116" t="s">
        <v>1</v>
      </c>
      <c r="D7" s="160"/>
      <c r="E7" s="160"/>
      <c r="F7" s="160">
        <v>9185</v>
      </c>
      <c r="G7" s="160">
        <v>15469</v>
      </c>
      <c r="H7" s="160">
        <v>8404</v>
      </c>
      <c r="I7" s="160">
        <v>3576</v>
      </c>
      <c r="J7" s="160">
        <v>1625</v>
      </c>
      <c r="K7" s="161">
        <f>SUM(F7:J7)</f>
        <v>38259</v>
      </c>
      <c r="M7" s="125" t="s">
        <v>178</v>
      </c>
      <c r="N7" s="121" t="s">
        <v>1</v>
      </c>
      <c r="O7" s="19"/>
      <c r="P7" s="19"/>
      <c r="Q7" s="14">
        <f>F7/要介護認定者数!F6</f>
        <v>31.135593220338983</v>
      </c>
      <c r="R7" s="14">
        <f>G7/要介護認定者数!G6</f>
        <v>33.84901531728665</v>
      </c>
      <c r="S7" s="14">
        <f>H7/要介護認定者数!H6</f>
        <v>25.313253012048193</v>
      </c>
      <c r="T7" s="14">
        <f>I7/要介護認定者数!I6</f>
        <v>13.49433962264151</v>
      </c>
      <c r="U7" s="14">
        <f>J7/要介護認定者数!J6</f>
        <v>7.3863636363636367</v>
      </c>
      <c r="V7" s="27">
        <f>K7/要介護認定者数!K6</f>
        <v>19.874805194805194</v>
      </c>
    </row>
    <row r="8" spans="2:22" ht="19.5" customHeight="1" x14ac:dyDescent="0.15">
      <c r="B8" s="125" t="s">
        <v>178</v>
      </c>
      <c r="C8" s="116" t="s">
        <v>2</v>
      </c>
      <c r="D8" s="160"/>
      <c r="E8" s="160"/>
      <c r="F8" s="160">
        <v>3054</v>
      </c>
      <c r="G8" s="160">
        <v>6938</v>
      </c>
      <c r="H8" s="160">
        <v>5553</v>
      </c>
      <c r="I8" s="160">
        <v>2454</v>
      </c>
      <c r="J8" s="160">
        <v>860</v>
      </c>
      <c r="K8" s="161">
        <f t="shared" ref="K8:K15" si="1">SUM(F8:J8)</f>
        <v>18859</v>
      </c>
      <c r="M8" s="125" t="s">
        <v>178</v>
      </c>
      <c r="N8" s="121" t="s">
        <v>2</v>
      </c>
      <c r="O8" s="19"/>
      <c r="P8" s="19"/>
      <c r="Q8" s="14">
        <f>F8/要介護認定者数!F7</f>
        <v>44.911764705882355</v>
      </c>
      <c r="R8" s="14">
        <f>G8/要介護認定者数!G7</f>
        <v>44.761290322580642</v>
      </c>
      <c r="S8" s="14">
        <f>H8/要介護認定者数!H7</f>
        <v>42.06818181818182</v>
      </c>
      <c r="T8" s="14">
        <f>I8/要介護認定者数!I7</f>
        <v>28.206896551724139</v>
      </c>
      <c r="U8" s="14">
        <f>J8/要介護認定者数!J7</f>
        <v>13.030303030303031</v>
      </c>
      <c r="V8" s="27">
        <f>K8/要介護認定者数!K7</f>
        <v>29.329704510108865</v>
      </c>
    </row>
    <row r="9" spans="2:22" ht="19.5" customHeight="1" x14ac:dyDescent="0.15">
      <c r="B9" s="125" t="s">
        <v>178</v>
      </c>
      <c r="C9" s="116" t="s">
        <v>3</v>
      </c>
      <c r="D9" s="160"/>
      <c r="E9" s="160"/>
      <c r="F9" s="160">
        <v>653</v>
      </c>
      <c r="G9" s="160">
        <v>1200</v>
      </c>
      <c r="H9" s="160">
        <v>447</v>
      </c>
      <c r="I9" s="160">
        <v>492</v>
      </c>
      <c r="J9" s="160">
        <v>192</v>
      </c>
      <c r="K9" s="161">
        <f t="shared" si="1"/>
        <v>2984</v>
      </c>
      <c r="M9" s="125" t="s">
        <v>178</v>
      </c>
      <c r="N9" s="121" t="s">
        <v>3</v>
      </c>
      <c r="O9" s="19"/>
      <c r="P9" s="19"/>
      <c r="Q9" s="14">
        <f>F9/要介護認定者数!F8</f>
        <v>43.533333333333331</v>
      </c>
      <c r="R9" s="14">
        <f>G9/要介護認定者数!G8</f>
        <v>35.294117647058826</v>
      </c>
      <c r="S9" s="14">
        <f>H9/要介護認定者数!H8</f>
        <v>14.9</v>
      </c>
      <c r="T9" s="14">
        <f>I9/要介護認定者数!I8</f>
        <v>18.923076923076923</v>
      </c>
      <c r="U9" s="14">
        <f>J9/要介護認定者数!J8</f>
        <v>9.1428571428571423</v>
      </c>
      <c r="V9" s="27">
        <f>K9/要介護認定者数!K8</f>
        <v>16.217391304347824</v>
      </c>
    </row>
    <row r="10" spans="2:22" ht="19.5" customHeight="1" x14ac:dyDescent="0.15">
      <c r="B10" s="125" t="s">
        <v>178</v>
      </c>
      <c r="C10" s="116" t="s">
        <v>4</v>
      </c>
      <c r="D10" s="160"/>
      <c r="E10" s="160"/>
      <c r="F10" s="160">
        <v>10230</v>
      </c>
      <c r="G10" s="160">
        <v>5787</v>
      </c>
      <c r="H10" s="160">
        <v>2328</v>
      </c>
      <c r="I10" s="160">
        <v>2312</v>
      </c>
      <c r="J10" s="160">
        <v>504</v>
      </c>
      <c r="K10" s="161">
        <f t="shared" si="1"/>
        <v>21161</v>
      </c>
      <c r="M10" s="125" t="s">
        <v>178</v>
      </c>
      <c r="N10" s="121" t="s">
        <v>4</v>
      </c>
      <c r="O10" s="19"/>
      <c r="P10" s="19"/>
      <c r="Q10" s="14">
        <f>F10/要介護認定者数!F9</f>
        <v>59.132947976878611</v>
      </c>
      <c r="R10" s="14">
        <f>G10/要介護認定者数!G9</f>
        <v>49.042372881355931</v>
      </c>
      <c r="S10" s="14">
        <f>H10/要介護認定者数!H9</f>
        <v>26.157303370786519</v>
      </c>
      <c r="T10" s="14">
        <f>I10/要介護認定者数!I9</f>
        <v>24.595744680851062</v>
      </c>
      <c r="U10" s="14">
        <f>J10/要介護認定者数!J9</f>
        <v>9.882352941176471</v>
      </c>
      <c r="V10" s="27">
        <f>K10/要介護認定者数!K9</f>
        <v>29.554469273743017</v>
      </c>
    </row>
    <row r="11" spans="2:22" ht="19.5" customHeight="1" x14ac:dyDescent="0.15">
      <c r="B11" s="125" t="s">
        <v>178</v>
      </c>
      <c r="C11" s="116" t="s">
        <v>5</v>
      </c>
      <c r="D11" s="160"/>
      <c r="E11" s="160"/>
      <c r="F11" s="160">
        <v>2915</v>
      </c>
      <c r="G11" s="160">
        <v>6228</v>
      </c>
      <c r="H11" s="160">
        <v>4575</v>
      </c>
      <c r="I11" s="160">
        <v>1889</v>
      </c>
      <c r="J11" s="160">
        <v>743</v>
      </c>
      <c r="K11" s="161">
        <f t="shared" si="1"/>
        <v>16350</v>
      </c>
      <c r="M11" s="125" t="s">
        <v>178</v>
      </c>
      <c r="N11" s="121" t="s">
        <v>5</v>
      </c>
      <c r="O11" s="19"/>
      <c r="P11" s="19"/>
      <c r="Q11" s="14">
        <f>F11/要介護認定者数!F10</f>
        <v>40.486111111111114</v>
      </c>
      <c r="R11" s="14">
        <f>G11/要介護認定者数!G10</f>
        <v>39.668789808917197</v>
      </c>
      <c r="S11" s="14">
        <f>H11/要介護認定者数!H10</f>
        <v>51.40449438202247</v>
      </c>
      <c r="T11" s="14">
        <f>I11/要介護認定者数!I10</f>
        <v>19.08080808080808</v>
      </c>
      <c r="U11" s="14">
        <f>J11/要介護認定者数!J10</f>
        <v>11.257575757575758</v>
      </c>
      <c r="V11" s="27">
        <f>K11/要介護認定者数!K10</f>
        <v>27.069536423841061</v>
      </c>
    </row>
    <row r="12" spans="2:22" ht="19.5" customHeight="1" x14ac:dyDescent="0.15">
      <c r="B12" s="125" t="s">
        <v>178</v>
      </c>
      <c r="C12" s="116" t="s">
        <v>6</v>
      </c>
      <c r="D12" s="160"/>
      <c r="E12" s="160"/>
      <c r="F12" s="160">
        <v>7628</v>
      </c>
      <c r="G12" s="160">
        <v>15321</v>
      </c>
      <c r="H12" s="160">
        <v>11685</v>
      </c>
      <c r="I12" s="160">
        <v>5608</v>
      </c>
      <c r="J12" s="160">
        <v>3128</v>
      </c>
      <c r="K12" s="161">
        <f t="shared" si="1"/>
        <v>43370</v>
      </c>
      <c r="M12" s="125" t="s">
        <v>178</v>
      </c>
      <c r="N12" s="121" t="s">
        <v>6</v>
      </c>
      <c r="O12" s="19"/>
      <c r="P12" s="19"/>
      <c r="Q12" s="14">
        <f>F12/要介護認定者数!F11</f>
        <v>42.143646408839778</v>
      </c>
      <c r="R12" s="14">
        <f>G12/要介護認定者数!G11</f>
        <v>43.402266288951843</v>
      </c>
      <c r="S12" s="14">
        <f>H12/要介護認定者数!H11</f>
        <v>38.4375</v>
      </c>
      <c r="T12" s="14">
        <f>I12/要介護認定者数!I11</f>
        <v>20.542124542124544</v>
      </c>
      <c r="U12" s="14">
        <f>J12/要介護認定者数!J11</f>
        <v>20.180645161290322</v>
      </c>
      <c r="V12" s="27">
        <f>K12/要介護認定者数!K11</f>
        <v>26.591048436542</v>
      </c>
    </row>
    <row r="13" spans="2:22" ht="19.5" customHeight="1" x14ac:dyDescent="0.15">
      <c r="B13" s="125" t="s">
        <v>178</v>
      </c>
      <c r="C13" s="116" t="s">
        <v>7</v>
      </c>
      <c r="D13" s="160"/>
      <c r="E13" s="160"/>
      <c r="F13" s="160">
        <v>1944</v>
      </c>
      <c r="G13" s="160">
        <v>2571</v>
      </c>
      <c r="H13" s="160">
        <v>1432</v>
      </c>
      <c r="I13" s="160">
        <v>1177</v>
      </c>
      <c r="J13" s="160">
        <v>611</v>
      </c>
      <c r="K13" s="161">
        <f t="shared" si="1"/>
        <v>7735</v>
      </c>
      <c r="M13" s="125" t="s">
        <v>178</v>
      </c>
      <c r="N13" s="121" t="s">
        <v>7</v>
      </c>
      <c r="O13" s="19"/>
      <c r="P13" s="19"/>
      <c r="Q13" s="14">
        <f>F13/要介護認定者数!F12</f>
        <v>24</v>
      </c>
      <c r="R13" s="14">
        <f>G13/要介護認定者数!G12</f>
        <v>21.974358974358974</v>
      </c>
      <c r="S13" s="14">
        <f>H13/要介護認定者数!H12</f>
        <v>12.135593220338983</v>
      </c>
      <c r="T13" s="14">
        <f>I13/要介護認定者数!I12</f>
        <v>13.224719101123595</v>
      </c>
      <c r="U13" s="14">
        <f>J13/要介護認定者数!J12</f>
        <v>13</v>
      </c>
      <c r="V13" s="27">
        <f>K13/要介護認定者数!K12</f>
        <v>14.21875</v>
      </c>
    </row>
    <row r="14" spans="2:22" ht="19.5" customHeight="1" x14ac:dyDescent="0.15">
      <c r="B14" s="125" t="s">
        <v>178</v>
      </c>
      <c r="C14" s="116" t="s">
        <v>8</v>
      </c>
      <c r="D14" s="160"/>
      <c r="E14" s="160"/>
      <c r="F14" s="160">
        <v>16912</v>
      </c>
      <c r="G14" s="160">
        <v>16036</v>
      </c>
      <c r="H14" s="160">
        <v>9840</v>
      </c>
      <c r="I14" s="160">
        <v>3653</v>
      </c>
      <c r="J14" s="160">
        <v>2034</v>
      </c>
      <c r="K14" s="161">
        <f t="shared" si="1"/>
        <v>48475</v>
      </c>
      <c r="M14" s="125" t="s">
        <v>178</v>
      </c>
      <c r="N14" s="121" t="s">
        <v>8</v>
      </c>
      <c r="O14" s="19"/>
      <c r="P14" s="19"/>
      <c r="Q14" s="14">
        <f>F14/要介護認定者数!F13</f>
        <v>50.183976261127597</v>
      </c>
      <c r="R14" s="14">
        <f>G14/要介護認定者数!G13</f>
        <v>52.064935064935064</v>
      </c>
      <c r="S14" s="14">
        <f>H14/要介護認定者数!H13</f>
        <v>36.444444444444443</v>
      </c>
      <c r="T14" s="14">
        <f>I14/要介護認定者数!I13</f>
        <v>13.681647940074907</v>
      </c>
      <c r="U14" s="14">
        <f>J14/要介護認定者数!J13</f>
        <v>13.47019867549669</v>
      </c>
      <c r="V14" s="27">
        <f>K14/要介護認定者数!K13</f>
        <v>27.17208520179372</v>
      </c>
    </row>
    <row r="15" spans="2:22" ht="19.5" customHeight="1" x14ac:dyDescent="0.15">
      <c r="B15" s="125" t="s">
        <v>178</v>
      </c>
      <c r="C15" s="116" t="s">
        <v>9</v>
      </c>
      <c r="D15" s="160"/>
      <c r="E15" s="160"/>
      <c r="F15" s="160">
        <v>4520</v>
      </c>
      <c r="G15" s="160">
        <v>7413</v>
      </c>
      <c r="H15" s="160">
        <v>4548</v>
      </c>
      <c r="I15" s="160">
        <v>1614</v>
      </c>
      <c r="J15" s="160">
        <v>813</v>
      </c>
      <c r="K15" s="161">
        <f t="shared" si="1"/>
        <v>18908</v>
      </c>
      <c r="M15" s="125" t="s">
        <v>178</v>
      </c>
      <c r="N15" s="121" t="s">
        <v>9</v>
      </c>
      <c r="O15" s="19"/>
      <c r="P15" s="19"/>
      <c r="Q15" s="14">
        <f>F15/要介護認定者数!F14</f>
        <v>26.279069767441861</v>
      </c>
      <c r="R15" s="14">
        <f>G15/要介護認定者数!G14</f>
        <v>29.771084337349397</v>
      </c>
      <c r="S15" s="14">
        <f>H15/要介護認定者数!H14</f>
        <v>20.862385321100916</v>
      </c>
      <c r="T15" s="14">
        <f>I15/要介護認定者数!I14</f>
        <v>9.2758620689655178</v>
      </c>
      <c r="U15" s="14">
        <f>J15/要介護認定者数!J14</f>
        <v>6.3023255813953485</v>
      </c>
      <c r="V15" s="27">
        <f>K15/要介護認定者数!K14</f>
        <v>15.67827529021559</v>
      </c>
    </row>
    <row r="16" spans="2:22" ht="19.5" customHeight="1" x14ac:dyDescent="0.15">
      <c r="B16" s="125" t="s">
        <v>178</v>
      </c>
      <c r="C16" s="123" t="s">
        <v>167</v>
      </c>
      <c r="D16" s="160"/>
      <c r="E16" s="160"/>
      <c r="F16" s="160">
        <f t="shared" ref="F16:K16" si="2">SUM(F17:F21)</f>
        <v>76926</v>
      </c>
      <c r="G16" s="160">
        <f t="shared" si="2"/>
        <v>74692</v>
      </c>
      <c r="H16" s="160">
        <f t="shared" si="2"/>
        <v>40389</v>
      </c>
      <c r="I16" s="160">
        <f t="shared" si="2"/>
        <v>27977</v>
      </c>
      <c r="J16" s="160">
        <f t="shared" si="2"/>
        <v>14491</v>
      </c>
      <c r="K16" s="161">
        <f t="shared" si="2"/>
        <v>234475</v>
      </c>
      <c r="M16" s="125" t="s">
        <v>178</v>
      </c>
      <c r="N16" s="122" t="s">
        <v>167</v>
      </c>
      <c r="O16" s="19"/>
      <c r="P16" s="19"/>
      <c r="Q16" s="14">
        <f>F16/要介護認定者数!F15</f>
        <v>43.907534246575345</v>
      </c>
      <c r="R16" s="14">
        <f>G16/要介護認定者数!G15</f>
        <v>44.486003573555685</v>
      </c>
      <c r="S16" s="14">
        <f>H16/要介護認定者数!H15</f>
        <v>35.366900175131349</v>
      </c>
      <c r="T16" s="14">
        <f>I16/要介護認定者数!I15</f>
        <v>27.135790494665372</v>
      </c>
      <c r="U16" s="14">
        <f>J16/要介護認定者数!J15</f>
        <v>16.713956170703575</v>
      </c>
      <c r="V16" s="27">
        <f>K16/要介護認定者数!K15</f>
        <v>28.101030680728666</v>
      </c>
    </row>
    <row r="17" spans="2:22" ht="19.5" customHeight="1" x14ac:dyDescent="0.15">
      <c r="B17" s="125" t="s">
        <v>178</v>
      </c>
      <c r="C17" s="116" t="s">
        <v>10</v>
      </c>
      <c r="D17" s="160"/>
      <c r="E17" s="160"/>
      <c r="F17" s="160">
        <v>32915</v>
      </c>
      <c r="G17" s="160">
        <v>27769</v>
      </c>
      <c r="H17" s="160">
        <v>13358</v>
      </c>
      <c r="I17" s="160">
        <v>9406</v>
      </c>
      <c r="J17" s="160">
        <v>5286</v>
      </c>
      <c r="K17" s="161">
        <f>SUM(F17:J17)</f>
        <v>88734</v>
      </c>
      <c r="M17" s="125" t="s">
        <v>178</v>
      </c>
      <c r="N17" s="121" t="s">
        <v>10</v>
      </c>
      <c r="O17" s="19"/>
      <c r="P17" s="19"/>
      <c r="Q17" s="14">
        <f>F17/要介護認定者数!F16</f>
        <v>49.126865671641788</v>
      </c>
      <c r="R17" s="14">
        <f>G17/要介護認定者数!G16</f>
        <v>51.424074074074078</v>
      </c>
      <c r="S17" s="14">
        <f>H17/要介護認定者数!H16</f>
        <v>34.076530612244895</v>
      </c>
      <c r="T17" s="14">
        <f>I17/要介護認定者数!I16</f>
        <v>25.840659340659339</v>
      </c>
      <c r="U17" s="14">
        <f>J17/要介護認定者数!J16</f>
        <v>17.106796116504853</v>
      </c>
      <c r="V17" s="27">
        <f>K17/要介護認定者数!K16</f>
        <v>29.035994764397905</v>
      </c>
    </row>
    <row r="18" spans="2:22" ht="19.5" customHeight="1" x14ac:dyDescent="0.15">
      <c r="B18" s="125" t="s">
        <v>178</v>
      </c>
      <c r="C18" s="116" t="s">
        <v>11</v>
      </c>
      <c r="D18" s="160"/>
      <c r="E18" s="160"/>
      <c r="F18" s="160">
        <v>21644</v>
      </c>
      <c r="G18" s="160">
        <v>20191</v>
      </c>
      <c r="H18" s="160">
        <v>10885</v>
      </c>
      <c r="I18" s="160">
        <v>6941</v>
      </c>
      <c r="J18" s="160">
        <v>3870</v>
      </c>
      <c r="K18" s="161">
        <f t="shared" ref="K18:K21" si="3">SUM(F18:J18)</f>
        <v>63531</v>
      </c>
      <c r="M18" s="125" t="s">
        <v>178</v>
      </c>
      <c r="N18" s="121" t="s">
        <v>11</v>
      </c>
      <c r="O18" s="19"/>
      <c r="P18" s="19"/>
      <c r="Q18" s="14">
        <f>F18/要介護認定者数!F17</f>
        <v>44.171428571428571</v>
      </c>
      <c r="R18" s="14">
        <f>G18/要介護認定者数!G17</f>
        <v>43.328326180257513</v>
      </c>
      <c r="S18" s="14">
        <f>H18/要介護認定者数!H17</f>
        <v>37.53448275862069</v>
      </c>
      <c r="T18" s="14">
        <f>I18/要介護認定者数!I17</f>
        <v>28.215447154471544</v>
      </c>
      <c r="U18" s="14">
        <f>J18/要介護認定者数!J17</f>
        <v>15.991735537190083</v>
      </c>
      <c r="V18" s="27">
        <f>K18/要介護認定者数!K17</f>
        <v>27.514508445214378</v>
      </c>
    </row>
    <row r="19" spans="2:22" ht="19.5" customHeight="1" x14ac:dyDescent="0.15">
      <c r="B19" s="125" t="s">
        <v>178</v>
      </c>
      <c r="C19" s="116" t="s">
        <v>12</v>
      </c>
      <c r="D19" s="160"/>
      <c r="E19" s="160"/>
      <c r="F19" s="160">
        <v>8921</v>
      </c>
      <c r="G19" s="160">
        <v>8258</v>
      </c>
      <c r="H19" s="160">
        <v>4388</v>
      </c>
      <c r="I19" s="160">
        <v>2751</v>
      </c>
      <c r="J19" s="160">
        <v>1418</v>
      </c>
      <c r="K19" s="161">
        <f t="shared" si="3"/>
        <v>25736</v>
      </c>
      <c r="M19" s="125" t="s">
        <v>178</v>
      </c>
      <c r="N19" s="121" t="s">
        <v>12</v>
      </c>
      <c r="O19" s="19"/>
      <c r="P19" s="19"/>
      <c r="Q19" s="14">
        <f>F19/要介護認定者数!F18</f>
        <v>43.305825242718448</v>
      </c>
      <c r="R19" s="14">
        <f>G19/要介護認定者数!G18</f>
        <v>43.010416666666664</v>
      </c>
      <c r="S19" s="14">
        <f>H19/要介護認定者数!H18</f>
        <v>32.992481203007522</v>
      </c>
      <c r="T19" s="14">
        <f>I19/要介護認定者数!I18</f>
        <v>22.549180327868854</v>
      </c>
      <c r="U19" s="14">
        <f>J19/要介護認定者数!J18</f>
        <v>12.016949152542374</v>
      </c>
      <c r="V19" s="27">
        <f>K19/要介護認定者数!K18</f>
        <v>26.948691099476441</v>
      </c>
    </row>
    <row r="20" spans="2:22" ht="19.5" customHeight="1" x14ac:dyDescent="0.15">
      <c r="B20" s="125" t="s">
        <v>178</v>
      </c>
      <c r="C20" s="116" t="s">
        <v>13</v>
      </c>
      <c r="D20" s="160"/>
      <c r="E20" s="160"/>
      <c r="F20" s="160">
        <v>7299</v>
      </c>
      <c r="G20" s="160">
        <v>11919</v>
      </c>
      <c r="H20" s="160">
        <v>8834</v>
      </c>
      <c r="I20" s="160">
        <v>4965</v>
      </c>
      <c r="J20" s="160">
        <v>2762</v>
      </c>
      <c r="K20" s="161">
        <f t="shared" si="3"/>
        <v>35779</v>
      </c>
      <c r="M20" s="125" t="s">
        <v>178</v>
      </c>
      <c r="N20" s="121" t="s">
        <v>13</v>
      </c>
      <c r="O20" s="19"/>
      <c r="P20" s="19"/>
      <c r="Q20" s="14">
        <f>F20/要介護認定者数!F19</f>
        <v>52.135714285714286</v>
      </c>
      <c r="R20" s="14">
        <f>G20/要介護認定者数!G19</f>
        <v>43.659340659340657</v>
      </c>
      <c r="S20" s="14">
        <f>H20/要介護認定者数!H19</f>
        <v>52.583333333333336</v>
      </c>
      <c r="T20" s="14">
        <f>I20/要介護認定者数!I19</f>
        <v>40.04032258064516</v>
      </c>
      <c r="U20" s="14">
        <f>J20/要介護認定者数!J19</f>
        <v>26.304761904761904</v>
      </c>
      <c r="V20" s="27">
        <f>K20/要介護認定者数!K19</f>
        <v>39.231359649122808</v>
      </c>
    </row>
    <row r="21" spans="2:22" ht="19.5" customHeight="1" x14ac:dyDescent="0.15">
      <c r="B21" s="125" t="s">
        <v>178</v>
      </c>
      <c r="C21" s="116" t="s">
        <v>14</v>
      </c>
      <c r="D21" s="160"/>
      <c r="E21" s="160"/>
      <c r="F21" s="160">
        <v>6147</v>
      </c>
      <c r="G21" s="160">
        <v>6555</v>
      </c>
      <c r="H21" s="160">
        <v>2924</v>
      </c>
      <c r="I21" s="160">
        <v>3914</v>
      </c>
      <c r="J21" s="160">
        <v>1155</v>
      </c>
      <c r="K21" s="161">
        <f t="shared" si="3"/>
        <v>20695</v>
      </c>
      <c r="M21" s="125" t="s">
        <v>178</v>
      </c>
      <c r="N21" s="121" t="s">
        <v>14</v>
      </c>
      <c r="O21" s="19"/>
      <c r="P21" s="19"/>
      <c r="Q21" s="14">
        <f>F21/要介護認定者数!F20</f>
        <v>24.987804878048781</v>
      </c>
      <c r="R21" s="14">
        <f>G21/要介護認定者数!G20</f>
        <v>31.514423076923077</v>
      </c>
      <c r="S21" s="14">
        <f>H21/要介護認定者数!H20</f>
        <v>18.389937106918239</v>
      </c>
      <c r="T21" s="14">
        <f>I21/要介護認定者数!I20</f>
        <v>22.365714285714287</v>
      </c>
      <c r="U21" s="14">
        <f>J21/要介護認定者数!J20</f>
        <v>12.419354838709678</v>
      </c>
      <c r="V21" s="27">
        <f>K21/要介護認定者数!K20</f>
        <v>18.610611510791365</v>
      </c>
    </row>
    <row r="22" spans="2:22" ht="19.5" customHeight="1" x14ac:dyDescent="0.15">
      <c r="B22" s="125" t="s">
        <v>178</v>
      </c>
      <c r="C22" s="123" t="s">
        <v>168</v>
      </c>
      <c r="D22" s="160"/>
      <c r="E22" s="160"/>
      <c r="F22" s="160">
        <f t="shared" ref="F22:K22" si="4">SUM(F23:F26)</f>
        <v>54921</v>
      </c>
      <c r="G22" s="160">
        <f t="shared" si="4"/>
        <v>62393</v>
      </c>
      <c r="H22" s="160">
        <f t="shared" si="4"/>
        <v>34141</v>
      </c>
      <c r="I22" s="160">
        <f t="shared" si="4"/>
        <v>19057</v>
      </c>
      <c r="J22" s="160">
        <f t="shared" si="4"/>
        <v>8023</v>
      </c>
      <c r="K22" s="161">
        <f t="shared" si="4"/>
        <v>178535</v>
      </c>
      <c r="M22" s="125" t="s">
        <v>178</v>
      </c>
      <c r="N22" s="122" t="s">
        <v>168</v>
      </c>
      <c r="O22" s="19"/>
      <c r="P22" s="19"/>
      <c r="Q22" s="14">
        <f>F22/要介護認定者数!F21</f>
        <v>35.872632266492488</v>
      </c>
      <c r="R22" s="14">
        <f>G22/要介護認定者数!G21</f>
        <v>42.072151045178693</v>
      </c>
      <c r="S22" s="14">
        <f>H22/要介護認定者数!H21</f>
        <v>31.150547445255473</v>
      </c>
      <c r="T22" s="14">
        <f>I22/要介護認定者数!I21</f>
        <v>19.666666666666668</v>
      </c>
      <c r="U22" s="14">
        <f>J22/要介護認定者数!J21</f>
        <v>11.54388489208633</v>
      </c>
      <c r="V22" s="27">
        <f>K22/要介護認定者数!K21</f>
        <v>23.356227106227106</v>
      </c>
    </row>
    <row r="23" spans="2:22" ht="19.5" customHeight="1" x14ac:dyDescent="0.15">
      <c r="B23" s="125" t="s">
        <v>178</v>
      </c>
      <c r="C23" s="116" t="s">
        <v>15</v>
      </c>
      <c r="D23" s="160"/>
      <c r="E23" s="160"/>
      <c r="F23" s="160">
        <v>23977</v>
      </c>
      <c r="G23" s="160">
        <v>17899</v>
      </c>
      <c r="H23" s="160">
        <v>10210</v>
      </c>
      <c r="I23" s="160">
        <v>5822</v>
      </c>
      <c r="J23" s="160">
        <v>3499</v>
      </c>
      <c r="K23" s="161">
        <f>SUM(F23:J23)</f>
        <v>61407</v>
      </c>
      <c r="M23" s="125" t="s">
        <v>178</v>
      </c>
      <c r="N23" s="121" t="s">
        <v>15</v>
      </c>
      <c r="O23" s="19"/>
      <c r="P23" s="19"/>
      <c r="Q23" s="14">
        <f>F23/要介護認定者数!F22</f>
        <v>38.301916932907346</v>
      </c>
      <c r="R23" s="14">
        <f>G23/要介護認定者数!G22</f>
        <v>35.303747534516766</v>
      </c>
      <c r="S23" s="14">
        <f>H23/要介護認定者数!H22</f>
        <v>29.088319088319089</v>
      </c>
      <c r="T23" s="14">
        <f>I23/要介護認定者数!I22</f>
        <v>15.361477572559366</v>
      </c>
      <c r="U23" s="14">
        <f>J23/要介護認定者数!J22</f>
        <v>13.884920634920634</v>
      </c>
      <c r="V23" s="27">
        <f>K23/要介護認定者数!K22</f>
        <v>20.48948948948949</v>
      </c>
    </row>
    <row r="24" spans="2:22" ht="19.5" customHeight="1" x14ac:dyDescent="0.15">
      <c r="B24" s="125" t="s">
        <v>178</v>
      </c>
      <c r="C24" s="116" t="s">
        <v>16</v>
      </c>
      <c r="D24" s="160"/>
      <c r="E24" s="160"/>
      <c r="F24" s="160">
        <v>13153</v>
      </c>
      <c r="G24" s="160">
        <v>15771</v>
      </c>
      <c r="H24" s="160">
        <v>9133</v>
      </c>
      <c r="I24" s="160">
        <v>6053</v>
      </c>
      <c r="J24" s="160">
        <v>1715</v>
      </c>
      <c r="K24" s="161">
        <f t="shared" ref="K24:K26" si="5">SUM(F24:J24)</f>
        <v>45825</v>
      </c>
      <c r="M24" s="125" t="s">
        <v>178</v>
      </c>
      <c r="N24" s="121" t="s">
        <v>16</v>
      </c>
      <c r="O24" s="19"/>
      <c r="P24" s="19"/>
      <c r="Q24" s="14">
        <f>F24/要介護認定者数!F23</f>
        <v>37.050704225352113</v>
      </c>
      <c r="R24" s="14">
        <f>G24/要介護認定者数!G23</f>
        <v>40.542416452442161</v>
      </c>
      <c r="S24" s="14">
        <f>H24/要介護認定者数!H23</f>
        <v>30.545150501672239</v>
      </c>
      <c r="T24" s="14">
        <f>I24/要介護認定者数!I23</f>
        <v>24.309236947791163</v>
      </c>
      <c r="U24" s="14">
        <f>J24/要介護認定者数!J23</f>
        <v>11.827586206896552</v>
      </c>
      <c r="V24" s="27">
        <f>K24/要介護認定者数!K23</f>
        <v>24.258867125463208</v>
      </c>
    </row>
    <row r="25" spans="2:22" ht="19.5" customHeight="1" x14ac:dyDescent="0.15">
      <c r="B25" s="125" t="s">
        <v>178</v>
      </c>
      <c r="C25" s="116" t="s">
        <v>17</v>
      </c>
      <c r="D25" s="160"/>
      <c r="E25" s="160"/>
      <c r="F25" s="160">
        <v>14033</v>
      </c>
      <c r="G25" s="160">
        <v>23825</v>
      </c>
      <c r="H25" s="160">
        <v>12388</v>
      </c>
      <c r="I25" s="160">
        <v>5298</v>
      </c>
      <c r="J25" s="160">
        <v>2597</v>
      </c>
      <c r="K25" s="161">
        <f t="shared" si="5"/>
        <v>58141</v>
      </c>
      <c r="M25" s="125" t="s">
        <v>178</v>
      </c>
      <c r="N25" s="121" t="s">
        <v>17</v>
      </c>
      <c r="O25" s="19"/>
      <c r="P25" s="19"/>
      <c r="Q25" s="14">
        <f>F25/要介護認定者数!F24</f>
        <v>40.675362318840577</v>
      </c>
      <c r="R25" s="14">
        <f>G25/要介護認定者数!G24</f>
        <v>61.563307493540051</v>
      </c>
      <c r="S25" s="14">
        <f>H25/要介護認定者数!H24</f>
        <v>43.013888888888886</v>
      </c>
      <c r="T25" s="14">
        <f>I25/要介護認定者数!I24</f>
        <v>23.651785714285715</v>
      </c>
      <c r="U25" s="14">
        <f>J25/要介護認定者数!J24</f>
        <v>13.526041666666666</v>
      </c>
      <c r="V25" s="27">
        <f>K25/要介護認定者数!K24</f>
        <v>31.875548245614034</v>
      </c>
    </row>
    <row r="26" spans="2:22" ht="19.5" customHeight="1" x14ac:dyDescent="0.15">
      <c r="B26" s="125" t="s">
        <v>178</v>
      </c>
      <c r="C26" s="116" t="s">
        <v>18</v>
      </c>
      <c r="D26" s="160"/>
      <c r="E26" s="160"/>
      <c r="F26" s="160">
        <v>3758</v>
      </c>
      <c r="G26" s="160">
        <v>4898</v>
      </c>
      <c r="H26" s="160">
        <v>2410</v>
      </c>
      <c r="I26" s="160">
        <v>1884</v>
      </c>
      <c r="J26" s="160">
        <v>212</v>
      </c>
      <c r="K26" s="161">
        <f t="shared" si="5"/>
        <v>13162</v>
      </c>
      <c r="M26" s="125" t="s">
        <v>178</v>
      </c>
      <c r="N26" s="121" t="s">
        <v>18</v>
      </c>
      <c r="O26" s="19"/>
      <c r="P26" s="19"/>
      <c r="Q26" s="14">
        <f>F26/要介護認定者数!F25</f>
        <v>18.331707317073171</v>
      </c>
      <c r="R26" s="14">
        <f>G26/要介護認定者数!G25</f>
        <v>24.49</v>
      </c>
      <c r="S26" s="14">
        <f>H26/要介護認定者数!H25</f>
        <v>15.253164556962025</v>
      </c>
      <c r="T26" s="14">
        <f>I26/要介護認定者数!I25</f>
        <v>16.102564102564102</v>
      </c>
      <c r="U26" s="14">
        <f>J26/要介護認定者数!J25</f>
        <v>2</v>
      </c>
      <c r="V26" s="27">
        <f>K26/要介護認定者数!K25</f>
        <v>14.092077087794433</v>
      </c>
    </row>
    <row r="27" spans="2:22" ht="19.5" customHeight="1" x14ac:dyDescent="0.15">
      <c r="B27" s="125" t="s">
        <v>178</v>
      </c>
      <c r="C27" s="123" t="s">
        <v>169</v>
      </c>
      <c r="D27" s="160"/>
      <c r="E27" s="160"/>
      <c r="F27" s="160">
        <f t="shared" ref="F27:K27" si="6">SUM(F28:F31)</f>
        <v>29116</v>
      </c>
      <c r="G27" s="160">
        <f t="shared" si="6"/>
        <v>30981</v>
      </c>
      <c r="H27" s="160">
        <f t="shared" si="6"/>
        <v>23497</v>
      </c>
      <c r="I27" s="160">
        <f t="shared" si="6"/>
        <v>12194</v>
      </c>
      <c r="J27" s="160">
        <f t="shared" si="6"/>
        <v>7285</v>
      </c>
      <c r="K27" s="161">
        <f t="shared" si="6"/>
        <v>103073</v>
      </c>
      <c r="M27" s="125" t="s">
        <v>178</v>
      </c>
      <c r="N27" s="122" t="s">
        <v>169</v>
      </c>
      <c r="O27" s="19"/>
      <c r="P27" s="19"/>
      <c r="Q27" s="14">
        <f>F27/要介護認定者数!F26</f>
        <v>42.943952802359881</v>
      </c>
      <c r="R27" s="14">
        <f>G27/要介護認定者数!G26</f>
        <v>42.850622406639005</v>
      </c>
      <c r="S27" s="14">
        <f>H27/要介護認定者数!H26</f>
        <v>43.512962962962966</v>
      </c>
      <c r="T27" s="14">
        <f>I27/要介護認定者数!I26</f>
        <v>27.340807174887892</v>
      </c>
      <c r="U27" s="14">
        <f>J27/要介護認定者数!J26</f>
        <v>21.617210682492583</v>
      </c>
      <c r="V27" s="27">
        <f>K27/要介護認定者数!K26</f>
        <v>30.288862768145755</v>
      </c>
    </row>
    <row r="28" spans="2:22" ht="19.5" customHeight="1" x14ac:dyDescent="0.15">
      <c r="B28" s="125" t="s">
        <v>178</v>
      </c>
      <c r="C28" s="116" t="s">
        <v>19</v>
      </c>
      <c r="D28" s="160"/>
      <c r="E28" s="160"/>
      <c r="F28" s="160">
        <v>9536</v>
      </c>
      <c r="G28" s="160">
        <v>12767</v>
      </c>
      <c r="H28" s="160">
        <v>10187</v>
      </c>
      <c r="I28" s="160">
        <v>5597</v>
      </c>
      <c r="J28" s="160">
        <v>3359</v>
      </c>
      <c r="K28" s="161">
        <f>SUM(F28:J28)</f>
        <v>41446</v>
      </c>
      <c r="M28" s="125" t="s">
        <v>178</v>
      </c>
      <c r="N28" s="121" t="s">
        <v>19</v>
      </c>
      <c r="O28" s="19"/>
      <c r="P28" s="19"/>
      <c r="Q28" s="14">
        <f>F28/要介護認定者数!F27</f>
        <v>49.926701570680628</v>
      </c>
      <c r="R28" s="14">
        <f>G28/要介護認定者数!G27</f>
        <v>55.268398268398265</v>
      </c>
      <c r="S28" s="14">
        <f>H28/要介護認定者数!H27</f>
        <v>54.768817204301072</v>
      </c>
      <c r="T28" s="14">
        <f>I28/要介護認定者数!I27</f>
        <v>34.337423312883438</v>
      </c>
      <c r="U28" s="14">
        <f>J28/要介護認定者数!J27</f>
        <v>28.22689075630252</v>
      </c>
      <c r="V28" s="27">
        <f>K28/要介護認定者数!K27</f>
        <v>37.305130513051303</v>
      </c>
    </row>
    <row r="29" spans="2:22" ht="19.5" customHeight="1" x14ac:dyDescent="0.15">
      <c r="B29" s="125" t="s">
        <v>178</v>
      </c>
      <c r="C29" s="116" t="s">
        <v>20</v>
      </c>
      <c r="D29" s="160"/>
      <c r="E29" s="160"/>
      <c r="F29" s="160">
        <v>3355</v>
      </c>
      <c r="G29" s="160">
        <v>2760</v>
      </c>
      <c r="H29" s="160">
        <v>1672</v>
      </c>
      <c r="I29" s="160">
        <v>1397</v>
      </c>
      <c r="J29" s="160">
        <v>211</v>
      </c>
      <c r="K29" s="161">
        <f t="shared" ref="K29:K31" si="7">SUM(F29:J29)</f>
        <v>9395</v>
      </c>
      <c r="M29" s="125" t="s">
        <v>178</v>
      </c>
      <c r="N29" s="121" t="s">
        <v>20</v>
      </c>
      <c r="O29" s="19"/>
      <c r="P29" s="19"/>
      <c r="Q29" s="14">
        <f>F29/要介護認定者数!F28</f>
        <v>26.84</v>
      </c>
      <c r="R29" s="14">
        <f>G29/要介護認定者数!G28</f>
        <v>22.08</v>
      </c>
      <c r="S29" s="14">
        <f>H29/要介護認定者数!H28</f>
        <v>18.373626373626372</v>
      </c>
      <c r="T29" s="14">
        <f>I29/要介護認定者数!I28</f>
        <v>16.63095238095238</v>
      </c>
      <c r="U29" s="14">
        <f>J29/要介護認定者数!J28</f>
        <v>5.7027027027027026</v>
      </c>
      <c r="V29" s="27">
        <f>K29/要介護認定者数!K28</f>
        <v>16.598939929328623</v>
      </c>
    </row>
    <row r="30" spans="2:22" ht="19.5" customHeight="1" x14ac:dyDescent="0.15">
      <c r="B30" s="125" t="s">
        <v>178</v>
      </c>
      <c r="C30" s="116" t="s">
        <v>114</v>
      </c>
      <c r="D30" s="160"/>
      <c r="E30" s="160"/>
      <c r="F30" s="160">
        <v>12681</v>
      </c>
      <c r="G30" s="160">
        <v>12965</v>
      </c>
      <c r="H30" s="160">
        <v>8249</v>
      </c>
      <c r="I30" s="160">
        <v>3641</v>
      </c>
      <c r="J30" s="160">
        <v>2659</v>
      </c>
      <c r="K30" s="161">
        <f t="shared" si="7"/>
        <v>40195</v>
      </c>
      <c r="M30" s="125" t="s">
        <v>178</v>
      </c>
      <c r="N30" s="121" t="s">
        <v>114</v>
      </c>
      <c r="O30" s="19"/>
      <c r="P30" s="19"/>
      <c r="Q30" s="14">
        <f>F30/要介護認定者数!F29</f>
        <v>42.841216216216218</v>
      </c>
      <c r="R30" s="14">
        <f>G30/要介護認定者数!G29</f>
        <v>42.23127035830619</v>
      </c>
      <c r="S30" s="14">
        <f>H30/要介護認定者数!H29</f>
        <v>40.043689320388353</v>
      </c>
      <c r="T30" s="14">
        <f>I30/要介護認定者数!I29</f>
        <v>21.933734939759034</v>
      </c>
      <c r="U30" s="14">
        <f>J30/要介護認定者数!J29</f>
        <v>18.725352112676056</v>
      </c>
      <c r="V30" s="27">
        <f>K30/要介護認定者数!K29</f>
        <v>28.588193456614508</v>
      </c>
    </row>
    <row r="31" spans="2:22" ht="19.5" customHeight="1" x14ac:dyDescent="0.15">
      <c r="B31" s="125" t="s">
        <v>178</v>
      </c>
      <c r="C31" s="116" t="s">
        <v>22</v>
      </c>
      <c r="D31" s="160"/>
      <c r="E31" s="160"/>
      <c r="F31" s="160">
        <v>3544</v>
      </c>
      <c r="G31" s="160">
        <v>2489</v>
      </c>
      <c r="H31" s="160">
        <v>3389</v>
      </c>
      <c r="I31" s="160">
        <v>1559</v>
      </c>
      <c r="J31" s="160">
        <v>1056</v>
      </c>
      <c r="K31" s="161">
        <f t="shared" si="7"/>
        <v>12037</v>
      </c>
      <c r="M31" s="125" t="s">
        <v>178</v>
      </c>
      <c r="N31" s="121" t="s">
        <v>22</v>
      </c>
      <c r="O31" s="19"/>
      <c r="P31" s="19"/>
      <c r="Q31" s="14">
        <f>F31/要介護認定者数!F30</f>
        <v>53.696969696969695</v>
      </c>
      <c r="R31" s="14">
        <f>G31/要介護認定者数!G30</f>
        <v>41.483333333333334</v>
      </c>
      <c r="S31" s="14">
        <f>H31/要介護認定者数!H30</f>
        <v>59.456140350877192</v>
      </c>
      <c r="T31" s="14">
        <f>I31/要介護認定者数!I30</f>
        <v>47.242424242424242</v>
      </c>
      <c r="U31" s="14">
        <f>J31/要介護認定者数!J30</f>
        <v>27.076923076923077</v>
      </c>
      <c r="V31" s="27">
        <f>K31/要介護認定者数!K30</f>
        <v>37.615625000000001</v>
      </c>
    </row>
    <row r="32" spans="2:22" ht="19.5" customHeight="1" x14ac:dyDescent="0.15">
      <c r="B32" s="125" t="s">
        <v>178</v>
      </c>
      <c r="C32" s="123" t="s">
        <v>170</v>
      </c>
      <c r="D32" s="160"/>
      <c r="E32" s="160"/>
      <c r="F32" s="160">
        <f t="shared" ref="F32:K32" si="8">SUM(F33:F37)</f>
        <v>135945</v>
      </c>
      <c r="G32" s="160">
        <f t="shared" si="8"/>
        <v>121131</v>
      </c>
      <c r="H32" s="160">
        <f t="shared" si="8"/>
        <v>90892</v>
      </c>
      <c r="I32" s="160">
        <f t="shared" si="8"/>
        <v>74288</v>
      </c>
      <c r="J32" s="160">
        <f t="shared" si="8"/>
        <v>42337</v>
      </c>
      <c r="K32" s="161">
        <f t="shared" si="8"/>
        <v>464593</v>
      </c>
      <c r="M32" s="125" t="s">
        <v>178</v>
      </c>
      <c r="N32" s="122" t="s">
        <v>170</v>
      </c>
      <c r="O32" s="19"/>
      <c r="P32" s="19"/>
      <c r="Q32" s="14">
        <f>F32/要介護認定者数!F31</f>
        <v>45.741924629878866</v>
      </c>
      <c r="R32" s="14">
        <f>G32/要介護認定者数!G31</f>
        <v>60.084821428571431</v>
      </c>
      <c r="S32" s="14">
        <f>H32/要介護認定者数!H31</f>
        <v>57.819338422391859</v>
      </c>
      <c r="T32" s="14">
        <f>I32/要介護認定者数!I31</f>
        <v>40.330076004343105</v>
      </c>
      <c r="U32" s="14">
        <f>J32/要介護認定者数!J31</f>
        <v>34.845267489711937</v>
      </c>
      <c r="V32" s="27">
        <f>K32/要介護認定者数!K31</f>
        <v>38.370746613809054</v>
      </c>
    </row>
    <row r="33" spans="2:22" ht="19.5" customHeight="1" x14ac:dyDescent="0.15">
      <c r="B33" s="125" t="s">
        <v>178</v>
      </c>
      <c r="C33" s="116" t="s">
        <v>23</v>
      </c>
      <c r="D33" s="160"/>
      <c r="E33" s="160"/>
      <c r="F33" s="160">
        <v>102590</v>
      </c>
      <c r="G33" s="160">
        <v>80226</v>
      </c>
      <c r="H33" s="160">
        <v>55373</v>
      </c>
      <c r="I33" s="160">
        <v>52119</v>
      </c>
      <c r="J33" s="160">
        <v>31376</v>
      </c>
      <c r="K33" s="161">
        <f>SUM(F33:J33)</f>
        <v>321684</v>
      </c>
      <c r="M33" s="125" t="s">
        <v>178</v>
      </c>
      <c r="N33" s="121" t="s">
        <v>23</v>
      </c>
      <c r="O33" s="19"/>
      <c r="P33" s="19"/>
      <c r="Q33" s="14">
        <f>F33/要介護認定者数!F32</f>
        <v>49.086124401913878</v>
      </c>
      <c r="R33" s="14">
        <f>G33/要介護認定者数!G32</f>
        <v>70.005235602094245</v>
      </c>
      <c r="S33" s="14">
        <f>H33/要介護認定者数!H32</f>
        <v>64.462165308498257</v>
      </c>
      <c r="T33" s="14">
        <f>I33/要介護認定者数!I32</f>
        <v>46.082228116710873</v>
      </c>
      <c r="U33" s="14">
        <f>J33/要介護認定者数!J32</f>
        <v>43.45706371191136</v>
      </c>
      <c r="V33" s="27">
        <f>K33/要介護認定者数!K32</f>
        <v>42.121775566321851</v>
      </c>
    </row>
    <row r="34" spans="2:22" ht="19.5" customHeight="1" x14ac:dyDescent="0.15">
      <c r="B34" s="125" t="s">
        <v>178</v>
      </c>
      <c r="C34" s="116" t="s">
        <v>24</v>
      </c>
      <c r="D34" s="160"/>
      <c r="E34" s="160"/>
      <c r="F34" s="160">
        <v>3145</v>
      </c>
      <c r="G34" s="160">
        <v>4946</v>
      </c>
      <c r="H34" s="160">
        <v>4991</v>
      </c>
      <c r="I34" s="160">
        <v>1499</v>
      </c>
      <c r="J34" s="160">
        <v>920</v>
      </c>
      <c r="K34" s="161">
        <f t="shared" ref="K34:K37" si="9">SUM(F34:J34)</f>
        <v>15501</v>
      </c>
      <c r="M34" s="125" t="s">
        <v>178</v>
      </c>
      <c r="N34" s="121" t="s">
        <v>24</v>
      </c>
      <c r="O34" s="19"/>
      <c r="P34" s="19"/>
      <c r="Q34" s="14">
        <f>F34/要介護認定者数!F33</f>
        <v>38.353658536585364</v>
      </c>
      <c r="R34" s="14">
        <f>G34/要介護認定者数!G33</f>
        <v>53.182795698924728</v>
      </c>
      <c r="S34" s="14">
        <f>H34/要介護認定者数!H33</f>
        <v>60.865853658536587</v>
      </c>
      <c r="T34" s="14">
        <f>I34/要介護認定者数!I33</f>
        <v>29.392156862745097</v>
      </c>
      <c r="U34" s="14">
        <f>J34/要介護認定者数!J33</f>
        <v>17.358490566037737</v>
      </c>
      <c r="V34" s="27">
        <f>K34/要介護認定者数!K33</f>
        <v>37.623786407766993</v>
      </c>
    </row>
    <row r="35" spans="2:22" ht="19.5" customHeight="1" x14ac:dyDescent="0.15">
      <c r="B35" s="125" t="s">
        <v>178</v>
      </c>
      <c r="C35" s="116" t="s">
        <v>25</v>
      </c>
      <c r="D35" s="160"/>
      <c r="E35" s="160"/>
      <c r="F35" s="160">
        <v>9768</v>
      </c>
      <c r="G35" s="160">
        <v>21530</v>
      </c>
      <c r="H35" s="160">
        <v>18095</v>
      </c>
      <c r="I35" s="160">
        <v>9717</v>
      </c>
      <c r="J35" s="160">
        <v>4458</v>
      </c>
      <c r="K35" s="161">
        <f t="shared" si="9"/>
        <v>63568</v>
      </c>
      <c r="M35" s="125" t="s">
        <v>178</v>
      </c>
      <c r="N35" s="121" t="s">
        <v>25</v>
      </c>
      <c r="O35" s="19"/>
      <c r="P35" s="19"/>
      <c r="Q35" s="14">
        <f>F35/要介護認定者数!F34</f>
        <v>35.136690647482013</v>
      </c>
      <c r="R35" s="14">
        <f>G35/要介護認定者数!G34</f>
        <v>50.186480186480189</v>
      </c>
      <c r="S35" s="14">
        <f>H35/要介護認定者数!H34</f>
        <v>56.021671826625386</v>
      </c>
      <c r="T35" s="14">
        <f>I35/要介護認定者数!I34</f>
        <v>34.827956989247312</v>
      </c>
      <c r="U35" s="14">
        <f>J35/要介護認定者数!J34</f>
        <v>24.360655737704917</v>
      </c>
      <c r="V35" s="27">
        <f>K35/要介護認定者数!K34</f>
        <v>39.360990712074305</v>
      </c>
    </row>
    <row r="36" spans="2:22" ht="19.5" customHeight="1" x14ac:dyDescent="0.15">
      <c r="B36" s="125" t="s">
        <v>178</v>
      </c>
      <c r="C36" s="116" t="s">
        <v>26</v>
      </c>
      <c r="D36" s="160"/>
      <c r="E36" s="160"/>
      <c r="F36" s="160">
        <v>5111</v>
      </c>
      <c r="G36" s="160">
        <v>5158</v>
      </c>
      <c r="H36" s="160">
        <v>4795</v>
      </c>
      <c r="I36" s="160">
        <v>2165</v>
      </c>
      <c r="J36" s="160">
        <v>1873</v>
      </c>
      <c r="K36" s="161">
        <f t="shared" si="9"/>
        <v>19102</v>
      </c>
      <c r="M36" s="125" t="s">
        <v>178</v>
      </c>
      <c r="N36" s="121" t="s">
        <v>26</v>
      </c>
      <c r="O36" s="19"/>
      <c r="P36" s="19"/>
      <c r="Q36" s="14">
        <f>F36/要介護認定者数!F35</f>
        <v>26.9</v>
      </c>
      <c r="R36" s="14">
        <f>G36/要介護認定者数!G35</f>
        <v>28.340659340659339</v>
      </c>
      <c r="S36" s="14">
        <f>H36/要介護認定者数!H35</f>
        <v>31.754966887417218</v>
      </c>
      <c r="T36" s="14">
        <f>I36/要介護認定者数!I35</f>
        <v>14.727891156462585</v>
      </c>
      <c r="U36" s="14">
        <f>J36/要介護認定者数!J35</f>
        <v>16.723214285714285</v>
      </c>
      <c r="V36" s="27">
        <f>K36/要介護認定者数!K35</f>
        <v>19.197989949748745</v>
      </c>
    </row>
    <row r="37" spans="2:22" ht="19.5" customHeight="1" x14ac:dyDescent="0.15">
      <c r="B37" s="125" t="s">
        <v>178</v>
      </c>
      <c r="C37" s="116" t="s">
        <v>27</v>
      </c>
      <c r="D37" s="160"/>
      <c r="E37" s="160"/>
      <c r="F37" s="160">
        <v>15331</v>
      </c>
      <c r="G37" s="160">
        <v>9271</v>
      </c>
      <c r="H37" s="160">
        <v>7638</v>
      </c>
      <c r="I37" s="160">
        <v>8788</v>
      </c>
      <c r="J37" s="160">
        <v>3710</v>
      </c>
      <c r="K37" s="161">
        <f t="shared" si="9"/>
        <v>44738</v>
      </c>
      <c r="M37" s="125" t="s">
        <v>178</v>
      </c>
      <c r="N37" s="121" t="s">
        <v>27</v>
      </c>
      <c r="O37" s="19"/>
      <c r="P37" s="19"/>
      <c r="Q37" s="14">
        <f>F37/要介護認定者数!F36</f>
        <v>46.177710843373497</v>
      </c>
      <c r="R37" s="14">
        <f>G37/要介護認定者数!G36</f>
        <v>55.849397590361448</v>
      </c>
      <c r="S37" s="14">
        <f>H37/要介護認定者数!H36</f>
        <v>48.64968152866242</v>
      </c>
      <c r="T37" s="14">
        <f>I37/要介護認定者数!I36</f>
        <v>37.555555555555557</v>
      </c>
      <c r="U37" s="14">
        <f>J37/要介護認定者数!J36</f>
        <v>25.586206896551722</v>
      </c>
      <c r="V37" s="27">
        <f>K37/要介護認定者数!K36</f>
        <v>30.875086266390614</v>
      </c>
    </row>
    <row r="38" spans="2:22" ht="19.5" customHeight="1" x14ac:dyDescent="0.15">
      <c r="B38" s="125" t="s">
        <v>178</v>
      </c>
      <c r="C38" s="123" t="s">
        <v>171</v>
      </c>
      <c r="D38" s="160"/>
      <c r="E38" s="160"/>
      <c r="F38" s="160">
        <f t="shared" ref="F38:K38" si="10">SUM(F39)</f>
        <v>54264</v>
      </c>
      <c r="G38" s="160">
        <f t="shared" si="10"/>
        <v>58728</v>
      </c>
      <c r="H38" s="160">
        <f t="shared" si="10"/>
        <v>47274</v>
      </c>
      <c r="I38" s="160">
        <f t="shared" si="10"/>
        <v>45677</v>
      </c>
      <c r="J38" s="160">
        <f t="shared" si="10"/>
        <v>31515</v>
      </c>
      <c r="K38" s="161">
        <f t="shared" si="10"/>
        <v>237458</v>
      </c>
      <c r="M38" s="125" t="s">
        <v>178</v>
      </c>
      <c r="N38" s="122" t="s">
        <v>171</v>
      </c>
      <c r="O38" s="19"/>
      <c r="P38" s="19"/>
      <c r="Q38" s="14">
        <f>F38/要介護認定者数!F37</f>
        <v>43.796610169491522</v>
      </c>
      <c r="R38" s="14">
        <f>G38/要介護認定者数!G37</f>
        <v>56.306807286673056</v>
      </c>
      <c r="S38" s="14">
        <f>H38/要介護認定者数!H37</f>
        <v>68.413892908827791</v>
      </c>
      <c r="T38" s="14">
        <f>I38/要介護認定者数!I37</f>
        <v>51.729331823329559</v>
      </c>
      <c r="U38" s="14">
        <f>J38/要介護認定者数!J37</f>
        <v>52.177152317880797</v>
      </c>
      <c r="V38" s="27">
        <f>K38/要介護認定者数!K37</f>
        <v>40.976358930112163</v>
      </c>
    </row>
    <row r="39" spans="2:22" ht="19.5" customHeight="1" x14ac:dyDescent="0.15">
      <c r="B39" s="125" t="s">
        <v>178</v>
      </c>
      <c r="C39" s="116" t="s">
        <v>28</v>
      </c>
      <c r="D39" s="160"/>
      <c r="E39" s="160"/>
      <c r="F39" s="160">
        <v>54264</v>
      </c>
      <c r="G39" s="160">
        <v>58728</v>
      </c>
      <c r="H39" s="160">
        <v>47274</v>
      </c>
      <c r="I39" s="160">
        <v>45677</v>
      </c>
      <c r="J39" s="160">
        <v>31515</v>
      </c>
      <c r="K39" s="161">
        <f>SUM(F39:J39)</f>
        <v>237458</v>
      </c>
      <c r="M39" s="125" t="s">
        <v>178</v>
      </c>
      <c r="N39" s="121" t="s">
        <v>28</v>
      </c>
      <c r="O39" s="19"/>
      <c r="P39" s="19"/>
      <c r="Q39" s="14">
        <f>F39/要介護認定者数!F38</f>
        <v>43.796610169491522</v>
      </c>
      <c r="R39" s="14">
        <f>G39/要介護認定者数!G38</f>
        <v>56.306807286673056</v>
      </c>
      <c r="S39" s="14">
        <f>H39/要介護認定者数!H38</f>
        <v>68.413892908827791</v>
      </c>
      <c r="T39" s="14">
        <f>I39/要介護認定者数!I38</f>
        <v>51.729331823329559</v>
      </c>
      <c r="U39" s="14">
        <f>J39/要介護認定者数!J38</f>
        <v>52.177152317880797</v>
      </c>
      <c r="V39" s="27">
        <f>K39/要介護認定者数!K38</f>
        <v>40.976358930112163</v>
      </c>
    </row>
    <row r="40" spans="2:22" ht="19.5" customHeight="1" x14ac:dyDescent="0.15">
      <c r="B40" s="125" t="s">
        <v>178</v>
      </c>
      <c r="C40" s="123" t="s">
        <v>172</v>
      </c>
      <c r="D40" s="160"/>
      <c r="E40" s="160"/>
      <c r="F40" s="160">
        <f t="shared" ref="F40:K40" si="11">SUM(F41:F43)</f>
        <v>69397</v>
      </c>
      <c r="G40" s="160">
        <f t="shared" si="11"/>
        <v>61967</v>
      </c>
      <c r="H40" s="160">
        <f t="shared" si="11"/>
        <v>32695</v>
      </c>
      <c r="I40" s="160">
        <f t="shared" si="11"/>
        <v>31059</v>
      </c>
      <c r="J40" s="160">
        <f t="shared" si="11"/>
        <v>12175</v>
      </c>
      <c r="K40" s="161">
        <f t="shared" si="11"/>
        <v>207293</v>
      </c>
      <c r="M40" s="125" t="s">
        <v>178</v>
      </c>
      <c r="N40" s="122" t="s">
        <v>172</v>
      </c>
      <c r="O40" s="19"/>
      <c r="P40" s="19"/>
      <c r="Q40" s="14">
        <f>F40/要介護認定者数!F39</f>
        <v>34.646530204692958</v>
      </c>
      <c r="R40" s="14">
        <f>G40/要介護認定者数!G39</f>
        <v>34.047802197802199</v>
      </c>
      <c r="S40" s="14">
        <f>H40/要介護認定者数!H39</f>
        <v>24.326636904761905</v>
      </c>
      <c r="T40" s="14">
        <f>I40/要介護認定者数!I39</f>
        <v>20.844966442953019</v>
      </c>
      <c r="U40" s="14">
        <f>J40/要介護認定者数!J39</f>
        <v>13.726042841037204</v>
      </c>
      <c r="V40" s="27">
        <f>K40/要介護認定者数!K39</f>
        <v>17.601511420565508</v>
      </c>
    </row>
    <row r="41" spans="2:22" ht="19.5" customHeight="1" x14ac:dyDescent="0.15">
      <c r="B41" s="125" t="s">
        <v>178</v>
      </c>
      <c r="C41" s="116" t="s">
        <v>29</v>
      </c>
      <c r="D41" s="160"/>
      <c r="E41" s="160"/>
      <c r="F41" s="160">
        <v>49084</v>
      </c>
      <c r="G41" s="160">
        <v>46980</v>
      </c>
      <c r="H41" s="160">
        <v>24906</v>
      </c>
      <c r="I41" s="160">
        <v>20845</v>
      </c>
      <c r="J41" s="160">
        <v>8621</v>
      </c>
      <c r="K41" s="161">
        <f>SUM(F41:J41)</f>
        <v>150436</v>
      </c>
      <c r="M41" s="125" t="s">
        <v>178</v>
      </c>
      <c r="N41" s="121" t="s">
        <v>29</v>
      </c>
      <c r="O41" s="19"/>
      <c r="P41" s="19"/>
      <c r="Q41" s="14">
        <f>F41/要介護認定者数!F40</f>
        <v>32.700866089273816</v>
      </c>
      <c r="R41" s="14">
        <f>G41/要介護認定者数!G40</f>
        <v>32.489626556016596</v>
      </c>
      <c r="S41" s="14">
        <f>H41/要介護認定者数!H40</f>
        <v>23.082483781278963</v>
      </c>
      <c r="T41" s="14">
        <f>I41/要介護認定者数!I40</f>
        <v>18.000863557858377</v>
      </c>
      <c r="U41" s="14">
        <f>J41/要介護認定者数!J40</f>
        <v>12.585401459854015</v>
      </c>
      <c r="V41" s="27">
        <f>K41/要介護認定者数!K40</f>
        <v>16.333984799131379</v>
      </c>
    </row>
    <row r="42" spans="2:22" ht="19.5" customHeight="1" x14ac:dyDescent="0.15">
      <c r="B42" s="125" t="s">
        <v>178</v>
      </c>
      <c r="C42" s="116" t="s">
        <v>30</v>
      </c>
      <c r="D42" s="160"/>
      <c r="E42" s="160"/>
      <c r="F42" s="160">
        <v>18050</v>
      </c>
      <c r="G42" s="160">
        <v>13275</v>
      </c>
      <c r="H42" s="160">
        <v>6925</v>
      </c>
      <c r="I42" s="160">
        <v>9565</v>
      </c>
      <c r="J42" s="160">
        <v>3285</v>
      </c>
      <c r="K42" s="161">
        <f t="shared" ref="K42:K43" si="12">SUM(F42:J42)</f>
        <v>51100</v>
      </c>
      <c r="M42" s="125" t="s">
        <v>178</v>
      </c>
      <c r="N42" s="121" t="s">
        <v>30</v>
      </c>
      <c r="O42" s="19"/>
      <c r="P42" s="19"/>
      <c r="Q42" s="14">
        <f>F42/要介護認定者数!F41</f>
        <v>46.640826873385016</v>
      </c>
      <c r="R42" s="14">
        <f>G42/要介護認定者数!G41</f>
        <v>45.462328767123289</v>
      </c>
      <c r="S42" s="14">
        <f>H42/要介護認定者数!H41</f>
        <v>32.81990521327014</v>
      </c>
      <c r="T42" s="14">
        <f>I42/要介護認定者数!I41</f>
        <v>36.64750957854406</v>
      </c>
      <c r="U42" s="14">
        <f>J42/要介護認定者数!J41</f>
        <v>20.030487804878049</v>
      </c>
      <c r="V42" s="27">
        <f>K42/要介護認定者数!K41</f>
        <v>25.122910521140611</v>
      </c>
    </row>
    <row r="43" spans="2:22" ht="19.5" customHeight="1" x14ac:dyDescent="0.15">
      <c r="B43" s="125" t="s">
        <v>178</v>
      </c>
      <c r="C43" s="116" t="s">
        <v>31</v>
      </c>
      <c r="D43" s="160"/>
      <c r="E43" s="160"/>
      <c r="F43" s="160">
        <v>2263</v>
      </c>
      <c r="G43" s="160">
        <v>1712</v>
      </c>
      <c r="H43" s="160">
        <v>864</v>
      </c>
      <c r="I43" s="160">
        <v>649</v>
      </c>
      <c r="J43" s="160">
        <v>269</v>
      </c>
      <c r="K43" s="161">
        <f t="shared" si="12"/>
        <v>5757</v>
      </c>
      <c r="M43" s="125" t="s">
        <v>178</v>
      </c>
      <c r="N43" s="121" t="s">
        <v>31</v>
      </c>
      <c r="O43" s="19"/>
      <c r="P43" s="19"/>
      <c r="Q43" s="14">
        <f>F43/要介護認定者数!F42</f>
        <v>19.678260869565218</v>
      </c>
      <c r="R43" s="14">
        <f>G43/要介護認定者数!G42</f>
        <v>20.878048780487806</v>
      </c>
      <c r="S43" s="14">
        <f>H43/要介護認定者数!H42</f>
        <v>16</v>
      </c>
      <c r="T43" s="14">
        <f>I43/要介護認定者数!I42</f>
        <v>9.1408450704225359</v>
      </c>
      <c r="U43" s="14">
        <f>J43/要介護認定者数!J42</f>
        <v>7.0789473684210522</v>
      </c>
      <c r="V43" s="27">
        <f>K43/要介護認定者数!K42</f>
        <v>10.801125703564727</v>
      </c>
    </row>
    <row r="44" spans="2:22" ht="19.5" customHeight="1" x14ac:dyDescent="0.15">
      <c r="B44" s="125" t="s">
        <v>178</v>
      </c>
      <c r="C44" s="123" t="s">
        <v>173</v>
      </c>
      <c r="D44" s="160"/>
      <c r="E44" s="160"/>
      <c r="F44" s="160">
        <f t="shared" ref="F44:K44" si="13">SUM(F45)</f>
        <v>49317</v>
      </c>
      <c r="G44" s="160">
        <f t="shared" si="13"/>
        <v>72792</v>
      </c>
      <c r="H44" s="160">
        <f t="shared" si="13"/>
        <v>51028</v>
      </c>
      <c r="I44" s="160">
        <f t="shared" si="13"/>
        <v>27102</v>
      </c>
      <c r="J44" s="160">
        <f t="shared" si="13"/>
        <v>13344</v>
      </c>
      <c r="K44" s="161">
        <f t="shared" si="13"/>
        <v>213583</v>
      </c>
      <c r="M44" s="125" t="s">
        <v>178</v>
      </c>
      <c r="N44" s="122" t="s">
        <v>173</v>
      </c>
      <c r="O44" s="19"/>
      <c r="P44" s="19"/>
      <c r="Q44" s="14">
        <f>F44/要介護認定者数!F43</f>
        <v>45.791086350974929</v>
      </c>
      <c r="R44" s="14">
        <f>G44/要介護認定者数!G43</f>
        <v>61.792869269949065</v>
      </c>
      <c r="S44" s="14">
        <f>H44/要介護認定者数!H43</f>
        <v>53.154166666666669</v>
      </c>
      <c r="T44" s="14">
        <f>I44/要介護認定者数!I43</f>
        <v>34.30632911392405</v>
      </c>
      <c r="U44" s="14">
        <f>J44/要介護認定者数!J43</f>
        <v>23.32867132867133</v>
      </c>
      <c r="V44" s="27">
        <f>K44/要介護認定者数!K43</f>
        <v>38.017621929512281</v>
      </c>
    </row>
    <row r="45" spans="2:22" ht="19.5" customHeight="1" x14ac:dyDescent="0.15">
      <c r="B45" s="125" t="s">
        <v>178</v>
      </c>
      <c r="C45" s="116" t="s">
        <v>32</v>
      </c>
      <c r="D45" s="160"/>
      <c r="E45" s="160"/>
      <c r="F45" s="160">
        <v>49317</v>
      </c>
      <c r="G45" s="160">
        <v>72792</v>
      </c>
      <c r="H45" s="160">
        <v>51028</v>
      </c>
      <c r="I45" s="160">
        <v>27102</v>
      </c>
      <c r="J45" s="160">
        <v>13344</v>
      </c>
      <c r="K45" s="161">
        <f>SUM(F45:J45)</f>
        <v>213583</v>
      </c>
      <c r="M45" s="125" t="s">
        <v>178</v>
      </c>
      <c r="N45" s="121" t="s">
        <v>32</v>
      </c>
      <c r="O45" s="19"/>
      <c r="P45" s="19"/>
      <c r="Q45" s="14">
        <f>F45/要介護認定者数!F44</f>
        <v>45.791086350974929</v>
      </c>
      <c r="R45" s="14">
        <f>G45/要介護認定者数!G44</f>
        <v>61.792869269949065</v>
      </c>
      <c r="S45" s="14">
        <f>H45/要介護認定者数!H44</f>
        <v>53.154166666666669</v>
      </c>
      <c r="T45" s="14">
        <f>I45/要介護認定者数!I44</f>
        <v>34.30632911392405</v>
      </c>
      <c r="U45" s="14">
        <f>J45/要介護認定者数!J44</f>
        <v>23.32867132867133</v>
      </c>
      <c r="V45" s="27">
        <f>K45/要介護認定者数!K44</f>
        <v>38.017621929512281</v>
      </c>
    </row>
    <row r="46" spans="2:22" ht="19.5" customHeight="1" x14ac:dyDescent="0.15">
      <c r="B46" s="125" t="s">
        <v>178</v>
      </c>
      <c r="C46" s="123" t="s">
        <v>174</v>
      </c>
      <c r="D46" s="160"/>
      <c r="E46" s="160"/>
      <c r="F46" s="160">
        <f t="shared" ref="F46:K46" si="14">SUM(F47:F48)</f>
        <v>31916</v>
      </c>
      <c r="G46" s="160">
        <f t="shared" si="14"/>
        <v>30591</v>
      </c>
      <c r="H46" s="160">
        <f t="shared" si="14"/>
        <v>20651</v>
      </c>
      <c r="I46" s="160">
        <f t="shared" si="14"/>
        <v>14598</v>
      </c>
      <c r="J46" s="160">
        <f t="shared" si="14"/>
        <v>6360</v>
      </c>
      <c r="K46" s="161">
        <f t="shared" si="14"/>
        <v>104116</v>
      </c>
      <c r="M46" s="125" t="s">
        <v>178</v>
      </c>
      <c r="N46" s="122" t="s">
        <v>174</v>
      </c>
      <c r="O46" s="19"/>
      <c r="P46" s="19"/>
      <c r="Q46" s="14">
        <f>F46/要介護認定者数!F45</f>
        <v>31.076923076923077</v>
      </c>
      <c r="R46" s="14">
        <f>G46/要介護認定者数!G45</f>
        <v>34.218120805369125</v>
      </c>
      <c r="S46" s="14">
        <f>H46/要介護認定者数!H45</f>
        <v>31.721966205837173</v>
      </c>
      <c r="T46" s="14">
        <f>I46/要介護認定者数!I45</f>
        <v>21.004316546762588</v>
      </c>
      <c r="U46" s="14">
        <f>J46/要介護認定者数!J45</f>
        <v>13.389473684210527</v>
      </c>
      <c r="V46" s="27">
        <f>K46/要介護認定者数!K45</f>
        <v>20.244215438460042</v>
      </c>
    </row>
    <row r="47" spans="2:22" ht="19.5" customHeight="1" x14ac:dyDescent="0.15">
      <c r="B47" s="125" t="s">
        <v>178</v>
      </c>
      <c r="C47" s="116" t="s">
        <v>33</v>
      </c>
      <c r="D47" s="160"/>
      <c r="E47" s="160"/>
      <c r="F47" s="160">
        <v>28939</v>
      </c>
      <c r="G47" s="160">
        <v>28612</v>
      </c>
      <c r="H47" s="160">
        <v>18870</v>
      </c>
      <c r="I47" s="160">
        <v>13636</v>
      </c>
      <c r="J47" s="160">
        <v>6068</v>
      </c>
      <c r="K47" s="161">
        <f>SUM(F47:J47)</f>
        <v>96125</v>
      </c>
      <c r="M47" s="125" t="s">
        <v>178</v>
      </c>
      <c r="N47" s="121" t="s">
        <v>33</v>
      </c>
      <c r="O47" s="19"/>
      <c r="P47" s="19"/>
      <c r="Q47" s="14">
        <f>F47/要介護認定者数!F46</f>
        <v>34.866265060240963</v>
      </c>
      <c r="R47" s="14">
        <f>G47/要介護認定者数!G46</f>
        <v>39.628808864265928</v>
      </c>
      <c r="S47" s="14">
        <f>H47/要介護認定者数!H46</f>
        <v>35.942857142857143</v>
      </c>
      <c r="T47" s="14">
        <f>I47/要介護認定者数!I46</f>
        <v>23.46987951807229</v>
      </c>
      <c r="U47" s="14">
        <f>J47/要介護認定者数!J46</f>
        <v>15.968421052631578</v>
      </c>
      <c r="V47" s="27">
        <f>K47/要介護認定者数!K46</f>
        <v>22.318319015556071</v>
      </c>
    </row>
    <row r="48" spans="2:22" ht="19.5" customHeight="1" x14ac:dyDescent="0.15">
      <c r="B48" s="125" t="s">
        <v>178</v>
      </c>
      <c r="C48" s="116" t="s">
        <v>34</v>
      </c>
      <c r="D48" s="160"/>
      <c r="E48" s="160"/>
      <c r="F48" s="160">
        <v>2977</v>
      </c>
      <c r="G48" s="160">
        <v>1979</v>
      </c>
      <c r="H48" s="160">
        <v>1781</v>
      </c>
      <c r="I48" s="160">
        <v>962</v>
      </c>
      <c r="J48" s="160">
        <v>292</v>
      </c>
      <c r="K48" s="161">
        <f>SUM(F48:J48)</f>
        <v>7991</v>
      </c>
      <c r="M48" s="125" t="s">
        <v>178</v>
      </c>
      <c r="N48" s="121" t="s">
        <v>34</v>
      </c>
      <c r="O48" s="19"/>
      <c r="P48" s="19"/>
      <c r="Q48" s="14">
        <f>F48/要介護認定者数!F47</f>
        <v>15.111675126903553</v>
      </c>
      <c r="R48" s="14">
        <f>G48/要介護認定者数!G47</f>
        <v>11.505813953488373</v>
      </c>
      <c r="S48" s="14">
        <f>H48/要介護認定者数!H47</f>
        <v>14.134920634920634</v>
      </c>
      <c r="T48" s="14">
        <f>I48/要介護認定者数!I47</f>
        <v>8.4385964912280702</v>
      </c>
      <c r="U48" s="14">
        <f>J48/要介護認定者数!J47</f>
        <v>3.0736842105263156</v>
      </c>
      <c r="V48" s="27">
        <f>K48/要介護認定者数!K47</f>
        <v>9.5586124401913874</v>
      </c>
    </row>
    <row r="49" spans="2:22" ht="19.5" customHeight="1" x14ac:dyDescent="0.15">
      <c r="B49" s="125" t="s">
        <v>178</v>
      </c>
      <c r="C49" s="123" t="s">
        <v>82</v>
      </c>
      <c r="D49" s="160"/>
      <c r="E49" s="160"/>
      <c r="F49" s="160">
        <f t="shared" ref="F49:K49" si="15">SUM(F5,F6,F16,F22,F27,F32,F38,F40,F44,F46)</f>
        <v>842384</v>
      </c>
      <c r="G49" s="160">
        <f t="shared" si="15"/>
        <v>786827</v>
      </c>
      <c r="H49" s="160">
        <f t="shared" si="15"/>
        <v>475086</v>
      </c>
      <c r="I49" s="160">
        <f t="shared" si="15"/>
        <v>345858</v>
      </c>
      <c r="J49" s="160">
        <f t="shared" si="15"/>
        <v>180267</v>
      </c>
      <c r="K49" s="161">
        <f t="shared" si="15"/>
        <v>2630422</v>
      </c>
      <c r="M49" s="125" t="s">
        <v>178</v>
      </c>
      <c r="N49" s="122" t="s">
        <v>82</v>
      </c>
      <c r="O49" s="19"/>
      <c r="P49" s="19"/>
      <c r="Q49" s="14">
        <f>F49/要介護認定者数!F48</f>
        <v>35.501685772083611</v>
      </c>
      <c r="R49" s="14">
        <f>G49/要介護認定者数!G48</f>
        <v>41.275087866547764</v>
      </c>
      <c r="S49" s="14">
        <f>H49/要介護認定者数!H48</f>
        <v>33.556010735979655</v>
      </c>
      <c r="T49" s="14">
        <f>I49/要介護認定者数!I48</f>
        <v>23.558204481983516</v>
      </c>
      <c r="U49" s="14">
        <f>J49/要介護認定者数!J48</f>
        <v>17.642102172636523</v>
      </c>
      <c r="V49" s="27">
        <f>K49/要介護認定者数!K48</f>
        <v>23.1589966631743</v>
      </c>
    </row>
    <row r="50" spans="2:22" ht="19.5" customHeight="1" thickBot="1" x14ac:dyDescent="0.2">
      <c r="B50" s="29" t="s">
        <v>178</v>
      </c>
      <c r="C50" s="170" t="s">
        <v>44</v>
      </c>
      <c r="D50" s="171"/>
      <c r="E50" s="171"/>
      <c r="F50" s="171">
        <v>46483157</v>
      </c>
      <c r="G50" s="171">
        <v>42340326</v>
      </c>
      <c r="H50" s="171">
        <v>26595582</v>
      </c>
      <c r="I50" s="171">
        <v>15964075</v>
      </c>
      <c r="J50" s="171">
        <v>8504410</v>
      </c>
      <c r="K50" s="172">
        <f>SUM(F50:J50)</f>
        <v>139887550</v>
      </c>
      <c r="M50" s="29" t="s">
        <v>178</v>
      </c>
      <c r="N50" s="132" t="s">
        <v>44</v>
      </c>
      <c r="O50" s="84"/>
      <c r="P50" s="84"/>
      <c r="Q50" s="79">
        <f>F50/要介護認定者数!F49</f>
        <v>35.916184520001359</v>
      </c>
      <c r="R50" s="79">
        <f>G50/要介護認定者数!G49</f>
        <v>37.657804017275851</v>
      </c>
      <c r="S50" s="79">
        <f>H50/要介護認定者数!H49</f>
        <v>31.228850387783499</v>
      </c>
      <c r="T50" s="79">
        <f>I50/要介護認定者数!I49</f>
        <v>20.336064498294931</v>
      </c>
      <c r="U50" s="79">
        <f>J50/要介護認定者数!J49</f>
        <v>14.189483203358327</v>
      </c>
      <c r="V50" s="80">
        <f>K50/要介護認定者数!K49</f>
        <v>21.813938148316794</v>
      </c>
    </row>
    <row r="51" spans="2:22" ht="19.5" customHeight="1" thickTop="1" x14ac:dyDescent="0.15">
      <c r="B51" s="75" t="s">
        <v>162</v>
      </c>
      <c r="C51" s="124" t="s">
        <v>0</v>
      </c>
      <c r="D51" s="167">
        <v>0</v>
      </c>
      <c r="E51" s="163">
        <v>8</v>
      </c>
      <c r="F51" s="163">
        <v>287499</v>
      </c>
      <c r="G51" s="163">
        <v>213033</v>
      </c>
      <c r="H51" s="163">
        <v>94644</v>
      </c>
      <c r="I51" s="163">
        <v>71179</v>
      </c>
      <c r="J51" s="163">
        <v>36391</v>
      </c>
      <c r="K51" s="166">
        <f>SUM(D51:J51)</f>
        <v>702754</v>
      </c>
      <c r="M51" s="75" t="s">
        <v>162</v>
      </c>
      <c r="N51" s="124" t="s">
        <v>0</v>
      </c>
      <c r="O51" s="159"/>
      <c r="P51" s="159"/>
      <c r="Q51" s="111">
        <f>F51/要介護認定者数!F50</f>
        <v>31.575947281713344</v>
      </c>
      <c r="R51" s="111">
        <f>G51/要介護認定者数!G50</f>
        <v>32.107460437076114</v>
      </c>
      <c r="S51" s="111">
        <f>H51/要介護認定者数!H50</f>
        <v>20.750712563034423</v>
      </c>
      <c r="T51" s="111">
        <f>I51/要介護認定者数!I50</f>
        <v>14.670032976092333</v>
      </c>
      <c r="U51" s="111">
        <f>J51/要介護認定者数!J50</f>
        <v>10.30614556782781</v>
      </c>
      <c r="V51" s="112">
        <f>K51/要介護認定者数!K50</f>
        <v>16.204436450839328</v>
      </c>
    </row>
    <row r="52" spans="2:22" ht="19.5" customHeight="1" x14ac:dyDescent="0.15">
      <c r="B52" s="125" t="s">
        <v>160</v>
      </c>
      <c r="C52" s="122" t="s">
        <v>166</v>
      </c>
      <c r="D52" s="145">
        <f>SUM(D53:D61)</f>
        <v>0</v>
      </c>
      <c r="E52" s="145">
        <f t="shared" ref="E52:K52" si="16">SUM(E53:E61)</f>
        <v>0</v>
      </c>
      <c r="F52" s="145">
        <f t="shared" si="16"/>
        <v>55276</v>
      </c>
      <c r="G52" s="145">
        <f t="shared" si="16"/>
        <v>78417</v>
      </c>
      <c r="H52" s="145">
        <f t="shared" si="16"/>
        <v>52929</v>
      </c>
      <c r="I52" s="145">
        <f t="shared" si="16"/>
        <v>21389</v>
      </c>
      <c r="J52" s="145">
        <f t="shared" si="16"/>
        <v>10303</v>
      </c>
      <c r="K52" s="156">
        <f t="shared" si="16"/>
        <v>218314</v>
      </c>
      <c r="M52" s="125" t="s">
        <v>160</v>
      </c>
      <c r="N52" s="114" t="s">
        <v>166</v>
      </c>
      <c r="O52" s="19"/>
      <c r="P52" s="19"/>
      <c r="Q52" s="14">
        <f>F52/要介護認定者数!F51</f>
        <v>39.624372759856634</v>
      </c>
      <c r="R52" s="14">
        <f>G52/要介護認定者数!G51</f>
        <v>39.724924012158056</v>
      </c>
      <c r="S52" s="14">
        <f>H52/要介護認定者数!H51</f>
        <v>33.798850574712645</v>
      </c>
      <c r="T52" s="14">
        <f>I52/要介護認定者数!I51</f>
        <v>16.593483320403415</v>
      </c>
      <c r="U52" s="14">
        <f>J52/要介護認定者数!J51</f>
        <v>11.409745293466223</v>
      </c>
      <c r="V52" s="27">
        <f>K52/要介護認定者数!K51</f>
        <v>24.06194202579081</v>
      </c>
    </row>
    <row r="53" spans="2:22" ht="19.5" customHeight="1" x14ac:dyDescent="0.15">
      <c r="B53" s="125" t="s">
        <v>162</v>
      </c>
      <c r="C53" s="121" t="s">
        <v>1</v>
      </c>
      <c r="D53" s="85">
        <v>0</v>
      </c>
      <c r="E53" s="96">
        <v>0</v>
      </c>
      <c r="F53" s="96">
        <v>9116</v>
      </c>
      <c r="G53" s="96">
        <v>15669</v>
      </c>
      <c r="H53" s="96">
        <v>8155</v>
      </c>
      <c r="I53" s="96">
        <v>3771</v>
      </c>
      <c r="J53" s="96">
        <v>1433</v>
      </c>
      <c r="K53" s="107">
        <f t="shared" ref="K53:K94" si="17">SUM(D53:J53)</f>
        <v>38144</v>
      </c>
      <c r="M53" s="83" t="s">
        <v>162</v>
      </c>
      <c r="N53" s="113" t="s">
        <v>1</v>
      </c>
      <c r="O53" s="19"/>
      <c r="P53" s="19"/>
      <c r="Q53" s="14">
        <f>F53/要介護認定者数!F52</f>
        <v>30.693602693602692</v>
      </c>
      <c r="R53" s="14">
        <f>G53/要介護認定者数!G52</f>
        <v>33.338297872340426</v>
      </c>
      <c r="S53" s="14">
        <f>H53/要介護認定者数!H52</f>
        <v>25.806962025316455</v>
      </c>
      <c r="T53" s="14">
        <f>I53/要介護認定者数!I52</f>
        <v>13.467857142857143</v>
      </c>
      <c r="U53" s="14">
        <f>J53/要介護認定者数!J52</f>
        <v>6.4841628959276019</v>
      </c>
      <c r="V53" s="27">
        <f>K53/要介護認定者数!K52</f>
        <v>19.887382690302399</v>
      </c>
    </row>
    <row r="54" spans="2:22" ht="19.5" customHeight="1" x14ac:dyDescent="0.15">
      <c r="B54" s="125" t="s">
        <v>162</v>
      </c>
      <c r="C54" s="121" t="s">
        <v>2</v>
      </c>
      <c r="D54" s="85">
        <v>0</v>
      </c>
      <c r="E54" s="96">
        <v>0</v>
      </c>
      <c r="F54" s="96">
        <v>3010</v>
      </c>
      <c r="G54" s="96">
        <v>8288</v>
      </c>
      <c r="H54" s="96">
        <v>5318</v>
      </c>
      <c r="I54" s="96">
        <v>2175</v>
      </c>
      <c r="J54" s="96">
        <v>756</v>
      </c>
      <c r="K54" s="107">
        <f t="shared" si="17"/>
        <v>19547</v>
      </c>
      <c r="M54" s="83" t="s">
        <v>162</v>
      </c>
      <c r="N54" s="113" t="s">
        <v>2</v>
      </c>
      <c r="O54" s="19"/>
      <c r="P54" s="19"/>
      <c r="Q54" s="14">
        <f>F54/要介護認定者数!F53</f>
        <v>53.75</v>
      </c>
      <c r="R54" s="14">
        <f>G54/要介護認定者数!G53</f>
        <v>53.81818181818182</v>
      </c>
      <c r="S54" s="14">
        <f>H54/要介護認定者数!H53</f>
        <v>47.482142857142854</v>
      </c>
      <c r="T54" s="14">
        <f>I54/要介護認定者数!I53</f>
        <v>26.851851851851851</v>
      </c>
      <c r="U54" s="14">
        <f>J54/要介護認定者数!J53</f>
        <v>14</v>
      </c>
      <c r="V54" s="27">
        <f>K54/要介護認定者数!K53</f>
        <v>31.476650563607084</v>
      </c>
    </row>
    <row r="55" spans="2:22" ht="19.5" customHeight="1" x14ac:dyDescent="0.15">
      <c r="B55" s="125" t="s">
        <v>162</v>
      </c>
      <c r="C55" s="121" t="s">
        <v>3</v>
      </c>
      <c r="D55" s="85">
        <v>0</v>
      </c>
      <c r="E55" s="96">
        <v>0</v>
      </c>
      <c r="F55" s="96">
        <v>550</v>
      </c>
      <c r="G55" s="96">
        <v>856</v>
      </c>
      <c r="H55" s="96">
        <v>660</v>
      </c>
      <c r="I55" s="96">
        <v>364</v>
      </c>
      <c r="J55" s="96">
        <v>323</v>
      </c>
      <c r="K55" s="107">
        <f t="shared" si="17"/>
        <v>2753</v>
      </c>
      <c r="M55" s="83" t="s">
        <v>162</v>
      </c>
      <c r="N55" s="113" t="s">
        <v>3</v>
      </c>
      <c r="O55" s="19"/>
      <c r="P55" s="19"/>
      <c r="Q55" s="14">
        <f>F55/要介護認定者数!F54</f>
        <v>16.666666666666668</v>
      </c>
      <c r="R55" s="14">
        <f>G55/要介護認定者数!G54</f>
        <v>29.517241379310345</v>
      </c>
      <c r="S55" s="14">
        <f>H55/要介護認定者数!H54</f>
        <v>30</v>
      </c>
      <c r="T55" s="14">
        <f>I55/要介護認定者数!I54</f>
        <v>13.481481481481481</v>
      </c>
      <c r="U55" s="14">
        <f>J55/要介護認定者数!J54</f>
        <v>29.363636363636363</v>
      </c>
      <c r="V55" s="27">
        <f>K55/要介護認定者数!K54</f>
        <v>15.126373626373626</v>
      </c>
    </row>
    <row r="56" spans="2:22" ht="19.5" customHeight="1" x14ac:dyDescent="0.15">
      <c r="B56" s="125" t="s">
        <v>162</v>
      </c>
      <c r="C56" s="121" t="s">
        <v>4</v>
      </c>
      <c r="D56" s="85">
        <v>0</v>
      </c>
      <c r="E56" s="96">
        <v>0</v>
      </c>
      <c r="F56" s="96">
        <v>10473</v>
      </c>
      <c r="G56" s="96">
        <v>5713</v>
      </c>
      <c r="H56" s="96">
        <v>2976</v>
      </c>
      <c r="I56" s="96">
        <v>2211</v>
      </c>
      <c r="J56" s="96">
        <v>1091</v>
      </c>
      <c r="K56" s="107">
        <f t="shared" si="17"/>
        <v>22464</v>
      </c>
      <c r="M56" s="83" t="s">
        <v>162</v>
      </c>
      <c r="N56" s="113" t="s">
        <v>4</v>
      </c>
      <c r="O56" s="19"/>
      <c r="P56" s="19"/>
      <c r="Q56" s="14">
        <f>F56/要介護認定者数!F55</f>
        <v>60.189655172413794</v>
      </c>
      <c r="R56" s="14">
        <f>G56/要介護認定者数!G55</f>
        <v>44.286821705426355</v>
      </c>
      <c r="S56" s="14">
        <f>H56/要介護認定者数!H55</f>
        <v>38.649350649350652</v>
      </c>
      <c r="T56" s="14">
        <f>I56/要介護認定者数!I55</f>
        <v>23.521276595744681</v>
      </c>
      <c r="U56" s="14">
        <f>J56/要介護認定者数!J55</f>
        <v>19.140350877192983</v>
      </c>
      <c r="V56" s="27">
        <f>K56/要介護認定者数!K55</f>
        <v>31.728813559322035</v>
      </c>
    </row>
    <row r="57" spans="2:22" ht="19.5" customHeight="1" x14ac:dyDescent="0.15">
      <c r="B57" s="125" t="s">
        <v>162</v>
      </c>
      <c r="C57" s="121" t="s">
        <v>5</v>
      </c>
      <c r="D57" s="85">
        <v>0</v>
      </c>
      <c r="E57" s="96">
        <v>0</v>
      </c>
      <c r="F57" s="96">
        <v>2920</v>
      </c>
      <c r="G57" s="96">
        <v>6119</v>
      </c>
      <c r="H57" s="96">
        <v>5507</v>
      </c>
      <c r="I57" s="96">
        <v>2105</v>
      </c>
      <c r="J57" s="96">
        <v>604</v>
      </c>
      <c r="K57" s="107">
        <f t="shared" si="17"/>
        <v>17255</v>
      </c>
      <c r="M57" s="83" t="s">
        <v>162</v>
      </c>
      <c r="N57" s="113" t="s">
        <v>5</v>
      </c>
      <c r="O57" s="19"/>
      <c r="P57" s="19"/>
      <c r="Q57" s="14">
        <f>F57/要介護認定者数!F56</f>
        <v>41.12676056338028</v>
      </c>
      <c r="R57" s="14">
        <f>G57/要介護認定者数!G56</f>
        <v>39.733766233766232</v>
      </c>
      <c r="S57" s="14">
        <f>H57/要介護認定者数!H56</f>
        <v>40.792592592592591</v>
      </c>
      <c r="T57" s="14">
        <f>I57/要介護認定者数!I56</f>
        <v>22.634408602150536</v>
      </c>
      <c r="U57" s="14">
        <f>J57/要介護認定者数!J56</f>
        <v>9.4375</v>
      </c>
      <c r="V57" s="27">
        <f>K57/要介護認定者数!K56</f>
        <v>26.669242658423492</v>
      </c>
    </row>
    <row r="58" spans="2:22" ht="19.5" customHeight="1" x14ac:dyDescent="0.15">
      <c r="B58" s="125" t="s">
        <v>162</v>
      </c>
      <c r="C58" s="121" t="s">
        <v>6</v>
      </c>
      <c r="D58" s="85">
        <v>0</v>
      </c>
      <c r="E58" s="96">
        <v>0</v>
      </c>
      <c r="F58" s="96">
        <v>6377</v>
      </c>
      <c r="G58" s="96">
        <v>13370</v>
      </c>
      <c r="H58" s="96">
        <v>12058</v>
      </c>
      <c r="I58" s="96">
        <v>4865</v>
      </c>
      <c r="J58" s="96">
        <v>2539</v>
      </c>
      <c r="K58" s="107">
        <f t="shared" si="17"/>
        <v>39209</v>
      </c>
      <c r="M58" s="83" t="s">
        <v>162</v>
      </c>
      <c r="N58" s="113" t="s">
        <v>6</v>
      </c>
      <c r="O58" s="19"/>
      <c r="P58" s="19"/>
      <c r="Q58" s="14">
        <f>F58/要介護認定者数!F57</f>
        <v>33.213541666666664</v>
      </c>
      <c r="R58" s="14">
        <f>G58/要介護認定者数!G57</f>
        <v>39.791666666666664</v>
      </c>
      <c r="S58" s="14">
        <f>H58/要介護認定者数!H57</f>
        <v>38.037854889589909</v>
      </c>
      <c r="T58" s="14">
        <f>I58/要介護認定者数!I57</f>
        <v>20.702127659574469</v>
      </c>
      <c r="U58" s="14">
        <f>J58/要介護認定者数!J57</f>
        <v>16.487012987012989</v>
      </c>
      <c r="V58" s="27">
        <f>K58/要介護認定者数!K57</f>
        <v>24.84727503168568</v>
      </c>
    </row>
    <row r="59" spans="2:22" ht="19.5" customHeight="1" x14ac:dyDescent="0.15">
      <c r="B59" s="125" t="s">
        <v>162</v>
      </c>
      <c r="C59" s="121" t="s">
        <v>7</v>
      </c>
      <c r="D59" s="85">
        <v>0</v>
      </c>
      <c r="E59" s="96">
        <v>0</v>
      </c>
      <c r="F59" s="96">
        <v>3150</v>
      </c>
      <c r="G59" s="96">
        <v>3399</v>
      </c>
      <c r="H59" s="96">
        <v>2069</v>
      </c>
      <c r="I59" s="96">
        <v>1073</v>
      </c>
      <c r="J59" s="96">
        <v>948</v>
      </c>
      <c r="K59" s="107">
        <f t="shared" si="17"/>
        <v>10639</v>
      </c>
      <c r="M59" s="83" t="s">
        <v>162</v>
      </c>
      <c r="N59" s="113" t="s">
        <v>7</v>
      </c>
      <c r="O59" s="19"/>
      <c r="P59" s="19"/>
      <c r="Q59" s="14">
        <f>F59/要介護認定者数!F58</f>
        <v>39.87341772151899</v>
      </c>
      <c r="R59" s="14">
        <f>G59/要介護認定者数!G58</f>
        <v>26.5546875</v>
      </c>
      <c r="S59" s="14">
        <f>H59/要介護認定者数!H58</f>
        <v>19.704761904761906</v>
      </c>
      <c r="T59" s="14">
        <f>I59/要介護認定者数!I58</f>
        <v>12.773809523809524</v>
      </c>
      <c r="U59" s="14">
        <f>J59/要介護認定者数!J58</f>
        <v>21.066666666666666</v>
      </c>
      <c r="V59" s="27">
        <f>K59/要介護認定者数!K58</f>
        <v>20.035781544256121</v>
      </c>
    </row>
    <row r="60" spans="2:22" ht="19.5" customHeight="1" x14ac:dyDescent="0.15">
      <c r="B60" s="125" t="s">
        <v>162</v>
      </c>
      <c r="C60" s="121" t="s">
        <v>8</v>
      </c>
      <c r="D60" s="85">
        <v>0</v>
      </c>
      <c r="E60" s="96">
        <v>0</v>
      </c>
      <c r="F60" s="96">
        <v>14763</v>
      </c>
      <c r="G60" s="96">
        <v>17986</v>
      </c>
      <c r="H60" s="96">
        <v>11609</v>
      </c>
      <c r="I60" s="96">
        <v>3795</v>
      </c>
      <c r="J60" s="96">
        <v>1991</v>
      </c>
      <c r="K60" s="107">
        <f t="shared" si="17"/>
        <v>50144</v>
      </c>
      <c r="M60" s="83" t="s">
        <v>162</v>
      </c>
      <c r="N60" s="113" t="s">
        <v>8</v>
      </c>
      <c r="O60" s="19"/>
      <c r="P60" s="19"/>
      <c r="Q60" s="14">
        <f>F60/要介護認定者数!F59</f>
        <v>44.872340425531917</v>
      </c>
      <c r="R60" s="14">
        <f>G60/要介護認定者数!G59</f>
        <v>57.280254777070063</v>
      </c>
      <c r="S60" s="14">
        <f>H60/要介護認定者数!H59</f>
        <v>43.642857142857146</v>
      </c>
      <c r="T60" s="14">
        <f>I60/要介護認定者数!I59</f>
        <v>16.428571428571427</v>
      </c>
      <c r="U60" s="14">
        <f>J60/要介護認定者数!J59</f>
        <v>12.762820512820513</v>
      </c>
      <c r="V60" s="27">
        <f>K60/要介護認定者数!K59</f>
        <v>29.548615203299942</v>
      </c>
    </row>
    <row r="61" spans="2:22" ht="19.5" customHeight="1" x14ac:dyDescent="0.15">
      <c r="B61" s="125" t="s">
        <v>162</v>
      </c>
      <c r="C61" s="121" t="s">
        <v>9</v>
      </c>
      <c r="D61" s="85">
        <v>0</v>
      </c>
      <c r="E61" s="96">
        <v>0</v>
      </c>
      <c r="F61" s="96">
        <v>4917</v>
      </c>
      <c r="G61" s="96">
        <v>7017</v>
      </c>
      <c r="H61" s="96">
        <v>4577</v>
      </c>
      <c r="I61" s="96">
        <v>1030</v>
      </c>
      <c r="J61" s="96">
        <v>618</v>
      </c>
      <c r="K61" s="107">
        <f t="shared" si="17"/>
        <v>18159</v>
      </c>
      <c r="M61" s="83" t="s">
        <v>162</v>
      </c>
      <c r="N61" s="113" t="s">
        <v>9</v>
      </c>
      <c r="O61" s="19"/>
      <c r="P61" s="19"/>
      <c r="Q61" s="14">
        <f>F61/要介護認定者数!F60</f>
        <v>29.98170731707317</v>
      </c>
      <c r="R61" s="14">
        <f>G61/要介護認定者数!G60</f>
        <v>26.988461538461539</v>
      </c>
      <c r="S61" s="14">
        <f>H61/要介護認定者数!H60</f>
        <v>21.189814814814813</v>
      </c>
      <c r="T61" s="14">
        <f>I61/要介護認定者数!I60</f>
        <v>6.2804878048780486</v>
      </c>
      <c r="U61" s="14">
        <f>J61/要介護認定者数!J60</f>
        <v>4.3829787234042552</v>
      </c>
      <c r="V61" s="27">
        <f>K61/要介護認定者数!K60</f>
        <v>15.246851385390428</v>
      </c>
    </row>
    <row r="62" spans="2:22" ht="19.5" customHeight="1" x14ac:dyDescent="0.15">
      <c r="B62" s="125" t="s">
        <v>160</v>
      </c>
      <c r="C62" s="122" t="s">
        <v>167</v>
      </c>
      <c r="D62" s="145">
        <f>SUM(D63:D67)</f>
        <v>0</v>
      </c>
      <c r="E62" s="145">
        <f t="shared" ref="E62:K62" si="18">SUM(E63:E67)</f>
        <v>1</v>
      </c>
      <c r="F62" s="145">
        <f t="shared" si="18"/>
        <v>75060</v>
      </c>
      <c r="G62" s="145">
        <f t="shared" si="18"/>
        <v>71608</v>
      </c>
      <c r="H62" s="145">
        <f t="shared" si="18"/>
        <v>40398</v>
      </c>
      <c r="I62" s="145">
        <f t="shared" si="18"/>
        <v>27559</v>
      </c>
      <c r="J62" s="145">
        <f t="shared" si="18"/>
        <v>13733</v>
      </c>
      <c r="K62" s="156">
        <f t="shared" si="18"/>
        <v>228359</v>
      </c>
      <c r="M62" s="125" t="s">
        <v>160</v>
      </c>
      <c r="N62" s="114" t="s">
        <v>167</v>
      </c>
      <c r="O62" s="19"/>
      <c r="P62" s="19"/>
      <c r="Q62" s="14">
        <f>F62/要介護認定者数!F61</f>
        <v>45</v>
      </c>
      <c r="R62" s="14">
        <f>G62/要介護認定者数!G61</f>
        <v>43.690054911531419</v>
      </c>
      <c r="S62" s="14">
        <f>H62/要介護認定者数!H61</f>
        <v>35.2205754141238</v>
      </c>
      <c r="T62" s="14">
        <f>I62/要介護認定者数!I61</f>
        <v>27.367428003972194</v>
      </c>
      <c r="U62" s="14">
        <f>J62/要介護認定者数!J61</f>
        <v>15.839677047289504</v>
      </c>
      <c r="V62" s="27">
        <f>K62/要介護認定者数!K61</f>
        <v>28.378153349074189</v>
      </c>
    </row>
    <row r="63" spans="2:22" ht="19.5" customHeight="1" x14ac:dyDescent="0.15">
      <c r="B63" s="125" t="s">
        <v>162</v>
      </c>
      <c r="C63" s="121" t="s">
        <v>10</v>
      </c>
      <c r="D63" s="85">
        <v>0</v>
      </c>
      <c r="E63" s="96">
        <v>0</v>
      </c>
      <c r="F63" s="96">
        <v>32733</v>
      </c>
      <c r="G63" s="96">
        <v>24333</v>
      </c>
      <c r="H63" s="96">
        <v>13455</v>
      </c>
      <c r="I63" s="96">
        <v>9761</v>
      </c>
      <c r="J63" s="96">
        <v>5117</v>
      </c>
      <c r="K63" s="107">
        <f t="shared" si="17"/>
        <v>85399</v>
      </c>
      <c r="M63" s="83" t="s">
        <v>162</v>
      </c>
      <c r="N63" s="113" t="s">
        <v>10</v>
      </c>
      <c r="O63" s="19"/>
      <c r="P63" s="19"/>
      <c r="Q63" s="14">
        <f>F63/要介護認定者数!F62</f>
        <v>49.296686746987952</v>
      </c>
      <c r="R63" s="14">
        <f>G63/要介護認定者数!G62</f>
        <v>44.322404371584696</v>
      </c>
      <c r="S63" s="14">
        <f>H63/要介護認定者数!H62</f>
        <v>35.784574468085104</v>
      </c>
      <c r="T63" s="14">
        <f>I63/要介護認定者数!I62</f>
        <v>28.375</v>
      </c>
      <c r="U63" s="14">
        <f>J63/要介護認定者数!J62</f>
        <v>14.789017341040463</v>
      </c>
      <c r="V63" s="27">
        <f>K63/要介護認定者数!K62</f>
        <v>28.831532748143147</v>
      </c>
    </row>
    <row r="64" spans="2:22" ht="19.5" customHeight="1" x14ac:dyDescent="0.15">
      <c r="B64" s="125" t="s">
        <v>162</v>
      </c>
      <c r="C64" s="121" t="s">
        <v>11</v>
      </c>
      <c r="D64" s="85">
        <v>0</v>
      </c>
      <c r="E64" s="96">
        <v>1</v>
      </c>
      <c r="F64" s="96">
        <v>21150</v>
      </c>
      <c r="G64" s="96">
        <v>20300</v>
      </c>
      <c r="H64" s="96">
        <v>10190</v>
      </c>
      <c r="I64" s="96">
        <v>7195</v>
      </c>
      <c r="J64" s="96">
        <v>3492</v>
      </c>
      <c r="K64" s="107">
        <f t="shared" si="17"/>
        <v>62328</v>
      </c>
      <c r="M64" s="83" t="s">
        <v>162</v>
      </c>
      <c r="N64" s="113" t="s">
        <v>11</v>
      </c>
      <c r="O64" s="19"/>
      <c r="P64" s="19"/>
      <c r="Q64" s="14">
        <f>F64/要介護認定者数!F63</f>
        <v>46.2800875273523</v>
      </c>
      <c r="R64" s="14">
        <f>G64/要介護認定者数!G63</f>
        <v>45.413870246085011</v>
      </c>
      <c r="S64" s="14">
        <f>H64/要介護認定者数!H63</f>
        <v>31.257668711656443</v>
      </c>
      <c r="T64" s="14">
        <f>I64/要介護認定者数!I63</f>
        <v>27.253787878787879</v>
      </c>
      <c r="U64" s="14">
        <f>J64/要介護認定者数!J63</f>
        <v>14.253061224489796</v>
      </c>
      <c r="V64" s="27">
        <f>K64/要介護認定者数!K63</f>
        <v>27.433098591549296</v>
      </c>
    </row>
    <row r="65" spans="2:22" ht="19.5" customHeight="1" x14ac:dyDescent="0.15">
      <c r="B65" s="125" t="s">
        <v>162</v>
      </c>
      <c r="C65" s="121" t="s">
        <v>12</v>
      </c>
      <c r="D65" s="85">
        <v>0</v>
      </c>
      <c r="E65" s="96">
        <v>0</v>
      </c>
      <c r="F65" s="96">
        <v>8435</v>
      </c>
      <c r="G65" s="96">
        <v>8601</v>
      </c>
      <c r="H65" s="96">
        <v>4694</v>
      </c>
      <c r="I65" s="96">
        <v>3034</v>
      </c>
      <c r="J65" s="96">
        <v>1216</v>
      </c>
      <c r="K65" s="107">
        <f t="shared" si="17"/>
        <v>25980</v>
      </c>
      <c r="M65" s="83" t="s">
        <v>162</v>
      </c>
      <c r="N65" s="113" t="s">
        <v>12</v>
      </c>
      <c r="O65" s="19"/>
      <c r="P65" s="19"/>
      <c r="Q65" s="14">
        <f>F65/要介護認定者数!F64</f>
        <v>43.035714285714285</v>
      </c>
      <c r="R65" s="14">
        <f>G65/要介護認定者数!G64</f>
        <v>45.99465240641711</v>
      </c>
      <c r="S65" s="14">
        <f>H65/要介護認定者数!H64</f>
        <v>35.029850746268657</v>
      </c>
      <c r="T65" s="14">
        <f>I65/要介護認定者数!I64</f>
        <v>24.467741935483872</v>
      </c>
      <c r="U65" s="14">
        <f>J65/要介護認定者数!J64</f>
        <v>12.536082474226804</v>
      </c>
      <c r="V65" s="27">
        <f>K65/要介護認定者数!K64</f>
        <v>28.147345612134345</v>
      </c>
    </row>
    <row r="66" spans="2:22" ht="19.5" customHeight="1" x14ac:dyDescent="0.15">
      <c r="B66" s="125" t="s">
        <v>162</v>
      </c>
      <c r="C66" s="121" t="s">
        <v>13</v>
      </c>
      <c r="D66" s="85">
        <v>0</v>
      </c>
      <c r="E66" s="96">
        <v>0</v>
      </c>
      <c r="F66" s="96">
        <v>7154</v>
      </c>
      <c r="G66" s="96">
        <v>12050</v>
      </c>
      <c r="H66" s="96">
        <v>8042</v>
      </c>
      <c r="I66" s="96">
        <v>4819</v>
      </c>
      <c r="J66" s="96">
        <v>2824</v>
      </c>
      <c r="K66" s="107">
        <f t="shared" si="17"/>
        <v>34889</v>
      </c>
      <c r="M66" s="83" t="s">
        <v>162</v>
      </c>
      <c r="N66" s="113" t="s">
        <v>13</v>
      </c>
      <c r="O66" s="19"/>
      <c r="P66" s="19"/>
      <c r="Q66" s="14">
        <f>F66/要介護認定者数!F65</f>
        <v>49.337931034482757</v>
      </c>
      <c r="R66" s="14">
        <f>G66/要介護認定者数!G65</f>
        <v>51.939655172413794</v>
      </c>
      <c r="S66" s="14">
        <f>H66/要介護認定者数!H65</f>
        <v>50.578616352201259</v>
      </c>
      <c r="T66" s="14">
        <f>I66/要介護認定者数!I65</f>
        <v>38.862903225806448</v>
      </c>
      <c r="U66" s="14">
        <f>J66/要介護認定者数!J65</f>
        <v>30.365591397849464</v>
      </c>
      <c r="V66" s="27">
        <f>K66/要介護認定者数!K65</f>
        <v>39.736902050113898</v>
      </c>
    </row>
    <row r="67" spans="2:22" ht="19.5" customHeight="1" x14ac:dyDescent="0.15">
      <c r="B67" s="125" t="s">
        <v>162</v>
      </c>
      <c r="C67" s="121" t="s">
        <v>14</v>
      </c>
      <c r="D67" s="85">
        <v>0</v>
      </c>
      <c r="E67" s="96">
        <v>0</v>
      </c>
      <c r="F67" s="96">
        <v>5588</v>
      </c>
      <c r="G67" s="96">
        <v>6324</v>
      </c>
      <c r="H67" s="96">
        <v>4017</v>
      </c>
      <c r="I67" s="96">
        <v>2750</v>
      </c>
      <c r="J67" s="96">
        <v>1084</v>
      </c>
      <c r="K67" s="107">
        <f t="shared" si="17"/>
        <v>19763</v>
      </c>
      <c r="M67" s="83" t="s">
        <v>162</v>
      </c>
      <c r="N67" s="113" t="s">
        <v>14</v>
      </c>
      <c r="O67" s="19"/>
      <c r="P67" s="19"/>
      <c r="Q67" s="14">
        <f>F67/要介護認定者数!F66</f>
        <v>27.126213592233011</v>
      </c>
      <c r="R67" s="14">
        <f>G67/要介護認定者数!G66</f>
        <v>28.232142857142858</v>
      </c>
      <c r="S67" s="14">
        <f>H67/要介護認定者数!H66</f>
        <v>26.42763157894737</v>
      </c>
      <c r="T67" s="14">
        <f>I67/要介護認定者数!I66</f>
        <v>18.211920529801326</v>
      </c>
      <c r="U67" s="14">
        <f>J67/要介護認定者数!J66</f>
        <v>12.604651162790697</v>
      </c>
      <c r="V67" s="27">
        <f>K67/要介護認定者数!K66</f>
        <v>19.528656126482215</v>
      </c>
    </row>
    <row r="68" spans="2:22" ht="19.5" customHeight="1" x14ac:dyDescent="0.15">
      <c r="B68" s="125" t="s">
        <v>160</v>
      </c>
      <c r="C68" s="122" t="s">
        <v>168</v>
      </c>
      <c r="D68" s="145">
        <f>SUM(D69:D72)</f>
        <v>0</v>
      </c>
      <c r="E68" s="145">
        <f t="shared" ref="E68:K68" si="19">SUM(E69:E72)</f>
        <v>0</v>
      </c>
      <c r="F68" s="145">
        <f t="shared" si="19"/>
        <v>55135</v>
      </c>
      <c r="G68" s="145">
        <f t="shared" si="19"/>
        <v>64151</v>
      </c>
      <c r="H68" s="145">
        <f t="shared" si="19"/>
        <v>35026</v>
      </c>
      <c r="I68" s="145">
        <f t="shared" si="19"/>
        <v>18153</v>
      </c>
      <c r="J68" s="145">
        <f t="shared" si="19"/>
        <v>7374</v>
      </c>
      <c r="K68" s="156">
        <f t="shared" si="19"/>
        <v>179839</v>
      </c>
      <c r="M68" s="125" t="s">
        <v>160</v>
      </c>
      <c r="N68" s="114" t="s">
        <v>168</v>
      </c>
      <c r="O68" s="19"/>
      <c r="P68" s="19"/>
      <c r="Q68" s="14">
        <f>F68/要介護認定者数!F67</f>
        <v>37.893470790378004</v>
      </c>
      <c r="R68" s="14">
        <f>G68/要介護認定者数!G67</f>
        <v>42.824432576769027</v>
      </c>
      <c r="S68" s="14">
        <f>H68/要介護認定者数!H67</f>
        <v>31.49820143884892</v>
      </c>
      <c r="T68" s="14">
        <f>I68/要介護認定者数!I67</f>
        <v>18.929092805005215</v>
      </c>
      <c r="U68" s="14">
        <f>J68/要介護認定者数!J67</f>
        <v>10.749271137026239</v>
      </c>
      <c r="V68" s="27">
        <f>K68/要介護認定者数!K67</f>
        <v>23.364817461348576</v>
      </c>
    </row>
    <row r="69" spans="2:22" ht="19.5" customHeight="1" x14ac:dyDescent="0.15">
      <c r="B69" s="125" t="s">
        <v>162</v>
      </c>
      <c r="C69" s="121" t="s">
        <v>15</v>
      </c>
      <c r="D69" s="85">
        <v>0</v>
      </c>
      <c r="E69" s="96">
        <v>0</v>
      </c>
      <c r="F69" s="96">
        <v>22891</v>
      </c>
      <c r="G69" s="96">
        <v>17194</v>
      </c>
      <c r="H69" s="96">
        <v>11206</v>
      </c>
      <c r="I69" s="96">
        <v>6351</v>
      </c>
      <c r="J69" s="96">
        <v>3071</v>
      </c>
      <c r="K69" s="107">
        <f t="shared" si="17"/>
        <v>60713</v>
      </c>
      <c r="M69" s="83" t="s">
        <v>162</v>
      </c>
      <c r="N69" s="113" t="s">
        <v>15</v>
      </c>
      <c r="O69" s="19"/>
      <c r="P69" s="19"/>
      <c r="Q69" s="14">
        <f>F69/要介護認定者数!F68</f>
        <v>38.343383584589617</v>
      </c>
      <c r="R69" s="14">
        <f>G69/要介護認定者数!G68</f>
        <v>33.257253384912957</v>
      </c>
      <c r="S69" s="14">
        <f>H69/要介護認定者数!H68</f>
        <v>30.617486338797814</v>
      </c>
      <c r="T69" s="14">
        <f>I69/要介護認定者数!I68</f>
        <v>17.940677966101696</v>
      </c>
      <c r="U69" s="14">
        <f>J69/要介護認定者数!J68</f>
        <v>12.742738589211617</v>
      </c>
      <c r="V69" s="27">
        <f>K69/要介護認定者数!K68</f>
        <v>20.373489932885906</v>
      </c>
    </row>
    <row r="70" spans="2:22" ht="19.5" customHeight="1" x14ac:dyDescent="0.15">
      <c r="B70" s="125" t="s">
        <v>162</v>
      </c>
      <c r="C70" s="121" t="s">
        <v>16</v>
      </c>
      <c r="D70" s="85">
        <v>0</v>
      </c>
      <c r="E70" s="96">
        <v>0</v>
      </c>
      <c r="F70" s="96">
        <v>11754</v>
      </c>
      <c r="G70" s="96">
        <v>17877</v>
      </c>
      <c r="H70" s="96">
        <v>9168</v>
      </c>
      <c r="I70" s="96">
        <v>5019</v>
      </c>
      <c r="J70" s="96">
        <v>1664</v>
      </c>
      <c r="K70" s="107">
        <f t="shared" si="17"/>
        <v>45482</v>
      </c>
      <c r="M70" s="83" t="s">
        <v>162</v>
      </c>
      <c r="N70" s="113" t="s">
        <v>16</v>
      </c>
      <c r="O70" s="19"/>
      <c r="P70" s="19"/>
      <c r="Q70" s="14">
        <f>F70/要介護認定者数!F69</f>
        <v>33.487179487179489</v>
      </c>
      <c r="R70" s="14">
        <f>G70/要介護認定者数!G69</f>
        <v>44.804511278195491</v>
      </c>
      <c r="S70" s="14">
        <f>H70/要介護認定者数!H69</f>
        <v>29.574193548387097</v>
      </c>
      <c r="T70" s="14">
        <f>I70/要介護認定者数!I69</f>
        <v>20.654320987654319</v>
      </c>
      <c r="U70" s="14">
        <f>J70/要介護認定者数!J69</f>
        <v>10.271604938271604</v>
      </c>
      <c r="V70" s="27">
        <f>K70/要介護認定者数!K69</f>
        <v>23.602490918526208</v>
      </c>
    </row>
    <row r="71" spans="2:22" ht="19.5" customHeight="1" x14ac:dyDescent="0.15">
      <c r="B71" s="125" t="s">
        <v>162</v>
      </c>
      <c r="C71" s="121" t="s">
        <v>17</v>
      </c>
      <c r="D71" s="85">
        <v>0</v>
      </c>
      <c r="E71" s="96">
        <v>0</v>
      </c>
      <c r="F71" s="96">
        <v>17057</v>
      </c>
      <c r="G71" s="96">
        <v>23302</v>
      </c>
      <c r="H71" s="96">
        <v>12145</v>
      </c>
      <c r="I71" s="96">
        <v>5256</v>
      </c>
      <c r="J71" s="96">
        <v>2328</v>
      </c>
      <c r="K71" s="107">
        <f t="shared" si="17"/>
        <v>60088</v>
      </c>
      <c r="M71" s="83" t="s">
        <v>162</v>
      </c>
      <c r="N71" s="113" t="s">
        <v>17</v>
      </c>
      <c r="O71" s="19"/>
      <c r="P71" s="19"/>
      <c r="Q71" s="14">
        <f>F71/要介護認定者数!F70</f>
        <v>49.874269005847957</v>
      </c>
      <c r="R71" s="14">
        <f>G71/要介護認定者数!G70</f>
        <v>59.595907928388748</v>
      </c>
      <c r="S71" s="14">
        <f>H71/要介護認定者数!H70</f>
        <v>41.735395189003434</v>
      </c>
      <c r="T71" s="14">
        <f>I71/要介護認定者数!I70</f>
        <v>22.753246753246753</v>
      </c>
      <c r="U71" s="14">
        <f>J71/要介護認定者数!J70</f>
        <v>13.940119760479043</v>
      </c>
      <c r="V71" s="27">
        <f>K71/要介護認定者数!K70</f>
        <v>31.525708289611753</v>
      </c>
    </row>
    <row r="72" spans="2:22" ht="19.5" customHeight="1" x14ac:dyDescent="0.15">
      <c r="B72" s="125" t="s">
        <v>162</v>
      </c>
      <c r="C72" s="121" t="s">
        <v>18</v>
      </c>
      <c r="D72" s="85">
        <v>0</v>
      </c>
      <c r="E72" s="96">
        <v>0</v>
      </c>
      <c r="F72" s="96">
        <v>3433</v>
      </c>
      <c r="G72" s="96">
        <v>5778</v>
      </c>
      <c r="H72" s="96">
        <v>2507</v>
      </c>
      <c r="I72" s="96">
        <v>1527</v>
      </c>
      <c r="J72" s="96">
        <v>311</v>
      </c>
      <c r="K72" s="107">
        <f t="shared" si="17"/>
        <v>13556</v>
      </c>
      <c r="M72" s="83" t="s">
        <v>162</v>
      </c>
      <c r="N72" s="113" t="s">
        <v>18</v>
      </c>
      <c r="O72" s="19"/>
      <c r="P72" s="19"/>
      <c r="Q72" s="14">
        <f>F72/要介護認定者数!F71</f>
        <v>20.806060606060605</v>
      </c>
      <c r="R72" s="14">
        <f>G72/要介護認定者数!G71</f>
        <v>30.251308900523561</v>
      </c>
      <c r="S72" s="14">
        <f>H72/要介護認定者数!H71</f>
        <v>17.289655172413791</v>
      </c>
      <c r="T72" s="14">
        <f>I72/要介護認定者数!I71</f>
        <v>11.65648854961832</v>
      </c>
      <c r="U72" s="14">
        <f>J72/要介護認定者数!J71</f>
        <v>2.6810344827586206</v>
      </c>
      <c r="V72" s="27">
        <f>K72/要介護認定者数!K71</f>
        <v>15.334841628959277</v>
      </c>
    </row>
    <row r="73" spans="2:22" ht="19.5" customHeight="1" x14ac:dyDescent="0.15">
      <c r="B73" s="125" t="s">
        <v>160</v>
      </c>
      <c r="C73" s="122" t="s">
        <v>169</v>
      </c>
      <c r="D73" s="145">
        <f>SUM(D74:D77)</f>
        <v>0</v>
      </c>
      <c r="E73" s="145">
        <f t="shared" ref="E73:K73" si="20">SUM(E74:E77)</f>
        <v>0</v>
      </c>
      <c r="F73" s="145">
        <f t="shared" si="20"/>
        <v>27050</v>
      </c>
      <c r="G73" s="145">
        <f t="shared" si="20"/>
        <v>27768</v>
      </c>
      <c r="H73" s="145">
        <f t="shared" si="20"/>
        <v>22862</v>
      </c>
      <c r="I73" s="145">
        <f t="shared" si="20"/>
        <v>11093</v>
      </c>
      <c r="J73" s="145">
        <f t="shared" si="20"/>
        <v>5704</v>
      </c>
      <c r="K73" s="156">
        <f t="shared" si="20"/>
        <v>94477</v>
      </c>
      <c r="M73" s="125" t="s">
        <v>160</v>
      </c>
      <c r="N73" s="114" t="s">
        <v>169</v>
      </c>
      <c r="O73" s="19"/>
      <c r="P73" s="19"/>
      <c r="Q73" s="14">
        <f>F73/要介護認定者数!F72</f>
        <v>41.047040971168435</v>
      </c>
      <c r="R73" s="14">
        <f>G73/要介護認定者数!G72</f>
        <v>39.896551724137929</v>
      </c>
      <c r="S73" s="14">
        <f>H73/要介護認定者数!H72</f>
        <v>42.652985074626862</v>
      </c>
      <c r="T73" s="14">
        <f>I73/要介護認定者数!I72</f>
        <v>25.097285067873305</v>
      </c>
      <c r="U73" s="14">
        <f>J73/要介護認定者数!J72</f>
        <v>16.581395348837209</v>
      </c>
      <c r="V73" s="27">
        <f>K73/要介護認定者数!K72</f>
        <v>28.252691387559807</v>
      </c>
    </row>
    <row r="74" spans="2:22" ht="19.5" customHeight="1" x14ac:dyDescent="0.15">
      <c r="B74" s="125" t="s">
        <v>162</v>
      </c>
      <c r="C74" s="121" t="s">
        <v>19</v>
      </c>
      <c r="D74" s="85">
        <v>0</v>
      </c>
      <c r="E74" s="96">
        <v>0</v>
      </c>
      <c r="F74" s="96">
        <v>9889</v>
      </c>
      <c r="G74" s="96">
        <v>10290</v>
      </c>
      <c r="H74" s="96">
        <v>10917</v>
      </c>
      <c r="I74" s="96">
        <v>4815</v>
      </c>
      <c r="J74" s="96">
        <v>2175</v>
      </c>
      <c r="K74" s="107">
        <f t="shared" si="17"/>
        <v>38086</v>
      </c>
      <c r="M74" s="83" t="s">
        <v>162</v>
      </c>
      <c r="N74" s="113" t="s">
        <v>19</v>
      </c>
      <c r="O74" s="19"/>
      <c r="P74" s="19"/>
      <c r="Q74" s="14">
        <f>F74/要介護認定者数!F73</f>
        <v>48.475490196078432</v>
      </c>
      <c r="R74" s="14">
        <f>G74/要介護認定者数!G73</f>
        <v>45.733333333333334</v>
      </c>
      <c r="S74" s="14">
        <f>H74/要介護認定者数!H73</f>
        <v>53.778325123152712</v>
      </c>
      <c r="T74" s="14">
        <f>I74/要介護認定者数!I73</f>
        <v>28.660714285714285</v>
      </c>
      <c r="U74" s="14">
        <f>J74/要介護認定者数!J73</f>
        <v>19.594594594594593</v>
      </c>
      <c r="V74" s="27">
        <f>K74/要介護認定者数!K73</f>
        <v>33.64487632508834</v>
      </c>
    </row>
    <row r="75" spans="2:22" ht="19.5" customHeight="1" x14ac:dyDescent="0.15">
      <c r="B75" s="125" t="s">
        <v>162</v>
      </c>
      <c r="C75" s="121" t="s">
        <v>20</v>
      </c>
      <c r="D75" s="85">
        <v>0</v>
      </c>
      <c r="E75" s="96">
        <v>0</v>
      </c>
      <c r="F75" s="96">
        <v>2928</v>
      </c>
      <c r="G75" s="96">
        <v>3362</v>
      </c>
      <c r="H75" s="96">
        <v>1826</v>
      </c>
      <c r="I75" s="96">
        <v>1341</v>
      </c>
      <c r="J75" s="96">
        <v>463</v>
      </c>
      <c r="K75" s="107">
        <f t="shared" si="17"/>
        <v>9920</v>
      </c>
      <c r="M75" s="83" t="s">
        <v>162</v>
      </c>
      <c r="N75" s="113" t="s">
        <v>20</v>
      </c>
      <c r="O75" s="19"/>
      <c r="P75" s="19"/>
      <c r="Q75" s="14">
        <f>F75/要介護認定者数!F74</f>
        <v>27.622641509433961</v>
      </c>
      <c r="R75" s="14">
        <f>G75/要介護認定者数!G74</f>
        <v>27.112903225806452</v>
      </c>
      <c r="S75" s="14">
        <f>H75/要介護認定者数!H74</f>
        <v>20.288888888888888</v>
      </c>
      <c r="T75" s="14">
        <f>I75/要介護認定者数!I74</f>
        <v>16.555555555555557</v>
      </c>
      <c r="U75" s="14">
        <f>J75/要介護認定者数!J74</f>
        <v>9.4489795918367339</v>
      </c>
      <c r="V75" s="27">
        <f>K75/要介護認定者数!K74</f>
        <v>18.201834862385322</v>
      </c>
    </row>
    <row r="76" spans="2:22" ht="19.5" customHeight="1" x14ac:dyDescent="0.15">
      <c r="B76" s="125" t="s">
        <v>162</v>
      </c>
      <c r="C76" s="121" t="s">
        <v>114</v>
      </c>
      <c r="D76" s="85">
        <v>0</v>
      </c>
      <c r="E76" s="96">
        <v>0</v>
      </c>
      <c r="F76" s="96">
        <v>12180</v>
      </c>
      <c r="G76" s="96">
        <v>11667</v>
      </c>
      <c r="H76" s="96">
        <v>6322</v>
      </c>
      <c r="I76" s="96">
        <v>3437</v>
      </c>
      <c r="J76" s="96">
        <v>1996</v>
      </c>
      <c r="K76" s="107">
        <f t="shared" si="17"/>
        <v>35602</v>
      </c>
      <c r="M76" s="83" t="s">
        <v>162</v>
      </c>
      <c r="N76" s="113" t="s">
        <v>114</v>
      </c>
      <c r="O76" s="19"/>
      <c r="P76" s="19"/>
      <c r="Q76" s="14">
        <f>F76/要介護認定者数!F75</f>
        <v>42.145328719723182</v>
      </c>
      <c r="R76" s="14">
        <f>G76/要介護認定者数!G75</f>
        <v>39.81911262798635</v>
      </c>
      <c r="S76" s="14">
        <f>H76/要介護認定者数!H75</f>
        <v>33.80748663101604</v>
      </c>
      <c r="T76" s="14">
        <f>I76/要介護認定者数!I75</f>
        <v>21.891719745222929</v>
      </c>
      <c r="U76" s="14">
        <f>J76/要介護認定者数!J75</f>
        <v>13.578231292517007</v>
      </c>
      <c r="V76" s="27">
        <f>K76/要介護認定者数!K75</f>
        <v>26.274538745387453</v>
      </c>
    </row>
    <row r="77" spans="2:22" ht="19.5" customHeight="1" x14ac:dyDescent="0.15">
      <c r="B77" s="125" t="s">
        <v>162</v>
      </c>
      <c r="C77" s="121" t="s">
        <v>22</v>
      </c>
      <c r="D77" s="85">
        <v>0</v>
      </c>
      <c r="E77" s="96">
        <v>0</v>
      </c>
      <c r="F77" s="96">
        <v>2053</v>
      </c>
      <c r="G77" s="96">
        <v>2449</v>
      </c>
      <c r="H77" s="96">
        <v>3797</v>
      </c>
      <c r="I77" s="96">
        <v>1500</v>
      </c>
      <c r="J77" s="96">
        <v>1070</v>
      </c>
      <c r="K77" s="107">
        <f t="shared" si="17"/>
        <v>10869</v>
      </c>
      <c r="M77" s="83" t="s">
        <v>162</v>
      </c>
      <c r="N77" s="113" t="s">
        <v>22</v>
      </c>
      <c r="O77" s="19"/>
      <c r="P77" s="19"/>
      <c r="Q77" s="14">
        <f>F77/要介護認定者数!F76</f>
        <v>34.216666666666669</v>
      </c>
      <c r="R77" s="14">
        <f>G77/要介護認定者数!G76</f>
        <v>45.351851851851855</v>
      </c>
      <c r="S77" s="14">
        <f>H77/要介護認定者数!H76</f>
        <v>67.803571428571431</v>
      </c>
      <c r="T77" s="14">
        <f>I77/要介護認定者数!I76</f>
        <v>41.666666666666664</v>
      </c>
      <c r="U77" s="14">
        <f>J77/要介護認定者数!J76</f>
        <v>28.918918918918919</v>
      </c>
      <c r="V77" s="27">
        <f>K77/要介護認定者数!K76</f>
        <v>34.83653846153846</v>
      </c>
    </row>
    <row r="78" spans="2:22" ht="19.5" customHeight="1" x14ac:dyDescent="0.15">
      <c r="B78" s="125" t="s">
        <v>160</v>
      </c>
      <c r="C78" s="122" t="s">
        <v>170</v>
      </c>
      <c r="D78" s="145">
        <f>SUM(D79:D83)</f>
        <v>0</v>
      </c>
      <c r="E78" s="145">
        <f t="shared" ref="E78:K78" si="21">SUM(E79:E83)</f>
        <v>0</v>
      </c>
      <c r="F78" s="145">
        <f t="shared" si="21"/>
        <v>129827</v>
      </c>
      <c r="G78" s="145">
        <f t="shared" si="21"/>
        <v>119000</v>
      </c>
      <c r="H78" s="145">
        <f t="shared" si="21"/>
        <v>86829</v>
      </c>
      <c r="I78" s="145">
        <f t="shared" si="21"/>
        <v>72793</v>
      </c>
      <c r="J78" s="145">
        <f t="shared" si="21"/>
        <v>42527</v>
      </c>
      <c r="K78" s="156">
        <f t="shared" si="21"/>
        <v>450976</v>
      </c>
      <c r="M78" s="125" t="s">
        <v>160</v>
      </c>
      <c r="N78" s="114" t="s">
        <v>170</v>
      </c>
      <c r="O78" s="19"/>
      <c r="P78" s="19"/>
      <c r="Q78" s="14">
        <f>F78/要介護認定者数!F77</f>
        <v>46.633261494252871</v>
      </c>
      <c r="R78" s="14">
        <f>G78/要介護認定者数!G77</f>
        <v>59.145129224652088</v>
      </c>
      <c r="S78" s="14">
        <f>H78/要介護認定者数!H77</f>
        <v>53.041539401343918</v>
      </c>
      <c r="T78" s="14">
        <f>I78/要介護認定者数!I77</f>
        <v>42.052570768342001</v>
      </c>
      <c r="U78" s="14">
        <f>J78/要介護認定者数!J77</f>
        <v>34.24074074074074</v>
      </c>
      <c r="V78" s="27">
        <f>K78/要介護認定者数!K77</f>
        <v>37.967334568109109</v>
      </c>
    </row>
    <row r="79" spans="2:22" ht="19.5" customHeight="1" x14ac:dyDescent="0.15">
      <c r="B79" s="125" t="s">
        <v>162</v>
      </c>
      <c r="C79" s="121" t="s">
        <v>23</v>
      </c>
      <c r="D79" s="85">
        <v>0</v>
      </c>
      <c r="E79" s="96">
        <v>0</v>
      </c>
      <c r="F79" s="96">
        <v>95298</v>
      </c>
      <c r="G79" s="96">
        <v>76133</v>
      </c>
      <c r="H79" s="96">
        <v>52648</v>
      </c>
      <c r="I79" s="96">
        <v>48826</v>
      </c>
      <c r="J79" s="96">
        <v>31283</v>
      </c>
      <c r="K79" s="107">
        <f t="shared" si="17"/>
        <v>304188</v>
      </c>
      <c r="M79" s="83" t="s">
        <v>162</v>
      </c>
      <c r="N79" s="113" t="s">
        <v>23</v>
      </c>
      <c r="O79" s="19"/>
      <c r="P79" s="19"/>
      <c r="Q79" s="14">
        <f>F79/要介護認定者数!F78</f>
        <v>49.072090628218334</v>
      </c>
      <c r="R79" s="14">
        <f>G79/要介護認定者数!G78</f>
        <v>66.317944250871079</v>
      </c>
      <c r="S79" s="14">
        <f>H79/要介護認定者数!H78</f>
        <v>56.428724544480168</v>
      </c>
      <c r="T79" s="14">
        <f>I79/要介護認定者数!I78</f>
        <v>46.500952380952384</v>
      </c>
      <c r="U79" s="14">
        <f>J79/要介護認定者数!J78</f>
        <v>41.990604026845638</v>
      </c>
      <c r="V79" s="27">
        <f>K79/要介護認定者数!K78</f>
        <v>40.743102062684166</v>
      </c>
    </row>
    <row r="80" spans="2:22" ht="19.5" customHeight="1" x14ac:dyDescent="0.15">
      <c r="B80" s="125" t="s">
        <v>162</v>
      </c>
      <c r="C80" s="121" t="s">
        <v>24</v>
      </c>
      <c r="D80" s="85">
        <v>0</v>
      </c>
      <c r="E80" s="96">
        <v>0</v>
      </c>
      <c r="F80" s="96">
        <v>2620</v>
      </c>
      <c r="G80" s="96">
        <v>5984</v>
      </c>
      <c r="H80" s="96">
        <v>4612</v>
      </c>
      <c r="I80" s="96">
        <v>2352</v>
      </c>
      <c r="J80" s="96">
        <v>290</v>
      </c>
      <c r="K80" s="107">
        <f t="shared" si="17"/>
        <v>15858</v>
      </c>
      <c r="M80" s="83" t="s">
        <v>162</v>
      </c>
      <c r="N80" s="113" t="s">
        <v>24</v>
      </c>
      <c r="O80" s="19"/>
      <c r="P80" s="19"/>
      <c r="Q80" s="14">
        <f>F80/要介護認定者数!F79</f>
        <v>29.111111111111111</v>
      </c>
      <c r="R80" s="14">
        <f>G80/要介護認定者数!G79</f>
        <v>61.690721649484537</v>
      </c>
      <c r="S80" s="14">
        <f>H80/要介護認定者数!H79</f>
        <v>59.896103896103895</v>
      </c>
      <c r="T80" s="14">
        <f>I80/要介護認定者数!I79</f>
        <v>38.557377049180324</v>
      </c>
      <c r="U80" s="14">
        <f>J80/要介護認定者数!J79</f>
        <v>5.5769230769230766</v>
      </c>
      <c r="V80" s="27">
        <f>K80/要介護認定者数!K79</f>
        <v>37.225352112676056</v>
      </c>
    </row>
    <row r="81" spans="2:24" ht="19.5" customHeight="1" x14ac:dyDescent="0.15">
      <c r="B81" s="125" t="s">
        <v>162</v>
      </c>
      <c r="C81" s="121" t="s">
        <v>25</v>
      </c>
      <c r="D81" s="85">
        <v>0</v>
      </c>
      <c r="E81" s="96">
        <v>0</v>
      </c>
      <c r="F81" s="96">
        <v>9784</v>
      </c>
      <c r="G81" s="96">
        <v>22282</v>
      </c>
      <c r="H81" s="96">
        <v>17671</v>
      </c>
      <c r="I81" s="96">
        <v>9299</v>
      </c>
      <c r="J81" s="96">
        <v>5534</v>
      </c>
      <c r="K81" s="107">
        <f t="shared" si="17"/>
        <v>64570</v>
      </c>
      <c r="M81" s="83" t="s">
        <v>162</v>
      </c>
      <c r="N81" s="113" t="s">
        <v>25</v>
      </c>
      <c r="O81" s="19"/>
      <c r="P81" s="19"/>
      <c r="Q81" s="14">
        <f>F81/要介護認定者数!F80</f>
        <v>35.321299638989167</v>
      </c>
      <c r="R81" s="14">
        <f>G81/要介護認定者数!G80</f>
        <v>52.428235294117648</v>
      </c>
      <c r="S81" s="14">
        <f>H81/要介護認定者数!H80</f>
        <v>53.875</v>
      </c>
      <c r="T81" s="14">
        <f>I81/要介護認定者数!I80</f>
        <v>37.195999999999998</v>
      </c>
      <c r="U81" s="14">
        <f>J81/要介護認定者数!J80</f>
        <v>28.822916666666668</v>
      </c>
      <c r="V81" s="27">
        <f>K81/要介護認定者数!K80</f>
        <v>39.956683168316829</v>
      </c>
    </row>
    <row r="82" spans="2:24" ht="19.5" customHeight="1" x14ac:dyDescent="0.15">
      <c r="B82" s="125" t="s">
        <v>162</v>
      </c>
      <c r="C82" s="121" t="s">
        <v>26</v>
      </c>
      <c r="D82" s="85">
        <v>0</v>
      </c>
      <c r="E82" s="96">
        <v>0</v>
      </c>
      <c r="F82" s="96">
        <v>5109</v>
      </c>
      <c r="G82" s="96">
        <v>5104</v>
      </c>
      <c r="H82" s="96">
        <v>3832</v>
      </c>
      <c r="I82" s="96">
        <v>2808</v>
      </c>
      <c r="J82" s="96">
        <v>1847</v>
      </c>
      <c r="K82" s="107">
        <f t="shared" si="17"/>
        <v>18700</v>
      </c>
      <c r="M82" s="83" t="s">
        <v>162</v>
      </c>
      <c r="N82" s="113" t="s">
        <v>26</v>
      </c>
      <c r="O82" s="19"/>
      <c r="P82" s="19"/>
      <c r="Q82" s="14">
        <f>F82/要介護認定者数!F81</f>
        <v>27.766304347826086</v>
      </c>
      <c r="R82" s="14">
        <f>G82/要介護認定者数!G81</f>
        <v>29.165714285714287</v>
      </c>
      <c r="S82" s="14">
        <f>H82/要介護認定者数!H81</f>
        <v>26.611111111111111</v>
      </c>
      <c r="T82" s="14">
        <f>I82/要介護認定者数!I81</f>
        <v>19.365517241379312</v>
      </c>
      <c r="U82" s="14">
        <f>J82/要介護認定者数!J81</f>
        <v>16.944954128440369</v>
      </c>
      <c r="V82" s="27">
        <f>K82/要介護認定者数!K81</f>
        <v>19.663512092534173</v>
      </c>
    </row>
    <row r="83" spans="2:24" ht="19.5" customHeight="1" x14ac:dyDescent="0.15">
      <c r="B83" s="125" t="s">
        <v>162</v>
      </c>
      <c r="C83" s="121" t="s">
        <v>27</v>
      </c>
      <c r="D83" s="85">
        <v>0</v>
      </c>
      <c r="E83" s="96">
        <v>0</v>
      </c>
      <c r="F83" s="96">
        <v>17016</v>
      </c>
      <c r="G83" s="96">
        <v>9497</v>
      </c>
      <c r="H83" s="96">
        <v>8066</v>
      </c>
      <c r="I83" s="96">
        <v>9508</v>
      </c>
      <c r="J83" s="96">
        <v>3573</v>
      </c>
      <c r="K83" s="107">
        <f t="shared" si="17"/>
        <v>47660</v>
      </c>
      <c r="M83" s="83" t="s">
        <v>162</v>
      </c>
      <c r="N83" s="113" t="s">
        <v>27</v>
      </c>
      <c r="O83" s="19"/>
      <c r="P83" s="19"/>
      <c r="Q83" s="14">
        <f>F83/要介護認定者数!F82</f>
        <v>58.47422680412371</v>
      </c>
      <c r="R83" s="14">
        <f>G83/要介護認定者数!G82</f>
        <v>56.868263473053894</v>
      </c>
      <c r="S83" s="14">
        <f>H83/要介護認定者数!H82</f>
        <v>52.038709677419355</v>
      </c>
      <c r="T83" s="14">
        <f>I83/要介護認定者数!I82</f>
        <v>42.257777777777775</v>
      </c>
      <c r="U83" s="14">
        <f>J83/要介護認定者数!J82</f>
        <v>24.8125</v>
      </c>
      <c r="V83" s="27">
        <f>K83/要介護認定者数!K82</f>
        <v>33.587033121916846</v>
      </c>
    </row>
    <row r="84" spans="2:24" ht="19.5" customHeight="1" x14ac:dyDescent="0.15">
      <c r="B84" s="125" t="s">
        <v>160</v>
      </c>
      <c r="C84" s="122" t="s">
        <v>171</v>
      </c>
      <c r="D84" s="145">
        <f>SUM(D85)</f>
        <v>0</v>
      </c>
      <c r="E84" s="145">
        <f t="shared" ref="E84:K84" si="22">SUM(E85)</f>
        <v>0</v>
      </c>
      <c r="F84" s="145">
        <f t="shared" si="22"/>
        <v>48398</v>
      </c>
      <c r="G84" s="145">
        <f t="shared" si="22"/>
        <v>58676</v>
      </c>
      <c r="H84" s="145">
        <f t="shared" si="22"/>
        <v>38737</v>
      </c>
      <c r="I84" s="145">
        <f t="shared" si="22"/>
        <v>45501</v>
      </c>
      <c r="J84" s="145">
        <f t="shared" si="22"/>
        <v>28841</v>
      </c>
      <c r="K84" s="156">
        <f t="shared" si="22"/>
        <v>220153</v>
      </c>
      <c r="M84" s="125" t="s">
        <v>160</v>
      </c>
      <c r="N84" s="114" t="s">
        <v>171</v>
      </c>
      <c r="O84" s="19"/>
      <c r="P84" s="19"/>
      <c r="Q84" s="14">
        <f>F84/要介護認定者数!F83</f>
        <v>39.833744855967076</v>
      </c>
      <c r="R84" s="14">
        <f>G84/要介護認定者数!G83</f>
        <v>58.384079601990052</v>
      </c>
      <c r="S84" s="14">
        <f>H84/要介護認定者数!H83</f>
        <v>53.064383561643837</v>
      </c>
      <c r="T84" s="14">
        <f>I84/要介護認定者数!I83</f>
        <v>55.019347037484884</v>
      </c>
      <c r="U84" s="14">
        <f>J84/要介護認定者数!J83</f>
        <v>48.229096989966557</v>
      </c>
      <c r="V84" s="27">
        <f>K84/要介護認定者数!K83</f>
        <v>38.542191876750699</v>
      </c>
    </row>
    <row r="85" spans="2:24" ht="19.5" customHeight="1" x14ac:dyDescent="0.15">
      <c r="B85" s="125" t="s">
        <v>162</v>
      </c>
      <c r="C85" s="121" t="s">
        <v>28</v>
      </c>
      <c r="D85" s="85">
        <v>0</v>
      </c>
      <c r="E85" s="96">
        <v>0</v>
      </c>
      <c r="F85" s="96">
        <v>48398</v>
      </c>
      <c r="G85" s="96">
        <v>58676</v>
      </c>
      <c r="H85" s="96">
        <v>38737</v>
      </c>
      <c r="I85" s="96">
        <v>45501</v>
      </c>
      <c r="J85" s="96">
        <v>28841</v>
      </c>
      <c r="K85" s="107">
        <f t="shared" si="17"/>
        <v>220153</v>
      </c>
      <c r="M85" s="83" t="s">
        <v>162</v>
      </c>
      <c r="N85" s="113" t="s">
        <v>28</v>
      </c>
      <c r="O85" s="19"/>
      <c r="P85" s="19"/>
      <c r="Q85" s="14">
        <f>F85/要介護認定者数!F84</f>
        <v>39.833744855967076</v>
      </c>
      <c r="R85" s="14">
        <f>G85/要介護認定者数!G84</f>
        <v>58.384079601990052</v>
      </c>
      <c r="S85" s="14">
        <f>H85/要介護認定者数!H84</f>
        <v>53.064383561643837</v>
      </c>
      <c r="T85" s="14">
        <f>I85/要介護認定者数!I84</f>
        <v>55.019347037484884</v>
      </c>
      <c r="U85" s="14">
        <f>J85/要介護認定者数!J84</f>
        <v>48.229096989966557</v>
      </c>
      <c r="V85" s="27">
        <f>K85/要介護認定者数!K84</f>
        <v>38.542191876750699</v>
      </c>
    </row>
    <row r="86" spans="2:24" ht="19.5" customHeight="1" x14ac:dyDescent="0.15">
      <c r="B86" s="125" t="s">
        <v>160</v>
      </c>
      <c r="C86" s="122" t="s">
        <v>172</v>
      </c>
      <c r="D86" s="145">
        <f>SUM(D87:D89)</f>
        <v>0</v>
      </c>
      <c r="E86" s="145">
        <f t="shared" ref="E86:K86" si="23">SUM(E87:E89)</f>
        <v>0</v>
      </c>
      <c r="F86" s="145">
        <f t="shared" si="23"/>
        <v>70181</v>
      </c>
      <c r="G86" s="145">
        <f t="shared" si="23"/>
        <v>60723</v>
      </c>
      <c r="H86" s="145">
        <f t="shared" si="23"/>
        <v>35466</v>
      </c>
      <c r="I86" s="145">
        <f t="shared" si="23"/>
        <v>29416</v>
      </c>
      <c r="J86" s="145">
        <f t="shared" si="23"/>
        <v>13312</v>
      </c>
      <c r="K86" s="156">
        <f t="shared" si="23"/>
        <v>209098</v>
      </c>
      <c r="M86" s="125" t="s">
        <v>160</v>
      </c>
      <c r="N86" s="114" t="s">
        <v>172</v>
      </c>
      <c r="O86" s="19"/>
      <c r="P86" s="19"/>
      <c r="Q86" s="14">
        <f>F86/要介護認定者数!F85</f>
        <v>34.674407114624508</v>
      </c>
      <c r="R86" s="14">
        <f>G86/要介護認定者数!G85</f>
        <v>35.1</v>
      </c>
      <c r="S86" s="14">
        <f>H86/要介護認定者数!H85</f>
        <v>26.058780308596621</v>
      </c>
      <c r="T86" s="14">
        <f>I86/要介護認定者数!I85</f>
        <v>19.782111634162742</v>
      </c>
      <c r="U86" s="14">
        <f>J86/要介護認定者数!J85</f>
        <v>15.075877689694224</v>
      </c>
      <c r="V86" s="27">
        <f>K86/要介護認定者数!K85</f>
        <v>17.971465406102279</v>
      </c>
    </row>
    <row r="87" spans="2:24" ht="19.5" customHeight="1" x14ac:dyDescent="0.15">
      <c r="B87" s="125" t="s">
        <v>162</v>
      </c>
      <c r="C87" s="121" t="s">
        <v>29</v>
      </c>
      <c r="D87" s="85">
        <v>0</v>
      </c>
      <c r="E87" s="96">
        <v>0</v>
      </c>
      <c r="F87" s="96">
        <v>50977</v>
      </c>
      <c r="G87" s="96">
        <v>46801</v>
      </c>
      <c r="H87" s="96">
        <v>26178</v>
      </c>
      <c r="I87" s="96">
        <v>19473</v>
      </c>
      <c r="J87" s="96">
        <v>8524</v>
      </c>
      <c r="K87" s="107">
        <f t="shared" si="17"/>
        <v>151953</v>
      </c>
      <c r="M87" s="83" t="s">
        <v>162</v>
      </c>
      <c r="N87" s="113" t="s">
        <v>29</v>
      </c>
      <c r="O87" s="19"/>
      <c r="P87" s="19"/>
      <c r="Q87" s="14">
        <f>F87/要介護認定者数!F86</f>
        <v>33.318300653594768</v>
      </c>
      <c r="R87" s="14">
        <f>G87/要介護認定者数!G86</f>
        <v>34.211257309941523</v>
      </c>
      <c r="S87" s="14">
        <f>H87/要介護認定者数!H86</f>
        <v>24.238888888888887</v>
      </c>
      <c r="T87" s="14">
        <f>I87/要介護認定者数!I86</f>
        <v>16.743766122098023</v>
      </c>
      <c r="U87" s="14">
        <f>J87/要介護認定者数!J86</f>
        <v>12.665676077265973</v>
      </c>
      <c r="V87" s="27">
        <f>K87/要介護認定者数!K86</f>
        <v>16.820123976090326</v>
      </c>
    </row>
    <row r="88" spans="2:24" ht="19.5" customHeight="1" x14ac:dyDescent="0.15">
      <c r="B88" s="125" t="s">
        <v>162</v>
      </c>
      <c r="C88" s="121" t="s">
        <v>30</v>
      </c>
      <c r="D88" s="85">
        <v>0</v>
      </c>
      <c r="E88" s="96">
        <v>0</v>
      </c>
      <c r="F88" s="96">
        <v>17173</v>
      </c>
      <c r="G88" s="96">
        <v>11824</v>
      </c>
      <c r="H88" s="96">
        <v>8501</v>
      </c>
      <c r="I88" s="96">
        <v>9368</v>
      </c>
      <c r="J88" s="96">
        <v>4619</v>
      </c>
      <c r="K88" s="107">
        <f t="shared" si="17"/>
        <v>51485</v>
      </c>
      <c r="M88" s="83" t="s">
        <v>162</v>
      </c>
      <c r="N88" s="113" t="s">
        <v>30</v>
      </c>
      <c r="O88" s="19"/>
      <c r="P88" s="19"/>
      <c r="Q88" s="14">
        <f>F88/要介護認定者数!F87</f>
        <v>44.605194805194806</v>
      </c>
      <c r="R88" s="14">
        <f>G88/要介護認定者数!G87</f>
        <v>42.99636363636364</v>
      </c>
      <c r="S88" s="14">
        <f>H88/要介護認定者数!H87</f>
        <v>38.466063348416291</v>
      </c>
      <c r="T88" s="14">
        <f>I88/要介護認定者数!I87</f>
        <v>35.755725190839698</v>
      </c>
      <c r="U88" s="14">
        <f>J88/要介護認定者数!J87</f>
        <v>27.49404761904762</v>
      </c>
      <c r="V88" s="27">
        <f>K88/要介護認定者数!K87</f>
        <v>24.835986493005308</v>
      </c>
    </row>
    <row r="89" spans="2:24" ht="19.5" customHeight="1" x14ac:dyDescent="0.15">
      <c r="B89" s="125" t="s">
        <v>162</v>
      </c>
      <c r="C89" s="121" t="s">
        <v>31</v>
      </c>
      <c r="D89" s="85">
        <v>0</v>
      </c>
      <c r="E89" s="96">
        <v>0</v>
      </c>
      <c r="F89" s="96">
        <v>2031</v>
      </c>
      <c r="G89" s="96">
        <v>2098</v>
      </c>
      <c r="H89" s="96">
        <v>787</v>
      </c>
      <c r="I89" s="96">
        <v>575</v>
      </c>
      <c r="J89" s="96">
        <v>169</v>
      </c>
      <c r="K89" s="107">
        <f t="shared" si="17"/>
        <v>5660</v>
      </c>
      <c r="M89" s="83" t="s">
        <v>162</v>
      </c>
      <c r="N89" s="113" t="s">
        <v>31</v>
      </c>
      <c r="O89" s="19"/>
      <c r="P89" s="19"/>
      <c r="Q89" s="14">
        <f>F89/要介護認定者数!F88</f>
        <v>18.63302752293578</v>
      </c>
      <c r="R89" s="14">
        <f>G89/要介護認定者数!G88</f>
        <v>24.114942528735632</v>
      </c>
      <c r="S89" s="14">
        <f>H89/要介護認定者数!H88</f>
        <v>13.116666666666667</v>
      </c>
      <c r="T89" s="14">
        <f>I89/要介護認定者数!I88</f>
        <v>9.2741935483870961</v>
      </c>
      <c r="U89" s="14">
        <f>J89/要介護認定者数!J88</f>
        <v>4.0238095238095237</v>
      </c>
      <c r="V89" s="27">
        <f>K89/要介護認定者数!K88</f>
        <v>10.719696969696969</v>
      </c>
    </row>
    <row r="90" spans="2:24" ht="19.5" customHeight="1" x14ac:dyDescent="0.15">
      <c r="B90" s="125" t="s">
        <v>160</v>
      </c>
      <c r="C90" s="122" t="s">
        <v>173</v>
      </c>
      <c r="D90" s="145">
        <f>SUM(D91)</f>
        <v>0</v>
      </c>
      <c r="E90" s="145">
        <f t="shared" ref="E90:K90" si="24">SUM(E91)</f>
        <v>0</v>
      </c>
      <c r="F90" s="145">
        <f t="shared" si="24"/>
        <v>50066</v>
      </c>
      <c r="G90" s="145">
        <f t="shared" si="24"/>
        <v>67211</v>
      </c>
      <c r="H90" s="145">
        <f t="shared" si="24"/>
        <v>49454</v>
      </c>
      <c r="I90" s="145">
        <f t="shared" si="24"/>
        <v>28623</v>
      </c>
      <c r="J90" s="145">
        <f t="shared" si="24"/>
        <v>13189</v>
      </c>
      <c r="K90" s="156">
        <f t="shared" si="24"/>
        <v>208543</v>
      </c>
      <c r="M90" s="125" t="s">
        <v>160</v>
      </c>
      <c r="N90" s="114" t="s">
        <v>173</v>
      </c>
      <c r="O90" s="19"/>
      <c r="P90" s="19"/>
      <c r="Q90" s="14">
        <f>F90/要介護認定者数!F89</f>
        <v>52.370292887029287</v>
      </c>
      <c r="R90" s="14">
        <f>G90/要介護認定者数!G89</f>
        <v>56.766047297297298</v>
      </c>
      <c r="S90" s="14">
        <f>H90/要介護認定者数!H89</f>
        <v>53.754347826086956</v>
      </c>
      <c r="T90" s="14">
        <f>I90/要介護認定者数!I89</f>
        <v>35.600746268656714</v>
      </c>
      <c r="U90" s="14">
        <f>J90/要介護認定者数!J89</f>
        <v>22.778929188255614</v>
      </c>
      <c r="V90" s="27">
        <f>K90/要介護認定者数!K89</f>
        <v>37.166815184459097</v>
      </c>
    </row>
    <row r="91" spans="2:24" ht="19.5" customHeight="1" x14ac:dyDescent="0.15">
      <c r="B91" s="125" t="s">
        <v>162</v>
      </c>
      <c r="C91" s="121" t="s">
        <v>32</v>
      </c>
      <c r="D91" s="85">
        <v>0</v>
      </c>
      <c r="E91" s="96">
        <v>0</v>
      </c>
      <c r="F91" s="96">
        <v>50066</v>
      </c>
      <c r="G91" s="96">
        <v>67211</v>
      </c>
      <c r="H91" s="96">
        <v>49454</v>
      </c>
      <c r="I91" s="96">
        <v>28623</v>
      </c>
      <c r="J91" s="96">
        <v>13189</v>
      </c>
      <c r="K91" s="107">
        <f t="shared" si="17"/>
        <v>208543</v>
      </c>
      <c r="M91" s="83" t="s">
        <v>162</v>
      </c>
      <c r="N91" s="113" t="s">
        <v>32</v>
      </c>
      <c r="O91" s="19"/>
      <c r="P91" s="19"/>
      <c r="Q91" s="14">
        <f>F91/要介護認定者数!F90</f>
        <v>52.370292887029287</v>
      </c>
      <c r="R91" s="14">
        <f>G91/要介護認定者数!G90</f>
        <v>56.766047297297298</v>
      </c>
      <c r="S91" s="14">
        <f>H91/要介護認定者数!H90</f>
        <v>53.754347826086956</v>
      </c>
      <c r="T91" s="14">
        <f>I91/要介護認定者数!I90</f>
        <v>35.600746268656714</v>
      </c>
      <c r="U91" s="14">
        <f>J91/要介護認定者数!J90</f>
        <v>22.778929188255614</v>
      </c>
      <c r="V91" s="27">
        <f>K91/要介護認定者数!K90</f>
        <v>37.166815184459097</v>
      </c>
    </row>
    <row r="92" spans="2:24" ht="19.5" customHeight="1" x14ac:dyDescent="0.15">
      <c r="B92" s="125" t="s">
        <v>160</v>
      </c>
      <c r="C92" s="122" t="s">
        <v>174</v>
      </c>
      <c r="D92" s="145">
        <f>SUM(D93:D94)</f>
        <v>0</v>
      </c>
      <c r="E92" s="145">
        <f t="shared" ref="E92:K92" si="25">SUM(E93:E94)</f>
        <v>0</v>
      </c>
      <c r="F92" s="145">
        <f t="shared" si="25"/>
        <v>32338</v>
      </c>
      <c r="G92" s="145">
        <f t="shared" si="25"/>
        <v>30628</v>
      </c>
      <c r="H92" s="145">
        <f t="shared" si="25"/>
        <v>21300</v>
      </c>
      <c r="I92" s="145">
        <f t="shared" si="25"/>
        <v>14991</v>
      </c>
      <c r="J92" s="145">
        <f t="shared" si="25"/>
        <v>6981</v>
      </c>
      <c r="K92" s="156">
        <f t="shared" si="25"/>
        <v>106238</v>
      </c>
      <c r="M92" s="125" t="s">
        <v>160</v>
      </c>
      <c r="N92" s="114" t="s">
        <v>174</v>
      </c>
      <c r="O92" s="19"/>
      <c r="P92" s="19"/>
      <c r="Q92" s="14">
        <f>F92/要介護認定者数!F91</f>
        <v>33.861780104712039</v>
      </c>
      <c r="R92" s="14">
        <f>G92/要介護認定者数!G91</f>
        <v>36.945717732207477</v>
      </c>
      <c r="S92" s="14">
        <f>H92/要介護認定者数!H91</f>
        <v>28.940217391304348</v>
      </c>
      <c r="T92" s="14">
        <f>I92/要介護認定者数!I91</f>
        <v>22.475262368815592</v>
      </c>
      <c r="U92" s="14">
        <f>J92/要介護認定者数!J91</f>
        <v>14.160243407707911</v>
      </c>
      <c r="V92" s="27">
        <f>K92/要介護認定者数!K91</f>
        <v>21.414634146341463</v>
      </c>
    </row>
    <row r="93" spans="2:24" ht="19.5" customHeight="1" x14ac:dyDescent="0.15">
      <c r="B93" s="125" t="s">
        <v>162</v>
      </c>
      <c r="C93" s="121" t="s">
        <v>33</v>
      </c>
      <c r="D93" s="85">
        <v>0</v>
      </c>
      <c r="E93" s="96">
        <v>0</v>
      </c>
      <c r="F93" s="96">
        <v>29336</v>
      </c>
      <c r="G93" s="96">
        <v>27807</v>
      </c>
      <c r="H93" s="96">
        <v>19520</v>
      </c>
      <c r="I93" s="96">
        <v>14075</v>
      </c>
      <c r="J93" s="96">
        <v>6490</v>
      </c>
      <c r="K93" s="107">
        <f t="shared" si="17"/>
        <v>97228</v>
      </c>
      <c r="M93" s="83" t="s">
        <v>162</v>
      </c>
      <c r="N93" s="113" t="s">
        <v>33</v>
      </c>
      <c r="O93" s="19"/>
      <c r="P93" s="19"/>
      <c r="Q93" s="14">
        <f>F93/要介護認定者数!F92</f>
        <v>39.062583222370172</v>
      </c>
      <c r="R93" s="14">
        <f>G93/要介護認定者数!G92</f>
        <v>40.772727272727273</v>
      </c>
      <c r="S93" s="14">
        <f>H93/要介護認定者数!H92</f>
        <v>34.245614035087719</v>
      </c>
      <c r="T93" s="14">
        <f>I93/要介護認定者数!I92</f>
        <v>25.637522768670308</v>
      </c>
      <c r="U93" s="14">
        <f>J93/要介護認定者数!J92</f>
        <v>16.306532663316585</v>
      </c>
      <c r="V93" s="27">
        <f>K93/要介護認定者数!K92</f>
        <v>23.679493424257185</v>
      </c>
    </row>
    <row r="94" spans="2:24" ht="19.5" customHeight="1" x14ac:dyDescent="0.15">
      <c r="B94" s="125" t="s">
        <v>162</v>
      </c>
      <c r="C94" s="121" t="s">
        <v>34</v>
      </c>
      <c r="D94" s="85">
        <v>0</v>
      </c>
      <c r="E94" s="96">
        <v>0</v>
      </c>
      <c r="F94" s="96">
        <v>3002</v>
      </c>
      <c r="G94" s="96">
        <v>2821</v>
      </c>
      <c r="H94" s="96">
        <v>1780</v>
      </c>
      <c r="I94" s="96">
        <v>916</v>
      </c>
      <c r="J94" s="96">
        <v>491</v>
      </c>
      <c r="K94" s="107">
        <f t="shared" si="17"/>
        <v>9010</v>
      </c>
      <c r="M94" s="83" t="s">
        <v>162</v>
      </c>
      <c r="N94" s="113" t="s">
        <v>34</v>
      </c>
      <c r="O94" s="19"/>
      <c r="P94" s="19"/>
      <c r="Q94" s="14">
        <f>F94/要介護認定者数!F93</f>
        <v>14.715686274509803</v>
      </c>
      <c r="R94" s="14">
        <f>G94/要介護認定者数!G93</f>
        <v>19.19047619047619</v>
      </c>
      <c r="S94" s="14">
        <f>H94/要介護認定者数!H93</f>
        <v>10.72289156626506</v>
      </c>
      <c r="T94" s="14">
        <f>I94/要介護認定者数!I93</f>
        <v>7.7627118644067794</v>
      </c>
      <c r="U94" s="14">
        <f>J94/要介護認定者数!J93</f>
        <v>5.1684210526315786</v>
      </c>
      <c r="V94" s="27">
        <f>K94/要介護認定者数!K93</f>
        <v>10.538011695906432</v>
      </c>
    </row>
    <row r="95" spans="2:24" ht="19.5" customHeight="1" x14ac:dyDescent="0.15">
      <c r="B95" s="125" t="s">
        <v>162</v>
      </c>
      <c r="C95" s="122" t="s">
        <v>82</v>
      </c>
      <c r="D95" s="85">
        <f>SUM(D51,D52,D62,D68,D73,D78,D84,D86,D90,D92)</f>
        <v>0</v>
      </c>
      <c r="E95" s="85">
        <f t="shared" ref="E95:K95" si="26">SUM(E51,E52,E62,E68,E73,E78,E84,E86,E90,E92)</f>
        <v>9</v>
      </c>
      <c r="F95" s="85">
        <f t="shared" si="26"/>
        <v>830830</v>
      </c>
      <c r="G95" s="85">
        <f t="shared" si="26"/>
        <v>791215</v>
      </c>
      <c r="H95" s="85">
        <f t="shared" si="26"/>
        <v>477645</v>
      </c>
      <c r="I95" s="85">
        <f t="shared" si="26"/>
        <v>340697</v>
      </c>
      <c r="J95" s="85">
        <f t="shared" si="26"/>
        <v>178355</v>
      </c>
      <c r="K95" s="157">
        <f t="shared" si="26"/>
        <v>2618751</v>
      </c>
      <c r="M95" s="83" t="s">
        <v>162</v>
      </c>
      <c r="N95" s="114" t="s">
        <v>82</v>
      </c>
      <c r="O95" s="19"/>
      <c r="P95" s="19"/>
      <c r="Q95" s="14">
        <f>F95/要介護認定者数!F94</f>
        <v>37.397821389989197</v>
      </c>
      <c r="R95" s="14">
        <f>G95/要介護認定者数!G94</f>
        <v>41.204822414331844</v>
      </c>
      <c r="S95" s="14">
        <f>H95/要介護認定者数!H94</f>
        <v>33.387739410037746</v>
      </c>
      <c r="T95" s="14">
        <f>I95/要介護認定者数!I94</f>
        <v>24.223035904728047</v>
      </c>
      <c r="U95" s="14">
        <f>J95/要介護認定者数!J94</f>
        <v>17.613569030219239</v>
      </c>
      <c r="V95" s="27">
        <f>K95/要介護認定者数!K94</f>
        <v>23.523265005479402</v>
      </c>
    </row>
    <row r="96" spans="2:24" ht="19.5" customHeight="1" thickBot="1" x14ac:dyDescent="0.2">
      <c r="B96" s="29" t="s">
        <v>162</v>
      </c>
      <c r="C96" s="132" t="s">
        <v>44</v>
      </c>
      <c r="D96" s="86">
        <v>257</v>
      </c>
      <c r="E96" s="108">
        <v>520</v>
      </c>
      <c r="F96" s="108">
        <v>45482907</v>
      </c>
      <c r="G96" s="108">
        <v>41702094</v>
      </c>
      <c r="H96" s="108">
        <v>26327585</v>
      </c>
      <c r="I96" s="108">
        <v>15652566</v>
      </c>
      <c r="J96" s="108">
        <v>8430678</v>
      </c>
      <c r="K96" s="110">
        <f>SUM(D96:J96)</f>
        <v>137596607</v>
      </c>
      <c r="M96" s="29" t="s">
        <v>162</v>
      </c>
      <c r="N96" s="132" t="s">
        <v>44</v>
      </c>
      <c r="O96" s="84"/>
      <c r="P96" s="84"/>
      <c r="Q96" s="14">
        <f>F96/要介護認定者数!F95</f>
        <v>36.102301573064388</v>
      </c>
      <c r="R96" s="14">
        <f>G96/要介護認定者数!G95</f>
        <v>37.815047456861727</v>
      </c>
      <c r="S96" s="14">
        <f>H96/要介護認定者数!H95</f>
        <v>31.637951960699489</v>
      </c>
      <c r="T96" s="14">
        <f>I96/要介護認定者数!I95</f>
        <v>20.474493486515865</v>
      </c>
      <c r="U96" s="14">
        <f>J96/要介護認定者数!J95</f>
        <v>14.031626039804671</v>
      </c>
      <c r="V96" s="27">
        <f>K96/要介護認定者数!K95</f>
        <v>21.772545187848216</v>
      </c>
      <c r="X96" s="11" t="s">
        <v>180</v>
      </c>
    </row>
    <row r="97" spans="2:22" ht="19.5" customHeight="1" thickTop="1" x14ac:dyDescent="0.15">
      <c r="B97" s="125" t="s">
        <v>138</v>
      </c>
      <c r="C97" s="124" t="s">
        <v>0</v>
      </c>
      <c r="D97" s="76"/>
      <c r="E97" s="76"/>
      <c r="F97" s="76">
        <v>391305</v>
      </c>
      <c r="G97" s="76">
        <v>282658</v>
      </c>
      <c r="H97" s="76">
        <v>136892</v>
      </c>
      <c r="I97" s="76">
        <v>107198</v>
      </c>
      <c r="J97" s="76">
        <v>52628</v>
      </c>
      <c r="K97" s="77">
        <v>970681</v>
      </c>
      <c r="M97" s="51" t="s">
        <v>132</v>
      </c>
      <c r="N97" s="124" t="s">
        <v>0</v>
      </c>
      <c r="O97" s="78"/>
      <c r="P97" s="78"/>
      <c r="Q97" s="14">
        <f>F97/要介護認定者数!F96</f>
        <v>44.496816010916532</v>
      </c>
      <c r="R97" s="14">
        <f>G97/要介護認定者数!G96</f>
        <v>43.094679066930937</v>
      </c>
      <c r="S97" s="14">
        <f>H97/要介護認定者数!H96</f>
        <v>30.971040723981901</v>
      </c>
      <c r="T97" s="14">
        <f>I97/要介護認定者数!I96</f>
        <v>22.120924473792819</v>
      </c>
      <c r="U97" s="14">
        <f>J97/要介護認定者数!J96</f>
        <v>14.845698166431594</v>
      </c>
      <c r="V97" s="27">
        <f>K97/要介護認定者数!K96</f>
        <v>22.684232665747469</v>
      </c>
    </row>
    <row r="98" spans="2:22" ht="19.5" customHeight="1" x14ac:dyDescent="0.15">
      <c r="B98" s="125" t="s">
        <v>132</v>
      </c>
      <c r="C98" s="122" t="s">
        <v>166</v>
      </c>
      <c r="D98" s="146">
        <f>SUM(D99:D107)</f>
        <v>0</v>
      </c>
      <c r="E98" s="146">
        <f t="shared" ref="E98" si="27">SUM(E99:E107)</f>
        <v>0</v>
      </c>
      <c r="F98" s="145">
        <f t="shared" ref="F98" si="28">SUM(F99:F107)</f>
        <v>62058</v>
      </c>
      <c r="G98" s="145">
        <f t="shared" ref="G98" si="29">SUM(G99:G107)</f>
        <v>86390</v>
      </c>
      <c r="H98" s="145">
        <f t="shared" ref="H98" si="30">SUM(H99:H107)</f>
        <v>57075</v>
      </c>
      <c r="I98" s="145">
        <f t="shared" ref="I98" si="31">SUM(I99:I107)</f>
        <v>27077</v>
      </c>
      <c r="J98" s="145">
        <f t="shared" ref="J98" si="32">SUM(J99:J107)</f>
        <v>11474</v>
      </c>
      <c r="K98" s="156">
        <f t="shared" ref="K98" si="33">SUM(K99:K107)</f>
        <v>244074</v>
      </c>
      <c r="M98" s="125" t="s">
        <v>132</v>
      </c>
      <c r="N98" s="122" t="s">
        <v>166</v>
      </c>
      <c r="O98" s="78"/>
      <c r="P98" s="78"/>
      <c r="Q98" s="14">
        <f>F98/要介護認定者数!F97</f>
        <v>48.331775700934578</v>
      </c>
      <c r="R98" s="14">
        <f>G98/要介護認定者数!G97</f>
        <v>43.741772151898736</v>
      </c>
      <c r="S98" s="14">
        <f>H98/要介護認定者数!H97</f>
        <v>37.352748691099478</v>
      </c>
      <c r="T98" s="14">
        <f>I98/要介護認定者数!I97</f>
        <v>21.836290322580645</v>
      </c>
      <c r="U98" s="14">
        <f>J98/要介護認定者数!J97</f>
        <v>11.720122574055159</v>
      </c>
      <c r="V98" s="27">
        <f>K98/要介護認定者数!K97</f>
        <v>27.249525510773697</v>
      </c>
    </row>
    <row r="99" spans="2:22" ht="19.5" customHeight="1" x14ac:dyDescent="0.15">
      <c r="B99" s="125" t="s">
        <v>138</v>
      </c>
      <c r="C99" s="121" t="s">
        <v>1</v>
      </c>
      <c r="D99" s="4"/>
      <c r="E99" s="4"/>
      <c r="F99" s="4">
        <v>12188</v>
      </c>
      <c r="G99" s="4">
        <v>17854</v>
      </c>
      <c r="H99" s="4">
        <v>9871</v>
      </c>
      <c r="I99" s="4">
        <v>5719</v>
      </c>
      <c r="J99" s="4">
        <v>2128</v>
      </c>
      <c r="K99" s="23">
        <v>47760</v>
      </c>
      <c r="M99" s="51" t="s">
        <v>132</v>
      </c>
      <c r="N99" s="121" t="s">
        <v>1</v>
      </c>
      <c r="O99" s="12"/>
      <c r="P99" s="12"/>
      <c r="Q99" s="14">
        <f>F99/要介護認定者数!F98</f>
        <v>45.477611940298509</v>
      </c>
      <c r="R99" s="14">
        <f>G99/要介護認定者数!G98</f>
        <v>41.328703703703702</v>
      </c>
      <c r="S99" s="14">
        <f>H99/要介護認定者数!H98</f>
        <v>31.138801261829652</v>
      </c>
      <c r="T99" s="14">
        <f>I99/要介護認定者数!I98</f>
        <v>19.996503496503497</v>
      </c>
      <c r="U99" s="14">
        <f>J99/要介護認定者数!J98</f>
        <v>8.6857142857142851</v>
      </c>
      <c r="V99" s="27">
        <f>K99/要介護認定者数!K98</f>
        <v>25.802269043760131</v>
      </c>
    </row>
    <row r="100" spans="2:22" ht="19.5" customHeight="1" x14ac:dyDescent="0.15">
      <c r="B100" s="125" t="s">
        <v>138</v>
      </c>
      <c r="C100" s="121" t="s">
        <v>2</v>
      </c>
      <c r="D100" s="4"/>
      <c r="E100" s="4"/>
      <c r="F100" s="4">
        <v>3036</v>
      </c>
      <c r="G100" s="4">
        <v>8729</v>
      </c>
      <c r="H100" s="4">
        <v>4709</v>
      </c>
      <c r="I100" s="4">
        <v>2491</v>
      </c>
      <c r="J100" s="4">
        <v>869</v>
      </c>
      <c r="K100" s="23">
        <v>19834</v>
      </c>
      <c r="M100" s="51" t="s">
        <v>132</v>
      </c>
      <c r="N100" s="121" t="s">
        <v>2</v>
      </c>
      <c r="O100" s="12"/>
      <c r="P100" s="12"/>
      <c r="Q100" s="14">
        <f>F100/要介護認定者数!F99</f>
        <v>42.760563380281688</v>
      </c>
      <c r="R100" s="14">
        <f>G100/要介護認定者数!G99</f>
        <v>54.899371069182386</v>
      </c>
      <c r="S100" s="14">
        <f>H100/要介護認定者数!H99</f>
        <v>43.201834862385319</v>
      </c>
      <c r="T100" s="14">
        <f>I100/要介護認定者数!I99</f>
        <v>33.662162162162161</v>
      </c>
      <c r="U100" s="14">
        <f>J100/要介護認定者数!J99</f>
        <v>14.245901639344263</v>
      </c>
      <c r="V100" s="27">
        <f>K100/要介護認定者数!K99</f>
        <v>31.887459807073956</v>
      </c>
    </row>
    <row r="101" spans="2:22" ht="19.5" customHeight="1" x14ac:dyDescent="0.15">
      <c r="B101" s="125" t="s">
        <v>138</v>
      </c>
      <c r="C101" s="121" t="s">
        <v>3</v>
      </c>
      <c r="D101" s="4"/>
      <c r="E101" s="4"/>
      <c r="F101" s="4">
        <v>366</v>
      </c>
      <c r="G101" s="4">
        <v>838</v>
      </c>
      <c r="H101" s="4">
        <v>864</v>
      </c>
      <c r="I101" s="4">
        <v>399</v>
      </c>
      <c r="J101" s="4">
        <v>228</v>
      </c>
      <c r="K101" s="23">
        <v>2695</v>
      </c>
      <c r="M101" s="51" t="s">
        <v>132</v>
      </c>
      <c r="N101" s="121" t="s">
        <v>3</v>
      </c>
      <c r="O101" s="12"/>
      <c r="P101" s="12"/>
      <c r="Q101" s="14">
        <f>F101/要介護認定者数!F100</f>
        <v>15.25</v>
      </c>
      <c r="R101" s="14">
        <f>G101/要介護認定者数!G100</f>
        <v>27.933333333333334</v>
      </c>
      <c r="S101" s="14">
        <f>H101/要介護認定者数!H100</f>
        <v>28.8</v>
      </c>
      <c r="T101" s="14">
        <f>I101/要介護認定者数!I100</f>
        <v>28.5</v>
      </c>
      <c r="U101" s="14">
        <f>J101/要介護認定者数!J100</f>
        <v>12</v>
      </c>
      <c r="V101" s="27">
        <f>K101/要介護認定者数!K100</f>
        <v>15.668604651162791</v>
      </c>
    </row>
    <row r="102" spans="2:22" ht="19.5" customHeight="1" x14ac:dyDescent="0.15">
      <c r="B102" s="125" t="s">
        <v>138</v>
      </c>
      <c r="C102" s="121" t="s">
        <v>4</v>
      </c>
      <c r="D102" s="4"/>
      <c r="E102" s="4"/>
      <c r="F102" s="4">
        <v>13142</v>
      </c>
      <c r="G102" s="4">
        <v>7324</v>
      </c>
      <c r="H102" s="4">
        <v>3139</v>
      </c>
      <c r="I102" s="4">
        <v>2445</v>
      </c>
      <c r="J102" s="4">
        <v>1142</v>
      </c>
      <c r="K102" s="23">
        <v>27192</v>
      </c>
      <c r="M102" s="51" t="s">
        <v>132</v>
      </c>
      <c r="N102" s="121" t="s">
        <v>4</v>
      </c>
      <c r="O102" s="12"/>
      <c r="P102" s="12"/>
      <c r="Q102" s="14">
        <f>F102/要介護認定者数!F101</f>
        <v>78.226190476190482</v>
      </c>
      <c r="R102" s="14">
        <f>G102/要介護認定者数!G101</f>
        <v>58.126984126984127</v>
      </c>
      <c r="S102" s="14">
        <f>H102/要介護認定者数!H101</f>
        <v>36.5</v>
      </c>
      <c r="T102" s="14">
        <f>I102/要介護認定者数!I101</f>
        <v>29.107142857142858</v>
      </c>
      <c r="U102" s="14">
        <f>J102/要介護認定者数!J101</f>
        <v>20.035087719298247</v>
      </c>
      <c r="V102" s="27">
        <f>K102/要介護認定者数!K101</f>
        <v>38.625</v>
      </c>
    </row>
    <row r="103" spans="2:22" ht="19.5" customHeight="1" x14ac:dyDescent="0.15">
      <c r="B103" s="125" t="s">
        <v>138</v>
      </c>
      <c r="C103" s="121" t="s">
        <v>5</v>
      </c>
      <c r="D103" s="4"/>
      <c r="E103" s="4"/>
      <c r="F103" s="4">
        <v>2520</v>
      </c>
      <c r="G103" s="4">
        <v>5690</v>
      </c>
      <c r="H103" s="4">
        <v>5926</v>
      </c>
      <c r="I103" s="4">
        <v>1483</v>
      </c>
      <c r="J103" s="4">
        <v>1075</v>
      </c>
      <c r="K103" s="23">
        <v>16694</v>
      </c>
      <c r="M103" s="51" t="s">
        <v>132</v>
      </c>
      <c r="N103" s="121" t="s">
        <v>5</v>
      </c>
      <c r="O103" s="12"/>
      <c r="P103" s="12"/>
      <c r="Q103" s="14">
        <f>F103/要介護認定者数!F102</f>
        <v>37.058823529411768</v>
      </c>
      <c r="R103" s="14">
        <f>G103/要介護認定者数!G102</f>
        <v>37.93333333333333</v>
      </c>
      <c r="S103" s="14">
        <f>H103/要介護認定者数!H102</f>
        <v>46.296875</v>
      </c>
      <c r="T103" s="14">
        <f>I103/要介護認定者数!I102</f>
        <v>16.662921348314608</v>
      </c>
      <c r="U103" s="14">
        <f>J103/要介護認定者数!J102</f>
        <v>18.53448275862069</v>
      </c>
      <c r="V103" s="27">
        <f>K103/要介護認定者数!K102</f>
        <v>26.498412698412697</v>
      </c>
    </row>
    <row r="104" spans="2:22" ht="19.5" customHeight="1" x14ac:dyDescent="0.15">
      <c r="B104" s="125" t="s">
        <v>138</v>
      </c>
      <c r="C104" s="121" t="s">
        <v>6</v>
      </c>
      <c r="D104" s="4"/>
      <c r="E104" s="4"/>
      <c r="F104" s="4">
        <v>7784</v>
      </c>
      <c r="G104" s="4">
        <v>17143</v>
      </c>
      <c r="H104" s="4">
        <v>13588</v>
      </c>
      <c r="I104" s="4">
        <v>5128</v>
      </c>
      <c r="J104" s="4">
        <v>3439</v>
      </c>
      <c r="K104" s="23">
        <v>47082</v>
      </c>
      <c r="M104" s="51" t="s">
        <v>132</v>
      </c>
      <c r="N104" s="121" t="s">
        <v>6</v>
      </c>
      <c r="O104" s="12"/>
      <c r="P104" s="12"/>
      <c r="Q104" s="14">
        <f>F104/要介護認定者数!F103</f>
        <v>50.545454545454547</v>
      </c>
      <c r="R104" s="14">
        <f>G104/要介護認定者数!G103</f>
        <v>51.948484848484846</v>
      </c>
      <c r="S104" s="14">
        <f>H104/要介護認定者数!H103</f>
        <v>44.550819672131148</v>
      </c>
      <c r="T104" s="14">
        <f>I104/要介護認定者数!I103</f>
        <v>21.54621848739496</v>
      </c>
      <c r="U104" s="14">
        <f>J104/要介護認定者数!J103</f>
        <v>19.764367816091955</v>
      </c>
      <c r="V104" s="27">
        <f>K104/要介護認定者数!K103</f>
        <v>30.913985554826002</v>
      </c>
    </row>
    <row r="105" spans="2:22" ht="19.5" customHeight="1" x14ac:dyDescent="0.15">
      <c r="B105" s="125" t="s">
        <v>138</v>
      </c>
      <c r="C105" s="121" t="s">
        <v>7</v>
      </c>
      <c r="D105" s="4"/>
      <c r="E105" s="4"/>
      <c r="F105" s="4">
        <v>3188</v>
      </c>
      <c r="G105" s="4">
        <v>3579</v>
      </c>
      <c r="H105" s="4">
        <v>2637</v>
      </c>
      <c r="I105" s="4">
        <v>2001</v>
      </c>
      <c r="J105" s="4">
        <v>836</v>
      </c>
      <c r="K105" s="23">
        <v>12241</v>
      </c>
      <c r="M105" s="51" t="s">
        <v>132</v>
      </c>
      <c r="N105" s="121" t="s">
        <v>7</v>
      </c>
      <c r="O105" s="12"/>
      <c r="P105" s="12"/>
      <c r="Q105" s="14">
        <f>F105/要介護認定者数!F104</f>
        <v>41.402597402597401</v>
      </c>
      <c r="R105" s="14">
        <f>G105/要介護認定者数!G104</f>
        <v>27.320610687022899</v>
      </c>
      <c r="S105" s="14">
        <f>H105/要介護認定者数!H104</f>
        <v>25.852941176470587</v>
      </c>
      <c r="T105" s="14">
        <f>I105/要介護認定者数!I104</f>
        <v>26.68</v>
      </c>
      <c r="U105" s="14">
        <f>J105/要介護認定者数!J104</f>
        <v>16.72</v>
      </c>
      <c r="V105" s="27">
        <f>K105/要介護認定者数!K104</f>
        <v>23.096226415094339</v>
      </c>
    </row>
    <row r="106" spans="2:22" ht="19.5" customHeight="1" x14ac:dyDescent="0.15">
      <c r="B106" s="125" t="s">
        <v>138</v>
      </c>
      <c r="C106" s="121" t="s">
        <v>8</v>
      </c>
      <c r="D106" s="4"/>
      <c r="E106" s="4"/>
      <c r="F106" s="4">
        <v>14750</v>
      </c>
      <c r="G106" s="4">
        <v>18275</v>
      </c>
      <c r="H106" s="4">
        <v>11523</v>
      </c>
      <c r="I106" s="4">
        <v>5942</v>
      </c>
      <c r="J106" s="4">
        <v>1537</v>
      </c>
      <c r="K106" s="23">
        <v>52027</v>
      </c>
      <c r="M106" s="51" t="s">
        <v>132</v>
      </c>
      <c r="N106" s="121" t="s">
        <v>8</v>
      </c>
      <c r="O106" s="12"/>
      <c r="P106" s="12"/>
      <c r="Q106" s="14">
        <f>F106/要介護認定者数!F105</f>
        <v>51.215277777777779</v>
      </c>
      <c r="R106" s="14">
        <f>G106/要介護認定者数!G105</f>
        <v>50.62326869806094</v>
      </c>
      <c r="S106" s="14">
        <f>H106/要介護認定者数!H105</f>
        <v>44.836575875486382</v>
      </c>
      <c r="T106" s="14">
        <f>I106/要介護認定者数!I105</f>
        <v>24.86192468619247</v>
      </c>
      <c r="U106" s="14">
        <f>J106/要介護認定者数!J105</f>
        <v>8.5388888888888896</v>
      </c>
      <c r="V106" s="27">
        <f>K106/要介護認定者数!K105</f>
        <v>29.344049633389734</v>
      </c>
    </row>
    <row r="107" spans="2:22" ht="19.5" customHeight="1" x14ac:dyDescent="0.15">
      <c r="B107" s="125" t="s">
        <v>138</v>
      </c>
      <c r="C107" s="121" t="s">
        <v>9</v>
      </c>
      <c r="D107" s="4"/>
      <c r="E107" s="4"/>
      <c r="F107" s="4">
        <v>5084</v>
      </c>
      <c r="G107" s="4">
        <v>6958</v>
      </c>
      <c r="H107" s="4">
        <v>4818</v>
      </c>
      <c r="I107" s="4">
        <v>1469</v>
      </c>
      <c r="J107" s="4">
        <v>220</v>
      </c>
      <c r="K107" s="23">
        <v>18549</v>
      </c>
      <c r="M107" s="51" t="s">
        <v>132</v>
      </c>
      <c r="N107" s="121" t="s">
        <v>9</v>
      </c>
      <c r="O107" s="12"/>
      <c r="P107" s="12"/>
      <c r="Q107" s="14">
        <f>F107/要介護認定者数!F106</f>
        <v>30.626506024096386</v>
      </c>
      <c r="R107" s="14">
        <f>G107/要介護認定者数!G106</f>
        <v>27.1796875</v>
      </c>
      <c r="S107" s="14">
        <f>H107/要介護認定者数!H106</f>
        <v>24.835051546391753</v>
      </c>
      <c r="T107" s="14">
        <f>I107/要介護認定者数!I106</f>
        <v>10.418439716312056</v>
      </c>
      <c r="U107" s="14">
        <f>J107/要介護認定者数!J106</f>
        <v>1.6296296296296295</v>
      </c>
      <c r="V107" s="27">
        <f>K107/要介護認定者数!K106</f>
        <v>16.1015625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0</v>
      </c>
      <c r="E108" s="147">
        <f t="shared" ref="E108" si="34">SUM(E109:E113)</f>
        <v>0</v>
      </c>
      <c r="F108" s="145">
        <f t="shared" ref="F108" si="35">SUM(F109:F113)</f>
        <v>88872</v>
      </c>
      <c r="G108" s="145">
        <f t="shared" ref="G108" si="36">SUM(G109:G113)</f>
        <v>81675</v>
      </c>
      <c r="H108" s="145">
        <f t="shared" ref="H108" si="37">SUM(H109:H113)</f>
        <v>46923</v>
      </c>
      <c r="I108" s="145">
        <f t="shared" ref="I108" si="38">SUM(I109:I113)</f>
        <v>31239</v>
      </c>
      <c r="J108" s="145">
        <f t="shared" ref="J108" si="39">SUM(J109:J113)</f>
        <v>14464</v>
      </c>
      <c r="K108" s="156">
        <f t="shared" ref="K108" si="40">SUM(K109:K113)</f>
        <v>263173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52.185554903112156</v>
      </c>
      <c r="R108" s="14">
        <f>G108/要介護認定者数!G107</f>
        <v>52.966926070038909</v>
      </c>
      <c r="S108" s="14">
        <f>H108/要介護認定者数!H107</f>
        <v>42.045698924731184</v>
      </c>
      <c r="T108" s="14">
        <f>I108/要介護認定者数!I107</f>
        <v>30.929702970297029</v>
      </c>
      <c r="U108" s="14">
        <f>J108/要介護認定者数!J107</f>
        <v>17.967701863354037</v>
      </c>
      <c r="V108" s="27">
        <f>K108/要介護認定者数!K107</f>
        <v>32.716683242168074</v>
      </c>
    </row>
    <row r="109" spans="2:22" ht="19.5" customHeight="1" x14ac:dyDescent="0.15">
      <c r="B109" s="125" t="s">
        <v>138</v>
      </c>
      <c r="C109" s="121" t="s">
        <v>10</v>
      </c>
      <c r="D109" s="4"/>
      <c r="E109" s="4"/>
      <c r="F109" s="4">
        <v>37267</v>
      </c>
      <c r="G109" s="4">
        <v>26050</v>
      </c>
      <c r="H109" s="4">
        <v>13648</v>
      </c>
      <c r="I109" s="4">
        <v>10442</v>
      </c>
      <c r="J109" s="4">
        <v>4387</v>
      </c>
      <c r="K109" s="23">
        <v>91794</v>
      </c>
      <c r="M109" s="51" t="s">
        <v>132</v>
      </c>
      <c r="N109" s="121" t="s">
        <v>10</v>
      </c>
      <c r="O109" s="12"/>
      <c r="P109" s="12"/>
      <c r="Q109" s="14">
        <f>F109/要介護認定者数!F108</f>
        <v>56.550834597875571</v>
      </c>
      <c r="R109" s="14">
        <f>G109/要介護認定者数!G108</f>
        <v>51.078431372549019</v>
      </c>
      <c r="S109" s="14">
        <f>H109/要介護認定者数!H108</f>
        <v>37.494505494505496</v>
      </c>
      <c r="T109" s="14">
        <f>I109/要介護認定者数!I108</f>
        <v>29.005555555555556</v>
      </c>
      <c r="U109" s="14">
        <f>J109/要介護認定者数!J108</f>
        <v>14.430921052631579</v>
      </c>
      <c r="V109" s="27">
        <f>K109/要介護認定者数!K108</f>
        <v>30.435676392572944</v>
      </c>
    </row>
    <row r="110" spans="2:22" ht="19.5" customHeight="1" x14ac:dyDescent="0.15">
      <c r="B110" s="125" t="s">
        <v>138</v>
      </c>
      <c r="C110" s="121" t="s">
        <v>11</v>
      </c>
      <c r="D110" s="4"/>
      <c r="E110" s="4"/>
      <c r="F110" s="4">
        <v>25487</v>
      </c>
      <c r="G110" s="4">
        <v>22492</v>
      </c>
      <c r="H110" s="4">
        <v>10781</v>
      </c>
      <c r="I110" s="4">
        <v>7703</v>
      </c>
      <c r="J110" s="4">
        <v>3792</v>
      </c>
      <c r="K110" s="23">
        <v>70255</v>
      </c>
      <c r="M110" s="51" t="s">
        <v>132</v>
      </c>
      <c r="N110" s="121" t="s">
        <v>11</v>
      </c>
      <c r="O110" s="12"/>
      <c r="P110" s="12"/>
      <c r="Q110" s="14">
        <f>F110/要介護認定者数!F109</f>
        <v>50.872255489021953</v>
      </c>
      <c r="R110" s="14">
        <f>G110/要介護認定者数!G109</f>
        <v>51.587155963302749</v>
      </c>
      <c r="S110" s="14">
        <f>H110/要介護認定者数!H109</f>
        <v>35.003246753246756</v>
      </c>
      <c r="T110" s="14">
        <f>I110/要介護認定者数!I109</f>
        <v>27.708633093525179</v>
      </c>
      <c r="U110" s="14">
        <f>J110/要介護認定者数!J109</f>
        <v>17.802816901408452</v>
      </c>
      <c r="V110" s="27">
        <f>K110/要介護認定者数!K109</f>
        <v>30.3346286701209</v>
      </c>
    </row>
    <row r="111" spans="2:22" ht="19.5" customHeight="1" x14ac:dyDescent="0.15">
      <c r="B111" s="125" t="s">
        <v>138</v>
      </c>
      <c r="C111" s="121" t="s">
        <v>12</v>
      </c>
      <c r="D111" s="4"/>
      <c r="E111" s="4"/>
      <c r="F111" s="4">
        <v>10805</v>
      </c>
      <c r="G111" s="4">
        <v>9180</v>
      </c>
      <c r="H111" s="4">
        <v>4768</v>
      </c>
      <c r="I111" s="4">
        <v>3083</v>
      </c>
      <c r="J111" s="4">
        <v>2002</v>
      </c>
      <c r="K111" s="23">
        <v>29838</v>
      </c>
      <c r="M111" s="51" t="s">
        <v>132</v>
      </c>
      <c r="N111" s="121" t="s">
        <v>12</v>
      </c>
      <c r="O111" s="12"/>
      <c r="P111" s="12"/>
      <c r="Q111" s="14">
        <f>F111/要介護認定者数!F110</f>
        <v>58.722826086956523</v>
      </c>
      <c r="R111" s="14">
        <f>G111/要介護認定者数!G110</f>
        <v>52.758620689655174</v>
      </c>
      <c r="S111" s="14">
        <f>H111/要介護認定者数!H110</f>
        <v>35.849624060150376</v>
      </c>
      <c r="T111" s="14">
        <f>I111/要介護認定者数!I110</f>
        <v>28.546296296296298</v>
      </c>
      <c r="U111" s="14">
        <f>J111/要介護認定者数!J110</f>
        <v>21.297872340425531</v>
      </c>
      <c r="V111" s="27">
        <f>K111/要介護認定者数!K110</f>
        <v>34.336018411967778</v>
      </c>
    </row>
    <row r="112" spans="2:22" ht="19.5" customHeight="1" x14ac:dyDescent="0.15">
      <c r="B112" s="125" t="s">
        <v>138</v>
      </c>
      <c r="C112" s="121" t="s">
        <v>13</v>
      </c>
      <c r="D112" s="4"/>
      <c r="E112" s="4"/>
      <c r="F112" s="4">
        <v>7892</v>
      </c>
      <c r="G112" s="4">
        <v>14606</v>
      </c>
      <c r="H112" s="4">
        <v>11752</v>
      </c>
      <c r="I112" s="4">
        <v>5534</v>
      </c>
      <c r="J112" s="4">
        <v>2905</v>
      </c>
      <c r="K112" s="23">
        <v>42689</v>
      </c>
      <c r="M112" s="51" t="s">
        <v>132</v>
      </c>
      <c r="N112" s="121" t="s">
        <v>13</v>
      </c>
      <c r="O112" s="12"/>
      <c r="P112" s="12"/>
      <c r="Q112" s="14">
        <f>F112/要介護認定者数!F111</f>
        <v>54.054794520547944</v>
      </c>
      <c r="R112" s="14">
        <f>G112/要介護認定者数!G111</f>
        <v>62.418803418803421</v>
      </c>
      <c r="S112" s="14">
        <f>H112/要介護認定者数!H111</f>
        <v>68.725146198830416</v>
      </c>
      <c r="T112" s="14">
        <f>I112/要介護認定者数!I111</f>
        <v>48.121739130434783</v>
      </c>
      <c r="U112" s="14">
        <f>J112/要介護認定者数!J111</f>
        <v>30.260416666666668</v>
      </c>
      <c r="V112" s="27">
        <f>K112/要介護認定者数!K111</f>
        <v>48.620728929384967</v>
      </c>
    </row>
    <row r="113" spans="2:22" ht="19.5" customHeight="1" x14ac:dyDescent="0.15">
      <c r="B113" s="125" t="s">
        <v>138</v>
      </c>
      <c r="C113" s="121" t="s">
        <v>14</v>
      </c>
      <c r="D113" s="4"/>
      <c r="E113" s="4"/>
      <c r="F113" s="4">
        <v>7421</v>
      </c>
      <c r="G113" s="4">
        <v>9347</v>
      </c>
      <c r="H113" s="4">
        <v>5974</v>
      </c>
      <c r="I113" s="4">
        <v>4477</v>
      </c>
      <c r="J113" s="4">
        <v>1378</v>
      </c>
      <c r="K113" s="23">
        <v>28597</v>
      </c>
      <c r="M113" s="51" t="s">
        <v>132</v>
      </c>
      <c r="N113" s="121" t="s">
        <v>14</v>
      </c>
      <c r="O113" s="12"/>
      <c r="P113" s="12"/>
      <c r="Q113" s="14">
        <f>F113/要介護認定者数!F112</f>
        <v>34.840375586854464</v>
      </c>
      <c r="R113" s="14">
        <f>G113/要介護認定者数!G112</f>
        <v>49.718085106382979</v>
      </c>
      <c r="S113" s="14">
        <f>H113/要介護認定者数!H112</f>
        <v>42.671428571428571</v>
      </c>
      <c r="T113" s="14">
        <f>I113/要介護認定者数!I112</f>
        <v>30.046979865771814</v>
      </c>
      <c r="U113" s="14">
        <f>J113/要介護認定者数!J112</f>
        <v>14.061224489795919</v>
      </c>
      <c r="V113" s="27">
        <f>K113/要介護認定者数!K112</f>
        <v>29.63419689119171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0</v>
      </c>
      <c r="E114" s="147">
        <f t="shared" ref="E114" si="41">SUM(E115:E118)</f>
        <v>0</v>
      </c>
      <c r="F114" s="145">
        <f t="shared" ref="F114" si="42">SUM(F115:F118)</f>
        <v>64594</v>
      </c>
      <c r="G114" s="145">
        <f t="shared" ref="G114" si="43">SUM(G115:G118)</f>
        <v>80688</v>
      </c>
      <c r="H114" s="145">
        <f t="shared" ref="H114" si="44">SUM(H115:H118)</f>
        <v>46283</v>
      </c>
      <c r="I114" s="145">
        <f t="shared" ref="I114" si="45">SUM(I115:I118)</f>
        <v>23492</v>
      </c>
      <c r="J114" s="145">
        <f t="shared" ref="J114" si="46">SUM(J115:J118)</f>
        <v>12462</v>
      </c>
      <c r="K114" s="156">
        <f t="shared" ref="K114" si="47">SUM(K115:K118)</f>
        <v>227519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45.681753889674681</v>
      </c>
      <c r="R114" s="14">
        <f>G114/要介護認定者数!G113</f>
        <v>53.189189189189186</v>
      </c>
      <c r="S114" s="14">
        <f>H114/要介護認定者数!H113</f>
        <v>45.02237354085603</v>
      </c>
      <c r="T114" s="14">
        <f>I114/要介護認定者数!I113</f>
        <v>25.646288209606986</v>
      </c>
      <c r="U114" s="14">
        <f>J114/要介護認定者数!J113</f>
        <v>17.982683982683984</v>
      </c>
      <c r="V114" s="27">
        <f>K114/要介護認定者数!K113</f>
        <v>29.858136482939631</v>
      </c>
    </row>
    <row r="115" spans="2:22" ht="19.5" customHeight="1" x14ac:dyDescent="0.15">
      <c r="B115" s="125" t="s">
        <v>138</v>
      </c>
      <c r="C115" s="121" t="s">
        <v>15</v>
      </c>
      <c r="D115" s="4"/>
      <c r="E115" s="4"/>
      <c r="F115" s="4">
        <v>24253</v>
      </c>
      <c r="G115" s="4">
        <v>21843</v>
      </c>
      <c r="H115" s="4">
        <v>14408</v>
      </c>
      <c r="I115" s="4">
        <v>8095</v>
      </c>
      <c r="J115" s="4">
        <v>3726</v>
      </c>
      <c r="K115" s="23">
        <v>72325</v>
      </c>
      <c r="M115" s="51" t="s">
        <v>132</v>
      </c>
      <c r="N115" s="121" t="s">
        <v>15</v>
      </c>
      <c r="O115" s="12"/>
      <c r="P115" s="12"/>
      <c r="Q115" s="14">
        <f>F115/要介護認定者数!F114</f>
        <v>42.032928942807622</v>
      </c>
      <c r="R115" s="14">
        <f>G115/要介護認定者数!G114</f>
        <v>43.598802395209582</v>
      </c>
      <c r="S115" s="14">
        <f>H115/要介護認定者数!H114</f>
        <v>42.005830903790084</v>
      </c>
      <c r="T115" s="14">
        <f>I115/要介護認定者数!I114</f>
        <v>25.061919504643964</v>
      </c>
      <c r="U115" s="14">
        <f>J115/要介護認定者数!J114</f>
        <v>14.963855421686747</v>
      </c>
      <c r="V115" s="27">
        <f>K115/要介護認定者数!K114</f>
        <v>25.147774687065368</v>
      </c>
    </row>
    <row r="116" spans="2:22" ht="19.5" customHeight="1" x14ac:dyDescent="0.15">
      <c r="B116" s="125" t="s">
        <v>138</v>
      </c>
      <c r="C116" s="121" t="s">
        <v>16</v>
      </c>
      <c r="D116" s="4"/>
      <c r="E116" s="4"/>
      <c r="F116" s="4">
        <v>14181</v>
      </c>
      <c r="G116" s="4">
        <v>25440</v>
      </c>
      <c r="H116" s="4">
        <v>13265</v>
      </c>
      <c r="I116" s="4">
        <v>6346</v>
      </c>
      <c r="J116" s="4">
        <v>3705</v>
      </c>
      <c r="K116" s="23">
        <v>62937</v>
      </c>
      <c r="M116" s="51" t="s">
        <v>132</v>
      </c>
      <c r="N116" s="121" t="s">
        <v>16</v>
      </c>
      <c r="O116" s="12"/>
      <c r="P116" s="12"/>
      <c r="Q116" s="14">
        <f>F116/要介護認定者数!F115</f>
        <v>45.306709265175719</v>
      </c>
      <c r="R116" s="14">
        <f>G116/要介護認定者数!G115</f>
        <v>59.439252336448597</v>
      </c>
      <c r="S116" s="14">
        <f>H116/要介護認定者数!H115</f>
        <v>47.039007092198581</v>
      </c>
      <c r="T116" s="14">
        <f>I116/要介護認定者数!I115</f>
        <v>26.776371308016877</v>
      </c>
      <c r="U116" s="14">
        <f>J116/要介護認定者数!J115</f>
        <v>23.75</v>
      </c>
      <c r="V116" s="27">
        <f>K116/要介護認定者数!K115</f>
        <v>33.212137203166229</v>
      </c>
    </row>
    <row r="117" spans="2:22" ht="19.5" customHeight="1" x14ac:dyDescent="0.15">
      <c r="B117" s="125" t="s">
        <v>138</v>
      </c>
      <c r="C117" s="121" t="s">
        <v>17</v>
      </c>
      <c r="D117" s="4"/>
      <c r="E117" s="4"/>
      <c r="F117" s="4">
        <v>18809</v>
      </c>
      <c r="G117" s="4">
        <v>24450</v>
      </c>
      <c r="H117" s="4">
        <v>13849</v>
      </c>
      <c r="I117" s="4">
        <v>6135</v>
      </c>
      <c r="J117" s="4">
        <v>3933</v>
      </c>
      <c r="K117" s="23">
        <v>67176</v>
      </c>
      <c r="M117" s="51" t="s">
        <v>132</v>
      </c>
      <c r="N117" s="121" t="s">
        <v>17</v>
      </c>
      <c r="O117" s="12"/>
      <c r="P117" s="12"/>
      <c r="Q117" s="14">
        <f>F117/要介護認定者数!F116</f>
        <v>50.291443850267378</v>
      </c>
      <c r="R117" s="14">
        <f>G117/要介護認定者数!G116</f>
        <v>63.671875</v>
      </c>
      <c r="S117" s="14">
        <f>H117/要介護認定者数!H116</f>
        <v>52.858778625954201</v>
      </c>
      <c r="T117" s="14">
        <f>I117/要介護認定者数!I116</f>
        <v>26.330472103004293</v>
      </c>
      <c r="U117" s="14">
        <f>J117/要介護認定者数!J116</f>
        <v>22.474285714285713</v>
      </c>
      <c r="V117" s="27">
        <f>K117/要介護認定者数!K116</f>
        <v>34.134146341463413</v>
      </c>
    </row>
    <row r="118" spans="2:22" ht="19.5" customHeight="1" x14ac:dyDescent="0.15">
      <c r="B118" s="125" t="s">
        <v>138</v>
      </c>
      <c r="C118" s="121" t="s">
        <v>18</v>
      </c>
      <c r="D118" s="4"/>
      <c r="E118" s="4"/>
      <c r="F118" s="4">
        <v>7351</v>
      </c>
      <c r="G118" s="4">
        <v>8955</v>
      </c>
      <c r="H118" s="4">
        <v>4761</v>
      </c>
      <c r="I118" s="4">
        <v>2916</v>
      </c>
      <c r="J118" s="4">
        <v>1098</v>
      </c>
      <c r="K118" s="23">
        <v>25081</v>
      </c>
      <c r="M118" s="51" t="s">
        <v>132</v>
      </c>
      <c r="N118" s="121" t="s">
        <v>18</v>
      </c>
      <c r="O118" s="12"/>
      <c r="P118" s="12"/>
      <c r="Q118" s="14">
        <f>F118/要介護認定者数!F117</f>
        <v>49.006666666666668</v>
      </c>
      <c r="R118" s="14">
        <f>G118/要介護認定者数!G117</f>
        <v>43.897058823529413</v>
      </c>
      <c r="S118" s="14">
        <f>H118/要介護認定者数!H117</f>
        <v>33.765957446808514</v>
      </c>
      <c r="T118" s="14">
        <f>I118/要介護認定者数!I117</f>
        <v>23.707317073170731</v>
      </c>
      <c r="U118" s="14">
        <f>J118/要介護認定者数!J117</f>
        <v>9.716814159292035</v>
      </c>
      <c r="V118" s="27">
        <f>K118/要介護認定者数!K117</f>
        <v>28.468785471055618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0</v>
      </c>
      <c r="E119" s="147">
        <f t="shared" ref="E119" si="48">SUM(E120:E123)</f>
        <v>0</v>
      </c>
      <c r="F119" s="145">
        <f t="shared" ref="F119" si="49">SUM(F120:F123)</f>
        <v>26574</v>
      </c>
      <c r="G119" s="145">
        <f t="shared" ref="G119" si="50">SUM(G120:G123)</f>
        <v>30658</v>
      </c>
      <c r="H119" s="145">
        <f t="shared" ref="H119" si="51">SUM(H120:H123)</f>
        <v>24039</v>
      </c>
      <c r="I119" s="145">
        <f t="shared" ref="I119" si="52">SUM(I120:I123)</f>
        <v>11946</v>
      </c>
      <c r="J119" s="145">
        <f t="shared" ref="J119" si="53">SUM(J120:J123)</f>
        <v>7632</v>
      </c>
      <c r="K119" s="156">
        <f t="shared" ref="K119" si="54">SUM(K120:K123)</f>
        <v>100849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40.509146341463413</v>
      </c>
      <c r="R119" s="14">
        <f>G119/要介護認定者数!G118</f>
        <v>45.826606875934232</v>
      </c>
      <c r="S119" s="14">
        <f>H119/要介護認定者数!H118</f>
        <v>44.765363128491622</v>
      </c>
      <c r="T119" s="14">
        <f>I119/要介護認定者数!I118</f>
        <v>29.279411764705884</v>
      </c>
      <c r="U119" s="14">
        <f>J119/要介護認定者数!J118</f>
        <v>21.931034482758619</v>
      </c>
      <c r="V119" s="27">
        <f>K119/要介護認定者数!K118</f>
        <v>30.812404521845401</v>
      </c>
    </row>
    <row r="120" spans="2:22" ht="19.5" customHeight="1" x14ac:dyDescent="0.15">
      <c r="B120" s="125" t="s">
        <v>138</v>
      </c>
      <c r="C120" s="121" t="s">
        <v>19</v>
      </c>
      <c r="D120" s="4"/>
      <c r="E120" s="4"/>
      <c r="F120" s="4">
        <v>9596</v>
      </c>
      <c r="G120" s="4">
        <v>11416</v>
      </c>
      <c r="H120" s="4">
        <v>11230</v>
      </c>
      <c r="I120" s="4">
        <v>4787</v>
      </c>
      <c r="J120" s="4">
        <v>2789</v>
      </c>
      <c r="K120" s="23">
        <v>39818</v>
      </c>
      <c r="M120" s="51" t="s">
        <v>132</v>
      </c>
      <c r="N120" s="121" t="s">
        <v>19</v>
      </c>
      <c r="O120" s="12"/>
      <c r="P120" s="12"/>
      <c r="Q120" s="14">
        <f>F120/要介護認定者数!F119</f>
        <v>47.270935960591132</v>
      </c>
      <c r="R120" s="14">
        <f>G120/要介護認定者数!G119</f>
        <v>54.104265402843602</v>
      </c>
      <c r="S120" s="14">
        <f>H120/要介護認定者数!H119</f>
        <v>55.320197044334975</v>
      </c>
      <c r="T120" s="14">
        <f>I120/要介護認定者数!I119</f>
        <v>31.084415584415584</v>
      </c>
      <c r="U120" s="14">
        <f>J120/要介護認定者数!J119</f>
        <v>22.491935483870968</v>
      </c>
      <c r="V120" s="27">
        <f>K120/要介護認定者数!K119</f>
        <v>35.711210762331838</v>
      </c>
    </row>
    <row r="121" spans="2:22" ht="19.5" customHeight="1" x14ac:dyDescent="0.15">
      <c r="B121" s="125" t="s">
        <v>138</v>
      </c>
      <c r="C121" s="121" t="s">
        <v>20</v>
      </c>
      <c r="D121" s="4"/>
      <c r="E121" s="4"/>
      <c r="F121" s="4">
        <v>3667</v>
      </c>
      <c r="G121" s="4">
        <v>3499</v>
      </c>
      <c r="H121" s="4">
        <v>2484</v>
      </c>
      <c r="I121" s="4">
        <v>1011</v>
      </c>
      <c r="J121" s="4">
        <v>554</v>
      </c>
      <c r="K121" s="23">
        <v>11215</v>
      </c>
      <c r="M121" s="51" t="s">
        <v>132</v>
      </c>
      <c r="N121" s="121" t="s">
        <v>20</v>
      </c>
      <c r="O121" s="12"/>
      <c r="P121" s="12"/>
      <c r="Q121" s="14">
        <f>F121/要介護認定者数!F120</f>
        <v>35.950980392156865</v>
      </c>
      <c r="R121" s="14">
        <f>G121/要介護認定者数!G120</f>
        <v>27.3359375</v>
      </c>
      <c r="S121" s="14">
        <f>H121/要介護認定者数!H120</f>
        <v>25.875</v>
      </c>
      <c r="T121" s="14">
        <f>I121/要介護認定者数!I120</f>
        <v>14.041666666666666</v>
      </c>
      <c r="U121" s="14">
        <f>J121/要介護認定者数!J120</f>
        <v>10.862745098039216</v>
      </c>
      <c r="V121" s="27">
        <f>K121/要介護認定者数!K120</f>
        <v>20.170863309352519</v>
      </c>
    </row>
    <row r="122" spans="2:22" ht="19.5" customHeight="1" x14ac:dyDescent="0.15">
      <c r="B122" s="125" t="s">
        <v>138</v>
      </c>
      <c r="C122" s="121" t="s">
        <v>114</v>
      </c>
      <c r="D122" s="4"/>
      <c r="E122" s="4"/>
      <c r="F122" s="4">
        <v>10927</v>
      </c>
      <c r="G122" s="4">
        <v>12760</v>
      </c>
      <c r="H122" s="4">
        <v>7113</v>
      </c>
      <c r="I122" s="4">
        <v>4429</v>
      </c>
      <c r="J122" s="4">
        <v>3028</v>
      </c>
      <c r="K122" s="23">
        <v>38257</v>
      </c>
      <c r="M122" s="51" t="s">
        <v>132</v>
      </c>
      <c r="N122" s="121" t="s">
        <v>114</v>
      </c>
      <c r="O122" s="12"/>
      <c r="P122" s="12"/>
      <c r="Q122" s="14">
        <f>F122/要介護認定者数!F121</f>
        <v>37.80968858131488</v>
      </c>
      <c r="R122" s="14">
        <f>G122/要介護認定者数!G121</f>
        <v>46.569343065693431</v>
      </c>
      <c r="S122" s="14">
        <f>H122/要介護認定者数!H121</f>
        <v>37.835106382978722</v>
      </c>
      <c r="T122" s="14">
        <f>I122/要介護認定者数!I121</f>
        <v>30.335616438356166</v>
      </c>
      <c r="U122" s="14">
        <f>J122/要介護認定者数!J121</f>
        <v>22.102189781021899</v>
      </c>
      <c r="V122" s="27">
        <f>K122/要介護認定者数!K121</f>
        <v>29.587780355761794</v>
      </c>
    </row>
    <row r="123" spans="2:22" ht="19.5" customHeight="1" x14ac:dyDescent="0.15">
      <c r="B123" s="125" t="s">
        <v>138</v>
      </c>
      <c r="C123" s="121" t="s">
        <v>22</v>
      </c>
      <c r="D123" s="4"/>
      <c r="E123" s="4"/>
      <c r="F123" s="4">
        <v>2384</v>
      </c>
      <c r="G123" s="4">
        <v>2983</v>
      </c>
      <c r="H123" s="4">
        <v>3212</v>
      </c>
      <c r="I123" s="4">
        <v>1719</v>
      </c>
      <c r="J123" s="4">
        <v>1261</v>
      </c>
      <c r="K123" s="23">
        <v>11559</v>
      </c>
      <c r="M123" s="51" t="s">
        <v>132</v>
      </c>
      <c r="N123" s="121" t="s">
        <v>22</v>
      </c>
      <c r="O123" s="12"/>
      <c r="P123" s="12"/>
      <c r="Q123" s="14">
        <f>F123/要介護認定者数!F122</f>
        <v>38.451612903225808</v>
      </c>
      <c r="R123" s="14">
        <f>G123/要介護認定者数!G122</f>
        <v>53.267857142857146</v>
      </c>
      <c r="S123" s="14">
        <f>H123/要介護認定者数!H122</f>
        <v>64.239999999999995</v>
      </c>
      <c r="T123" s="14">
        <f>I123/要介護認定者数!I122</f>
        <v>47.75</v>
      </c>
      <c r="U123" s="14">
        <f>J123/要介護認定者数!J122</f>
        <v>35.027777777777779</v>
      </c>
      <c r="V123" s="27">
        <f>K123/要介護認定者数!K122</f>
        <v>37.407766990291265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0</v>
      </c>
      <c r="E124" s="147">
        <f t="shared" ref="E124" si="55">SUM(E125:E129)</f>
        <v>0</v>
      </c>
      <c r="F124" s="145">
        <f t="shared" ref="F124" si="56">SUM(F125:F129)</f>
        <v>150490</v>
      </c>
      <c r="G124" s="145">
        <f t="shared" ref="G124" si="57">SUM(G125:G129)</f>
        <v>137394</v>
      </c>
      <c r="H124" s="145">
        <f t="shared" ref="H124" si="58">SUM(H125:H129)</f>
        <v>108428</v>
      </c>
      <c r="I124" s="145">
        <f t="shared" ref="I124" si="59">SUM(I125:I129)</f>
        <v>93894</v>
      </c>
      <c r="J124" s="145">
        <f t="shared" ref="J124" si="60">SUM(J125:J129)</f>
        <v>52266</v>
      </c>
      <c r="K124" s="156">
        <f t="shared" ref="K124" si="61">SUM(K125:K129)</f>
        <v>542472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54.289321789321789</v>
      </c>
      <c r="R124" s="14">
        <f>G124/要介護認定者数!G123</f>
        <v>69.461071789686557</v>
      </c>
      <c r="S124" s="14">
        <f>H124/要介護認定者数!H123</f>
        <v>68.108040201005025</v>
      </c>
      <c r="T124" s="14">
        <f>I124/要介護認定者数!I123</f>
        <v>55.822829964328179</v>
      </c>
      <c r="U124" s="14">
        <f>J124/要介護認定者数!J123</f>
        <v>41.746006389776355</v>
      </c>
      <c r="V124" s="27">
        <f>K124/要介護認定者数!K123</f>
        <v>46.238663484486871</v>
      </c>
    </row>
    <row r="125" spans="2:22" ht="19.5" customHeight="1" x14ac:dyDescent="0.15">
      <c r="B125" s="125" t="s">
        <v>138</v>
      </c>
      <c r="C125" s="121" t="s">
        <v>23</v>
      </c>
      <c r="D125" s="4"/>
      <c r="E125" s="4"/>
      <c r="F125" s="4">
        <v>108755</v>
      </c>
      <c r="G125" s="4">
        <v>91792</v>
      </c>
      <c r="H125" s="4">
        <v>68074</v>
      </c>
      <c r="I125" s="4">
        <v>63645</v>
      </c>
      <c r="J125" s="4">
        <v>38105</v>
      </c>
      <c r="K125" s="23">
        <v>370371</v>
      </c>
      <c r="M125" s="51" t="s">
        <v>132</v>
      </c>
      <c r="N125" s="121" t="s">
        <v>23</v>
      </c>
      <c r="O125" s="12"/>
      <c r="P125" s="12"/>
      <c r="Q125" s="14">
        <f>F125/要介護認定者数!F124</f>
        <v>57.269615587151129</v>
      </c>
      <c r="R125" s="14">
        <f>G125/要介護認定者数!G124</f>
        <v>81.160035366931922</v>
      </c>
      <c r="S125" s="14">
        <f>H125/要介護認定者数!H124</f>
        <v>75.470066518847005</v>
      </c>
      <c r="T125" s="14">
        <f>I125/要介護認定者数!I124</f>
        <v>62.828232971372159</v>
      </c>
      <c r="U125" s="14">
        <f>J125/要介護認定者数!J124</f>
        <v>49.294954721862872</v>
      </c>
      <c r="V125" s="27">
        <f>K125/要介護認定者数!K124</f>
        <v>50.390612244897959</v>
      </c>
    </row>
    <row r="126" spans="2:22" ht="19.5" customHeight="1" x14ac:dyDescent="0.15">
      <c r="B126" s="125" t="s">
        <v>138</v>
      </c>
      <c r="C126" s="121" t="s">
        <v>24</v>
      </c>
      <c r="D126" s="4"/>
      <c r="E126" s="4"/>
      <c r="F126" s="4">
        <v>3431</v>
      </c>
      <c r="G126" s="4">
        <v>5574</v>
      </c>
      <c r="H126" s="4">
        <v>5038</v>
      </c>
      <c r="I126" s="4">
        <v>2227</v>
      </c>
      <c r="J126" s="4">
        <v>557</v>
      </c>
      <c r="K126" s="23">
        <v>16827</v>
      </c>
      <c r="M126" s="51" t="s">
        <v>132</v>
      </c>
      <c r="N126" s="121" t="s">
        <v>24</v>
      </c>
      <c r="O126" s="12"/>
      <c r="P126" s="12"/>
      <c r="Q126" s="14">
        <f>F126/要介護認定者数!F125</f>
        <v>41.841463414634148</v>
      </c>
      <c r="R126" s="14">
        <f>G126/要介護認定者数!G125</f>
        <v>49.327433628318587</v>
      </c>
      <c r="S126" s="14">
        <f>H126/要介護認定者数!H125</f>
        <v>71.971428571428575</v>
      </c>
      <c r="T126" s="14">
        <f>I126/要介護認定者数!I125</f>
        <v>32.275362318840578</v>
      </c>
      <c r="U126" s="14">
        <f>J126/要介護認定者数!J125</f>
        <v>12.953488372093023</v>
      </c>
      <c r="V126" s="27">
        <f>K126/要介護認定者数!K125</f>
        <v>39.874407582938389</v>
      </c>
    </row>
    <row r="127" spans="2:22" ht="19.5" customHeight="1" x14ac:dyDescent="0.15">
      <c r="B127" s="125" t="s">
        <v>138</v>
      </c>
      <c r="C127" s="121" t="s">
        <v>25</v>
      </c>
      <c r="D127" s="4"/>
      <c r="E127" s="4"/>
      <c r="F127" s="4">
        <v>12364</v>
      </c>
      <c r="G127" s="4">
        <v>24392</v>
      </c>
      <c r="H127" s="4">
        <v>21152</v>
      </c>
      <c r="I127" s="4">
        <v>12854</v>
      </c>
      <c r="J127" s="4">
        <v>6651</v>
      </c>
      <c r="K127" s="23">
        <v>77413</v>
      </c>
      <c r="M127" s="51" t="s">
        <v>132</v>
      </c>
      <c r="N127" s="121" t="s">
        <v>25</v>
      </c>
      <c r="O127" s="12"/>
      <c r="P127" s="12"/>
      <c r="Q127" s="14">
        <f>F127/要介護認定者数!F126</f>
        <v>44.79710144927536</v>
      </c>
      <c r="R127" s="14">
        <f>G127/要介護認定者数!G126</f>
        <v>55.562642369020502</v>
      </c>
      <c r="S127" s="14">
        <f>H127/要介護認定者数!H126</f>
        <v>69.808580858085804</v>
      </c>
      <c r="T127" s="14">
        <f>I127/要介護認定者数!I126</f>
        <v>50.01556420233463</v>
      </c>
      <c r="U127" s="14">
        <f>J127/要介護認定者数!J126</f>
        <v>35.951351351351349</v>
      </c>
      <c r="V127" s="27">
        <f>K127/要介護認定者数!K126</f>
        <v>48.142412935323385</v>
      </c>
    </row>
    <row r="128" spans="2:22" ht="19.5" customHeight="1" x14ac:dyDescent="0.15">
      <c r="B128" s="125" t="s">
        <v>138</v>
      </c>
      <c r="C128" s="121" t="s">
        <v>26</v>
      </c>
      <c r="D128" s="4"/>
      <c r="E128" s="4"/>
      <c r="F128" s="4">
        <v>6941</v>
      </c>
      <c r="G128" s="4">
        <v>5501</v>
      </c>
      <c r="H128" s="4">
        <v>5195</v>
      </c>
      <c r="I128" s="4">
        <v>2676</v>
      </c>
      <c r="J128" s="4">
        <v>1810</v>
      </c>
      <c r="K128" s="23">
        <v>22123</v>
      </c>
      <c r="M128" s="51" t="s">
        <v>132</v>
      </c>
      <c r="N128" s="121" t="s">
        <v>26</v>
      </c>
      <c r="O128" s="12"/>
      <c r="P128" s="12"/>
      <c r="Q128" s="14">
        <f>F128/要介護認定者数!F127</f>
        <v>33.858536585365854</v>
      </c>
      <c r="R128" s="14">
        <f>G128/要介護認定者数!G127</f>
        <v>35.038216560509554</v>
      </c>
      <c r="S128" s="14">
        <f>H128/要介護認定者数!H127</f>
        <v>36.076388888888886</v>
      </c>
      <c r="T128" s="14">
        <f>I128/要介護認定者数!I127</f>
        <v>20.90625</v>
      </c>
      <c r="U128" s="14">
        <f>J128/要介護認定者数!J127</f>
        <v>15.87719298245614</v>
      </c>
      <c r="V128" s="27">
        <f>K128/要介護認定者数!K127</f>
        <v>23.336497890295359</v>
      </c>
    </row>
    <row r="129" spans="2:24" ht="19.5" customHeight="1" x14ac:dyDescent="0.15">
      <c r="B129" s="125" t="s">
        <v>138</v>
      </c>
      <c r="C129" s="121" t="s">
        <v>27</v>
      </c>
      <c r="D129" s="4"/>
      <c r="E129" s="4"/>
      <c r="F129" s="4">
        <v>18999</v>
      </c>
      <c r="G129" s="4">
        <v>10135</v>
      </c>
      <c r="H129" s="4">
        <v>8969</v>
      </c>
      <c r="I129" s="4">
        <v>12492</v>
      </c>
      <c r="J129" s="4">
        <v>5143</v>
      </c>
      <c r="K129" s="23">
        <v>55738</v>
      </c>
      <c r="M129" s="51" t="s">
        <v>132</v>
      </c>
      <c r="N129" s="121" t="s">
        <v>27</v>
      </c>
      <c r="O129" s="12"/>
      <c r="P129" s="12"/>
      <c r="Q129" s="14">
        <f>F129/要介護認定者数!F128</f>
        <v>61.28709677419355</v>
      </c>
      <c r="R129" s="14">
        <f>G129/要介護認定者数!G128</f>
        <v>73.44202898550725</v>
      </c>
      <c r="S129" s="14">
        <f>H129/要介護認定者数!H128</f>
        <v>51.843930635838149</v>
      </c>
      <c r="T129" s="14">
        <f>I129/要介護認定者数!I128</f>
        <v>58.102325581395348</v>
      </c>
      <c r="U129" s="14">
        <f>J129/要介護認定者数!J128</f>
        <v>37.540145985401459</v>
      </c>
      <c r="V129" s="27">
        <f>K129/要介護認定者数!K128</f>
        <v>39.699430199430196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9</v>
      </c>
      <c r="E130" s="147">
        <f t="shared" ref="E130" si="62">SUM(E131)</f>
        <v>0</v>
      </c>
      <c r="F130" s="145">
        <f t="shared" ref="F130" si="63">SUM(F131)</f>
        <v>57734</v>
      </c>
      <c r="G130" s="145">
        <f t="shared" ref="G130" si="64">SUM(G131)</f>
        <v>68526</v>
      </c>
      <c r="H130" s="145">
        <f t="shared" ref="H130" si="65">SUM(H131)</f>
        <v>53466</v>
      </c>
      <c r="I130" s="145">
        <f t="shared" ref="I130" si="66">SUM(I131)</f>
        <v>56209</v>
      </c>
      <c r="J130" s="145">
        <f t="shared" ref="J130" si="67">SUM(J131)</f>
        <v>34483</v>
      </c>
      <c r="K130" s="156">
        <f t="shared" ref="K130" si="68">SUM(K131)</f>
        <v>270427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51.04686118479222</v>
      </c>
      <c r="R130" s="14">
        <f>G130/要介護認定者数!G129</f>
        <v>66.336882865440458</v>
      </c>
      <c r="S130" s="14">
        <f>H130/要介護認定者数!H129</f>
        <v>80.038922155688624</v>
      </c>
      <c r="T130" s="14">
        <f>I130/要介護認定者数!I129</f>
        <v>66.756532066508314</v>
      </c>
      <c r="U130" s="14">
        <f>J130/要介護認定者数!J129</f>
        <v>57.760469011725291</v>
      </c>
      <c r="V130" s="27">
        <f>K130/要介護認定者数!K129</f>
        <v>47.973567500443501</v>
      </c>
    </row>
    <row r="131" spans="2:24" ht="19.5" customHeight="1" x14ac:dyDescent="0.15">
      <c r="B131" s="125" t="s">
        <v>138</v>
      </c>
      <c r="C131" s="121" t="s">
        <v>28</v>
      </c>
      <c r="D131" s="4">
        <v>9</v>
      </c>
      <c r="E131" s="4"/>
      <c r="F131" s="4">
        <v>57734</v>
      </c>
      <c r="G131" s="4">
        <v>68526</v>
      </c>
      <c r="H131" s="4">
        <v>53466</v>
      </c>
      <c r="I131" s="4">
        <v>56209</v>
      </c>
      <c r="J131" s="4">
        <v>34483</v>
      </c>
      <c r="K131" s="23">
        <v>270427</v>
      </c>
      <c r="M131" s="51" t="s">
        <v>132</v>
      </c>
      <c r="N131" s="121" t="s">
        <v>28</v>
      </c>
      <c r="O131" s="12"/>
      <c r="P131" s="12"/>
      <c r="Q131" s="14">
        <f>F131/要介護認定者数!F130</f>
        <v>51.04686118479222</v>
      </c>
      <c r="R131" s="14">
        <f>G131/要介護認定者数!G130</f>
        <v>66.336882865440458</v>
      </c>
      <c r="S131" s="14">
        <f>H131/要介護認定者数!H130</f>
        <v>80.038922155688624</v>
      </c>
      <c r="T131" s="14">
        <f>I131/要介護認定者数!I130</f>
        <v>66.756532066508314</v>
      </c>
      <c r="U131" s="14">
        <f>J131/要介護認定者数!J130</f>
        <v>57.760469011725291</v>
      </c>
      <c r="V131" s="27">
        <f>K131/要介護認定者数!K130</f>
        <v>47.973567500443501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0</v>
      </c>
      <c r="E132" s="147">
        <f t="shared" ref="E132" si="69">SUM(E133:E135)</f>
        <v>0</v>
      </c>
      <c r="F132" s="145">
        <f t="shared" ref="F132" si="70">SUM(F133:F135)</f>
        <v>97636</v>
      </c>
      <c r="G132" s="145">
        <f t="shared" ref="G132" si="71">SUM(G133:G135)</f>
        <v>78817</v>
      </c>
      <c r="H132" s="145">
        <f t="shared" ref="H132" si="72">SUM(H133:H135)</f>
        <v>46644</v>
      </c>
      <c r="I132" s="145">
        <f t="shared" ref="I132" si="73">SUM(I133:I135)</f>
        <v>38677</v>
      </c>
      <c r="J132" s="145">
        <f t="shared" ref="J132" si="74">SUM(J133:J135)</f>
        <v>20511</v>
      </c>
      <c r="K132" s="156">
        <f t="shared" ref="K132" si="75">SUM(K133:K135)</f>
        <v>282285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47.837334639882414</v>
      </c>
      <c r="R132" s="14">
        <f>G132/要介護認定者数!G131</f>
        <v>44.056456120737842</v>
      </c>
      <c r="S132" s="14">
        <f>H132/要介護認定者数!H131</f>
        <v>35.824884792626726</v>
      </c>
      <c r="T132" s="14">
        <f>I132/要介護認定者数!I131</f>
        <v>27.352899575671852</v>
      </c>
      <c r="U132" s="14">
        <f>J132/要介護認定者数!J131</f>
        <v>23.905594405594407</v>
      </c>
      <c r="V132" s="27">
        <f>K132/要介護認定者数!K131</f>
        <v>24.895052473763119</v>
      </c>
    </row>
    <row r="133" spans="2:24" ht="19.5" customHeight="1" x14ac:dyDescent="0.15">
      <c r="B133" s="125" t="s">
        <v>138</v>
      </c>
      <c r="C133" s="121" t="s">
        <v>29</v>
      </c>
      <c r="D133" s="4"/>
      <c r="E133" s="4"/>
      <c r="F133" s="4">
        <v>76308</v>
      </c>
      <c r="G133" s="4">
        <v>61354</v>
      </c>
      <c r="H133" s="4">
        <v>34545</v>
      </c>
      <c r="I133" s="4">
        <v>26612</v>
      </c>
      <c r="J133" s="4">
        <v>13213</v>
      </c>
      <c r="K133" s="23">
        <v>212032</v>
      </c>
      <c r="M133" s="51" t="s">
        <v>132</v>
      </c>
      <c r="N133" s="121" t="s">
        <v>29</v>
      </c>
      <c r="O133" s="12"/>
      <c r="P133" s="12"/>
      <c r="Q133" s="14">
        <f>F133/要介護認定者数!F132</f>
        <v>48.418781725888323</v>
      </c>
      <c r="R133" s="14">
        <f>G133/要介護認定者数!G132</f>
        <v>43.025245441795228</v>
      </c>
      <c r="S133" s="14">
        <f>H133/要介護認定者数!H132</f>
        <v>34.000984251968504</v>
      </c>
      <c r="T133" s="14">
        <f>I133/要介護認定者数!I132</f>
        <v>24.686456400742117</v>
      </c>
      <c r="U133" s="14">
        <f>J133/要介護認定者数!J132</f>
        <v>20.050075872534144</v>
      </c>
      <c r="V133" s="27">
        <f>K133/要介護認定者数!K132</f>
        <v>24.102762305331364</v>
      </c>
    </row>
    <row r="134" spans="2:24" ht="19.5" customHeight="1" x14ac:dyDescent="0.15">
      <c r="B134" s="125" t="s">
        <v>138</v>
      </c>
      <c r="C134" s="121" t="s">
        <v>30</v>
      </c>
      <c r="D134" s="4"/>
      <c r="E134" s="4"/>
      <c r="F134" s="4">
        <v>18566</v>
      </c>
      <c r="G134" s="4">
        <v>14348</v>
      </c>
      <c r="H134" s="4">
        <v>10718</v>
      </c>
      <c r="I134" s="4">
        <v>11389</v>
      </c>
      <c r="J134" s="4">
        <v>6717</v>
      </c>
      <c r="K134" s="23">
        <v>61738</v>
      </c>
      <c r="M134" s="51" t="s">
        <v>132</v>
      </c>
      <c r="N134" s="121" t="s">
        <v>30</v>
      </c>
      <c r="O134" s="12"/>
      <c r="P134" s="12"/>
      <c r="Q134" s="14">
        <f>F134/要介護認定者数!F133</f>
        <v>49.908602150537632</v>
      </c>
      <c r="R134" s="14">
        <f>G134/要介護認定者数!G133</f>
        <v>55.397683397683394</v>
      </c>
      <c r="S134" s="14">
        <f>H134/要介護認定者数!H133</f>
        <v>47.424778761061944</v>
      </c>
      <c r="T134" s="14">
        <f>I134/要介護認定者数!I133</f>
        <v>42.338289962825279</v>
      </c>
      <c r="U134" s="14">
        <f>J134/要介護認定者数!J133</f>
        <v>39.745562130177518</v>
      </c>
      <c r="V134" s="27">
        <f>K134/要介護認定者数!K133</f>
        <v>30.608824987605356</v>
      </c>
    </row>
    <row r="135" spans="2:24" ht="19.5" customHeight="1" x14ac:dyDescent="0.15">
      <c r="B135" s="125" t="s">
        <v>138</v>
      </c>
      <c r="C135" s="121" t="s">
        <v>31</v>
      </c>
      <c r="D135" s="4"/>
      <c r="E135" s="4"/>
      <c r="F135" s="4">
        <v>2762</v>
      </c>
      <c r="G135" s="4">
        <v>3115</v>
      </c>
      <c r="H135" s="4">
        <v>1381</v>
      </c>
      <c r="I135" s="4">
        <v>676</v>
      </c>
      <c r="J135" s="4">
        <v>581</v>
      </c>
      <c r="K135" s="23">
        <v>8515</v>
      </c>
      <c r="M135" s="51" t="s">
        <v>132</v>
      </c>
      <c r="N135" s="121" t="s">
        <v>31</v>
      </c>
      <c r="O135" s="12"/>
      <c r="P135" s="12"/>
      <c r="Q135" s="14">
        <f>F135/要介護認定者数!F134</f>
        <v>29.698924731182796</v>
      </c>
      <c r="R135" s="14">
        <f>G135/要介護認定者数!G134</f>
        <v>29.951923076923077</v>
      </c>
      <c r="S135" s="14">
        <f>H135/要介護認定者数!H134</f>
        <v>23.016666666666666</v>
      </c>
      <c r="T135" s="14">
        <f>I135/要介護認定者数!I134</f>
        <v>10.08955223880597</v>
      </c>
      <c r="U135" s="14">
        <f>J135/要介護認定者数!J134</f>
        <v>19.366666666666667</v>
      </c>
      <c r="V135" s="27">
        <f>K135/要介護認定者数!K134</f>
        <v>16.219047619047618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0</v>
      </c>
      <c r="E136" s="147">
        <f t="shared" ref="E136" si="76">SUM(E137)</f>
        <v>1</v>
      </c>
      <c r="F136" s="145">
        <f t="shared" ref="F136" si="77">SUM(F137)</f>
        <v>58524</v>
      </c>
      <c r="G136" s="145">
        <f t="shared" ref="G136" si="78">SUM(G137)</f>
        <v>72048</v>
      </c>
      <c r="H136" s="145">
        <f t="shared" ref="H136" si="79">SUM(H137)</f>
        <v>60383</v>
      </c>
      <c r="I136" s="145">
        <f t="shared" ref="I136" si="80">SUM(I137)</f>
        <v>33863</v>
      </c>
      <c r="J136" s="145">
        <f t="shared" ref="J136" si="81">SUM(J137)</f>
        <v>15015</v>
      </c>
      <c r="K136" s="156">
        <f t="shared" ref="K136" si="82">SUM(K137)</f>
        <v>239834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61.864693446088793</v>
      </c>
      <c r="R136" s="14">
        <f>G136/要介護認定者数!G135</f>
        <v>65.737226277372258</v>
      </c>
      <c r="S136" s="14">
        <f>H136/要介護認定者数!H135</f>
        <v>65.278918918918919</v>
      </c>
      <c r="T136" s="14">
        <f>I136/要介護認定者数!I135</f>
        <v>41.857849196538936</v>
      </c>
      <c r="U136" s="14">
        <f>J136/要介護認定者数!J135</f>
        <v>26.669626998223801</v>
      </c>
      <c r="V136" s="27">
        <f>K136/要介護認定者数!K135</f>
        <v>43.598254862752228</v>
      </c>
    </row>
    <row r="137" spans="2:24" ht="19.5" customHeight="1" x14ac:dyDescent="0.15">
      <c r="B137" s="125" t="s">
        <v>138</v>
      </c>
      <c r="C137" s="121" t="s">
        <v>32</v>
      </c>
      <c r="D137" s="4"/>
      <c r="E137" s="4">
        <v>1</v>
      </c>
      <c r="F137" s="4">
        <v>58524</v>
      </c>
      <c r="G137" s="4">
        <v>72048</v>
      </c>
      <c r="H137" s="4">
        <v>60383</v>
      </c>
      <c r="I137" s="4">
        <v>33863</v>
      </c>
      <c r="J137" s="4">
        <v>15015</v>
      </c>
      <c r="K137" s="23">
        <v>239834</v>
      </c>
      <c r="M137" s="51" t="s">
        <v>132</v>
      </c>
      <c r="N137" s="121" t="s">
        <v>32</v>
      </c>
      <c r="O137" s="12"/>
      <c r="P137" s="12"/>
      <c r="Q137" s="14">
        <f>F137/要介護認定者数!F136</f>
        <v>61.864693446088793</v>
      </c>
      <c r="R137" s="14">
        <f>G137/要介護認定者数!G136</f>
        <v>65.737226277372258</v>
      </c>
      <c r="S137" s="14">
        <f>H137/要介護認定者数!H136</f>
        <v>65.278918918918919</v>
      </c>
      <c r="T137" s="14">
        <f>I137/要介護認定者数!I136</f>
        <v>41.857849196538936</v>
      </c>
      <c r="U137" s="14">
        <f>J137/要介護認定者数!J136</f>
        <v>26.669626998223801</v>
      </c>
      <c r="V137" s="27">
        <f>K137/要介護認定者数!K136</f>
        <v>43.598254862752228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0</v>
      </c>
      <c r="E138" s="147">
        <f t="shared" ref="E138" si="83">SUM(E139:E140)</f>
        <v>0</v>
      </c>
      <c r="F138" s="145">
        <f t="shared" ref="F138" si="84">SUM(F139:F140)</f>
        <v>43469</v>
      </c>
      <c r="G138" s="145">
        <f t="shared" ref="G138" si="85">SUM(G139:G140)</f>
        <v>37046</v>
      </c>
      <c r="H138" s="145">
        <f t="shared" ref="H138" si="86">SUM(H139:H140)</f>
        <v>23313</v>
      </c>
      <c r="I138" s="145">
        <f t="shared" ref="I138" si="87">SUM(I139:I140)</f>
        <v>18096</v>
      </c>
      <c r="J138" s="145">
        <f t="shared" ref="J138" si="88">SUM(J139:J140)</f>
        <v>7960</v>
      </c>
      <c r="K138" s="156">
        <f t="shared" ref="K138" si="89">SUM(K139:K140)</f>
        <v>129884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44.175813008130085</v>
      </c>
      <c r="R138" s="14">
        <f>G138/要介護認定者数!G137</f>
        <v>44.41966426858513</v>
      </c>
      <c r="S138" s="14">
        <f>H138/要介護認定者数!H137</f>
        <v>36.369734789391579</v>
      </c>
      <c r="T138" s="14">
        <f>I138/要介護認定者数!I137</f>
        <v>26.848664688427299</v>
      </c>
      <c r="U138" s="14">
        <f>J138/要介護認定者数!J137</f>
        <v>15.456310679611651</v>
      </c>
      <c r="V138" s="27">
        <f>K138/要介護認定者数!K137</f>
        <v>26.399186991869918</v>
      </c>
    </row>
    <row r="139" spans="2:24" ht="19.5" customHeight="1" x14ac:dyDescent="0.15">
      <c r="B139" s="125" t="s">
        <v>138</v>
      </c>
      <c r="C139" s="121" t="s">
        <v>33</v>
      </c>
      <c r="D139" s="4"/>
      <c r="E139" s="4"/>
      <c r="F139" s="4">
        <v>38811</v>
      </c>
      <c r="G139" s="4">
        <v>32358</v>
      </c>
      <c r="H139" s="4">
        <v>20459</v>
      </c>
      <c r="I139" s="4">
        <v>17342</v>
      </c>
      <c r="J139" s="4">
        <v>7368</v>
      </c>
      <c r="K139" s="23">
        <v>116338</v>
      </c>
      <c r="M139" s="51" t="s">
        <v>132</v>
      </c>
      <c r="N139" s="121" t="s">
        <v>33</v>
      </c>
      <c r="O139" s="12"/>
      <c r="P139" s="12"/>
      <c r="Q139" s="14">
        <f>F139/要介護認定者数!F138</f>
        <v>49.821566110397946</v>
      </c>
      <c r="R139" s="14">
        <f>G139/要介護認定者数!G138</f>
        <v>49.251141552511413</v>
      </c>
      <c r="S139" s="14">
        <f>H139/要介護認定者数!H138</f>
        <v>40.353057199211044</v>
      </c>
      <c r="T139" s="14">
        <f>I139/要介護認定者数!I138</f>
        <v>30.63957597173145</v>
      </c>
      <c r="U139" s="14">
        <f>J139/要介護認定者数!J138</f>
        <v>17.542857142857144</v>
      </c>
      <c r="V139" s="27">
        <f>K139/要介護認定者数!K138</f>
        <v>28.633522028058085</v>
      </c>
    </row>
    <row r="140" spans="2:24" ht="19.5" customHeight="1" x14ac:dyDescent="0.15">
      <c r="B140" s="125" t="s">
        <v>138</v>
      </c>
      <c r="C140" s="121" t="s">
        <v>34</v>
      </c>
      <c r="D140" s="4"/>
      <c r="E140" s="4"/>
      <c r="F140" s="4">
        <v>4658</v>
      </c>
      <c r="G140" s="4">
        <v>4688</v>
      </c>
      <c r="H140" s="4">
        <v>2854</v>
      </c>
      <c r="I140" s="4">
        <v>754</v>
      </c>
      <c r="J140" s="4">
        <v>592</v>
      </c>
      <c r="K140" s="23">
        <v>13546</v>
      </c>
      <c r="M140" s="51" t="s">
        <v>132</v>
      </c>
      <c r="N140" s="121" t="s">
        <v>34</v>
      </c>
      <c r="O140" s="12"/>
      <c r="P140" s="12"/>
      <c r="Q140" s="14">
        <f>F140/要介護認定者数!F139</f>
        <v>22.721951219512196</v>
      </c>
      <c r="R140" s="14">
        <f>G140/要介護認定者数!G139</f>
        <v>26.485875706214689</v>
      </c>
      <c r="S140" s="14">
        <f>H140/要介護認定者数!H139</f>
        <v>21.298507462686569</v>
      </c>
      <c r="T140" s="14">
        <f>I140/要介護認定者数!I139</f>
        <v>6.9814814814814818</v>
      </c>
      <c r="U140" s="14">
        <f>J140/要介護認定者数!J139</f>
        <v>6.2315789473684209</v>
      </c>
      <c r="V140" s="27">
        <f>K140/要介護認定者数!K139</f>
        <v>15.80630105017503</v>
      </c>
    </row>
    <row r="141" spans="2:24" ht="19.5" customHeight="1" x14ac:dyDescent="0.15">
      <c r="B141" s="125" t="s">
        <v>138</v>
      </c>
      <c r="C141" s="122" t="s">
        <v>82</v>
      </c>
      <c r="D141" s="85">
        <f>SUM(D97,D98,D108,D114,D119,D124,D130,D132,D136,D138)</f>
        <v>9</v>
      </c>
      <c r="E141" s="85">
        <f t="shared" ref="E141:K141" si="90">SUM(E97,E98,E108,E114,E119,E124,E130,E132,E136,E138)</f>
        <v>1</v>
      </c>
      <c r="F141" s="85">
        <f t="shared" si="90"/>
        <v>1041256</v>
      </c>
      <c r="G141" s="85">
        <f t="shared" si="90"/>
        <v>955900</v>
      </c>
      <c r="H141" s="85">
        <f t="shared" si="90"/>
        <v>603446</v>
      </c>
      <c r="I141" s="85">
        <f t="shared" si="90"/>
        <v>441691</v>
      </c>
      <c r="J141" s="85">
        <f t="shared" si="90"/>
        <v>228895</v>
      </c>
      <c r="K141" s="157">
        <f t="shared" si="90"/>
        <v>3271198</v>
      </c>
      <c r="M141" s="51" t="s">
        <v>132</v>
      </c>
      <c r="N141" s="122" t="s">
        <v>82</v>
      </c>
      <c r="O141" s="12"/>
      <c r="P141" s="12"/>
      <c r="Q141" s="14">
        <f>F141/要介護認定者数!F140</f>
        <v>47.928929804372842</v>
      </c>
      <c r="R141" s="14">
        <f>G141/要介護認定者数!G140</f>
        <v>50.331718618365628</v>
      </c>
      <c r="S141" s="14">
        <f>H141/要介護認定者数!H140</f>
        <v>43.864650723268156</v>
      </c>
      <c r="T141" s="14">
        <f>I141/要介護認定者数!I140</f>
        <v>31.911783830648076</v>
      </c>
      <c r="U141" s="14">
        <f>J141/要介護認定者数!J140</f>
        <v>22.540128015755787</v>
      </c>
      <c r="V141" s="27">
        <f>K141/要介護認定者数!K140</f>
        <v>29.788533338190032</v>
      </c>
      <c r="X141" s="11" t="s">
        <v>157</v>
      </c>
    </row>
    <row r="142" spans="2:24" ht="19.5" customHeight="1" thickBot="1" x14ac:dyDescent="0.2">
      <c r="B142" s="29" t="s">
        <v>138</v>
      </c>
      <c r="C142" s="132" t="s">
        <v>44</v>
      </c>
      <c r="D142" s="5">
        <v>334</v>
      </c>
      <c r="E142" s="5">
        <v>660</v>
      </c>
      <c r="F142" s="5">
        <v>55643876</v>
      </c>
      <c r="G142" s="5">
        <v>50937798</v>
      </c>
      <c r="H142" s="5">
        <v>32791145</v>
      </c>
      <c r="I142" s="5">
        <v>19485443</v>
      </c>
      <c r="J142" s="5">
        <v>10420152</v>
      </c>
      <c r="K142" s="26">
        <v>169279408</v>
      </c>
      <c r="M142" s="29" t="s">
        <v>132</v>
      </c>
      <c r="N142" s="132" t="s">
        <v>44</v>
      </c>
      <c r="O142" s="15"/>
      <c r="P142" s="15"/>
      <c r="Q142" s="79">
        <f>F142/要介護認定者数!F141</f>
        <v>45.591908737321553</v>
      </c>
      <c r="R142" s="79">
        <f>G142/要介護認定者数!G141</f>
        <v>47.143631401200018</v>
      </c>
      <c r="S142" s="79">
        <f>H142/要介護認定者数!H141</f>
        <v>40.502046029171815</v>
      </c>
      <c r="T142" s="79">
        <f>I142/要介護認定者数!I141</f>
        <v>26.19317447067063</v>
      </c>
      <c r="U142" s="79">
        <f>J142/要介護認定者数!J141</f>
        <v>17.328105044699871</v>
      </c>
      <c r="V142" s="80">
        <f>K142/要介護認定者数!K141</f>
        <v>27.285865411288952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2</v>
      </c>
      <c r="E143" s="4">
        <v>6</v>
      </c>
      <c r="F143" s="4">
        <v>362974</v>
      </c>
      <c r="G143" s="4">
        <v>264210</v>
      </c>
      <c r="H143" s="4">
        <v>133619</v>
      </c>
      <c r="I143" s="4">
        <v>102994</v>
      </c>
      <c r="J143" s="4">
        <v>47991</v>
      </c>
      <c r="K143" s="23">
        <v>911796</v>
      </c>
      <c r="M143" s="28" t="s">
        <v>129</v>
      </c>
      <c r="N143" s="124" t="s">
        <v>0</v>
      </c>
      <c r="O143" s="12"/>
      <c r="P143" s="12"/>
      <c r="Q143" s="111">
        <f>F143/要介護認定者数!F142</f>
        <v>42.607583049653712</v>
      </c>
      <c r="R143" s="111">
        <f>G143/要介護認定者数!G142</f>
        <v>40.975496277915632</v>
      </c>
      <c r="S143" s="111">
        <f>H143/要介護認定者数!H142</f>
        <v>30.851766335719233</v>
      </c>
      <c r="T143" s="111">
        <f>I143/要介護認定者数!I142</f>
        <v>22.011968369309681</v>
      </c>
      <c r="U143" s="111">
        <f>J143/要介護認定者数!J142</f>
        <v>13.684345594525235</v>
      </c>
      <c r="V143" s="112">
        <f>K143/要介護認定者数!K142</f>
        <v>21.961991473372354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0</v>
      </c>
      <c r="E144" s="147">
        <f t="shared" ref="E144" si="91">SUM(E145:E153)</f>
        <v>0</v>
      </c>
      <c r="F144" s="145">
        <f t="shared" ref="F144" si="92">SUM(F145:F153)</f>
        <v>55879</v>
      </c>
      <c r="G144" s="145">
        <f t="shared" ref="G144" si="93">SUM(G145:G153)</f>
        <v>80672</v>
      </c>
      <c r="H144" s="145">
        <f t="shared" ref="H144" si="94">SUM(H145:H153)</f>
        <v>56381</v>
      </c>
      <c r="I144" s="145">
        <f t="shared" ref="I144" si="95">SUM(I145:I153)</f>
        <v>29336</v>
      </c>
      <c r="J144" s="145">
        <f t="shared" ref="J144" si="96">SUM(J145:J153)</f>
        <v>10652</v>
      </c>
      <c r="K144" s="156">
        <f t="shared" ref="K144" si="97">SUM(K145:K153)</f>
        <v>232920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42.819157088122608</v>
      </c>
      <c r="R144" s="14">
        <f>G144/要介護認定者数!G143</f>
        <v>42.30309386470897</v>
      </c>
      <c r="S144" s="14">
        <f>H144/要介護認定者数!H143</f>
        <v>38.172647257955312</v>
      </c>
      <c r="T144" s="14">
        <f>I144/要介護認定者数!I143</f>
        <v>23.619967793880836</v>
      </c>
      <c r="U144" s="14">
        <f>J144/要介護認定者数!J143</f>
        <v>10.599004975124378</v>
      </c>
      <c r="V144" s="27">
        <f>K144/要介護認定者数!K143</f>
        <v>25.150631681243926</v>
      </c>
    </row>
    <row r="145" spans="2:22" ht="19.5" customHeight="1" x14ac:dyDescent="0.15">
      <c r="B145" s="125" t="s">
        <v>129</v>
      </c>
      <c r="C145" s="121" t="s">
        <v>1</v>
      </c>
      <c r="D145" s="4">
        <v>0</v>
      </c>
      <c r="E145" s="4">
        <v>0</v>
      </c>
      <c r="F145" s="4">
        <v>11500</v>
      </c>
      <c r="G145" s="4">
        <v>16609</v>
      </c>
      <c r="H145" s="4">
        <v>8976</v>
      </c>
      <c r="I145" s="4">
        <v>4800</v>
      </c>
      <c r="J145" s="4">
        <v>1987</v>
      </c>
      <c r="K145" s="23">
        <v>43872</v>
      </c>
      <c r="M145" s="28" t="s">
        <v>129</v>
      </c>
      <c r="N145" s="121" t="s">
        <v>1</v>
      </c>
      <c r="O145" s="12"/>
      <c r="P145" s="12"/>
      <c r="Q145" s="14">
        <f>F145/要介護認定者数!F144</f>
        <v>41.666666666666664</v>
      </c>
      <c r="R145" s="14">
        <f>G145/要介護認定者数!G144</f>
        <v>39.264775413711583</v>
      </c>
      <c r="S145" s="14">
        <f>H145/要介護認定者数!H144</f>
        <v>30.634812286689421</v>
      </c>
      <c r="T145" s="14">
        <f>I145/要介護認定者数!I144</f>
        <v>17.328519855595669</v>
      </c>
      <c r="U145" s="14">
        <f>J145/要介護認定者数!J144</f>
        <v>7.9480000000000004</v>
      </c>
      <c r="V145" s="27">
        <f>K145/要介護認定者数!K144</f>
        <v>19.959963603275707</v>
      </c>
    </row>
    <row r="146" spans="2:22" ht="19.5" customHeight="1" x14ac:dyDescent="0.15">
      <c r="B146" s="125" t="s">
        <v>129</v>
      </c>
      <c r="C146" s="121" t="s">
        <v>2</v>
      </c>
      <c r="D146" s="4">
        <v>0</v>
      </c>
      <c r="E146" s="4">
        <v>0</v>
      </c>
      <c r="F146" s="4">
        <v>3158</v>
      </c>
      <c r="G146" s="4">
        <v>7415</v>
      </c>
      <c r="H146" s="4">
        <v>4487</v>
      </c>
      <c r="I146" s="4">
        <v>2771</v>
      </c>
      <c r="J146" s="4">
        <v>685</v>
      </c>
      <c r="K146" s="23">
        <v>18516</v>
      </c>
      <c r="M146" s="28" t="s">
        <v>129</v>
      </c>
      <c r="N146" s="121" t="s">
        <v>2</v>
      </c>
      <c r="O146" s="12"/>
      <c r="P146" s="12"/>
      <c r="Q146" s="14">
        <f>F146/要介護認定者数!F145</f>
        <v>43.260273972602739</v>
      </c>
      <c r="R146" s="14">
        <f>G146/要介護認定者数!G145</f>
        <v>50.442176870748298</v>
      </c>
      <c r="S146" s="14">
        <f>H146/要介護認定者数!H145</f>
        <v>43.990196078431374</v>
      </c>
      <c r="T146" s="14">
        <f>I146/要介護認定者数!I145</f>
        <v>27.166666666666668</v>
      </c>
      <c r="U146" s="14">
        <f>J146/要介護認定者数!J145</f>
        <v>11.229508196721312</v>
      </c>
      <c r="V146" s="27">
        <f>K146/要介護認定者数!K145</f>
        <v>29.021943573667713</v>
      </c>
    </row>
    <row r="147" spans="2:22" ht="19.5" customHeight="1" x14ac:dyDescent="0.15">
      <c r="B147" s="125" t="s">
        <v>129</v>
      </c>
      <c r="C147" s="121" t="s">
        <v>3</v>
      </c>
      <c r="D147" s="4">
        <v>0</v>
      </c>
      <c r="E147" s="4">
        <v>0</v>
      </c>
      <c r="F147" s="4">
        <v>254</v>
      </c>
      <c r="G147" s="4">
        <v>605</v>
      </c>
      <c r="H147" s="4">
        <v>698</v>
      </c>
      <c r="I147" s="4">
        <v>368</v>
      </c>
      <c r="J147" s="4">
        <v>28</v>
      </c>
      <c r="K147" s="23">
        <v>1953</v>
      </c>
      <c r="M147" s="28" t="s">
        <v>129</v>
      </c>
      <c r="N147" s="121" t="s">
        <v>3</v>
      </c>
      <c r="O147" s="12"/>
      <c r="P147" s="12"/>
      <c r="Q147" s="14">
        <f>F147/要介護認定者数!F146</f>
        <v>14.941176470588236</v>
      </c>
      <c r="R147" s="14">
        <f>G147/要介護認定者数!G146</f>
        <v>20.862068965517242</v>
      </c>
      <c r="S147" s="14">
        <f>H147/要介護認定者数!H146</f>
        <v>33.238095238095241</v>
      </c>
      <c r="T147" s="14">
        <f>I147/要介護認定者数!I146</f>
        <v>19.368421052631579</v>
      </c>
      <c r="U147" s="14">
        <f>J147/要介護認定者数!J146</f>
        <v>1.8666666666666667</v>
      </c>
      <c r="V147" s="27">
        <f>K147/要介護認定者数!K146</f>
        <v>11.908536585365853</v>
      </c>
    </row>
    <row r="148" spans="2:22" ht="19.5" customHeight="1" x14ac:dyDescent="0.15">
      <c r="B148" s="125" t="s">
        <v>129</v>
      </c>
      <c r="C148" s="121" t="s">
        <v>4</v>
      </c>
      <c r="D148" s="4">
        <v>0</v>
      </c>
      <c r="E148" s="4">
        <v>0</v>
      </c>
      <c r="F148" s="4">
        <v>10924</v>
      </c>
      <c r="G148" s="4">
        <v>7170</v>
      </c>
      <c r="H148" s="4">
        <v>2339</v>
      </c>
      <c r="I148" s="4">
        <v>2698</v>
      </c>
      <c r="J148" s="4">
        <v>675</v>
      </c>
      <c r="K148" s="23">
        <v>23806</v>
      </c>
      <c r="M148" s="28" t="s">
        <v>129</v>
      </c>
      <c r="N148" s="121" t="s">
        <v>4</v>
      </c>
      <c r="O148" s="12"/>
      <c r="P148" s="12"/>
      <c r="Q148" s="14">
        <f>F148/要介護認定者数!F147</f>
        <v>65.023809523809518</v>
      </c>
      <c r="R148" s="14">
        <f>G148/要介護認定者数!G147</f>
        <v>56.904761904761905</v>
      </c>
      <c r="S148" s="14">
        <f>H148/要介護認定者数!H147</f>
        <v>27.517647058823531</v>
      </c>
      <c r="T148" s="14">
        <f>I148/要介護認定者数!I147</f>
        <v>32.11904761904762</v>
      </c>
      <c r="U148" s="14">
        <f>J148/要介護認定者数!J147</f>
        <v>11.842105263157896</v>
      </c>
      <c r="V148" s="27">
        <f>K148/要介護認定者数!K147</f>
        <v>31.447820343461029</v>
      </c>
    </row>
    <row r="149" spans="2:22" ht="19.5" customHeight="1" x14ac:dyDescent="0.15">
      <c r="B149" s="125" t="s">
        <v>129</v>
      </c>
      <c r="C149" s="121" t="s">
        <v>5</v>
      </c>
      <c r="D149" s="4">
        <v>0</v>
      </c>
      <c r="E149" s="4">
        <v>0</v>
      </c>
      <c r="F149" s="4">
        <v>2647</v>
      </c>
      <c r="G149" s="4">
        <v>5177</v>
      </c>
      <c r="H149" s="4">
        <v>5065</v>
      </c>
      <c r="I149" s="4">
        <v>1809</v>
      </c>
      <c r="J149" s="4">
        <v>888</v>
      </c>
      <c r="K149" s="23">
        <v>15586</v>
      </c>
      <c r="M149" s="28" t="s">
        <v>129</v>
      </c>
      <c r="N149" s="121" t="s">
        <v>5</v>
      </c>
      <c r="O149" s="12"/>
      <c r="P149" s="12"/>
      <c r="Q149" s="14">
        <f>F149/要介護認定者数!F148</f>
        <v>44.116666666666667</v>
      </c>
      <c r="R149" s="14">
        <f>G149/要介護認定者数!G148</f>
        <v>40.131782945736433</v>
      </c>
      <c r="S149" s="14">
        <f>H149/要介護認定者数!H148</f>
        <v>39.5703125</v>
      </c>
      <c r="T149" s="14">
        <f>I149/要介護認定者数!I148</f>
        <v>19.87912087912088</v>
      </c>
      <c r="U149" s="14">
        <f>J149/要介護認定者数!J148</f>
        <v>14.095238095238095</v>
      </c>
      <c r="V149" s="27">
        <f>K149/要介護認定者数!K148</f>
        <v>25.260940032414911</v>
      </c>
    </row>
    <row r="150" spans="2:22" ht="19.5" customHeight="1" x14ac:dyDescent="0.15">
      <c r="B150" s="125" t="s">
        <v>129</v>
      </c>
      <c r="C150" s="121" t="s">
        <v>6</v>
      </c>
      <c r="D150" s="4">
        <v>0</v>
      </c>
      <c r="E150" s="4">
        <v>0</v>
      </c>
      <c r="F150" s="4">
        <v>7310</v>
      </c>
      <c r="G150" s="4">
        <v>18241</v>
      </c>
      <c r="H150" s="4">
        <v>13249</v>
      </c>
      <c r="I150" s="4">
        <v>6667</v>
      </c>
      <c r="J150" s="4">
        <v>2969</v>
      </c>
      <c r="K150" s="23">
        <v>48436</v>
      </c>
      <c r="M150" s="28" t="s">
        <v>129</v>
      </c>
      <c r="N150" s="121" t="s">
        <v>6</v>
      </c>
      <c r="O150" s="12"/>
      <c r="P150" s="12"/>
      <c r="Q150" s="14">
        <f>F150/要介護認定者数!F149</f>
        <v>48.410596026490069</v>
      </c>
      <c r="R150" s="14">
        <f>G150/要介護認定者数!G149</f>
        <v>52.117142857142859</v>
      </c>
      <c r="S150" s="14">
        <f>H150/要介護認定者数!H149</f>
        <v>43.016233766233768</v>
      </c>
      <c r="T150" s="14">
        <f>I150/要介護認定者数!I149</f>
        <v>30.723502304147466</v>
      </c>
      <c r="U150" s="14">
        <f>J150/要介護認定者数!J149</f>
        <v>17.993939393939392</v>
      </c>
      <c r="V150" s="27">
        <f>K150/要介護認定者数!K149</f>
        <v>32.098078197481776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0</v>
      </c>
      <c r="F151" s="4">
        <v>2997</v>
      </c>
      <c r="G151" s="4">
        <v>3366</v>
      </c>
      <c r="H151" s="4">
        <v>3507</v>
      </c>
      <c r="I151" s="4">
        <v>2314</v>
      </c>
      <c r="J151" s="4">
        <v>446</v>
      </c>
      <c r="K151" s="23">
        <v>12630</v>
      </c>
      <c r="M151" s="28" t="s">
        <v>129</v>
      </c>
      <c r="N151" s="121" t="s">
        <v>7</v>
      </c>
      <c r="O151" s="12"/>
      <c r="P151" s="12"/>
      <c r="Q151" s="14">
        <f>F151/要介護認定者数!F150</f>
        <v>34.05681818181818</v>
      </c>
      <c r="R151" s="14">
        <f>G151/要介護認定者数!G150</f>
        <v>30.324324324324323</v>
      </c>
      <c r="S151" s="14">
        <f>H151/要介護認定者数!H150</f>
        <v>37.308510638297875</v>
      </c>
      <c r="T151" s="14">
        <f>I151/要介護認定者数!I150</f>
        <v>34.537313432835823</v>
      </c>
      <c r="U151" s="14">
        <f>J151/要介護認定者数!J150</f>
        <v>8.7450980392156854</v>
      </c>
      <c r="V151" s="27">
        <f>K151/要介護認定者数!K150</f>
        <v>24.28846153846154</v>
      </c>
    </row>
    <row r="152" spans="2:22" ht="19.5" customHeight="1" x14ac:dyDescent="0.15">
      <c r="B152" s="125" t="s">
        <v>129</v>
      </c>
      <c r="C152" s="121" t="s">
        <v>8</v>
      </c>
      <c r="D152" s="4">
        <v>0</v>
      </c>
      <c r="E152" s="4">
        <v>0</v>
      </c>
      <c r="F152" s="4">
        <v>12470</v>
      </c>
      <c r="G152" s="4">
        <v>15635</v>
      </c>
      <c r="H152" s="4">
        <v>12532</v>
      </c>
      <c r="I152" s="4">
        <v>5925</v>
      </c>
      <c r="J152" s="4">
        <v>2502</v>
      </c>
      <c r="K152" s="23">
        <v>49064</v>
      </c>
      <c r="M152" s="28" t="s">
        <v>129</v>
      </c>
      <c r="N152" s="121" t="s">
        <v>8</v>
      </c>
      <c r="O152" s="12"/>
      <c r="P152" s="12"/>
      <c r="Q152" s="14">
        <f>F152/要介護認定者数!F151</f>
        <v>42.55972696245734</v>
      </c>
      <c r="R152" s="14">
        <f>G152/要介護認定者数!G151</f>
        <v>43.430555555555557</v>
      </c>
      <c r="S152" s="14">
        <f>H152/要介護認定者数!H151</f>
        <v>48.015325670498086</v>
      </c>
      <c r="T152" s="14">
        <f>I152/要介護認定者数!I151</f>
        <v>25.212765957446809</v>
      </c>
      <c r="U152" s="14">
        <f>J152/要介護認定者数!J151</f>
        <v>13.9</v>
      </c>
      <c r="V152" s="27">
        <f>K152/要介護認定者数!K151</f>
        <v>28.295271049596309</v>
      </c>
    </row>
    <row r="153" spans="2:22" ht="19.5" customHeight="1" x14ac:dyDescent="0.15">
      <c r="B153" s="125" t="s">
        <v>129</v>
      </c>
      <c r="C153" s="121" t="s">
        <v>9</v>
      </c>
      <c r="D153" s="4">
        <v>0</v>
      </c>
      <c r="E153" s="4">
        <v>0</v>
      </c>
      <c r="F153" s="4">
        <v>4619</v>
      </c>
      <c r="G153" s="4">
        <v>6454</v>
      </c>
      <c r="H153" s="4">
        <v>5528</v>
      </c>
      <c r="I153" s="4">
        <v>1984</v>
      </c>
      <c r="J153" s="4">
        <v>472</v>
      </c>
      <c r="K153" s="23">
        <v>19057</v>
      </c>
      <c r="M153" s="28" t="s">
        <v>129</v>
      </c>
      <c r="N153" s="121" t="s">
        <v>9</v>
      </c>
      <c r="O153" s="12"/>
      <c r="P153" s="12"/>
      <c r="Q153" s="14">
        <f>F153/要介護認定者数!F152</f>
        <v>25.804469273743017</v>
      </c>
      <c r="R153" s="14">
        <f>G153/要介護認定者数!G152</f>
        <v>27.818965517241381</v>
      </c>
      <c r="S153" s="14">
        <f>H153/要介護認定者数!H152</f>
        <v>29.881081081081081</v>
      </c>
      <c r="T153" s="14">
        <f>I153/要介護認定者数!I152</f>
        <v>13.226666666666667</v>
      </c>
      <c r="U153" s="14">
        <f>J153/要介護認定者数!J152</f>
        <v>2.8957055214723928</v>
      </c>
      <c r="V153" s="27">
        <f>K153/要介護認定者数!K152</f>
        <v>16.954626334519574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0</v>
      </c>
      <c r="E154" s="147">
        <f t="shared" ref="E154" si="98">SUM(E155:E159)</f>
        <v>0</v>
      </c>
      <c r="F154" s="145">
        <f t="shared" ref="F154" si="99">SUM(F155:F159)</f>
        <v>81471</v>
      </c>
      <c r="G154" s="145">
        <f t="shared" ref="G154" si="100">SUM(G155:G159)</f>
        <v>74756</v>
      </c>
      <c r="H154" s="145">
        <f t="shared" ref="H154" si="101">SUM(H155:H159)</f>
        <v>49035</v>
      </c>
      <c r="I154" s="145">
        <f t="shared" ref="I154" si="102">SUM(I155:I159)</f>
        <v>29195</v>
      </c>
      <c r="J154" s="145">
        <f t="shared" ref="J154" si="103">SUM(J155:J159)</f>
        <v>12866</v>
      </c>
      <c r="K154" s="156">
        <f t="shared" ref="K154" si="104">SUM(K155:K159)</f>
        <v>247323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51.466203411244472</v>
      </c>
      <c r="R154" s="14">
        <f>G154/要介護認定者数!G153</f>
        <v>49.671760797342195</v>
      </c>
      <c r="S154" s="14">
        <f>H154/要介護認定者数!H153</f>
        <v>45.529247910863511</v>
      </c>
      <c r="T154" s="14">
        <f>I154/要介護認定者数!I153</f>
        <v>29.195</v>
      </c>
      <c r="U154" s="14">
        <f>J154/要介護認定者数!J153</f>
        <v>16.102628285356698</v>
      </c>
      <c r="V154" s="27">
        <f>K154/要介護認定者数!K153</f>
        <v>31.818216904670013</v>
      </c>
    </row>
    <row r="155" spans="2:22" ht="19.5" customHeight="1" x14ac:dyDescent="0.15">
      <c r="B155" s="125" t="s">
        <v>129</v>
      </c>
      <c r="C155" s="121" t="s">
        <v>10</v>
      </c>
      <c r="D155" s="4">
        <v>0</v>
      </c>
      <c r="E155" s="4">
        <v>0</v>
      </c>
      <c r="F155" s="4">
        <v>35026</v>
      </c>
      <c r="G155" s="4">
        <v>23509</v>
      </c>
      <c r="H155" s="4">
        <v>13978</v>
      </c>
      <c r="I155" s="4">
        <v>9558</v>
      </c>
      <c r="J155" s="4">
        <v>4251</v>
      </c>
      <c r="K155" s="23">
        <v>86322</v>
      </c>
      <c r="M155" s="28" t="s">
        <v>129</v>
      </c>
      <c r="N155" s="121" t="s">
        <v>10</v>
      </c>
      <c r="O155" s="12"/>
      <c r="P155" s="12"/>
      <c r="Q155" s="14">
        <f>F155/要介護認定者数!F154</f>
        <v>53.556574923547402</v>
      </c>
      <c r="R155" s="14">
        <f>G155/要介護認定者数!G154</f>
        <v>48.273100616016428</v>
      </c>
      <c r="S155" s="14">
        <f>H155/要介護認定者数!H154</f>
        <v>42.615853658536587</v>
      </c>
      <c r="T155" s="14">
        <f>I155/要介護認定者数!I154</f>
        <v>25.285714285714285</v>
      </c>
      <c r="U155" s="14">
        <f>J155/要介護認定者数!J154</f>
        <v>15.182142857142857</v>
      </c>
      <c r="V155" s="27">
        <f>K155/要介護認定者数!K154</f>
        <v>29.602880658436213</v>
      </c>
    </row>
    <row r="156" spans="2:22" ht="19.5" customHeight="1" x14ac:dyDescent="0.15">
      <c r="B156" s="125" t="s">
        <v>129</v>
      </c>
      <c r="C156" s="121" t="s">
        <v>11</v>
      </c>
      <c r="D156" s="4">
        <v>0</v>
      </c>
      <c r="E156" s="4">
        <v>0</v>
      </c>
      <c r="F156" s="4">
        <v>22688</v>
      </c>
      <c r="G156" s="4">
        <v>21247</v>
      </c>
      <c r="H156" s="4">
        <v>12403</v>
      </c>
      <c r="I156" s="4">
        <v>6595</v>
      </c>
      <c r="J156" s="4">
        <v>4038</v>
      </c>
      <c r="K156" s="23">
        <v>66971</v>
      </c>
      <c r="M156" s="28" t="s">
        <v>129</v>
      </c>
      <c r="N156" s="121" t="s">
        <v>11</v>
      </c>
      <c r="O156" s="12"/>
      <c r="P156" s="12"/>
      <c r="Q156" s="14">
        <f>F156/要介護認定者数!F155</f>
        <v>49.002159827213823</v>
      </c>
      <c r="R156" s="14">
        <f>G156/要介護認定者数!G155</f>
        <v>49.296983758700698</v>
      </c>
      <c r="S156" s="14">
        <f>H156/要介護認定者数!H155</f>
        <v>42.476027397260275</v>
      </c>
      <c r="T156" s="14">
        <f>I156/要介護認定者数!I155</f>
        <v>26.170634920634921</v>
      </c>
      <c r="U156" s="14">
        <f>J156/要介護認定者数!J155</f>
        <v>18.438356164383563</v>
      </c>
      <c r="V156" s="27">
        <f>K156/要介護認定者数!K155</f>
        <v>29.897767857142856</v>
      </c>
    </row>
    <row r="157" spans="2:22" ht="19.5" customHeight="1" x14ac:dyDescent="0.15">
      <c r="B157" s="125" t="s">
        <v>129</v>
      </c>
      <c r="C157" s="121" t="s">
        <v>12</v>
      </c>
      <c r="D157" s="4">
        <v>0</v>
      </c>
      <c r="E157" s="4">
        <v>0</v>
      </c>
      <c r="F157" s="4">
        <v>10343</v>
      </c>
      <c r="G157" s="4">
        <v>8139</v>
      </c>
      <c r="H157" s="4">
        <v>4447</v>
      </c>
      <c r="I157" s="4">
        <v>3622</v>
      </c>
      <c r="J157" s="4">
        <v>1194</v>
      </c>
      <c r="K157" s="23">
        <v>27745</v>
      </c>
      <c r="M157" s="28" t="s">
        <v>129</v>
      </c>
      <c r="N157" s="121" t="s">
        <v>12</v>
      </c>
      <c r="O157" s="12"/>
      <c r="P157" s="12"/>
      <c r="Q157" s="14">
        <f>F157/要介護認定者数!F156</f>
        <v>62.307228915662648</v>
      </c>
      <c r="R157" s="14">
        <f>G157/要介護認定者数!G156</f>
        <v>45.216666666666669</v>
      </c>
      <c r="S157" s="14">
        <f>H157/要介護認定者数!H156</f>
        <v>38.336206896551722</v>
      </c>
      <c r="T157" s="14">
        <f>I157/要介護認定者数!I156</f>
        <v>35.165048543689323</v>
      </c>
      <c r="U157" s="14">
        <f>J157/要介護認定者数!J156</f>
        <v>13.266666666666667</v>
      </c>
      <c r="V157" s="27">
        <f>K157/要介護認定者数!K156</f>
        <v>34.42307692307692</v>
      </c>
    </row>
    <row r="158" spans="2:22" ht="19.5" customHeight="1" x14ac:dyDescent="0.15">
      <c r="B158" s="125" t="s">
        <v>129</v>
      </c>
      <c r="C158" s="121" t="s">
        <v>13</v>
      </c>
      <c r="D158" s="4">
        <v>0</v>
      </c>
      <c r="E158" s="4">
        <v>0</v>
      </c>
      <c r="F158" s="4">
        <v>6463</v>
      </c>
      <c r="G158" s="4">
        <v>12720</v>
      </c>
      <c r="H158" s="4">
        <v>12106</v>
      </c>
      <c r="I158" s="4">
        <v>5444</v>
      </c>
      <c r="J158" s="4">
        <v>2613</v>
      </c>
      <c r="K158" s="23">
        <v>39346</v>
      </c>
      <c r="M158" s="28" t="s">
        <v>129</v>
      </c>
      <c r="N158" s="121" t="s">
        <v>13</v>
      </c>
      <c r="O158" s="12"/>
      <c r="P158" s="12"/>
      <c r="Q158" s="14">
        <f>F158/要介護認定者数!F157</f>
        <v>55.239316239316238</v>
      </c>
      <c r="R158" s="14">
        <f>G158/要介護認定者数!G157</f>
        <v>60</v>
      </c>
      <c r="S158" s="14">
        <f>H158/要介護認定者数!H157</f>
        <v>71.633136094674555</v>
      </c>
      <c r="T158" s="14">
        <f>I158/要介護認定者数!I157</f>
        <v>47.754385964912281</v>
      </c>
      <c r="U158" s="14">
        <f>J158/要介護認定者数!J157</f>
        <v>25.125</v>
      </c>
      <c r="V158" s="27">
        <f>K158/要介護認定者数!K157</f>
        <v>47.75</v>
      </c>
    </row>
    <row r="159" spans="2:22" ht="19.5" customHeight="1" x14ac:dyDescent="0.15">
      <c r="B159" s="125" t="s">
        <v>129</v>
      </c>
      <c r="C159" s="121" t="s">
        <v>14</v>
      </c>
      <c r="D159" s="4">
        <v>0</v>
      </c>
      <c r="E159" s="4">
        <v>0</v>
      </c>
      <c r="F159" s="4">
        <v>6951</v>
      </c>
      <c r="G159" s="4">
        <v>9141</v>
      </c>
      <c r="H159" s="4">
        <v>6101</v>
      </c>
      <c r="I159" s="4">
        <v>3976</v>
      </c>
      <c r="J159" s="4">
        <v>770</v>
      </c>
      <c r="K159" s="23">
        <v>26939</v>
      </c>
      <c r="M159" s="28" t="s">
        <v>129</v>
      </c>
      <c r="N159" s="121" t="s">
        <v>14</v>
      </c>
      <c r="O159" s="12"/>
      <c r="P159" s="12"/>
      <c r="Q159" s="14">
        <f>F159/要介護認定者数!F158</f>
        <v>37.983606557377051</v>
      </c>
      <c r="R159" s="14">
        <f>G159/要介護認定者数!G158</f>
        <v>46.876923076923077</v>
      </c>
      <c r="S159" s="14">
        <f>H159/要介護認定者数!H158</f>
        <v>35.470930232558139</v>
      </c>
      <c r="T159" s="14">
        <f>I159/要介護認定者数!I158</f>
        <v>25.986928104575163</v>
      </c>
      <c r="U159" s="14">
        <f>J159/要介護認定者数!J158</f>
        <v>7.2641509433962268</v>
      </c>
      <c r="V159" s="27">
        <f>K159/要介護認定者数!K158</f>
        <v>27.293819655521784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0</v>
      </c>
      <c r="E160" s="147">
        <f t="shared" ref="E160" si="105">SUM(E161:E164)</f>
        <v>0</v>
      </c>
      <c r="F160" s="145">
        <f t="shared" ref="F160" si="106">SUM(F161:F164)</f>
        <v>58440</v>
      </c>
      <c r="G160" s="145">
        <f t="shared" ref="G160" si="107">SUM(G161:G164)</f>
        <v>74027</v>
      </c>
      <c r="H160" s="145">
        <f t="shared" ref="H160" si="108">SUM(H161:H164)</f>
        <v>45505</v>
      </c>
      <c r="I160" s="145">
        <f t="shared" ref="I160" si="109">SUM(I161:I164)</f>
        <v>25700</v>
      </c>
      <c r="J160" s="145">
        <f t="shared" ref="J160" si="110">SUM(J161:J164)</f>
        <v>11704</v>
      </c>
      <c r="K160" s="156">
        <f t="shared" ref="K160" si="111">SUM(K161:K164)</f>
        <v>215376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43.514519731943409</v>
      </c>
      <c r="R160" s="14">
        <f>G160/要介護認定者数!G159</f>
        <v>50.1198375084631</v>
      </c>
      <c r="S160" s="14">
        <f>H160/要介護認定者数!H159</f>
        <v>43.587164750957854</v>
      </c>
      <c r="T160" s="14">
        <f>I160/要介護認定者数!I159</f>
        <v>27.57510729613734</v>
      </c>
      <c r="U160" s="14">
        <f>J160/要介護認定者数!J159</f>
        <v>16.369230769230768</v>
      </c>
      <c r="V160" s="27">
        <f>K160/要介護認定者数!K159</f>
        <v>28.940607363611932</v>
      </c>
    </row>
    <row r="161" spans="2:22" ht="19.5" customHeight="1" x14ac:dyDescent="0.15">
      <c r="B161" s="125" t="s">
        <v>129</v>
      </c>
      <c r="C161" s="121" t="s">
        <v>15</v>
      </c>
      <c r="D161" s="4">
        <v>0</v>
      </c>
      <c r="E161" s="4">
        <v>0</v>
      </c>
      <c r="F161" s="4">
        <v>19947</v>
      </c>
      <c r="G161" s="4">
        <v>22324</v>
      </c>
      <c r="H161" s="4">
        <v>16538</v>
      </c>
      <c r="I161" s="4">
        <v>9188</v>
      </c>
      <c r="J161" s="4">
        <v>3381</v>
      </c>
      <c r="K161" s="23">
        <v>71378</v>
      </c>
      <c r="M161" s="28" t="s">
        <v>129</v>
      </c>
      <c r="N161" s="121" t="s">
        <v>15</v>
      </c>
      <c r="O161" s="12"/>
      <c r="P161" s="12"/>
      <c r="Q161" s="14">
        <f>F161/要介護認定者数!F160</f>
        <v>39.265748031496067</v>
      </c>
      <c r="R161" s="14">
        <f>G161/要介護認定者数!G160</f>
        <v>43.772549019607844</v>
      </c>
      <c r="S161" s="14">
        <f>H161/要介護認定者数!H160</f>
        <v>43.521052631578947</v>
      </c>
      <c r="T161" s="14">
        <f>I161/要介護認定者数!I160</f>
        <v>26.944281524926687</v>
      </c>
      <c r="U161" s="14">
        <f>J161/要介護認定者数!J160</f>
        <v>13.971074380165289</v>
      </c>
      <c r="V161" s="27">
        <f>K161/要介護認定者数!K160</f>
        <v>25.519485162674293</v>
      </c>
    </row>
    <row r="162" spans="2:22" ht="19.5" customHeight="1" x14ac:dyDescent="0.15">
      <c r="B162" s="125" t="s">
        <v>129</v>
      </c>
      <c r="C162" s="121" t="s">
        <v>16</v>
      </c>
      <c r="D162" s="4">
        <v>0</v>
      </c>
      <c r="E162" s="4">
        <v>0</v>
      </c>
      <c r="F162" s="4">
        <v>13459</v>
      </c>
      <c r="G162" s="4">
        <v>21611</v>
      </c>
      <c r="H162" s="4">
        <v>11537</v>
      </c>
      <c r="I162" s="4">
        <v>5852</v>
      </c>
      <c r="J162" s="4">
        <v>3550</v>
      </c>
      <c r="K162" s="23">
        <v>56009</v>
      </c>
      <c r="M162" s="28" t="s">
        <v>129</v>
      </c>
      <c r="N162" s="121" t="s">
        <v>16</v>
      </c>
      <c r="O162" s="12"/>
      <c r="P162" s="12"/>
      <c r="Q162" s="14">
        <f>F162/要介護認定者数!F161</f>
        <v>46.410344827586208</v>
      </c>
      <c r="R162" s="14">
        <f>G162/要介護認定者数!G161</f>
        <v>55.130102040816325</v>
      </c>
      <c r="S162" s="14">
        <f>H162/要介護認定者数!H161</f>
        <v>43.209737827715358</v>
      </c>
      <c r="T162" s="14">
        <f>I162/要介護認定者数!I161</f>
        <v>25.115879828326179</v>
      </c>
      <c r="U162" s="14">
        <f>J162/要介護認定者数!J161</f>
        <v>19.086021505376344</v>
      </c>
      <c r="V162" s="27">
        <f>K162/要介護認定者数!K161</f>
        <v>30.824986241056688</v>
      </c>
    </row>
    <row r="163" spans="2:22" ht="19.5" customHeight="1" x14ac:dyDescent="0.15">
      <c r="B163" s="125" t="s">
        <v>129</v>
      </c>
      <c r="C163" s="121" t="s">
        <v>17</v>
      </c>
      <c r="D163" s="4">
        <v>0</v>
      </c>
      <c r="E163" s="4">
        <v>0</v>
      </c>
      <c r="F163" s="4">
        <v>17797</v>
      </c>
      <c r="G163" s="4">
        <v>22629</v>
      </c>
      <c r="H163" s="4">
        <v>13578</v>
      </c>
      <c r="I163" s="4">
        <v>7978</v>
      </c>
      <c r="J163" s="4">
        <v>3529</v>
      </c>
      <c r="K163" s="23">
        <v>65511</v>
      </c>
      <c r="M163" s="28" t="s">
        <v>129</v>
      </c>
      <c r="N163" s="121" t="s">
        <v>17</v>
      </c>
      <c r="O163" s="12"/>
      <c r="P163" s="12"/>
      <c r="Q163" s="14">
        <f>F163/要介護認定者数!F162</f>
        <v>46.106217616580309</v>
      </c>
      <c r="R163" s="14">
        <f>G163/要介護認定者数!G162</f>
        <v>56.431421446384043</v>
      </c>
      <c r="S163" s="14">
        <f>H163/要介護認定者数!H162</f>
        <v>49.374545454545455</v>
      </c>
      <c r="T163" s="14">
        <f>I163/要介護認定者数!I162</f>
        <v>33.948936170212768</v>
      </c>
      <c r="U163" s="14">
        <f>J163/要介護認定者数!J162</f>
        <v>22.056249999999999</v>
      </c>
      <c r="V163" s="27">
        <f>K163/要介護認定者数!K162</f>
        <v>33.595384615384617</v>
      </c>
    </row>
    <row r="164" spans="2:22" ht="19.5" customHeight="1" x14ac:dyDescent="0.15">
      <c r="B164" s="125" t="s">
        <v>129</v>
      </c>
      <c r="C164" s="121" t="s">
        <v>18</v>
      </c>
      <c r="D164" s="4">
        <v>0</v>
      </c>
      <c r="E164" s="4">
        <v>0</v>
      </c>
      <c r="F164" s="4">
        <v>7237</v>
      </c>
      <c r="G164" s="4">
        <v>7463</v>
      </c>
      <c r="H164" s="4">
        <v>3852</v>
      </c>
      <c r="I164" s="4">
        <v>2682</v>
      </c>
      <c r="J164" s="4">
        <v>1244</v>
      </c>
      <c r="K164" s="23">
        <v>22478</v>
      </c>
      <c r="M164" s="28" t="s">
        <v>129</v>
      </c>
      <c r="N164" s="121" t="s">
        <v>18</v>
      </c>
      <c r="O164" s="12"/>
      <c r="P164" s="12"/>
      <c r="Q164" s="14">
        <f>F164/要介護認定者数!F163</f>
        <v>45.515723270440255</v>
      </c>
      <c r="R164" s="14">
        <f>G164/要介護認定者数!G163</f>
        <v>42.890804597701148</v>
      </c>
      <c r="S164" s="14">
        <f>H164/要介護認定者数!H163</f>
        <v>31.57377049180328</v>
      </c>
      <c r="T164" s="14">
        <f>I164/要介護認定者数!I163</f>
        <v>21.804878048780488</v>
      </c>
      <c r="U164" s="14">
        <f>J164/要介護認定者数!J163</f>
        <v>9.7952755905511815</v>
      </c>
      <c r="V164" s="27">
        <f>K164/要介護認定者数!K163</f>
        <v>25.601366742596809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0</v>
      </c>
      <c r="E165" s="147">
        <f t="shared" ref="E165" si="112">SUM(E166:E169)</f>
        <v>0</v>
      </c>
      <c r="F165" s="145">
        <f t="shared" ref="F165" si="113">SUM(F166:F169)</f>
        <v>23556</v>
      </c>
      <c r="G165" s="145">
        <f t="shared" ref="G165" si="114">SUM(G166:G169)</f>
        <v>30757</v>
      </c>
      <c r="H165" s="145">
        <f t="shared" ref="H165" si="115">SUM(H166:H169)</f>
        <v>22651</v>
      </c>
      <c r="I165" s="145">
        <f t="shared" ref="I165" si="116">SUM(I166:I169)</f>
        <v>12932</v>
      </c>
      <c r="J165" s="145">
        <f t="shared" ref="J165" si="117">SUM(J166:J169)</f>
        <v>4920</v>
      </c>
      <c r="K165" s="156">
        <f t="shared" ref="K165" si="118">SUM(K166:K169)</f>
        <v>94816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37.871382636655952</v>
      </c>
      <c r="R165" s="14">
        <f>G165/要介護認定者数!G164</f>
        <v>44.510853835021706</v>
      </c>
      <c r="S165" s="14">
        <f>H165/要介護認定者数!H164</f>
        <v>45.483935742971887</v>
      </c>
      <c r="T165" s="14">
        <f>I165/要介護認定者数!I164</f>
        <v>31.696078431372548</v>
      </c>
      <c r="U165" s="14">
        <f>J165/要介護認定者数!J164</f>
        <v>14.86404833836858</v>
      </c>
      <c r="V165" s="27">
        <f>K165/要介護認定者数!K164</f>
        <v>30.014561570117127</v>
      </c>
    </row>
    <row r="166" spans="2:22" ht="19.5" customHeight="1" x14ac:dyDescent="0.15">
      <c r="B166" s="125" t="s">
        <v>129</v>
      </c>
      <c r="C166" s="121" t="s">
        <v>19</v>
      </c>
      <c r="D166" s="4">
        <v>0</v>
      </c>
      <c r="E166" s="4">
        <v>0</v>
      </c>
      <c r="F166" s="4">
        <v>8492</v>
      </c>
      <c r="G166" s="4">
        <v>11797</v>
      </c>
      <c r="H166" s="4">
        <v>9268</v>
      </c>
      <c r="I166" s="4">
        <v>5155</v>
      </c>
      <c r="J166" s="4">
        <v>1740</v>
      </c>
      <c r="K166" s="23">
        <v>36452</v>
      </c>
      <c r="M166" s="28" t="s">
        <v>129</v>
      </c>
      <c r="N166" s="121" t="s">
        <v>19</v>
      </c>
      <c r="O166" s="12"/>
      <c r="P166" s="12"/>
      <c r="Q166" s="14">
        <f>F166/要介護認定者数!F165</f>
        <v>36.446351931330469</v>
      </c>
      <c r="R166" s="14">
        <f>G166/要介護認定者数!G165</f>
        <v>50.414529914529915</v>
      </c>
      <c r="S166" s="14">
        <f>H166/要介護認定者数!H165</f>
        <v>49.297872340425535</v>
      </c>
      <c r="T166" s="14">
        <f>I166/要介護認定者数!I165</f>
        <v>37.355072463768117</v>
      </c>
      <c r="U166" s="14">
        <f>J166/要介護認定者数!J165</f>
        <v>15.963302752293577</v>
      </c>
      <c r="V166" s="27">
        <f>K166/要介護認定者数!K165</f>
        <v>33.018115942028984</v>
      </c>
    </row>
    <row r="167" spans="2:22" ht="19.5" customHeight="1" x14ac:dyDescent="0.15">
      <c r="B167" s="125" t="s">
        <v>129</v>
      </c>
      <c r="C167" s="121" t="s">
        <v>20</v>
      </c>
      <c r="D167" s="4">
        <v>0</v>
      </c>
      <c r="E167" s="4">
        <v>0</v>
      </c>
      <c r="F167" s="4">
        <v>2937</v>
      </c>
      <c r="G167" s="4">
        <v>3434</v>
      </c>
      <c r="H167" s="4">
        <v>2344</v>
      </c>
      <c r="I167" s="4">
        <v>1709</v>
      </c>
      <c r="J167" s="4">
        <v>469</v>
      </c>
      <c r="K167" s="23">
        <v>10893</v>
      </c>
      <c r="M167" s="28" t="s">
        <v>129</v>
      </c>
      <c r="N167" s="121" t="s">
        <v>20</v>
      </c>
      <c r="O167" s="12"/>
      <c r="P167" s="12"/>
      <c r="Q167" s="14">
        <f>F167/要介護認定者数!F166</f>
        <v>31.923913043478262</v>
      </c>
      <c r="R167" s="14">
        <f>G167/要介護認定者数!G166</f>
        <v>27.472000000000001</v>
      </c>
      <c r="S167" s="14">
        <f>H167/要介護認定者数!H166</f>
        <v>27.255813953488371</v>
      </c>
      <c r="T167" s="14">
        <f>I167/要介護認定者数!I166</f>
        <v>21.632911392405063</v>
      </c>
      <c r="U167" s="14">
        <f>J167/要介護認定者数!J166</f>
        <v>8.5272727272727273</v>
      </c>
      <c r="V167" s="27">
        <f>K167/要介護認定者数!K166</f>
        <v>19.950549450549449</v>
      </c>
    </row>
    <row r="168" spans="2:22" ht="19.5" customHeight="1" x14ac:dyDescent="0.15">
      <c r="B168" s="125" t="s">
        <v>129</v>
      </c>
      <c r="C168" s="121" t="s">
        <v>114</v>
      </c>
      <c r="D168" s="4">
        <v>0</v>
      </c>
      <c r="E168" s="4">
        <v>0</v>
      </c>
      <c r="F168" s="4">
        <v>10280</v>
      </c>
      <c r="G168" s="4">
        <v>12768</v>
      </c>
      <c r="H168" s="4">
        <v>7828</v>
      </c>
      <c r="I168" s="4">
        <v>4608</v>
      </c>
      <c r="J168" s="4">
        <v>1566</v>
      </c>
      <c r="K168" s="23">
        <v>37050</v>
      </c>
      <c r="M168" s="28" t="s">
        <v>129</v>
      </c>
      <c r="N168" s="121" t="s">
        <v>114</v>
      </c>
      <c r="O168" s="12"/>
      <c r="P168" s="12"/>
      <c r="Q168" s="14">
        <f>F168/要介護認定者数!F167</f>
        <v>41.95918367346939</v>
      </c>
      <c r="R168" s="14">
        <f>G168/要介護認定者数!G167</f>
        <v>45.928057553956833</v>
      </c>
      <c r="S168" s="14">
        <f>H168/要介護認定者数!H167</f>
        <v>45.777777777777779</v>
      </c>
      <c r="T168" s="14">
        <f>I168/要介護認定者数!I167</f>
        <v>28.981132075471699</v>
      </c>
      <c r="U168" s="14">
        <f>J168/要介護認定者数!J167</f>
        <v>11.185714285714285</v>
      </c>
      <c r="V168" s="27">
        <f>K168/要介護認定者数!K167</f>
        <v>30.097481722177093</v>
      </c>
    </row>
    <row r="169" spans="2:22" ht="19.5" customHeight="1" x14ac:dyDescent="0.15">
      <c r="B169" s="125" t="s">
        <v>129</v>
      </c>
      <c r="C169" s="121" t="s">
        <v>22</v>
      </c>
      <c r="D169" s="4">
        <v>0</v>
      </c>
      <c r="E169" s="4">
        <v>0</v>
      </c>
      <c r="F169" s="4">
        <v>1847</v>
      </c>
      <c r="G169" s="4">
        <v>2758</v>
      </c>
      <c r="H169" s="4">
        <v>3211</v>
      </c>
      <c r="I169" s="4">
        <v>1460</v>
      </c>
      <c r="J169" s="4">
        <v>1145</v>
      </c>
      <c r="K169" s="23">
        <v>10421</v>
      </c>
      <c r="M169" s="28" t="s">
        <v>129</v>
      </c>
      <c r="N169" s="121" t="s">
        <v>22</v>
      </c>
      <c r="O169" s="12"/>
      <c r="P169" s="12"/>
      <c r="Q169" s="14">
        <f>F169/要介護認定者数!F168</f>
        <v>35.519230769230766</v>
      </c>
      <c r="R169" s="14">
        <f>G169/要介護認定者数!G168</f>
        <v>51.074074074074076</v>
      </c>
      <c r="S169" s="14">
        <f>H169/要介護認定者数!H168</f>
        <v>60.584905660377359</v>
      </c>
      <c r="T169" s="14">
        <f>I169/要介護認定者数!I168</f>
        <v>45.625</v>
      </c>
      <c r="U169" s="14">
        <f>J169/要介護認定者数!J168</f>
        <v>42.407407407407405</v>
      </c>
      <c r="V169" s="27">
        <f>K169/要介護認定者数!K168</f>
        <v>37.485611510791365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0</v>
      </c>
      <c r="E170" s="147">
        <f t="shared" ref="E170" si="119">SUM(E171:E175)</f>
        <v>0</v>
      </c>
      <c r="F170" s="145">
        <f t="shared" ref="F170" si="120">SUM(F171:F175)</f>
        <v>131351</v>
      </c>
      <c r="G170" s="145">
        <f t="shared" ref="G170" si="121">SUM(G171:G175)</f>
        <v>132984</v>
      </c>
      <c r="H170" s="145">
        <f t="shared" ref="H170" si="122">SUM(H171:H175)</f>
        <v>99297</v>
      </c>
      <c r="I170" s="145">
        <f t="shared" ref="I170" si="123">SUM(I171:I175)</f>
        <v>90374</v>
      </c>
      <c r="J170" s="145">
        <f t="shared" ref="J170" si="124">SUM(J171:J175)</f>
        <v>49481</v>
      </c>
      <c r="K170" s="156">
        <f t="shared" ref="K170" si="125">SUM(K171:K175)</f>
        <v>503487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52.351933041052213</v>
      </c>
      <c r="R170" s="14">
        <f>G170/要介護認定者数!G169</f>
        <v>66.692076228686062</v>
      </c>
      <c r="S170" s="14">
        <f>H170/要介護認定者数!H169</f>
        <v>61.944479101684344</v>
      </c>
      <c r="T170" s="14">
        <f>I170/要介護認定者数!I169</f>
        <v>54.972019464720198</v>
      </c>
      <c r="U170" s="14">
        <f>J170/要介護認定者数!J169</f>
        <v>38.209266409266412</v>
      </c>
      <c r="V170" s="27">
        <f>K170/要介護認定者数!K169</f>
        <v>43.884511461692668</v>
      </c>
    </row>
    <row r="171" spans="2:22" ht="19.5" customHeight="1" x14ac:dyDescent="0.15">
      <c r="B171" s="125" t="s">
        <v>129</v>
      </c>
      <c r="C171" s="121" t="s">
        <v>23</v>
      </c>
      <c r="D171" s="4">
        <v>0</v>
      </c>
      <c r="E171" s="4">
        <v>0</v>
      </c>
      <c r="F171" s="4">
        <v>93282</v>
      </c>
      <c r="G171" s="4">
        <v>88152</v>
      </c>
      <c r="H171" s="4">
        <v>62750</v>
      </c>
      <c r="I171" s="4">
        <v>63693</v>
      </c>
      <c r="J171" s="4">
        <v>35188</v>
      </c>
      <c r="K171" s="23">
        <v>343065</v>
      </c>
      <c r="M171" s="28" t="s">
        <v>129</v>
      </c>
      <c r="N171" s="121" t="s">
        <v>23</v>
      </c>
      <c r="O171" s="12"/>
      <c r="P171" s="12"/>
      <c r="Q171" s="14">
        <f>F171/要介護認定者数!F170</f>
        <v>54.936395759717314</v>
      </c>
      <c r="R171" s="14">
        <f>G171/要介護認定者数!G170</f>
        <v>76.78745644599303</v>
      </c>
      <c r="S171" s="14">
        <f>H171/要介護認定者数!H170</f>
        <v>70.903954802259889</v>
      </c>
      <c r="T171" s="14">
        <f>I171/要介護認定者数!I170</f>
        <v>63.439243027888445</v>
      </c>
      <c r="U171" s="14">
        <f>J171/要介護認定者数!J170</f>
        <v>44.429292929292927</v>
      </c>
      <c r="V171" s="27">
        <f>K171/要介護認定者数!K170</f>
        <v>47.860630580357146</v>
      </c>
    </row>
    <row r="172" spans="2:22" ht="19.5" customHeight="1" x14ac:dyDescent="0.15">
      <c r="B172" s="125" t="s">
        <v>129</v>
      </c>
      <c r="C172" s="121" t="s">
        <v>24</v>
      </c>
      <c r="D172" s="4">
        <v>0</v>
      </c>
      <c r="E172" s="4">
        <v>0</v>
      </c>
      <c r="F172" s="4">
        <v>2817</v>
      </c>
      <c r="G172" s="4">
        <v>6000</v>
      </c>
      <c r="H172" s="4">
        <v>3812</v>
      </c>
      <c r="I172" s="4">
        <v>1291</v>
      </c>
      <c r="J172" s="4">
        <v>281</v>
      </c>
      <c r="K172" s="23">
        <v>14201</v>
      </c>
      <c r="M172" s="28" t="s">
        <v>129</v>
      </c>
      <c r="N172" s="121" t="s">
        <v>24</v>
      </c>
      <c r="O172" s="12"/>
      <c r="P172" s="12"/>
      <c r="Q172" s="14">
        <f>F172/要介護認定者数!F171</f>
        <v>29.968085106382979</v>
      </c>
      <c r="R172" s="14">
        <f>G172/要介護認定者数!G171</f>
        <v>57.692307692307693</v>
      </c>
      <c r="S172" s="14">
        <f>H172/要介護認定者数!H171</f>
        <v>44.325581395348834</v>
      </c>
      <c r="T172" s="14">
        <f>I172/要介護認定者数!I171</f>
        <v>20.49206349206349</v>
      </c>
      <c r="U172" s="14">
        <f>J172/要介護認定者数!J171</f>
        <v>6.1086956521739131</v>
      </c>
      <c r="V172" s="27">
        <f>K172/要介護認定者数!K171</f>
        <v>32.571100917431195</v>
      </c>
    </row>
    <row r="173" spans="2:22" ht="19.5" customHeight="1" x14ac:dyDescent="0.15">
      <c r="B173" s="125" t="s">
        <v>129</v>
      </c>
      <c r="C173" s="121" t="s">
        <v>25</v>
      </c>
      <c r="D173" s="4">
        <v>0</v>
      </c>
      <c r="E173" s="4">
        <v>0</v>
      </c>
      <c r="F173" s="4">
        <v>11144</v>
      </c>
      <c r="G173" s="4">
        <v>23468</v>
      </c>
      <c r="H173" s="4">
        <v>18778</v>
      </c>
      <c r="I173" s="4">
        <v>11005</v>
      </c>
      <c r="J173" s="4">
        <v>7503</v>
      </c>
      <c r="K173" s="23">
        <v>71898</v>
      </c>
      <c r="M173" s="28" t="s">
        <v>129</v>
      </c>
      <c r="N173" s="121" t="s">
        <v>25</v>
      </c>
      <c r="O173" s="12"/>
      <c r="P173" s="12"/>
      <c r="Q173" s="14">
        <f>F173/要介護認定者数!F172</f>
        <v>46.240663900414937</v>
      </c>
      <c r="R173" s="14">
        <f>G173/要介護認定者数!G172</f>
        <v>55.611374407582936</v>
      </c>
      <c r="S173" s="14">
        <f>H173/要介護認定者数!H172</f>
        <v>62.385382059800662</v>
      </c>
      <c r="T173" s="14">
        <f>I173/要介護認定者数!I172</f>
        <v>45.663900414937757</v>
      </c>
      <c r="U173" s="14">
        <f>J173/要介護認定者数!J172</f>
        <v>37.328358208955223</v>
      </c>
      <c r="V173" s="27">
        <f>K173/要介護認定者数!K172</f>
        <v>46.355899419729205</v>
      </c>
    </row>
    <row r="174" spans="2:22" ht="19.5" customHeight="1" x14ac:dyDescent="0.15">
      <c r="B174" s="125" t="s">
        <v>129</v>
      </c>
      <c r="C174" s="121" t="s">
        <v>26</v>
      </c>
      <c r="D174" s="4">
        <v>0</v>
      </c>
      <c r="E174" s="4">
        <v>0</v>
      </c>
      <c r="F174" s="4">
        <v>6267</v>
      </c>
      <c r="G174" s="4">
        <v>5722</v>
      </c>
      <c r="H174" s="4">
        <v>4297</v>
      </c>
      <c r="I174" s="4">
        <v>2883</v>
      </c>
      <c r="J174" s="4">
        <v>1720</v>
      </c>
      <c r="K174" s="23">
        <v>20889</v>
      </c>
      <c r="M174" s="28" t="s">
        <v>129</v>
      </c>
      <c r="N174" s="121" t="s">
        <v>26</v>
      </c>
      <c r="O174" s="12"/>
      <c r="P174" s="12"/>
      <c r="Q174" s="14">
        <f>F174/要介護認定者数!F173</f>
        <v>33.335106382978722</v>
      </c>
      <c r="R174" s="14">
        <f>G174/要介護認定者数!G173</f>
        <v>37.398692810457518</v>
      </c>
      <c r="S174" s="14">
        <f>H174/要介護認定者数!H173</f>
        <v>28.838926174496645</v>
      </c>
      <c r="T174" s="14">
        <f>I174/要介護認定者数!I173</f>
        <v>22.88095238095238</v>
      </c>
      <c r="U174" s="14">
        <f>J174/要介護認定者数!J173</f>
        <v>14.333333333333334</v>
      </c>
      <c r="V174" s="27">
        <f>K174/要介護認定者数!K173</f>
        <v>21.965299684542586</v>
      </c>
    </row>
    <row r="175" spans="2:22" ht="19.5" customHeight="1" x14ac:dyDescent="0.15">
      <c r="B175" s="125" t="s">
        <v>129</v>
      </c>
      <c r="C175" s="121" t="s">
        <v>27</v>
      </c>
      <c r="D175" s="4">
        <v>0</v>
      </c>
      <c r="E175" s="4">
        <v>0</v>
      </c>
      <c r="F175" s="4">
        <v>17841</v>
      </c>
      <c r="G175" s="4">
        <v>9642</v>
      </c>
      <c r="H175" s="4">
        <v>9660</v>
      </c>
      <c r="I175" s="4">
        <v>11502</v>
      </c>
      <c r="J175" s="4">
        <v>4789</v>
      </c>
      <c r="K175" s="23">
        <v>53434</v>
      </c>
      <c r="M175" s="28" t="s">
        <v>129</v>
      </c>
      <c r="N175" s="121" t="s">
        <v>27</v>
      </c>
      <c r="O175" s="12"/>
      <c r="P175" s="12"/>
      <c r="Q175" s="14">
        <f>F175/要介護認定者数!F174</f>
        <v>61.947916666666664</v>
      </c>
      <c r="R175" s="14">
        <f>G175/要介護認定者数!G174</f>
        <v>57.736526946107787</v>
      </c>
      <c r="S175" s="14">
        <f>H175/要介護認定者数!H174</f>
        <v>53.07692307692308</v>
      </c>
      <c r="T175" s="14">
        <f>I175/要介護認定者数!I174</f>
        <v>54.771428571428572</v>
      </c>
      <c r="U175" s="14">
        <f>J175/要介護認定者数!J174</f>
        <v>35.213235294117645</v>
      </c>
      <c r="V175" s="27">
        <f>K175/要介護認定者数!K174</f>
        <v>39.088514996342354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0</v>
      </c>
      <c r="E176" s="147">
        <f t="shared" ref="E176" si="126">SUM(E177)</f>
        <v>0</v>
      </c>
      <c r="F176" s="145">
        <f t="shared" ref="F176" si="127">SUM(F177)</f>
        <v>51754</v>
      </c>
      <c r="G176" s="145">
        <f t="shared" ref="G176" si="128">SUM(G177)</f>
        <v>64863</v>
      </c>
      <c r="H176" s="145">
        <f t="shared" ref="H176" si="129">SUM(H177)</f>
        <v>64202</v>
      </c>
      <c r="I176" s="145">
        <f t="shared" ref="I176" si="130">SUM(I177)</f>
        <v>47543</v>
      </c>
      <c r="J176" s="145">
        <f t="shared" ref="J176" si="131">SUM(J177)</f>
        <v>29276</v>
      </c>
      <c r="K176" s="156">
        <f t="shared" ref="K176" si="132">SUM(K177)</f>
        <v>257638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49.10246679316888</v>
      </c>
      <c r="R176" s="14">
        <f>G176/要介護認定者数!G175</f>
        <v>61.9512893982808</v>
      </c>
      <c r="S176" s="14">
        <f>H176/要介護認定者数!H175</f>
        <v>86.293010752688176</v>
      </c>
      <c r="T176" s="14">
        <f>I176/要介護認定者数!I175</f>
        <v>62.638998682476945</v>
      </c>
      <c r="U176" s="14">
        <f>J176/要介護認定者数!J175</f>
        <v>51.724381625441694</v>
      </c>
      <c r="V176" s="27">
        <f>K176/要介護認定者数!K175</f>
        <v>47.014233576642333</v>
      </c>
    </row>
    <row r="177" spans="2:24" ht="19.5" customHeight="1" x14ac:dyDescent="0.15">
      <c r="B177" s="125" t="s">
        <v>129</v>
      </c>
      <c r="C177" s="121" t="s">
        <v>28</v>
      </c>
      <c r="D177" s="4">
        <v>0</v>
      </c>
      <c r="E177" s="4">
        <v>0</v>
      </c>
      <c r="F177" s="4">
        <v>51754</v>
      </c>
      <c r="G177" s="4">
        <v>64863</v>
      </c>
      <c r="H177" s="4">
        <v>64202</v>
      </c>
      <c r="I177" s="4">
        <v>47543</v>
      </c>
      <c r="J177" s="4">
        <v>29276</v>
      </c>
      <c r="K177" s="23">
        <v>257638</v>
      </c>
      <c r="M177" s="28" t="s">
        <v>129</v>
      </c>
      <c r="N177" s="121" t="s">
        <v>28</v>
      </c>
      <c r="O177" s="12"/>
      <c r="P177" s="12"/>
      <c r="Q177" s="14">
        <f>F177/要介護認定者数!F176</f>
        <v>49.10246679316888</v>
      </c>
      <c r="R177" s="14">
        <f>G177/要介護認定者数!G176</f>
        <v>61.9512893982808</v>
      </c>
      <c r="S177" s="14">
        <f>H177/要介護認定者数!H176</f>
        <v>86.293010752688176</v>
      </c>
      <c r="T177" s="14">
        <f>I177/要介護認定者数!I176</f>
        <v>62.638998682476945</v>
      </c>
      <c r="U177" s="14">
        <f>J177/要介護認定者数!J176</f>
        <v>51.724381625441694</v>
      </c>
      <c r="V177" s="27">
        <f>K177/要介護認定者数!K176</f>
        <v>47.014233576642333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0</v>
      </c>
      <c r="E178" s="147">
        <f t="shared" ref="E178" si="133">SUM(E179:E181)</f>
        <v>5</v>
      </c>
      <c r="F178" s="145">
        <f t="shared" ref="F178" si="134">SUM(F179:F181)</f>
        <v>92049</v>
      </c>
      <c r="G178" s="145">
        <f t="shared" ref="G178" si="135">SUM(G179:G181)</f>
        <v>67976</v>
      </c>
      <c r="H178" s="145">
        <f t="shared" ref="H178" si="136">SUM(H179:H181)</f>
        <v>41678</v>
      </c>
      <c r="I178" s="145">
        <f t="shared" ref="I178" si="137">SUM(I179:I181)</f>
        <v>39833</v>
      </c>
      <c r="J178" s="145">
        <f t="shared" ref="J178" si="138">SUM(J179:J181)</f>
        <v>20875</v>
      </c>
      <c r="K178" s="156">
        <f t="shared" ref="K178" si="139">SUM(K179:K181)</f>
        <v>262416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48.117616309461582</v>
      </c>
      <c r="R178" s="14">
        <f>G178/要介護認定者数!G177</f>
        <v>41.474069554606466</v>
      </c>
      <c r="S178" s="14">
        <f>H178/要介護認定者数!H177</f>
        <v>33.395833333333336</v>
      </c>
      <c r="T178" s="14">
        <f>I178/要介護認定者数!I177</f>
        <v>28.574605451936872</v>
      </c>
      <c r="U178" s="14">
        <f>J178/要介護認定者数!J177</f>
        <v>21.858638743455497</v>
      </c>
      <c r="V178" s="27">
        <f>K178/要介護認定者数!K177</f>
        <v>23.44255851348937</v>
      </c>
    </row>
    <row r="179" spans="2:24" ht="19.5" customHeight="1" x14ac:dyDescent="0.15">
      <c r="B179" s="125" t="s">
        <v>129</v>
      </c>
      <c r="C179" s="121" t="s">
        <v>29</v>
      </c>
      <c r="D179" s="4">
        <v>0</v>
      </c>
      <c r="E179" s="4">
        <v>5</v>
      </c>
      <c r="F179" s="4">
        <v>71491</v>
      </c>
      <c r="G179" s="4">
        <v>50751</v>
      </c>
      <c r="H179" s="4">
        <v>31607</v>
      </c>
      <c r="I179" s="4">
        <v>27823</v>
      </c>
      <c r="J179" s="4">
        <v>13619</v>
      </c>
      <c r="K179" s="23">
        <v>195296</v>
      </c>
      <c r="M179" s="28" t="s">
        <v>129</v>
      </c>
      <c r="N179" s="121" t="s">
        <v>29</v>
      </c>
      <c r="O179" s="12"/>
      <c r="P179" s="12"/>
      <c r="Q179" s="14">
        <f>F179/要介護認定者数!F178</f>
        <v>48.699591280653948</v>
      </c>
      <c r="R179" s="14">
        <f>G179/要介護認定者数!G178</f>
        <v>39.680218921032058</v>
      </c>
      <c r="S179" s="14">
        <f>H179/要介護認定者数!H178</f>
        <v>32.484069886947587</v>
      </c>
      <c r="T179" s="14">
        <f>I179/要介護認定者数!I178</f>
        <v>26.02712815715622</v>
      </c>
      <c r="U179" s="14">
        <f>J179/要介護認定者数!J178</f>
        <v>18.836791147994468</v>
      </c>
      <c r="V179" s="27">
        <f>K179/要介護認定者数!K178</f>
        <v>22.314442413162705</v>
      </c>
    </row>
    <row r="180" spans="2:24" ht="19.5" customHeight="1" x14ac:dyDescent="0.15">
      <c r="B180" s="125" t="s">
        <v>129</v>
      </c>
      <c r="C180" s="121" t="s">
        <v>30</v>
      </c>
      <c r="D180" s="4">
        <v>0</v>
      </c>
      <c r="E180" s="4">
        <v>0</v>
      </c>
      <c r="F180" s="4">
        <v>17940</v>
      </c>
      <c r="G180" s="4">
        <v>14404</v>
      </c>
      <c r="H180" s="4">
        <v>9312</v>
      </c>
      <c r="I180" s="4">
        <v>10984</v>
      </c>
      <c r="J180" s="4">
        <v>6423</v>
      </c>
      <c r="K180" s="23">
        <v>59063</v>
      </c>
      <c r="M180" s="28" t="s">
        <v>129</v>
      </c>
      <c r="N180" s="121" t="s">
        <v>30</v>
      </c>
      <c r="O180" s="12"/>
      <c r="P180" s="12"/>
      <c r="Q180" s="14">
        <f>F180/要介護認定者数!F179</f>
        <v>51.111111111111114</v>
      </c>
      <c r="R180" s="14">
        <f>G180/要介護認定者数!G179</f>
        <v>54.977099236641223</v>
      </c>
      <c r="S180" s="14">
        <f>H180/要介護認定者数!H179</f>
        <v>42.715596330275233</v>
      </c>
      <c r="T180" s="14">
        <f>I180/要介護認定者数!I179</f>
        <v>44.112449799196789</v>
      </c>
      <c r="U180" s="14">
        <f>J180/要介護認定者数!J179</f>
        <v>32.938461538461539</v>
      </c>
      <c r="V180" s="27">
        <f>K180/要介護認定者数!K179</f>
        <v>30.539296794208894</v>
      </c>
    </row>
    <row r="181" spans="2:24" ht="19.5" customHeight="1" x14ac:dyDescent="0.15">
      <c r="B181" s="125" t="s">
        <v>129</v>
      </c>
      <c r="C181" s="121" t="s">
        <v>31</v>
      </c>
      <c r="D181" s="4">
        <v>0</v>
      </c>
      <c r="E181" s="4">
        <v>0</v>
      </c>
      <c r="F181" s="4">
        <v>2618</v>
      </c>
      <c r="G181" s="4">
        <v>2821</v>
      </c>
      <c r="H181" s="4">
        <v>759</v>
      </c>
      <c r="I181" s="4">
        <v>1026</v>
      </c>
      <c r="J181" s="4">
        <v>833</v>
      </c>
      <c r="K181" s="23">
        <v>8057</v>
      </c>
      <c r="M181" s="28" t="s">
        <v>129</v>
      </c>
      <c r="N181" s="121" t="s">
        <v>31</v>
      </c>
      <c r="O181" s="12"/>
      <c r="P181" s="12"/>
      <c r="Q181" s="14">
        <f>F181/要介護認定者数!F180</f>
        <v>27.851063829787233</v>
      </c>
      <c r="R181" s="14">
        <f>G181/要介護認定者数!G180</f>
        <v>28.785714285714285</v>
      </c>
      <c r="S181" s="14">
        <f>H181/要介護認定者数!H180</f>
        <v>13.315789473684211</v>
      </c>
      <c r="T181" s="14">
        <f>I181/要介護認定者数!I180</f>
        <v>13.5</v>
      </c>
      <c r="U181" s="14">
        <f>J181/要介護認定者数!J180</f>
        <v>22.513513513513512</v>
      </c>
      <c r="V181" s="27">
        <f>K181/要介護認定者数!K180</f>
        <v>15.860236220472441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0</v>
      </c>
      <c r="E182" s="147">
        <f t="shared" ref="E182" si="140">SUM(E183)</f>
        <v>0</v>
      </c>
      <c r="F182" s="145">
        <f t="shared" ref="F182" si="141">SUM(F183)</f>
        <v>55903</v>
      </c>
      <c r="G182" s="145">
        <f t="shared" ref="G182" si="142">SUM(G183)</f>
        <v>64877</v>
      </c>
      <c r="H182" s="145">
        <f t="shared" ref="H182" si="143">SUM(H183)</f>
        <v>53104</v>
      </c>
      <c r="I182" s="145">
        <f t="shared" ref="I182" si="144">SUM(I183)</f>
        <v>28679</v>
      </c>
      <c r="J182" s="145">
        <f t="shared" ref="J182" si="145">SUM(J183)</f>
        <v>12750</v>
      </c>
      <c r="K182" s="156">
        <f t="shared" ref="K182" si="146">SUM(K183)</f>
        <v>215313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57.336410256410254</v>
      </c>
      <c r="R182" s="14">
        <f>G182/要介護認定者数!G181</f>
        <v>62.804453049370764</v>
      </c>
      <c r="S182" s="14">
        <f>H182/要介護認定者数!H181</f>
        <v>61.109321058688145</v>
      </c>
      <c r="T182" s="14">
        <f>I182/要介護認定者数!I181</f>
        <v>38.392235609103082</v>
      </c>
      <c r="U182" s="14">
        <f>J182/要介護認定者数!J181</f>
        <v>21.464646464646464</v>
      </c>
      <c r="V182" s="27">
        <f>K182/要介護認定者数!K181</f>
        <v>40.313237221494106</v>
      </c>
    </row>
    <row r="183" spans="2:24" ht="19.5" customHeight="1" x14ac:dyDescent="0.15">
      <c r="B183" s="125" t="s">
        <v>129</v>
      </c>
      <c r="C183" s="121" t="s">
        <v>32</v>
      </c>
      <c r="D183" s="4">
        <v>0</v>
      </c>
      <c r="E183" s="4">
        <v>0</v>
      </c>
      <c r="F183" s="4">
        <v>55903</v>
      </c>
      <c r="G183" s="4">
        <v>64877</v>
      </c>
      <c r="H183" s="4">
        <v>53104</v>
      </c>
      <c r="I183" s="4">
        <v>28679</v>
      </c>
      <c r="J183" s="4">
        <v>12750</v>
      </c>
      <c r="K183" s="23">
        <v>215313</v>
      </c>
      <c r="M183" s="28" t="s">
        <v>129</v>
      </c>
      <c r="N183" s="121" t="s">
        <v>32</v>
      </c>
      <c r="O183" s="12"/>
      <c r="P183" s="12"/>
      <c r="Q183" s="14">
        <f>F183/要介護認定者数!F182</f>
        <v>57.336410256410254</v>
      </c>
      <c r="R183" s="14">
        <f>G183/要介護認定者数!G182</f>
        <v>62.804453049370764</v>
      </c>
      <c r="S183" s="14">
        <f>H183/要介護認定者数!H182</f>
        <v>61.109321058688145</v>
      </c>
      <c r="T183" s="14">
        <f>I183/要介護認定者数!I182</f>
        <v>38.392235609103082</v>
      </c>
      <c r="U183" s="14">
        <f>J183/要介護認定者数!J182</f>
        <v>21.464646464646464</v>
      </c>
      <c r="V183" s="27">
        <f>K183/要介護認定者数!K182</f>
        <v>40.313237221494106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0</v>
      </c>
      <c r="E184" s="147">
        <f t="shared" ref="E184" si="147">SUM(E185:E186)</f>
        <v>0</v>
      </c>
      <c r="F184" s="145">
        <f t="shared" ref="F184" si="148">SUM(F185:F186)</f>
        <v>42058</v>
      </c>
      <c r="G184" s="145">
        <f t="shared" ref="G184" si="149">SUM(G185:G186)</f>
        <v>37951</v>
      </c>
      <c r="H184" s="145">
        <f t="shared" ref="H184" si="150">SUM(H185:H186)</f>
        <v>22511</v>
      </c>
      <c r="I184" s="145">
        <f t="shared" ref="I184" si="151">SUM(I185:I186)</f>
        <v>17058</v>
      </c>
      <c r="J184" s="145">
        <f t="shared" ref="J184" si="152">SUM(J185:J186)</f>
        <v>6832</v>
      </c>
      <c r="K184" s="156">
        <f t="shared" ref="K184" si="153">SUM(K185:K186)</f>
        <v>126410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39.941120607787276</v>
      </c>
      <c r="R184" s="14">
        <f>G184/要介護認定者数!G183</f>
        <v>42.737612612612615</v>
      </c>
      <c r="S184" s="14">
        <f>H184/要介護認定者数!H183</f>
        <v>36.963875205254517</v>
      </c>
      <c r="T184" s="14">
        <f>I184/要介護認定者数!I183</f>
        <v>25.651127819548872</v>
      </c>
      <c r="U184" s="14">
        <f>J184/要介護認定者数!J183</f>
        <v>13.582504970178926</v>
      </c>
      <c r="V184" s="27">
        <f>K184/要介護認定者数!K183</f>
        <v>25.755908720456397</v>
      </c>
    </row>
    <row r="185" spans="2:24" ht="19.5" customHeight="1" x14ac:dyDescent="0.15">
      <c r="B185" s="125" t="s">
        <v>129</v>
      </c>
      <c r="C185" s="121" t="s">
        <v>33</v>
      </c>
      <c r="D185" s="4">
        <v>0</v>
      </c>
      <c r="E185" s="4">
        <v>0</v>
      </c>
      <c r="F185" s="4">
        <v>37305</v>
      </c>
      <c r="G185" s="4">
        <v>33449</v>
      </c>
      <c r="H185" s="4">
        <v>19958</v>
      </c>
      <c r="I185" s="4">
        <v>15954</v>
      </c>
      <c r="J185" s="4">
        <v>6502</v>
      </c>
      <c r="K185" s="23">
        <v>113168</v>
      </c>
      <c r="M185" s="28" t="s">
        <v>129</v>
      </c>
      <c r="N185" s="121" t="s">
        <v>33</v>
      </c>
      <c r="O185" s="12"/>
      <c r="P185" s="12"/>
      <c r="Q185" s="14">
        <f>F185/要介護認定者数!F184</f>
        <v>45.328068043742405</v>
      </c>
      <c r="R185" s="14">
        <f>G185/要介護認定者数!G184</f>
        <v>48.406657018813313</v>
      </c>
      <c r="S185" s="14">
        <f>H185/要介護認定者数!H184</f>
        <v>40.156941649899395</v>
      </c>
      <c r="T185" s="14">
        <f>I185/要介護認定者数!I184</f>
        <v>29.219780219780219</v>
      </c>
      <c r="U185" s="14">
        <f>J185/要介護認定者数!J184</f>
        <v>15.819951338199514</v>
      </c>
      <c r="V185" s="27">
        <f>K185/要介護認定者数!K184</f>
        <v>28.025755324418029</v>
      </c>
    </row>
    <row r="186" spans="2:24" ht="19.5" customHeight="1" x14ac:dyDescent="0.15">
      <c r="B186" s="125" t="s">
        <v>129</v>
      </c>
      <c r="C186" s="121" t="s">
        <v>34</v>
      </c>
      <c r="D186" s="4">
        <v>0</v>
      </c>
      <c r="E186" s="4">
        <v>0</v>
      </c>
      <c r="F186" s="4">
        <v>4753</v>
      </c>
      <c r="G186" s="4">
        <v>4502</v>
      </c>
      <c r="H186" s="4">
        <v>2553</v>
      </c>
      <c r="I186" s="4">
        <v>1104</v>
      </c>
      <c r="J186" s="4">
        <v>330</v>
      </c>
      <c r="K186" s="23">
        <v>13242</v>
      </c>
      <c r="M186" s="28" t="s">
        <v>129</v>
      </c>
      <c r="N186" s="121" t="s">
        <v>34</v>
      </c>
      <c r="O186" s="12"/>
      <c r="P186" s="12"/>
      <c r="Q186" s="14">
        <f>F186/要介護認定者数!F185</f>
        <v>20.665217391304349</v>
      </c>
      <c r="R186" s="14">
        <f>G186/要介護認定者数!G185</f>
        <v>22.852791878172589</v>
      </c>
      <c r="S186" s="14">
        <f>H186/要介護認定者数!H185</f>
        <v>22.794642857142858</v>
      </c>
      <c r="T186" s="14">
        <f>I186/要介護認定者数!I185</f>
        <v>9.2773109243697487</v>
      </c>
      <c r="U186" s="14">
        <f>J186/要介護認定者数!J185</f>
        <v>3.5869565217391304</v>
      </c>
      <c r="V186" s="27">
        <f>K186/要介護認定者数!K185</f>
        <v>15.220689655172414</v>
      </c>
    </row>
    <row r="187" spans="2:24" ht="19.5" customHeight="1" x14ac:dyDescent="0.15">
      <c r="B187" s="125" t="s">
        <v>129</v>
      </c>
      <c r="C187" s="122" t="s">
        <v>82</v>
      </c>
      <c r="D187" s="85">
        <f>SUM(D143,D144,D154,D160,D165,D170,D176,D178,D182,D184)</f>
        <v>2</v>
      </c>
      <c r="E187" s="85">
        <f t="shared" ref="E187:K187" si="154">SUM(E143,E144,E154,E160,E165,E170,E176,E178,E182,E184)</f>
        <v>11</v>
      </c>
      <c r="F187" s="85">
        <f t="shared" si="154"/>
        <v>955435</v>
      </c>
      <c r="G187" s="85">
        <f t="shared" si="154"/>
        <v>893073</v>
      </c>
      <c r="H187" s="85">
        <f t="shared" si="154"/>
        <v>587983</v>
      </c>
      <c r="I187" s="85">
        <f t="shared" si="154"/>
        <v>423644</v>
      </c>
      <c r="J187" s="85">
        <f t="shared" si="154"/>
        <v>207347</v>
      </c>
      <c r="K187" s="157">
        <f t="shared" si="154"/>
        <v>3067495</v>
      </c>
      <c r="M187" s="28" t="s">
        <v>129</v>
      </c>
      <c r="N187" s="122" t="s">
        <v>82</v>
      </c>
      <c r="O187" s="12"/>
      <c r="P187" s="12"/>
      <c r="Q187" s="14">
        <f>F187/要介護認定者数!F186</f>
        <v>45.767148879095615</v>
      </c>
      <c r="R187" s="14">
        <f>G187/要介護認定者数!G186</f>
        <v>47.939932363519247</v>
      </c>
      <c r="S187" s="14">
        <f>H187/要介護認定者数!H186</f>
        <v>43.554296296296293</v>
      </c>
      <c r="T187" s="14">
        <f>I187/要介護認定者数!I186</f>
        <v>31.450927988121752</v>
      </c>
      <c r="U187" s="14">
        <f>J187/要介護認定者数!J186</f>
        <v>20.189581304771178</v>
      </c>
      <c r="V187" s="27">
        <f>K187/要介護認定者数!K186</f>
        <v>28.52210175921449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233</v>
      </c>
      <c r="E188" s="5">
        <v>533</v>
      </c>
      <c r="F188" s="5">
        <v>50458227</v>
      </c>
      <c r="G188" s="5">
        <v>47200317</v>
      </c>
      <c r="H188" s="5">
        <v>30912356</v>
      </c>
      <c r="I188" s="5">
        <v>18464141</v>
      </c>
      <c r="J188" s="5">
        <v>9924656</v>
      </c>
      <c r="K188" s="26">
        <v>156960463</v>
      </c>
      <c r="M188" s="29" t="s">
        <v>129</v>
      </c>
      <c r="N188" s="132" t="s">
        <v>44</v>
      </c>
      <c r="O188" s="15"/>
      <c r="P188" s="15"/>
      <c r="Q188" s="79">
        <f>F188/要介護認定者数!F187</f>
        <v>43.108930338100031</v>
      </c>
      <c r="R188" s="79">
        <f>G188/要介護認定者数!G187</f>
        <v>44.544107335478103</v>
      </c>
      <c r="S188" s="79">
        <f>H188/要介護認定者数!H187</f>
        <v>39.135806470399075</v>
      </c>
      <c r="T188" s="79">
        <f>I188/要介護認定者数!I187</f>
        <v>25.420411068477911</v>
      </c>
      <c r="U188" s="79">
        <f>J188/要介護認定者数!J187</f>
        <v>16.465871742589272</v>
      </c>
      <c r="V188" s="80">
        <f>K188/要介護認定者数!K187</f>
        <v>25.909241166519866</v>
      </c>
      <c r="X188" s="11" t="s">
        <v>46</v>
      </c>
    </row>
    <row r="189" spans="2:24" ht="19.5" customHeight="1" thickTop="1" x14ac:dyDescent="0.15">
      <c r="B189" s="125" t="s">
        <v>152</v>
      </c>
      <c r="C189" s="124" t="s">
        <v>0</v>
      </c>
      <c r="D189" s="4"/>
      <c r="E189" s="4">
        <v>7</v>
      </c>
      <c r="F189" s="4">
        <v>329677</v>
      </c>
      <c r="G189" s="4">
        <v>243334</v>
      </c>
      <c r="H189" s="4">
        <v>134356</v>
      </c>
      <c r="I189" s="4">
        <v>96609</v>
      </c>
      <c r="J189" s="4">
        <v>46273</v>
      </c>
      <c r="K189" s="23">
        <v>850256</v>
      </c>
      <c r="M189" s="51" t="s">
        <v>154</v>
      </c>
      <c r="N189" s="124" t="s">
        <v>0</v>
      </c>
      <c r="O189" s="12"/>
      <c r="P189" s="12"/>
      <c r="Q189" s="111">
        <f>F189/要介護認定者数!F188</f>
        <v>39.510666347075741</v>
      </c>
      <c r="R189" s="111">
        <f>G189/要介護認定者数!G188</f>
        <v>40.951531470885222</v>
      </c>
      <c r="S189" s="111">
        <f>H189/要介護認定者数!H188</f>
        <v>31.202043660009288</v>
      </c>
      <c r="T189" s="111">
        <f>I189/要介護認定者数!I188</f>
        <v>21.387868054018153</v>
      </c>
      <c r="U189" s="111">
        <f>J189/要介護認定者数!J188</f>
        <v>13.153212052302445</v>
      </c>
      <c r="V189" s="112">
        <f>K189/要介護認定者数!K188</f>
        <v>21.330523569403677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0</v>
      </c>
      <c r="E190" s="147">
        <f t="shared" ref="E190" si="155">SUM(E191:E199)</f>
        <v>0</v>
      </c>
      <c r="F190" s="145">
        <f t="shared" ref="F190" si="156">SUM(F191:F199)</f>
        <v>50450</v>
      </c>
      <c r="G190" s="145">
        <f t="shared" ref="G190" si="157">SUM(G191:G199)</f>
        <v>76472</v>
      </c>
      <c r="H190" s="145">
        <f t="shared" ref="H190" si="158">SUM(H191:H199)</f>
        <v>62382</v>
      </c>
      <c r="I190" s="145">
        <f t="shared" ref="I190" si="159">SUM(I191:I199)</f>
        <v>27691</v>
      </c>
      <c r="J190" s="145">
        <f t="shared" ref="J190" si="160">SUM(J191:J199)</f>
        <v>11983</v>
      </c>
      <c r="K190" s="156">
        <f t="shared" ref="K190" si="161">SUM(K191:K199)</f>
        <v>228978</v>
      </c>
      <c r="M190" s="125" t="s">
        <v>155</v>
      </c>
      <c r="N190" s="122" t="s">
        <v>166</v>
      </c>
      <c r="O190" s="12"/>
      <c r="P190" s="12"/>
      <c r="Q190" s="14">
        <f>F190/要介護認定者数!F189</f>
        <v>41.386382280557832</v>
      </c>
      <c r="R190" s="14">
        <f>G190/要介護認定者数!G189</f>
        <v>40.654970760233915</v>
      </c>
      <c r="S190" s="14">
        <f>H190/要介護認定者数!H189</f>
        <v>42.436734693877554</v>
      </c>
      <c r="T190" s="14">
        <f>I190/要介護認定者数!I189</f>
        <v>22.099760574620909</v>
      </c>
      <c r="U190" s="14">
        <f>J190/要介護認定者数!J189</f>
        <v>11.935258964143426</v>
      </c>
      <c r="V190" s="27">
        <f>K190/要介護認定者数!K189</f>
        <v>25.360283530845056</v>
      </c>
    </row>
    <row r="191" spans="2:24" ht="19.5" customHeight="1" x14ac:dyDescent="0.15">
      <c r="B191" s="125" t="s">
        <v>152</v>
      </c>
      <c r="C191" s="121" t="s">
        <v>1</v>
      </c>
      <c r="D191" s="4"/>
      <c r="E191" s="4"/>
      <c r="F191" s="4">
        <v>10927</v>
      </c>
      <c r="G191" s="4">
        <v>15964</v>
      </c>
      <c r="H191" s="4">
        <v>9071</v>
      </c>
      <c r="I191" s="4">
        <v>4098</v>
      </c>
      <c r="J191" s="4">
        <v>2169</v>
      </c>
      <c r="K191" s="23">
        <v>42229</v>
      </c>
      <c r="M191" s="51" t="s">
        <v>155</v>
      </c>
      <c r="N191" s="121" t="s">
        <v>1</v>
      </c>
      <c r="O191" s="12"/>
      <c r="P191" s="12"/>
      <c r="Q191" s="14">
        <f>F191/要介護認定者数!F190</f>
        <v>38.340350877192982</v>
      </c>
      <c r="R191" s="14">
        <f>G191/要介護認定者数!G190</f>
        <v>39.711442786069654</v>
      </c>
      <c r="S191" s="14">
        <f>H191/要介護認定者数!H190</f>
        <v>29.4512987012987</v>
      </c>
      <c r="T191" s="14">
        <f>I191/要介護認定者数!I190</f>
        <v>14.688172043010752</v>
      </c>
      <c r="U191" s="14">
        <f>J191/要介護認定者数!J190</f>
        <v>8.6414342629482075</v>
      </c>
      <c r="V191" s="27">
        <f>K191/要介護認定者数!K190</f>
        <v>19.807223264540337</v>
      </c>
    </row>
    <row r="192" spans="2:24" ht="19.5" customHeight="1" x14ac:dyDescent="0.15">
      <c r="B192" s="125" t="s">
        <v>152</v>
      </c>
      <c r="C192" s="121" t="s">
        <v>2</v>
      </c>
      <c r="D192" s="4"/>
      <c r="E192" s="4"/>
      <c r="F192" s="4">
        <v>3777</v>
      </c>
      <c r="G192" s="4">
        <v>6004</v>
      </c>
      <c r="H192" s="4">
        <v>4524</v>
      </c>
      <c r="I192" s="4">
        <v>3167</v>
      </c>
      <c r="J192" s="4">
        <v>769</v>
      </c>
      <c r="K192" s="23">
        <v>18241</v>
      </c>
      <c r="M192" s="51" t="s">
        <v>155</v>
      </c>
      <c r="N192" s="121" t="s">
        <v>2</v>
      </c>
      <c r="O192" s="12"/>
      <c r="P192" s="12"/>
      <c r="Q192" s="14">
        <f>F192/要介護認定者数!F191</f>
        <v>59.952380952380949</v>
      </c>
      <c r="R192" s="14">
        <f>G192/要介護認定者数!G191</f>
        <v>46.542635658914726</v>
      </c>
      <c r="S192" s="14">
        <f>H192/要介護認定者数!H191</f>
        <v>41.888888888888886</v>
      </c>
      <c r="T192" s="14">
        <f>I192/要介護認定者数!I191</f>
        <v>29.324074074074073</v>
      </c>
      <c r="U192" s="14">
        <f>J192/要介護認定者数!J191</f>
        <v>10.830985915492958</v>
      </c>
      <c r="V192" s="27">
        <f>K192/要介護認定者数!K191</f>
        <v>28.680817610062892</v>
      </c>
    </row>
    <row r="193" spans="2:22" ht="19.5" customHeight="1" x14ac:dyDescent="0.15">
      <c r="B193" s="125" t="s">
        <v>152</v>
      </c>
      <c r="C193" s="121" t="s">
        <v>3</v>
      </c>
      <c r="D193" s="4"/>
      <c r="E193" s="4"/>
      <c r="F193" s="4">
        <v>450</v>
      </c>
      <c r="G193" s="4">
        <v>616</v>
      </c>
      <c r="H193" s="4">
        <v>734</v>
      </c>
      <c r="I193" s="4">
        <v>346</v>
      </c>
      <c r="J193" s="4">
        <v>41</v>
      </c>
      <c r="K193" s="23">
        <v>2187</v>
      </c>
      <c r="M193" s="51" t="s">
        <v>155</v>
      </c>
      <c r="N193" s="121" t="s">
        <v>3</v>
      </c>
      <c r="O193" s="12"/>
      <c r="P193" s="12"/>
      <c r="Q193" s="14">
        <f>F193/要介護認定者数!F192</f>
        <v>26.470588235294116</v>
      </c>
      <c r="R193" s="14">
        <f>G193/要介護認定者数!G192</f>
        <v>29.333333333333332</v>
      </c>
      <c r="S193" s="14">
        <f>H193/要介護認定者数!H192</f>
        <v>29.36</v>
      </c>
      <c r="T193" s="14">
        <f>I193/要介護認定者数!I192</f>
        <v>16.476190476190474</v>
      </c>
      <c r="U193" s="14">
        <f>J193/要介護認定者数!J192</f>
        <v>2.5625</v>
      </c>
      <c r="V193" s="27">
        <f>K193/要介護認定者数!K192</f>
        <v>13.841772151898734</v>
      </c>
    </row>
    <row r="194" spans="2:22" ht="19.5" customHeight="1" x14ac:dyDescent="0.15">
      <c r="B194" s="125" t="s">
        <v>152</v>
      </c>
      <c r="C194" s="121" t="s">
        <v>4</v>
      </c>
      <c r="D194" s="4"/>
      <c r="E194" s="4"/>
      <c r="F194" s="4">
        <v>9563</v>
      </c>
      <c r="G194" s="4">
        <v>6621</v>
      </c>
      <c r="H194" s="4">
        <v>3395</v>
      </c>
      <c r="I194" s="4">
        <v>2529</v>
      </c>
      <c r="J194" s="4">
        <v>944</v>
      </c>
      <c r="K194" s="23">
        <v>23052</v>
      </c>
      <c r="M194" s="51" t="s">
        <v>155</v>
      </c>
      <c r="N194" s="121" t="s">
        <v>4</v>
      </c>
      <c r="O194" s="12"/>
      <c r="P194" s="12"/>
      <c r="Q194" s="14">
        <f>F194/要介護認定者数!F193</f>
        <v>57.263473053892213</v>
      </c>
      <c r="R194" s="14">
        <f>G194/要介護認定者数!G193</f>
        <v>49.410447761194028</v>
      </c>
      <c r="S194" s="14">
        <f>H194/要介護認定者数!H193</f>
        <v>44.671052631578945</v>
      </c>
      <c r="T194" s="14">
        <f>I194/要介護認定者数!I193</f>
        <v>29.068965517241381</v>
      </c>
      <c r="U194" s="14">
        <f>J194/要介護認定者数!J193</f>
        <v>18.153846153846153</v>
      </c>
      <c r="V194" s="27">
        <f>K194/要介護認定者数!K193</f>
        <v>29.365605095541401</v>
      </c>
    </row>
    <row r="195" spans="2:22" ht="19.5" customHeight="1" x14ac:dyDescent="0.15">
      <c r="B195" s="125" t="s">
        <v>152</v>
      </c>
      <c r="C195" s="121" t="s">
        <v>5</v>
      </c>
      <c r="D195" s="4"/>
      <c r="E195" s="4"/>
      <c r="F195" s="4">
        <v>2699</v>
      </c>
      <c r="G195" s="4">
        <v>5315</v>
      </c>
      <c r="H195" s="4">
        <v>5598</v>
      </c>
      <c r="I195" s="4">
        <v>1664</v>
      </c>
      <c r="J195" s="4">
        <v>936</v>
      </c>
      <c r="K195" s="23">
        <v>16212</v>
      </c>
      <c r="M195" s="51" t="s">
        <v>155</v>
      </c>
      <c r="N195" s="121" t="s">
        <v>5</v>
      </c>
      <c r="O195" s="12"/>
      <c r="P195" s="12"/>
      <c r="Q195" s="14">
        <f>F195/要介護認定者数!F194</f>
        <v>46.53448275862069</v>
      </c>
      <c r="R195" s="14">
        <f>G195/要介護認定者数!G194</f>
        <v>42.52</v>
      </c>
      <c r="S195" s="14">
        <f>H195/要介護認定者数!H194</f>
        <v>43.395348837209305</v>
      </c>
      <c r="T195" s="14">
        <f>I195/要介護認定者数!I194</f>
        <v>18.086956521739129</v>
      </c>
      <c r="U195" s="14">
        <f>J195/要介護認定者数!J194</f>
        <v>19.914893617021278</v>
      </c>
      <c r="V195" s="27">
        <f>K195/要介護認定者数!K194</f>
        <v>28.293193717277486</v>
      </c>
    </row>
    <row r="196" spans="2:22" ht="19.5" customHeight="1" x14ac:dyDescent="0.15">
      <c r="B196" s="125" t="s">
        <v>152</v>
      </c>
      <c r="C196" s="121" t="s">
        <v>6</v>
      </c>
      <c r="D196" s="4"/>
      <c r="E196" s="4"/>
      <c r="F196" s="4">
        <v>7386</v>
      </c>
      <c r="G196" s="4">
        <v>17140</v>
      </c>
      <c r="H196" s="4">
        <v>13763</v>
      </c>
      <c r="I196" s="4">
        <v>6858</v>
      </c>
      <c r="J196" s="4">
        <v>3002</v>
      </c>
      <c r="K196" s="23">
        <v>48149</v>
      </c>
      <c r="M196" s="51" t="s">
        <v>155</v>
      </c>
      <c r="N196" s="121" t="s">
        <v>6</v>
      </c>
      <c r="O196" s="12"/>
      <c r="P196" s="12"/>
      <c r="Q196" s="14">
        <f>F196/要介護認定者数!F195</f>
        <v>54.711111111111109</v>
      </c>
      <c r="R196" s="14">
        <f>G196/要介護認定者数!G195</f>
        <v>46.324324324324323</v>
      </c>
      <c r="S196" s="14">
        <f>H196/要介護認定者数!H195</f>
        <v>50.047272727272727</v>
      </c>
      <c r="T196" s="14">
        <f>I196/要介護認定者数!I195</f>
        <v>32.046728971962615</v>
      </c>
      <c r="U196" s="14">
        <f>J196/要介護認定者数!J195</f>
        <v>19.880794701986755</v>
      </c>
      <c r="V196" s="27">
        <f>K196/要介護認定者数!K195</f>
        <v>33.71778711484594</v>
      </c>
    </row>
    <row r="197" spans="2:22" ht="19.5" customHeight="1" x14ac:dyDescent="0.15">
      <c r="B197" s="125" t="s">
        <v>152</v>
      </c>
      <c r="C197" s="121" t="s">
        <v>7</v>
      </c>
      <c r="D197" s="4"/>
      <c r="E197" s="4"/>
      <c r="F197" s="4">
        <v>2857</v>
      </c>
      <c r="G197" s="4">
        <v>3481</v>
      </c>
      <c r="H197" s="4">
        <v>4247</v>
      </c>
      <c r="I197" s="4">
        <v>1609</v>
      </c>
      <c r="J197" s="4">
        <v>517</v>
      </c>
      <c r="K197" s="23">
        <v>12711</v>
      </c>
      <c r="M197" s="51" t="s">
        <v>155</v>
      </c>
      <c r="N197" s="121" t="s">
        <v>7</v>
      </c>
      <c r="O197" s="12"/>
      <c r="P197" s="12"/>
      <c r="Q197" s="14">
        <f>F197/要介護認定者数!F196</f>
        <v>32.101123595505619</v>
      </c>
      <c r="R197" s="14">
        <f>G197/要介護認定者数!G196</f>
        <v>31.645454545454545</v>
      </c>
      <c r="S197" s="14">
        <f>H197/要介護認定者数!H196</f>
        <v>44.705263157894734</v>
      </c>
      <c r="T197" s="14">
        <f>I197/要介護認定者数!I196</f>
        <v>22.985714285714284</v>
      </c>
      <c r="U197" s="14">
        <f>J197/要介護認定者数!J196</f>
        <v>11.75</v>
      </c>
      <c r="V197" s="27">
        <f>K197/要介護認定者数!K196</f>
        <v>24.681553398058252</v>
      </c>
    </row>
    <row r="198" spans="2:22" ht="19.5" customHeight="1" x14ac:dyDescent="0.15">
      <c r="B198" s="125" t="s">
        <v>152</v>
      </c>
      <c r="C198" s="121" t="s">
        <v>8</v>
      </c>
      <c r="D198" s="4"/>
      <c r="E198" s="4"/>
      <c r="F198" s="4">
        <v>9156</v>
      </c>
      <c r="G198" s="4">
        <v>15353</v>
      </c>
      <c r="H198" s="4">
        <v>14923</v>
      </c>
      <c r="I198" s="4">
        <v>5634</v>
      </c>
      <c r="J198" s="4">
        <v>2623</v>
      </c>
      <c r="K198" s="23">
        <v>47689</v>
      </c>
      <c r="M198" s="51" t="s">
        <v>155</v>
      </c>
      <c r="N198" s="121" t="s">
        <v>8</v>
      </c>
      <c r="O198" s="12"/>
      <c r="P198" s="12"/>
      <c r="Q198" s="14">
        <f>F198/要介護認定者数!F197</f>
        <v>37.991701244813278</v>
      </c>
      <c r="R198" s="14">
        <f>G198/要介護認定者数!G197</f>
        <v>41.271505376344088</v>
      </c>
      <c r="S198" s="14">
        <f>H198/要介護認定者数!H197</f>
        <v>56.101503759398497</v>
      </c>
      <c r="T198" s="14">
        <f>I198/要介護認定者数!I197</f>
        <v>22.446215139442231</v>
      </c>
      <c r="U198" s="14">
        <f>J198/要介護認定者数!J197</f>
        <v>12.610576923076923</v>
      </c>
      <c r="V198" s="27">
        <f>K198/要介護認定者数!K197</f>
        <v>27.98650234741784</v>
      </c>
    </row>
    <row r="199" spans="2:22" ht="19.5" customHeight="1" x14ac:dyDescent="0.15">
      <c r="B199" s="125" t="s">
        <v>152</v>
      </c>
      <c r="C199" s="121" t="s">
        <v>9</v>
      </c>
      <c r="D199" s="4"/>
      <c r="E199" s="4"/>
      <c r="F199" s="4">
        <v>3635</v>
      </c>
      <c r="G199" s="4">
        <v>5978</v>
      </c>
      <c r="H199" s="4">
        <v>6127</v>
      </c>
      <c r="I199" s="4">
        <v>1786</v>
      </c>
      <c r="J199" s="4">
        <v>982</v>
      </c>
      <c r="K199" s="23">
        <v>18508</v>
      </c>
      <c r="M199" s="51" t="s">
        <v>155</v>
      </c>
      <c r="N199" s="121" t="s">
        <v>9</v>
      </c>
      <c r="O199" s="12"/>
      <c r="P199" s="12"/>
      <c r="Q199" s="14">
        <f>F199/要介護認定者数!F198</f>
        <v>22.164634146341463</v>
      </c>
      <c r="R199" s="14">
        <f>G199/要介護認定者数!G198</f>
        <v>27.422018348623855</v>
      </c>
      <c r="S199" s="14">
        <f>H199/要介護認定者数!H198</f>
        <v>32.590425531914896</v>
      </c>
      <c r="T199" s="14">
        <f>I199/要介護認定者数!I198</f>
        <v>13.633587786259541</v>
      </c>
      <c r="U199" s="14">
        <f>J199/要介護認定者数!J198</f>
        <v>5.9878048780487809</v>
      </c>
      <c r="V199" s="27">
        <f>K199/要介護認定者数!K198</f>
        <v>16.856102003642988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0</v>
      </c>
      <c r="E200" s="147">
        <f t="shared" ref="E200" si="162">SUM(E201:E205)</f>
        <v>0</v>
      </c>
      <c r="F200" s="145">
        <f t="shared" ref="F200" si="163">SUM(F201:F205)</f>
        <v>73446</v>
      </c>
      <c r="G200" s="145">
        <f t="shared" ref="G200" si="164">SUM(G201:G205)</f>
        <v>70289</v>
      </c>
      <c r="H200" s="145">
        <f t="shared" ref="H200" si="165">SUM(H201:H205)</f>
        <v>42465</v>
      </c>
      <c r="I200" s="145">
        <f t="shared" ref="I200" si="166">SUM(I201:I205)</f>
        <v>26825</v>
      </c>
      <c r="J200" s="145">
        <f t="shared" ref="J200" si="167">SUM(J201:J205)</f>
        <v>14371</v>
      </c>
      <c r="K200" s="156">
        <f t="shared" ref="K200" si="168">SUM(K201:K205)</f>
        <v>227396</v>
      </c>
      <c r="M200" s="125" t="s">
        <v>155</v>
      </c>
      <c r="N200" s="122" t="s">
        <v>167</v>
      </c>
      <c r="O200" s="12"/>
      <c r="P200" s="12"/>
      <c r="Q200" s="14">
        <f>F200/要介護認定者数!F199</f>
        <v>47.507115135834411</v>
      </c>
      <c r="R200" s="14">
        <f>G200/要介護認定者数!G199</f>
        <v>50.206428571428575</v>
      </c>
      <c r="S200" s="14">
        <f>H200/要介護認定者数!H199</f>
        <v>39.948259642521165</v>
      </c>
      <c r="T200" s="14">
        <f>I200/要介護認定者数!I199</f>
        <v>27.12335692618807</v>
      </c>
      <c r="U200" s="14">
        <f>J200/要介護認定者数!J199</f>
        <v>17.874378109452735</v>
      </c>
      <c r="V200" s="27">
        <f>K200/要介護認定者数!K199</f>
        <v>30.258948769128409</v>
      </c>
    </row>
    <row r="201" spans="2:22" ht="19.5" customHeight="1" x14ac:dyDescent="0.15">
      <c r="B201" s="125" t="s">
        <v>152</v>
      </c>
      <c r="C201" s="121" t="s">
        <v>10</v>
      </c>
      <c r="D201" s="4"/>
      <c r="E201" s="4"/>
      <c r="F201" s="4">
        <v>32144</v>
      </c>
      <c r="G201" s="4">
        <v>24764</v>
      </c>
      <c r="H201" s="4">
        <v>12818</v>
      </c>
      <c r="I201" s="4">
        <v>9123</v>
      </c>
      <c r="J201" s="4">
        <v>5120</v>
      </c>
      <c r="K201" s="23">
        <v>83969</v>
      </c>
      <c r="M201" s="51" t="s">
        <v>155</v>
      </c>
      <c r="N201" s="121" t="s">
        <v>10</v>
      </c>
      <c r="O201" s="12"/>
      <c r="P201" s="12"/>
      <c r="Q201" s="14">
        <f>F201/要介護認定者数!F200</f>
        <v>54.38917089678511</v>
      </c>
      <c r="R201" s="14">
        <f>G201/要介護認定者数!G200</f>
        <v>55.774774774774777</v>
      </c>
      <c r="S201" s="14">
        <f>H201/要介護認定者数!H200</f>
        <v>37.261627906976742</v>
      </c>
      <c r="T201" s="14">
        <f>I201/要介護認定者数!I200</f>
        <v>24.656756756756756</v>
      </c>
      <c r="U201" s="14">
        <f>J201/要介護認定者数!J200</f>
        <v>17.297297297297298</v>
      </c>
      <c r="V201" s="27">
        <f>K201/要介護認定者数!K200</f>
        <v>30.053328561202576</v>
      </c>
    </row>
    <row r="202" spans="2:22" ht="19.5" customHeight="1" x14ac:dyDescent="0.15">
      <c r="B202" s="125" t="s">
        <v>152</v>
      </c>
      <c r="C202" s="121" t="s">
        <v>11</v>
      </c>
      <c r="D202" s="4"/>
      <c r="E202" s="4"/>
      <c r="F202" s="4">
        <v>18989</v>
      </c>
      <c r="G202" s="4">
        <v>18828</v>
      </c>
      <c r="H202" s="4">
        <v>9507</v>
      </c>
      <c r="I202" s="4">
        <v>7317</v>
      </c>
      <c r="J202" s="4">
        <v>5313</v>
      </c>
      <c r="K202" s="23">
        <v>59954</v>
      </c>
      <c r="M202" s="51" t="s">
        <v>155</v>
      </c>
      <c r="N202" s="121" t="s">
        <v>11</v>
      </c>
      <c r="O202" s="12"/>
      <c r="P202" s="12"/>
      <c r="Q202" s="14">
        <f>F202/要介護認定者数!F201</f>
        <v>39.072016460905353</v>
      </c>
      <c r="R202" s="14">
        <f>G202/要介護認定者数!G201</f>
        <v>45.368674698795182</v>
      </c>
      <c r="S202" s="14">
        <f>H202/要介護認定者数!H201</f>
        <v>33.832740213523131</v>
      </c>
      <c r="T202" s="14">
        <f>I202/要介護認定者数!I201</f>
        <v>28.250965250965251</v>
      </c>
      <c r="U202" s="14">
        <f>J202/要介護認定者数!J201</f>
        <v>24.597222222222221</v>
      </c>
      <c r="V202" s="27">
        <f>K202/要介護認定者数!K201</f>
        <v>26.945617977528091</v>
      </c>
    </row>
    <row r="203" spans="2:22" ht="19.5" customHeight="1" x14ac:dyDescent="0.15">
      <c r="B203" s="125" t="s">
        <v>152</v>
      </c>
      <c r="C203" s="121" t="s">
        <v>12</v>
      </c>
      <c r="D203" s="4"/>
      <c r="E203" s="4"/>
      <c r="F203" s="4">
        <v>8466</v>
      </c>
      <c r="G203" s="4">
        <v>7655</v>
      </c>
      <c r="H203" s="4">
        <v>4729</v>
      </c>
      <c r="I203" s="4">
        <v>2954</v>
      </c>
      <c r="J203" s="4">
        <v>690</v>
      </c>
      <c r="K203" s="23">
        <v>24494</v>
      </c>
      <c r="M203" s="51" t="s">
        <v>155</v>
      </c>
      <c r="N203" s="121" t="s">
        <v>12</v>
      </c>
      <c r="O203" s="12"/>
      <c r="P203" s="12"/>
      <c r="Q203" s="14">
        <f>F203/要介護認定者数!F202</f>
        <v>48.102272727272727</v>
      </c>
      <c r="R203" s="14">
        <f>G203/要介護認定者数!G202</f>
        <v>47.84375</v>
      </c>
      <c r="S203" s="14">
        <f>H203/要介護認定者数!H202</f>
        <v>46.821782178217823</v>
      </c>
      <c r="T203" s="14">
        <f>I203/要介護認定者数!I202</f>
        <v>30.142857142857142</v>
      </c>
      <c r="U203" s="14">
        <f>J203/要介護認定者数!J202</f>
        <v>7.5</v>
      </c>
      <c r="V203" s="27">
        <f>K203/要介護認定者数!K202</f>
        <v>31.162849872773538</v>
      </c>
    </row>
    <row r="204" spans="2:22" ht="19.5" customHeight="1" x14ac:dyDescent="0.15">
      <c r="B204" s="125" t="s">
        <v>152</v>
      </c>
      <c r="C204" s="121" t="s">
        <v>13</v>
      </c>
      <c r="D204" s="4"/>
      <c r="E204" s="4"/>
      <c r="F204" s="4">
        <v>7420</v>
      </c>
      <c r="G204" s="4">
        <v>10674</v>
      </c>
      <c r="H204" s="4">
        <v>9730</v>
      </c>
      <c r="I204" s="4">
        <v>4587</v>
      </c>
      <c r="J204" s="4">
        <v>2483</v>
      </c>
      <c r="K204" s="23">
        <v>34894</v>
      </c>
      <c r="M204" s="51" t="s">
        <v>155</v>
      </c>
      <c r="N204" s="121" t="s">
        <v>13</v>
      </c>
      <c r="O204" s="12"/>
      <c r="P204" s="12"/>
      <c r="Q204" s="14">
        <f>F204/要介護認定者数!F203</f>
        <v>54.962962962962962</v>
      </c>
      <c r="R204" s="14">
        <f>G204/要介護認定者数!G203</f>
        <v>53.638190954773869</v>
      </c>
      <c r="S204" s="14">
        <f>H204/要介護認定者数!H203</f>
        <v>59.329268292682926</v>
      </c>
      <c r="T204" s="14">
        <f>I204/要介護認定者数!I203</f>
        <v>39.543103448275865</v>
      </c>
      <c r="U204" s="14">
        <f>J204/要介護認定者数!J203</f>
        <v>23.205607476635514</v>
      </c>
      <c r="V204" s="27">
        <f>K204/要介護認定者数!K203</f>
        <v>42.450121654501217</v>
      </c>
    </row>
    <row r="205" spans="2:22" ht="19.5" customHeight="1" x14ac:dyDescent="0.15">
      <c r="B205" s="125" t="s">
        <v>152</v>
      </c>
      <c r="C205" s="121" t="s">
        <v>14</v>
      </c>
      <c r="D205" s="4"/>
      <c r="E205" s="4"/>
      <c r="F205" s="4">
        <v>6427</v>
      </c>
      <c r="G205" s="4">
        <v>8368</v>
      </c>
      <c r="H205" s="4">
        <v>5681</v>
      </c>
      <c r="I205" s="4">
        <v>2844</v>
      </c>
      <c r="J205" s="4">
        <v>765</v>
      </c>
      <c r="K205" s="23">
        <v>24085</v>
      </c>
      <c r="M205" s="51" t="s">
        <v>155</v>
      </c>
      <c r="N205" s="121" t="s">
        <v>14</v>
      </c>
      <c r="O205" s="12"/>
      <c r="P205" s="12"/>
      <c r="Q205" s="14">
        <f>F205/要介護認定者数!F204</f>
        <v>40.677215189873415</v>
      </c>
      <c r="R205" s="14">
        <f>G205/要介護認定者数!G204</f>
        <v>45.978021978021978</v>
      </c>
      <c r="S205" s="14">
        <f>H205/要介護認定者数!H204</f>
        <v>32.838150289017342</v>
      </c>
      <c r="T205" s="14">
        <f>I205/要介護認定者数!I204</f>
        <v>19.479452054794521</v>
      </c>
      <c r="U205" s="14">
        <f>J205/要介護認定者数!J204</f>
        <v>8.2258064516129039</v>
      </c>
      <c r="V205" s="27">
        <f>K205/要介護認定者数!K204</f>
        <v>27.122747747747749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0</v>
      </c>
      <c r="E206" s="147">
        <f t="shared" ref="E206" si="169">SUM(E207:E210)</f>
        <v>0</v>
      </c>
      <c r="F206" s="145">
        <f t="shared" ref="F206" si="170">SUM(F207:F210)</f>
        <v>55666</v>
      </c>
      <c r="G206" s="145">
        <f t="shared" ref="G206" si="171">SUM(G207:G210)</f>
        <v>63573</v>
      </c>
      <c r="H206" s="145">
        <f t="shared" ref="H206" si="172">SUM(H207:H210)</f>
        <v>44981</v>
      </c>
      <c r="I206" s="145">
        <f t="shared" ref="I206" si="173">SUM(I207:I210)</f>
        <v>27682</v>
      </c>
      <c r="J206" s="145">
        <f t="shared" ref="J206" si="174">SUM(J207:J210)</f>
        <v>11550</v>
      </c>
      <c r="K206" s="156">
        <f t="shared" ref="K206" si="175">SUM(K207:K210)</f>
        <v>203452</v>
      </c>
      <c r="M206" s="125" t="s">
        <v>155</v>
      </c>
      <c r="N206" s="122" t="s">
        <v>168</v>
      </c>
      <c r="O206" s="12"/>
      <c r="P206" s="12"/>
      <c r="Q206" s="14">
        <f>F206/要介護認定者数!F205</f>
        <v>45.29373474369406</v>
      </c>
      <c r="R206" s="14">
        <f>G206/要介護認定者数!G205</f>
        <v>43.513347022587268</v>
      </c>
      <c r="S206" s="14">
        <f>H206/要介護認定者数!H205</f>
        <v>45.298086606243707</v>
      </c>
      <c r="T206" s="14">
        <f>I206/要介護認定者数!I205</f>
        <v>30.286652078774615</v>
      </c>
      <c r="U206" s="14">
        <f>J206/要介護認定者数!J205</f>
        <v>16.153846153846153</v>
      </c>
      <c r="V206" s="27">
        <f>K206/要介護認定者数!K205</f>
        <v>28.586764085991287</v>
      </c>
    </row>
    <row r="207" spans="2:22" ht="19.5" customHeight="1" x14ac:dyDescent="0.15">
      <c r="B207" s="125" t="s">
        <v>152</v>
      </c>
      <c r="C207" s="121" t="s">
        <v>15</v>
      </c>
      <c r="D207" s="4"/>
      <c r="E207" s="4"/>
      <c r="F207" s="4">
        <v>19132</v>
      </c>
      <c r="G207" s="4">
        <v>21252</v>
      </c>
      <c r="H207" s="4">
        <v>13742</v>
      </c>
      <c r="I207" s="4">
        <v>9357</v>
      </c>
      <c r="J207" s="4">
        <v>3581</v>
      </c>
      <c r="K207" s="23">
        <v>67064</v>
      </c>
      <c r="M207" s="51" t="s">
        <v>155</v>
      </c>
      <c r="N207" s="121" t="s">
        <v>15</v>
      </c>
      <c r="O207" s="12"/>
      <c r="P207" s="12"/>
      <c r="Q207" s="14">
        <f>F207/要介護認定者数!F206</f>
        <v>43.481818181818184</v>
      </c>
      <c r="R207" s="14">
        <f>G207/要介護認定者数!G206</f>
        <v>37.950000000000003</v>
      </c>
      <c r="S207" s="14">
        <f>H207/要介護認定者数!H206</f>
        <v>37.040431266846362</v>
      </c>
      <c r="T207" s="14">
        <f>I207/要介護認定者数!I206</f>
        <v>26.810888252148999</v>
      </c>
      <c r="U207" s="14">
        <f>J207/要介護認定者数!J206</f>
        <v>13.879844961240311</v>
      </c>
      <c r="V207" s="27">
        <f>K207/要介護認定者数!K206</f>
        <v>24.440233236151602</v>
      </c>
    </row>
    <row r="208" spans="2:22" ht="19.5" customHeight="1" x14ac:dyDescent="0.15">
      <c r="B208" s="125" t="s">
        <v>152</v>
      </c>
      <c r="C208" s="121" t="s">
        <v>16</v>
      </c>
      <c r="D208" s="4"/>
      <c r="E208" s="4"/>
      <c r="F208" s="4">
        <v>12764</v>
      </c>
      <c r="G208" s="4">
        <v>18213</v>
      </c>
      <c r="H208" s="4">
        <v>11749</v>
      </c>
      <c r="I208" s="4">
        <v>6409</v>
      </c>
      <c r="J208" s="4">
        <v>2955</v>
      </c>
      <c r="K208" s="23">
        <v>52090</v>
      </c>
      <c r="M208" s="51" t="s">
        <v>155</v>
      </c>
      <c r="N208" s="121" t="s">
        <v>16</v>
      </c>
      <c r="O208" s="12"/>
      <c r="P208" s="12"/>
      <c r="Q208" s="14">
        <f>F208/要介護認定者数!F207</f>
        <v>47.274074074074072</v>
      </c>
      <c r="R208" s="14">
        <f>G208/要介護認定者数!G207</f>
        <v>51.594900849858355</v>
      </c>
      <c r="S208" s="14">
        <f>H208/要介護認定者数!H207</f>
        <v>46.43873517786561</v>
      </c>
      <c r="T208" s="14">
        <f>I208/要介護認定者数!I207</f>
        <v>27.986899563318776</v>
      </c>
      <c r="U208" s="14">
        <f>J208/要介護認定者数!J207</f>
        <v>17.080924855491329</v>
      </c>
      <c r="V208" s="27">
        <f>K208/要介護認定者数!K207</f>
        <v>30.461988304093566</v>
      </c>
    </row>
    <row r="209" spans="2:22" ht="19.5" customHeight="1" x14ac:dyDescent="0.15">
      <c r="B209" s="125" t="s">
        <v>152</v>
      </c>
      <c r="C209" s="121" t="s">
        <v>17</v>
      </c>
      <c r="D209" s="4"/>
      <c r="E209" s="4"/>
      <c r="F209" s="4">
        <v>17391</v>
      </c>
      <c r="G209" s="4">
        <v>17797</v>
      </c>
      <c r="H209" s="4">
        <v>15706</v>
      </c>
      <c r="I209" s="4">
        <v>8186</v>
      </c>
      <c r="J209" s="4">
        <v>3677</v>
      </c>
      <c r="K209" s="23">
        <v>62757</v>
      </c>
      <c r="M209" s="51" t="s">
        <v>155</v>
      </c>
      <c r="N209" s="121" t="s">
        <v>17</v>
      </c>
      <c r="O209" s="12"/>
      <c r="P209" s="12"/>
      <c r="Q209" s="14">
        <f>F209/要介護認定者数!F208</f>
        <v>48.442896935933149</v>
      </c>
      <c r="R209" s="14">
        <f>G209/要介護認定者数!G208</f>
        <v>46.467362924281986</v>
      </c>
      <c r="S209" s="14">
        <f>H209/要介護認定者数!H208</f>
        <v>62.079051383399211</v>
      </c>
      <c r="T209" s="14">
        <f>I209/要介護認定者数!I208</f>
        <v>38.613207547169814</v>
      </c>
      <c r="U209" s="14">
        <f>J209/要介護認定者数!J208</f>
        <v>21.886904761904763</v>
      </c>
      <c r="V209" s="27">
        <f>K209/要介護認定者数!K208</f>
        <v>34.444017563117455</v>
      </c>
    </row>
    <row r="210" spans="2:22" ht="19.5" customHeight="1" x14ac:dyDescent="0.15">
      <c r="B210" s="125" t="s">
        <v>152</v>
      </c>
      <c r="C210" s="121" t="s">
        <v>18</v>
      </c>
      <c r="D210" s="4"/>
      <c r="E210" s="4"/>
      <c r="F210" s="4">
        <v>6379</v>
      </c>
      <c r="G210" s="4">
        <v>6311</v>
      </c>
      <c r="H210" s="4">
        <v>3784</v>
      </c>
      <c r="I210" s="4">
        <v>3730</v>
      </c>
      <c r="J210" s="4">
        <v>1337</v>
      </c>
      <c r="K210" s="23">
        <v>21541</v>
      </c>
      <c r="M210" s="51" t="s">
        <v>155</v>
      </c>
      <c r="N210" s="121" t="s">
        <v>18</v>
      </c>
      <c r="O210" s="12"/>
      <c r="P210" s="12"/>
      <c r="Q210" s="14">
        <f>F210/要介護認定者数!F209</f>
        <v>39.868749999999999</v>
      </c>
      <c r="R210" s="14">
        <f>G210/要介護認定者数!G209</f>
        <v>38.24848484848485</v>
      </c>
      <c r="S210" s="14">
        <f>H210/要介護認定者数!H209</f>
        <v>32.620689655172413</v>
      </c>
      <c r="T210" s="14">
        <f>I210/要介護認定者数!I209</f>
        <v>30.080645161290324</v>
      </c>
      <c r="U210" s="14">
        <f>J210/要介護認定者数!J209</f>
        <v>11.525862068965518</v>
      </c>
      <c r="V210" s="27">
        <f>K210/要介護認定者数!K209</f>
        <v>25.613555291319859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0</v>
      </c>
      <c r="E211" s="147">
        <f t="shared" ref="E211" si="176">SUM(E212:E215)</f>
        <v>0</v>
      </c>
      <c r="F211" s="145">
        <f t="shared" ref="F211" si="177">SUM(F212:F215)</f>
        <v>20252</v>
      </c>
      <c r="G211" s="145">
        <f t="shared" ref="G211" si="178">SUM(G212:G215)</f>
        <v>29482</v>
      </c>
      <c r="H211" s="145">
        <f t="shared" ref="H211" si="179">SUM(H212:H215)</f>
        <v>19018</v>
      </c>
      <c r="I211" s="145">
        <f t="shared" ref="I211" si="180">SUM(I212:I215)</f>
        <v>12314</v>
      </c>
      <c r="J211" s="145">
        <f t="shared" ref="J211" si="181">SUM(J212:J215)</f>
        <v>5247</v>
      </c>
      <c r="K211" s="156">
        <f t="shared" ref="K211" si="182">SUM(K212:K215)</f>
        <v>86313</v>
      </c>
      <c r="M211" s="125" t="s">
        <v>155</v>
      </c>
      <c r="N211" s="122" t="s">
        <v>169</v>
      </c>
      <c r="O211" s="12"/>
      <c r="P211" s="12"/>
      <c r="Q211" s="14">
        <f>F211/要介護認定者数!F210</f>
        <v>36.099821746880572</v>
      </c>
      <c r="R211" s="14">
        <f>G211/要介護認定者数!G210</f>
        <v>45.217791411042946</v>
      </c>
      <c r="S211" s="14">
        <f>H211/要介護認定者数!H210</f>
        <v>38.812244897959182</v>
      </c>
      <c r="T211" s="14">
        <f>I211/要介護認定者数!I210</f>
        <v>30.330049261083744</v>
      </c>
      <c r="U211" s="14">
        <f>J211/要介護認定者数!J210</f>
        <v>15.208695652173914</v>
      </c>
      <c r="V211" s="27">
        <f>K211/要介護認定者数!K210</f>
        <v>28.665891730322151</v>
      </c>
    </row>
    <row r="212" spans="2:22" ht="19.5" customHeight="1" x14ac:dyDescent="0.15">
      <c r="B212" s="125" t="s">
        <v>152</v>
      </c>
      <c r="C212" s="121" t="s">
        <v>19</v>
      </c>
      <c r="D212" s="4"/>
      <c r="E212" s="4"/>
      <c r="F212" s="4">
        <v>6736</v>
      </c>
      <c r="G212" s="4">
        <v>10633</v>
      </c>
      <c r="H212" s="4">
        <v>7778</v>
      </c>
      <c r="I212" s="4">
        <v>4831</v>
      </c>
      <c r="J212" s="4">
        <v>1827</v>
      </c>
      <c r="K212" s="23">
        <v>31805</v>
      </c>
      <c r="M212" s="51" t="s">
        <v>155</v>
      </c>
      <c r="N212" s="121" t="s">
        <v>19</v>
      </c>
      <c r="O212" s="12"/>
      <c r="P212" s="12"/>
      <c r="Q212" s="14">
        <f>F212/要介護認定者数!F211</f>
        <v>33.68</v>
      </c>
      <c r="R212" s="14">
        <f>G212/要介護認定者数!G211</f>
        <v>48.775229357798167</v>
      </c>
      <c r="S212" s="14">
        <f>H212/要介護認定者数!H211</f>
        <v>42.043243243243246</v>
      </c>
      <c r="T212" s="14">
        <f>I212/要介護認定者数!I211</f>
        <v>35.007246376811594</v>
      </c>
      <c r="U212" s="14">
        <f>J212/要介護認定者数!J211</f>
        <v>14.975409836065573</v>
      </c>
      <c r="V212" s="27">
        <f>K212/要介護認定者数!K211</f>
        <v>30.175521821631879</v>
      </c>
    </row>
    <row r="213" spans="2:22" ht="19.5" customHeight="1" x14ac:dyDescent="0.15">
      <c r="B213" s="125" t="s">
        <v>152</v>
      </c>
      <c r="C213" s="121" t="s">
        <v>20</v>
      </c>
      <c r="D213" s="4"/>
      <c r="E213" s="4"/>
      <c r="F213" s="4">
        <v>3227</v>
      </c>
      <c r="G213" s="4">
        <v>3409</v>
      </c>
      <c r="H213" s="4">
        <v>2247</v>
      </c>
      <c r="I213" s="4">
        <v>2235</v>
      </c>
      <c r="J213" s="4">
        <v>512</v>
      </c>
      <c r="K213" s="23">
        <v>11630</v>
      </c>
      <c r="M213" s="51" t="s">
        <v>155</v>
      </c>
      <c r="N213" s="121" t="s">
        <v>20</v>
      </c>
      <c r="O213" s="12"/>
      <c r="P213" s="12"/>
      <c r="Q213" s="14">
        <f>F213/要介護認定者数!F212</f>
        <v>35.855555555555554</v>
      </c>
      <c r="R213" s="14">
        <f>G213/要介護認定者数!G212</f>
        <v>25.825757575757574</v>
      </c>
      <c r="S213" s="14">
        <f>H213/要介護認定者数!H212</f>
        <v>25.827586206896552</v>
      </c>
      <c r="T213" s="14">
        <f>I213/要介護認定者数!I212</f>
        <v>25.988372093023255</v>
      </c>
      <c r="U213" s="14">
        <f>J213/要介護認定者数!J212</f>
        <v>8.8275862068965516</v>
      </c>
      <c r="V213" s="27">
        <f>K213/要介護認定者数!K212</f>
        <v>20.547703180212014</v>
      </c>
    </row>
    <row r="214" spans="2:22" ht="19.5" customHeight="1" x14ac:dyDescent="0.15">
      <c r="B214" s="125" t="s">
        <v>152</v>
      </c>
      <c r="C214" s="121" t="s">
        <v>114</v>
      </c>
      <c r="D214" s="4"/>
      <c r="E214" s="4"/>
      <c r="F214" s="4">
        <v>8811</v>
      </c>
      <c r="G214" s="4">
        <v>12193</v>
      </c>
      <c r="H214" s="4">
        <v>6800</v>
      </c>
      <c r="I214" s="4">
        <v>3451</v>
      </c>
      <c r="J214" s="4">
        <v>1342</v>
      </c>
      <c r="K214" s="23">
        <v>32597</v>
      </c>
      <c r="M214" s="51" t="s">
        <v>155</v>
      </c>
      <c r="N214" s="121" t="s">
        <v>114</v>
      </c>
      <c r="O214" s="12"/>
      <c r="P214" s="12"/>
      <c r="Q214" s="14">
        <f>F214/要介護認定者数!F213</f>
        <v>37.653846153846153</v>
      </c>
      <c r="R214" s="14">
        <f>G214/要介護認定者数!G213</f>
        <v>48.003937007874015</v>
      </c>
      <c r="S214" s="14">
        <f>H214/要介護認定者数!H213</f>
        <v>40</v>
      </c>
      <c r="T214" s="14">
        <f>I214/要介護認定者数!I213</f>
        <v>23.476190476190474</v>
      </c>
      <c r="U214" s="14">
        <f>J214/要介護認定者数!J213</f>
        <v>9.7956204379562042</v>
      </c>
      <c r="V214" s="27">
        <f>K214/要介護認定者数!K213</f>
        <v>28.618964003511852</v>
      </c>
    </row>
    <row r="215" spans="2:22" ht="19.5" customHeight="1" x14ac:dyDescent="0.15">
      <c r="B215" s="125" t="s">
        <v>152</v>
      </c>
      <c r="C215" s="121" t="s">
        <v>22</v>
      </c>
      <c r="D215" s="4"/>
      <c r="E215" s="4"/>
      <c r="F215" s="4">
        <v>1478</v>
      </c>
      <c r="G215" s="4">
        <v>3247</v>
      </c>
      <c r="H215" s="4">
        <v>2193</v>
      </c>
      <c r="I215" s="4">
        <v>1797</v>
      </c>
      <c r="J215" s="4">
        <v>1566</v>
      </c>
      <c r="K215" s="23">
        <v>10281</v>
      </c>
      <c r="M215" s="125" t="s">
        <v>155</v>
      </c>
      <c r="N215" s="121" t="s">
        <v>22</v>
      </c>
      <c r="O215" s="12"/>
      <c r="P215" s="12"/>
      <c r="Q215" s="14">
        <f>F215/要介護認定者数!F214</f>
        <v>39.945945945945944</v>
      </c>
      <c r="R215" s="14">
        <f>G215/要介護認定者数!G214</f>
        <v>67.645833333333329</v>
      </c>
      <c r="S215" s="14">
        <f>H215/要介護認定者数!H214</f>
        <v>45.6875</v>
      </c>
      <c r="T215" s="14">
        <f>I215/要介護認定者数!I214</f>
        <v>51.342857142857142</v>
      </c>
      <c r="U215" s="14">
        <f>J215/要介護認定者数!J214</f>
        <v>55.928571428571431</v>
      </c>
      <c r="V215" s="27">
        <f>K215/要介護認定者数!K214</f>
        <v>40.797619047619051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0</v>
      </c>
      <c r="E216" s="147">
        <f t="shared" ref="E216" si="183">SUM(E217:E221)</f>
        <v>0</v>
      </c>
      <c r="F216" s="145">
        <f t="shared" ref="F216" si="184">SUM(F217:F221)</f>
        <v>119039</v>
      </c>
      <c r="G216" s="145">
        <f t="shared" ref="G216" si="185">SUM(G217:G221)</f>
        <v>124268</v>
      </c>
      <c r="H216" s="145">
        <f t="shared" ref="H216" si="186">SUM(H217:H221)</f>
        <v>96223</v>
      </c>
      <c r="I216" s="145">
        <f t="shared" ref="I216" si="187">SUM(I217:I221)</f>
        <v>83371</v>
      </c>
      <c r="J216" s="145">
        <f t="shared" ref="J216" si="188">SUM(J217:J221)</f>
        <v>42039</v>
      </c>
      <c r="K216" s="156">
        <f t="shared" ref="K216" si="189">SUM(K217:K221)</f>
        <v>464940</v>
      </c>
      <c r="M216" s="125" t="s">
        <v>155</v>
      </c>
      <c r="N216" s="122" t="s">
        <v>170</v>
      </c>
      <c r="O216" s="12"/>
      <c r="P216" s="12"/>
      <c r="Q216" s="14">
        <f>F216/要介護認定者数!F215</f>
        <v>51.868845315904139</v>
      </c>
      <c r="R216" s="14">
        <f>G216/要介護認定者数!G215</f>
        <v>62.635080645161288</v>
      </c>
      <c r="S216" s="14">
        <f>H216/要介護認定者数!H215</f>
        <v>62.890849673202617</v>
      </c>
      <c r="T216" s="14">
        <f>I216/要介護認定者数!I215</f>
        <v>49.186430678466074</v>
      </c>
      <c r="U216" s="14">
        <f>J216/要介護認定者数!J215</f>
        <v>33.497211155378487</v>
      </c>
      <c r="V216" s="27">
        <f>K216/要介護認定者数!K215</f>
        <v>42.007589447054571</v>
      </c>
    </row>
    <row r="217" spans="2:22" ht="19.5" customHeight="1" x14ac:dyDescent="0.15">
      <c r="B217" s="125" t="s">
        <v>152</v>
      </c>
      <c r="C217" s="121" t="s">
        <v>23</v>
      </c>
      <c r="D217" s="4"/>
      <c r="E217" s="4"/>
      <c r="F217" s="4">
        <v>83270</v>
      </c>
      <c r="G217" s="4">
        <v>80867</v>
      </c>
      <c r="H217" s="4">
        <v>61916</v>
      </c>
      <c r="I217" s="4">
        <v>58922</v>
      </c>
      <c r="J217" s="4">
        <v>31225</v>
      </c>
      <c r="K217" s="23">
        <v>316200</v>
      </c>
      <c r="M217" s="51" t="s">
        <v>155</v>
      </c>
      <c r="N217" s="121" t="s">
        <v>23</v>
      </c>
      <c r="O217" s="12"/>
      <c r="P217" s="12"/>
      <c r="Q217" s="14">
        <f>F217/要介護認定者数!F216</f>
        <v>53.826761473820298</v>
      </c>
      <c r="R217" s="14">
        <f>G217/要介護認定者数!G216</f>
        <v>70.258036490008692</v>
      </c>
      <c r="S217" s="14">
        <f>H217/要介護認定者数!H216</f>
        <v>71.995348837209306</v>
      </c>
      <c r="T217" s="14">
        <f>I217/要介護認定者数!I216</f>
        <v>54.658627087198518</v>
      </c>
      <c r="U217" s="14">
        <f>J217/要介護認定者数!J216</f>
        <v>40.032051282051285</v>
      </c>
      <c r="V217" s="27">
        <f>K217/要介護認定者数!K216</f>
        <v>45.457159286946521</v>
      </c>
    </row>
    <row r="218" spans="2:22" ht="19.5" customHeight="1" x14ac:dyDescent="0.15">
      <c r="B218" s="125" t="s">
        <v>152</v>
      </c>
      <c r="C218" s="121" t="s">
        <v>24</v>
      </c>
      <c r="D218" s="4"/>
      <c r="E218" s="4"/>
      <c r="F218" s="4">
        <v>2907</v>
      </c>
      <c r="G218" s="4">
        <v>5542</v>
      </c>
      <c r="H218" s="4">
        <v>3576</v>
      </c>
      <c r="I218" s="4">
        <v>1307</v>
      </c>
      <c r="J218" s="4">
        <v>303</v>
      </c>
      <c r="K218" s="23">
        <v>13635</v>
      </c>
      <c r="M218" s="51" t="s">
        <v>155</v>
      </c>
      <c r="N218" s="121" t="s">
        <v>24</v>
      </c>
      <c r="O218" s="12"/>
      <c r="P218" s="12"/>
      <c r="Q218" s="14">
        <f>F218/要介護認定者数!F217</f>
        <v>34.607142857142854</v>
      </c>
      <c r="R218" s="14">
        <f>G218/要介護認定者数!G217</f>
        <v>49.044247787610622</v>
      </c>
      <c r="S218" s="14">
        <f>H218/要介護認定者数!H217</f>
        <v>42.571428571428569</v>
      </c>
      <c r="T218" s="14">
        <f>I218/要介護認定者数!I217</f>
        <v>25.627450980392158</v>
      </c>
      <c r="U218" s="14">
        <f>J218/要介護認定者数!J217</f>
        <v>8.1891891891891895</v>
      </c>
      <c r="V218" s="27">
        <f>K218/要介護認定者数!K217</f>
        <v>33.094660194174757</v>
      </c>
    </row>
    <row r="219" spans="2:22" ht="19.5" customHeight="1" x14ac:dyDescent="0.15">
      <c r="B219" s="125" t="s">
        <v>152</v>
      </c>
      <c r="C219" s="121" t="s">
        <v>25</v>
      </c>
      <c r="D219" s="4"/>
      <c r="E219" s="4"/>
      <c r="F219" s="4">
        <v>11228</v>
      </c>
      <c r="G219" s="4">
        <v>22493</v>
      </c>
      <c r="H219" s="4">
        <v>17909</v>
      </c>
      <c r="I219" s="4">
        <v>10420</v>
      </c>
      <c r="J219" s="4">
        <v>5518</v>
      </c>
      <c r="K219" s="23">
        <v>67568</v>
      </c>
      <c r="M219" s="51" t="s">
        <v>155</v>
      </c>
      <c r="N219" s="121" t="s">
        <v>25</v>
      </c>
      <c r="O219" s="12"/>
      <c r="P219" s="12"/>
      <c r="Q219" s="14">
        <f>F219/要介護認定者数!F218</f>
        <v>54.24154589371981</v>
      </c>
      <c r="R219" s="14">
        <f>G219/要介護認定者数!G218</f>
        <v>55.952736318407958</v>
      </c>
      <c r="S219" s="14">
        <f>H219/要介護認定者数!H218</f>
        <v>65.841911764705884</v>
      </c>
      <c r="T219" s="14">
        <f>I219/要介護認定者数!I218</f>
        <v>42.704918032786885</v>
      </c>
      <c r="U219" s="14">
        <f>J219/要介護認定者数!J218</f>
        <v>26.151658767772513</v>
      </c>
      <c r="V219" s="27">
        <f>K219/要介護認定者数!K218</f>
        <v>45.439139206455948</v>
      </c>
    </row>
    <row r="220" spans="2:22" ht="19.5" customHeight="1" x14ac:dyDescent="0.15">
      <c r="B220" s="125" t="s">
        <v>152</v>
      </c>
      <c r="C220" s="121" t="s">
        <v>26</v>
      </c>
      <c r="D220" s="4"/>
      <c r="E220" s="4"/>
      <c r="F220" s="4">
        <v>6295</v>
      </c>
      <c r="G220" s="4">
        <v>5357</v>
      </c>
      <c r="H220" s="4">
        <v>3540</v>
      </c>
      <c r="I220" s="4">
        <v>2815</v>
      </c>
      <c r="J220" s="4">
        <v>656</v>
      </c>
      <c r="K220" s="23">
        <v>18663</v>
      </c>
      <c r="M220" s="51" t="s">
        <v>155</v>
      </c>
      <c r="N220" s="121" t="s">
        <v>26</v>
      </c>
      <c r="O220" s="12"/>
      <c r="P220" s="12"/>
      <c r="Q220" s="14">
        <f>F220/要介護認定者数!F219</f>
        <v>32.616580310880828</v>
      </c>
      <c r="R220" s="14">
        <f>G220/要介護認定者数!G219</f>
        <v>35.476821192052981</v>
      </c>
      <c r="S220" s="14">
        <f>H220/要介護認定者数!H219</f>
        <v>25.285714285714285</v>
      </c>
      <c r="T220" s="14">
        <f>I220/要介護認定者数!I219</f>
        <v>23.264462809917354</v>
      </c>
      <c r="U220" s="14">
        <f>J220/要介護認定者数!J219</f>
        <v>6.833333333333333</v>
      </c>
      <c r="V220" s="27">
        <f>K220/要介護認定者数!K219</f>
        <v>20.946127946127945</v>
      </c>
    </row>
    <row r="221" spans="2:22" ht="19.5" customHeight="1" x14ac:dyDescent="0.15">
      <c r="B221" s="125" t="s">
        <v>152</v>
      </c>
      <c r="C221" s="121" t="s">
        <v>27</v>
      </c>
      <c r="D221" s="4"/>
      <c r="E221" s="4"/>
      <c r="F221" s="4">
        <v>15339</v>
      </c>
      <c r="G221" s="4">
        <v>10009</v>
      </c>
      <c r="H221" s="4">
        <v>9282</v>
      </c>
      <c r="I221" s="4">
        <v>9907</v>
      </c>
      <c r="J221" s="4">
        <v>4337</v>
      </c>
      <c r="K221" s="23">
        <v>48874</v>
      </c>
      <c r="M221" s="51" t="s">
        <v>155</v>
      </c>
      <c r="N221" s="121" t="s">
        <v>27</v>
      </c>
      <c r="O221" s="12"/>
      <c r="P221" s="12"/>
      <c r="Q221" s="14">
        <f>F221/要介護認定者数!F220</f>
        <v>58.102272727272727</v>
      </c>
      <c r="R221" s="14">
        <f>G221/要介護認定者数!G220</f>
        <v>59.934131736526943</v>
      </c>
      <c r="S221" s="14">
        <f>H221/要介護認定者数!H220</f>
        <v>53.344827586206897</v>
      </c>
      <c r="T221" s="14">
        <f>I221/要介護認定者数!I220</f>
        <v>49.288557213930346</v>
      </c>
      <c r="U221" s="14">
        <f>J221/要介護認定者数!J220</f>
        <v>33.106870229007633</v>
      </c>
      <c r="V221" s="27">
        <f>K221/要介護認定者数!K220</f>
        <v>36.969742813918309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0</v>
      </c>
      <c r="E222" s="147">
        <f t="shared" ref="E222" si="190">SUM(E223)</f>
        <v>3</v>
      </c>
      <c r="F222" s="145">
        <f t="shared" ref="F222" si="191">SUM(F223)</f>
        <v>41704</v>
      </c>
      <c r="G222" s="145">
        <f t="shared" ref="G222" si="192">SUM(G223)</f>
        <v>68333</v>
      </c>
      <c r="H222" s="145">
        <f t="shared" ref="H222" si="193">SUM(H223)</f>
        <v>65117</v>
      </c>
      <c r="I222" s="145">
        <f t="shared" ref="I222" si="194">SUM(I223)</f>
        <v>44324</v>
      </c>
      <c r="J222" s="145">
        <f t="shared" ref="J222" si="195">SUM(J223)</f>
        <v>27087</v>
      </c>
      <c r="K222" s="156">
        <f t="shared" ref="K222" si="196">SUM(K223)</f>
        <v>246568</v>
      </c>
      <c r="M222" s="125" t="s">
        <v>155</v>
      </c>
      <c r="N222" s="122" t="s">
        <v>171</v>
      </c>
      <c r="O222" s="12"/>
      <c r="P222" s="12"/>
      <c r="Q222" s="14">
        <f>F222/要介護認定者数!F221</f>
        <v>41.579262213359918</v>
      </c>
      <c r="R222" s="14">
        <f>G222/要介護認定者数!G221</f>
        <v>59.627399650959859</v>
      </c>
      <c r="S222" s="14">
        <f>H222/要介護認定者数!H221</f>
        <v>79.898159509202458</v>
      </c>
      <c r="T222" s="14">
        <f>I222/要介護認定者数!I221</f>
        <v>63.867435158501443</v>
      </c>
      <c r="U222" s="14">
        <f>J222/要介護認定者数!J221</f>
        <v>48.369642857142857</v>
      </c>
      <c r="V222" s="27">
        <f>K222/要介護認定者数!K221</f>
        <v>46.495945691118237</v>
      </c>
    </row>
    <row r="223" spans="2:22" ht="19.5" customHeight="1" x14ac:dyDescent="0.15">
      <c r="B223" s="125" t="s">
        <v>152</v>
      </c>
      <c r="C223" s="121" t="s">
        <v>28</v>
      </c>
      <c r="D223" s="4"/>
      <c r="E223" s="4">
        <v>3</v>
      </c>
      <c r="F223" s="4">
        <v>41704</v>
      </c>
      <c r="G223" s="4">
        <v>68333</v>
      </c>
      <c r="H223" s="4">
        <v>65117</v>
      </c>
      <c r="I223" s="4">
        <v>44324</v>
      </c>
      <c r="J223" s="4">
        <v>27087</v>
      </c>
      <c r="K223" s="23">
        <v>246568</v>
      </c>
      <c r="M223" s="51" t="s">
        <v>155</v>
      </c>
      <c r="N223" s="121" t="s">
        <v>28</v>
      </c>
      <c r="O223" s="12"/>
      <c r="P223" s="12"/>
      <c r="Q223" s="14">
        <f>F223/要介護認定者数!F222</f>
        <v>41.579262213359918</v>
      </c>
      <c r="R223" s="14">
        <f>G223/要介護認定者数!G222</f>
        <v>59.627399650959859</v>
      </c>
      <c r="S223" s="14">
        <f>H223/要介護認定者数!H222</f>
        <v>79.898159509202458</v>
      </c>
      <c r="T223" s="14">
        <f>I223/要介護認定者数!I222</f>
        <v>63.867435158501443</v>
      </c>
      <c r="U223" s="14">
        <f>J223/要介護認定者数!J222</f>
        <v>48.369642857142857</v>
      </c>
      <c r="V223" s="27">
        <f>K223/要介護認定者数!K222</f>
        <v>46.495945691118237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0</v>
      </c>
      <c r="E224" s="147">
        <f t="shared" ref="E224" si="197">SUM(E225:E227)</f>
        <v>0</v>
      </c>
      <c r="F224" s="145">
        <f t="shared" ref="F224" si="198">SUM(F225:F227)</f>
        <v>80474</v>
      </c>
      <c r="G224" s="145">
        <f t="shared" ref="G224" si="199">SUM(G225:G227)</f>
        <v>62578</v>
      </c>
      <c r="H224" s="145">
        <f t="shared" ref="H224" si="200">SUM(H225:H227)</f>
        <v>39255</v>
      </c>
      <c r="I224" s="145">
        <f t="shared" ref="I224" si="201">SUM(I225:I227)</f>
        <v>34207</v>
      </c>
      <c r="J224" s="145">
        <f t="shared" ref="J224" si="202">SUM(J225:J227)</f>
        <v>20663</v>
      </c>
      <c r="K224" s="156">
        <f t="shared" ref="K224" si="203">SUM(K225:K227)</f>
        <v>237177</v>
      </c>
      <c r="M224" s="125" t="s">
        <v>155</v>
      </c>
      <c r="N224" s="122" t="s">
        <v>172</v>
      </c>
      <c r="O224" s="12"/>
      <c r="P224" s="12"/>
      <c r="Q224" s="14">
        <f>F224/要介護認定者数!F223</f>
        <v>45.260967379077613</v>
      </c>
      <c r="R224" s="14">
        <f>G224/要介護認定者数!G223</f>
        <v>38.652254478072884</v>
      </c>
      <c r="S224" s="14">
        <f>H224/要介護認定者数!H223</f>
        <v>31.429143314651721</v>
      </c>
      <c r="T224" s="14">
        <f>I224/要介護認定者数!I223</f>
        <v>24.277501774308021</v>
      </c>
      <c r="U224" s="14">
        <f>J224/要介護認定者数!J223</f>
        <v>23.561003420752566</v>
      </c>
      <c r="V224" s="27">
        <f>K224/要介護認定者数!K223</f>
        <v>22.075297840655249</v>
      </c>
    </row>
    <row r="225" spans="2:24" ht="19.5" customHeight="1" x14ac:dyDescent="0.15">
      <c r="B225" s="125" t="s">
        <v>152</v>
      </c>
      <c r="C225" s="121" t="s">
        <v>29</v>
      </c>
      <c r="D225" s="4"/>
      <c r="E225" s="4"/>
      <c r="F225" s="4">
        <v>61246</v>
      </c>
      <c r="G225" s="4">
        <v>46708</v>
      </c>
      <c r="H225" s="4">
        <v>30430</v>
      </c>
      <c r="I225" s="4">
        <v>22108</v>
      </c>
      <c r="J225" s="4">
        <v>14570</v>
      </c>
      <c r="K225" s="23">
        <v>175062</v>
      </c>
      <c r="M225" s="51" t="s">
        <v>155</v>
      </c>
      <c r="N225" s="121" t="s">
        <v>29</v>
      </c>
      <c r="O225" s="12"/>
      <c r="P225" s="12"/>
      <c r="Q225" s="14">
        <f>F225/要介護認定者数!F224</f>
        <v>43.809728183118743</v>
      </c>
      <c r="R225" s="14">
        <f>G225/要介護認定者数!G224</f>
        <v>37.943135662063362</v>
      </c>
      <c r="S225" s="14">
        <f>H225/要介護認定者数!H224</f>
        <v>30.987780040733199</v>
      </c>
      <c r="T225" s="14">
        <f>I225/要介護認定者数!I224</f>
        <v>20.489341983317885</v>
      </c>
      <c r="U225" s="14">
        <f>J225/要介護認定者数!J224</f>
        <v>21.301169590643276</v>
      </c>
      <c r="V225" s="27">
        <f>K225/要介護認定者数!K224</f>
        <v>20.870529327610871</v>
      </c>
    </row>
    <row r="226" spans="2:24" ht="19.5" customHeight="1" x14ac:dyDescent="0.15">
      <c r="B226" s="125" t="s">
        <v>152</v>
      </c>
      <c r="C226" s="121" t="s">
        <v>30</v>
      </c>
      <c r="D226" s="4"/>
      <c r="E226" s="4"/>
      <c r="F226" s="4">
        <v>16748</v>
      </c>
      <c r="G226" s="4">
        <v>12599</v>
      </c>
      <c r="H226" s="4">
        <v>7765</v>
      </c>
      <c r="I226" s="4">
        <v>11022</v>
      </c>
      <c r="J226" s="4">
        <v>5484</v>
      </c>
      <c r="K226" s="23">
        <v>53618</v>
      </c>
      <c r="M226" s="51" t="s">
        <v>155</v>
      </c>
      <c r="N226" s="121" t="s">
        <v>30</v>
      </c>
      <c r="O226" s="12"/>
      <c r="P226" s="12"/>
      <c r="Q226" s="14">
        <f>F226/要介護認定者数!F225</f>
        <v>59.180212014134277</v>
      </c>
      <c r="R226" s="14">
        <f>G226/要介護認定者数!G225</f>
        <v>40.773462783171524</v>
      </c>
      <c r="S226" s="14">
        <f>H226/要介護認定者数!H225</f>
        <v>39.020100502512562</v>
      </c>
      <c r="T226" s="14">
        <f>I226/要介護認定者数!I225</f>
        <v>43.223529411764709</v>
      </c>
      <c r="U226" s="14">
        <f>J226/要介護認定者数!J225</f>
        <v>34.490566037735846</v>
      </c>
      <c r="V226" s="27">
        <f>K226/要介護認定者数!K225</f>
        <v>29.235550708833152</v>
      </c>
    </row>
    <row r="227" spans="2:24" ht="19.5" customHeight="1" x14ac:dyDescent="0.15">
      <c r="B227" s="125" t="s">
        <v>152</v>
      </c>
      <c r="C227" s="121" t="s">
        <v>31</v>
      </c>
      <c r="D227" s="4"/>
      <c r="E227" s="4"/>
      <c r="F227" s="4">
        <v>2480</v>
      </c>
      <c r="G227" s="4">
        <v>3271</v>
      </c>
      <c r="H227" s="4">
        <v>1060</v>
      </c>
      <c r="I227" s="4">
        <v>1077</v>
      </c>
      <c r="J227" s="4">
        <v>609</v>
      </c>
      <c r="K227" s="23">
        <v>8497</v>
      </c>
      <c r="M227" s="51" t="s">
        <v>155</v>
      </c>
      <c r="N227" s="121" t="s">
        <v>31</v>
      </c>
      <c r="O227" s="12"/>
      <c r="P227" s="12"/>
      <c r="Q227" s="14">
        <f>F227/要介護認定者数!F226</f>
        <v>25.567010309278352</v>
      </c>
      <c r="R227" s="14">
        <f>G227/要介護認定者数!G226</f>
        <v>41.405063291139243</v>
      </c>
      <c r="S227" s="14">
        <f>H227/要介護認定者数!H226</f>
        <v>15.588235294117647</v>
      </c>
      <c r="T227" s="14">
        <f>I227/要介護認定者数!I226</f>
        <v>14.36</v>
      </c>
      <c r="U227" s="14">
        <f>J227/要介護認定者数!J226</f>
        <v>17.911764705882351</v>
      </c>
      <c r="V227" s="27">
        <f>K227/要介護認定者数!K226</f>
        <v>16.277777777777779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0</v>
      </c>
      <c r="E228" s="147">
        <f t="shared" ref="E228" si="204">SUM(E229)</f>
        <v>0</v>
      </c>
      <c r="F228" s="145">
        <f t="shared" ref="F228" si="205">SUM(F229)</f>
        <v>49820</v>
      </c>
      <c r="G228" s="145">
        <f t="shared" ref="G228" si="206">SUM(G229)</f>
        <v>58642</v>
      </c>
      <c r="H228" s="145">
        <f t="shared" ref="H228" si="207">SUM(H229)</f>
        <v>45183</v>
      </c>
      <c r="I228" s="145">
        <f t="shared" ref="I228" si="208">SUM(I229)</f>
        <v>30499</v>
      </c>
      <c r="J228" s="145">
        <f t="shared" ref="J228" si="209">SUM(J229)</f>
        <v>12107</v>
      </c>
      <c r="K228" s="156">
        <f t="shared" ref="K228" si="210">SUM(K229)</f>
        <v>196251</v>
      </c>
      <c r="M228" s="125" t="s">
        <v>155</v>
      </c>
      <c r="N228" s="122" t="s">
        <v>173</v>
      </c>
      <c r="O228" s="12"/>
      <c r="P228" s="12"/>
      <c r="Q228" s="14">
        <f>F228/要介護認定者数!F227</f>
        <v>54.807480748074809</v>
      </c>
      <c r="R228" s="14">
        <f>G228/要介護認定者数!G227</f>
        <v>58.292246520874748</v>
      </c>
      <c r="S228" s="14">
        <f>H228/要介護認定者数!H227</f>
        <v>55.303549571603426</v>
      </c>
      <c r="T228" s="14">
        <f>I228/要介護認定者数!I227</f>
        <v>40.024934383202101</v>
      </c>
      <c r="U228" s="14">
        <f>J228/要介護認定者数!J227</f>
        <v>20.555178268251272</v>
      </c>
      <c r="V228" s="27">
        <f>K228/要介護認定者数!K227</f>
        <v>38.488134928417338</v>
      </c>
    </row>
    <row r="229" spans="2:24" ht="19.5" customHeight="1" x14ac:dyDescent="0.15">
      <c r="B229" s="125" t="s">
        <v>152</v>
      </c>
      <c r="C229" s="121" t="s">
        <v>32</v>
      </c>
      <c r="D229" s="4"/>
      <c r="E229" s="4"/>
      <c r="F229" s="4">
        <v>49820</v>
      </c>
      <c r="G229" s="4">
        <v>58642</v>
      </c>
      <c r="H229" s="4">
        <v>45183</v>
      </c>
      <c r="I229" s="4">
        <v>30499</v>
      </c>
      <c r="J229" s="4">
        <v>12107</v>
      </c>
      <c r="K229" s="23">
        <v>196251</v>
      </c>
      <c r="M229" s="51" t="s">
        <v>155</v>
      </c>
      <c r="N229" s="121" t="s">
        <v>32</v>
      </c>
      <c r="O229" s="12"/>
      <c r="P229" s="12"/>
      <c r="Q229" s="14">
        <f>F229/要介護認定者数!F228</f>
        <v>54.807480748074809</v>
      </c>
      <c r="R229" s="14">
        <f>G229/要介護認定者数!G228</f>
        <v>58.292246520874748</v>
      </c>
      <c r="S229" s="14">
        <f>H229/要介護認定者数!H228</f>
        <v>55.303549571603426</v>
      </c>
      <c r="T229" s="14">
        <f>I229/要介護認定者数!I228</f>
        <v>40.024934383202101</v>
      </c>
      <c r="U229" s="14">
        <f>J229/要介護認定者数!J228</f>
        <v>20.555178268251272</v>
      </c>
      <c r="V229" s="27">
        <f>K229/要介護認定者数!K228</f>
        <v>38.488134928417338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0</v>
      </c>
      <c r="E230" s="147">
        <f t="shared" ref="E230" si="211">SUM(E231:E232)</f>
        <v>10</v>
      </c>
      <c r="F230" s="145">
        <f t="shared" ref="F230" si="212">SUM(F231:F232)</f>
        <v>35917</v>
      </c>
      <c r="G230" s="145">
        <f t="shared" ref="G230" si="213">SUM(G231:G232)</f>
        <v>33574</v>
      </c>
      <c r="H230" s="145">
        <f t="shared" ref="H230" si="214">SUM(H231:H232)</f>
        <v>22524</v>
      </c>
      <c r="I230" s="145">
        <f t="shared" ref="I230" si="215">SUM(I231:I232)</f>
        <v>12562</v>
      </c>
      <c r="J230" s="145">
        <f t="shared" ref="J230" si="216">SUM(J231:J232)</f>
        <v>5930</v>
      </c>
      <c r="K230" s="156">
        <f t="shared" ref="K230" si="217">SUM(K231:K232)</f>
        <v>110517</v>
      </c>
      <c r="M230" s="125" t="s">
        <v>155</v>
      </c>
      <c r="N230" s="122" t="s">
        <v>174</v>
      </c>
      <c r="O230" s="12"/>
      <c r="P230" s="12"/>
      <c r="Q230" s="14">
        <f>F230/要介護認定者数!F229</f>
        <v>35.491106719367586</v>
      </c>
      <c r="R230" s="14">
        <f>G230/要介護認定者数!G229</f>
        <v>40.794653705953827</v>
      </c>
      <c r="S230" s="14">
        <f>H230/要介護認定者数!H229</f>
        <v>34.024169184290031</v>
      </c>
      <c r="T230" s="14">
        <f>I230/要介護認定者数!I229</f>
        <v>21.363945578231291</v>
      </c>
      <c r="U230" s="14">
        <f>J230/要介護認定者数!J229</f>
        <v>11.447876447876448</v>
      </c>
      <c r="V230" s="27">
        <f>K230/要介護認定者数!K229</f>
        <v>23.404701397712834</v>
      </c>
    </row>
    <row r="231" spans="2:24" ht="19.5" customHeight="1" x14ac:dyDescent="0.15">
      <c r="B231" s="125" t="s">
        <v>152</v>
      </c>
      <c r="C231" s="121" t="s">
        <v>33</v>
      </c>
      <c r="D231" s="4"/>
      <c r="E231" s="4"/>
      <c r="F231" s="4">
        <v>31313</v>
      </c>
      <c r="G231" s="4">
        <v>30304</v>
      </c>
      <c r="H231" s="4">
        <v>20413</v>
      </c>
      <c r="I231" s="4">
        <v>11678</v>
      </c>
      <c r="J231" s="4">
        <v>5537</v>
      </c>
      <c r="K231" s="23">
        <v>99245</v>
      </c>
      <c r="M231" s="51" t="s">
        <v>155</v>
      </c>
      <c r="N231" s="121" t="s">
        <v>33</v>
      </c>
      <c r="O231" s="12"/>
      <c r="P231" s="12"/>
      <c r="Q231" s="14">
        <f>F231/要介護認定者数!F230</f>
        <v>39.043640897755608</v>
      </c>
      <c r="R231" s="14">
        <f>G231/要介護認定者数!G230</f>
        <v>47.424100156494525</v>
      </c>
      <c r="S231" s="14">
        <f>H231/要介護認定者数!H230</f>
        <v>37.318098720292504</v>
      </c>
      <c r="T231" s="14">
        <f>I231/要介護認定者数!I230</f>
        <v>24.482180293501049</v>
      </c>
      <c r="U231" s="14">
        <f>J231/要介護認定者数!J230</f>
        <v>13.3743961352657</v>
      </c>
      <c r="V231" s="27">
        <f>K231/要介護認定者数!K230</f>
        <v>25.64470284237726</v>
      </c>
    </row>
    <row r="232" spans="2:24" ht="19.5" customHeight="1" x14ac:dyDescent="0.15">
      <c r="B232" s="125" t="s">
        <v>152</v>
      </c>
      <c r="C232" s="121" t="s">
        <v>34</v>
      </c>
      <c r="D232" s="4"/>
      <c r="E232" s="4">
        <v>10</v>
      </c>
      <c r="F232" s="4">
        <v>4604</v>
      </c>
      <c r="G232" s="4">
        <v>3270</v>
      </c>
      <c r="H232" s="4">
        <v>2111</v>
      </c>
      <c r="I232" s="4">
        <v>884</v>
      </c>
      <c r="J232" s="4">
        <v>393</v>
      </c>
      <c r="K232" s="23">
        <v>11272</v>
      </c>
      <c r="M232" s="51" t="s">
        <v>155</v>
      </c>
      <c r="N232" s="121" t="s">
        <v>34</v>
      </c>
      <c r="O232" s="12"/>
      <c r="P232" s="12"/>
      <c r="Q232" s="14">
        <f>F232/要介護認定者数!F231</f>
        <v>21.923809523809524</v>
      </c>
      <c r="R232" s="14">
        <f>G232/要介護認定者数!G231</f>
        <v>17.771739130434781</v>
      </c>
      <c r="S232" s="14">
        <f>H232/要介護認定者数!H231</f>
        <v>18.356521739130436</v>
      </c>
      <c r="T232" s="14">
        <f>I232/要介護認定者数!I231</f>
        <v>7.9639639639639643</v>
      </c>
      <c r="U232" s="14">
        <f>J232/要介護認定者数!J231</f>
        <v>3.7788461538461537</v>
      </c>
      <c r="V232" s="27">
        <f>K232/要介護認定者数!K231</f>
        <v>13.230046948356808</v>
      </c>
    </row>
    <row r="233" spans="2:24" ht="19.5" customHeight="1" x14ac:dyDescent="0.15">
      <c r="B233" s="125" t="s">
        <v>152</v>
      </c>
      <c r="C233" s="122" t="s">
        <v>82</v>
      </c>
      <c r="D233" s="85">
        <f>SUM(D189,D190,D200,D206,D211,D216,D222,D224,D228,D230)</f>
        <v>0</v>
      </c>
      <c r="E233" s="85">
        <f t="shared" ref="E233:K233" si="218">SUM(E189,E190,E200,E206,E211,E216,E222,E224,E228,E230)</f>
        <v>20</v>
      </c>
      <c r="F233" s="85">
        <f t="shared" si="218"/>
        <v>856445</v>
      </c>
      <c r="G233" s="85">
        <f t="shared" si="218"/>
        <v>830545</v>
      </c>
      <c r="H233" s="85">
        <f t="shared" si="218"/>
        <v>571504</v>
      </c>
      <c r="I233" s="85">
        <f t="shared" si="218"/>
        <v>396084</v>
      </c>
      <c r="J233" s="85">
        <f t="shared" si="218"/>
        <v>197250</v>
      </c>
      <c r="K233" s="157">
        <f t="shared" si="218"/>
        <v>2851848</v>
      </c>
      <c r="M233" s="51" t="s">
        <v>155</v>
      </c>
      <c r="N233" s="122" t="s">
        <v>82</v>
      </c>
      <c r="O233" s="12"/>
      <c r="P233" s="12"/>
      <c r="Q233" s="14">
        <f>F233/要介護認定者数!F232</f>
        <v>43.046089666264578</v>
      </c>
      <c r="R233" s="14">
        <f>G233/要介護認定者数!G232</f>
        <v>46.362900524729262</v>
      </c>
      <c r="S233" s="14">
        <f>H233/要介護認定者数!H232</f>
        <v>42.665472191116088</v>
      </c>
      <c r="T233" s="14">
        <f>I233/要介護認定者数!I232</f>
        <v>29.945112270356091</v>
      </c>
      <c r="U233" s="14">
        <f>J233/要介護認定者数!J232</f>
        <v>19.366715758468334</v>
      </c>
      <c r="V233" s="27">
        <f>K233/要介護認定者数!K232</f>
        <v>27.562342344083735</v>
      </c>
      <c r="X233" s="11" t="s">
        <v>158</v>
      </c>
    </row>
    <row r="234" spans="2:24" ht="19.5" customHeight="1" thickBot="1" x14ac:dyDescent="0.2">
      <c r="B234" s="29" t="s">
        <v>152</v>
      </c>
      <c r="C234" s="132" t="s">
        <v>44</v>
      </c>
      <c r="D234" s="5">
        <v>287</v>
      </c>
      <c r="E234" s="5">
        <v>497</v>
      </c>
      <c r="F234" s="5">
        <v>45773935</v>
      </c>
      <c r="G234" s="5">
        <v>43615373</v>
      </c>
      <c r="H234" s="5">
        <v>29096927</v>
      </c>
      <c r="I234" s="5">
        <v>17486172</v>
      </c>
      <c r="J234" s="5">
        <v>9445143</v>
      </c>
      <c r="K234" s="26">
        <v>145418334</v>
      </c>
      <c r="M234" s="29" t="s">
        <v>155</v>
      </c>
      <c r="N234" s="132" t="s">
        <v>44</v>
      </c>
      <c r="O234" s="15"/>
      <c r="P234" s="15"/>
      <c r="Q234" s="79">
        <f>F234/要介護認定者数!F233</f>
        <v>41.243947293018593</v>
      </c>
      <c r="R234" s="79">
        <f>G234/要介護認定者数!G233</f>
        <v>42.500334231112532</v>
      </c>
      <c r="S234" s="79">
        <f>H234/要介護認定者数!H233</f>
        <v>37.993926858536675</v>
      </c>
      <c r="T234" s="79">
        <f>I234/要介護認定者数!I233</f>
        <v>24.672369785603927</v>
      </c>
      <c r="U234" s="79">
        <f>J234/要介護認定者数!J233</f>
        <v>15.608555904059651</v>
      </c>
      <c r="V234" s="80">
        <f>K234/要介護認定者数!K233</f>
        <v>24.908913046308292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2" manualBreakCount="2">
    <brk id="142" max="22" man="1"/>
    <brk id="188" max="22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1"/>
  <sheetViews>
    <sheetView view="pageBreakPreview" topLeftCell="A34" zoomScale="70" zoomScaleNormal="60" zoomScaleSheetLayoutView="70" workbookViewId="0">
      <selection activeCell="K50" sqref="K50"/>
    </sheetView>
  </sheetViews>
  <sheetFormatPr defaultRowHeight="13.5" x14ac:dyDescent="0.15"/>
  <cols>
    <col min="1" max="1" width="2.125" style="11" customWidth="1"/>
    <col min="2" max="2" width="9.5" style="11" bestFit="1" customWidth="1"/>
    <col min="3" max="3" width="15.5" style="11" bestFit="1" customWidth="1"/>
    <col min="4" max="5" width="9" style="11"/>
    <col min="6" max="10" width="12.5" style="11" bestFit="1" customWidth="1"/>
    <col min="11" max="11" width="13.75" style="11" bestFit="1" customWidth="1"/>
    <col min="12" max="12" width="3.375" style="11" customWidth="1"/>
    <col min="13" max="13" width="9.5" style="11" bestFit="1" customWidth="1"/>
    <col min="14" max="14" width="15.5" style="11" bestFit="1" customWidth="1"/>
    <col min="15" max="22" width="9" style="11"/>
    <col min="23" max="23" width="3.375" style="11" customWidth="1"/>
    <col min="24" max="16384" width="9" style="11"/>
  </cols>
  <sheetData>
    <row r="2" spans="2:22" ht="14.25" thickBot="1" x14ac:dyDescent="0.2"/>
    <row r="3" spans="2:22" ht="19.5" customHeight="1" thickTop="1" x14ac:dyDescent="0.15">
      <c r="B3" s="291" t="s">
        <v>130</v>
      </c>
      <c r="C3" s="287" t="s">
        <v>176</v>
      </c>
      <c r="D3" s="289" t="s">
        <v>123</v>
      </c>
      <c r="E3" s="289"/>
      <c r="F3" s="289"/>
      <c r="G3" s="289"/>
      <c r="H3" s="289"/>
      <c r="I3" s="289"/>
      <c r="J3" s="289"/>
      <c r="K3" s="290"/>
      <c r="M3" s="291" t="s">
        <v>130</v>
      </c>
      <c r="N3" s="287" t="s">
        <v>176</v>
      </c>
      <c r="O3" s="289" t="s">
        <v>124</v>
      </c>
      <c r="P3" s="289"/>
      <c r="Q3" s="289"/>
      <c r="R3" s="289"/>
      <c r="S3" s="289"/>
      <c r="T3" s="289"/>
      <c r="U3" s="289"/>
      <c r="V3" s="290"/>
    </row>
    <row r="4" spans="2:22" ht="19.5" customHeight="1" x14ac:dyDescent="0.15">
      <c r="B4" s="292"/>
      <c r="C4" s="288"/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1" t="s">
        <v>41</v>
      </c>
      <c r="J4" s="81" t="s">
        <v>42</v>
      </c>
      <c r="K4" s="82" t="s">
        <v>43</v>
      </c>
      <c r="M4" s="292"/>
      <c r="N4" s="288"/>
      <c r="O4" s="19" t="s">
        <v>36</v>
      </c>
      <c r="P4" s="19" t="s">
        <v>37</v>
      </c>
      <c r="Q4" s="19" t="s">
        <v>38</v>
      </c>
      <c r="R4" s="19" t="s">
        <v>39</v>
      </c>
      <c r="S4" s="19" t="s">
        <v>40</v>
      </c>
      <c r="T4" s="19" t="s">
        <v>41</v>
      </c>
      <c r="U4" s="19" t="s">
        <v>42</v>
      </c>
      <c r="V4" s="21" t="s">
        <v>43</v>
      </c>
    </row>
    <row r="5" spans="2:22" ht="19.5" customHeight="1" x14ac:dyDescent="0.15">
      <c r="B5" s="125" t="s">
        <v>178</v>
      </c>
      <c r="C5" s="116" t="s">
        <v>0</v>
      </c>
      <c r="D5" s="160"/>
      <c r="E5" s="160"/>
      <c r="F5" s="160">
        <v>117061</v>
      </c>
      <c r="G5" s="160">
        <v>92533</v>
      </c>
      <c r="H5" s="160">
        <v>48834</v>
      </c>
      <c r="I5" s="160">
        <v>36524</v>
      </c>
      <c r="J5" s="160">
        <v>14342</v>
      </c>
      <c r="K5" s="161">
        <f>SUM(F5:J5)</f>
        <v>309294</v>
      </c>
      <c r="M5" s="125" t="s">
        <v>178</v>
      </c>
      <c r="N5" s="121" t="s">
        <v>0</v>
      </c>
      <c r="O5" s="19"/>
      <c r="P5" s="19"/>
      <c r="Q5" s="118">
        <f>F5/要介護認定者数!F4</f>
        <v>11.642068622575833</v>
      </c>
      <c r="R5" s="118">
        <f>G5/要介護認定者数!G4</f>
        <v>14.736900780379042</v>
      </c>
      <c r="S5" s="118">
        <f>H5/要介護認定者数!H4</f>
        <v>10.662445414847161</v>
      </c>
      <c r="T5" s="118">
        <f>I5/要介護認定者数!I4</f>
        <v>7.0769230769230766</v>
      </c>
      <c r="U5" s="118">
        <f>J5/要介護認定者数!J4</f>
        <v>3.9185792349726776</v>
      </c>
      <c r="V5" s="119">
        <f>K5/要介護認定者数!K4</f>
        <v>6.9485531991373115</v>
      </c>
    </row>
    <row r="6" spans="2:22" ht="19.5" customHeight="1" x14ac:dyDescent="0.15">
      <c r="B6" s="125" t="s">
        <v>178</v>
      </c>
      <c r="C6" s="123" t="s">
        <v>166</v>
      </c>
      <c r="D6" s="160"/>
      <c r="E6" s="160"/>
      <c r="F6" s="160">
        <f t="shared" ref="F6:K6" si="0">SUM(F7:F15)</f>
        <v>10034</v>
      </c>
      <c r="G6" s="160">
        <f t="shared" si="0"/>
        <v>27706</v>
      </c>
      <c r="H6" s="160">
        <f t="shared" si="0"/>
        <v>16087</v>
      </c>
      <c r="I6" s="160">
        <f t="shared" si="0"/>
        <v>8477</v>
      </c>
      <c r="J6" s="160">
        <f t="shared" si="0"/>
        <v>2192</v>
      </c>
      <c r="K6" s="161">
        <f t="shared" si="0"/>
        <v>64496</v>
      </c>
      <c r="M6" s="125" t="s">
        <v>178</v>
      </c>
      <c r="N6" s="122" t="s">
        <v>166</v>
      </c>
      <c r="O6" s="19"/>
      <c r="P6" s="19"/>
      <c r="Q6" s="14">
        <f>F6/要介護認定者数!F5</f>
        <v>7.1979913916786229</v>
      </c>
      <c r="R6" s="14">
        <f>G6/要介護認定者数!G5</f>
        <v>14.222792607802875</v>
      </c>
      <c r="S6" s="14">
        <f>H6/要介護認定者数!H5</f>
        <v>10.168773704171935</v>
      </c>
      <c r="T6" s="14">
        <f>I6/要介護認定者数!I5</f>
        <v>6.1695778748180494</v>
      </c>
      <c r="U6" s="14">
        <f>J6/要介護認定者数!J5</f>
        <v>2.4194260485651213</v>
      </c>
      <c r="V6" s="27">
        <f>K6/要介護認定者数!K5</f>
        <v>6.9823535780015158</v>
      </c>
    </row>
    <row r="7" spans="2:22" ht="19.5" customHeight="1" x14ac:dyDescent="0.15">
      <c r="B7" s="125" t="s">
        <v>178</v>
      </c>
      <c r="C7" s="116" t="s">
        <v>1</v>
      </c>
      <c r="D7" s="160"/>
      <c r="E7" s="160"/>
      <c r="F7" s="160">
        <v>899</v>
      </c>
      <c r="G7" s="160">
        <v>3499</v>
      </c>
      <c r="H7" s="160">
        <v>1745</v>
      </c>
      <c r="I7" s="160">
        <v>1113</v>
      </c>
      <c r="J7" s="160">
        <v>579</v>
      </c>
      <c r="K7" s="161">
        <f t="shared" ref="K7:K15" si="1">SUM(F7:J7)</f>
        <v>7835</v>
      </c>
      <c r="M7" s="125" t="s">
        <v>178</v>
      </c>
      <c r="N7" s="121" t="s">
        <v>1</v>
      </c>
      <c r="O7" s="19"/>
      <c r="P7" s="19"/>
      <c r="Q7" s="14">
        <f>F7/要介護認定者数!F6</f>
        <v>3.0474576271186442</v>
      </c>
      <c r="R7" s="14">
        <f>G7/要介護認定者数!G6</f>
        <v>7.6564551422319473</v>
      </c>
      <c r="S7" s="14">
        <f>H7/要介護認定者数!H6</f>
        <v>5.2560240963855422</v>
      </c>
      <c r="T7" s="14">
        <f>I7/要介護認定者数!I6</f>
        <v>4.2</v>
      </c>
      <c r="U7" s="14">
        <f>J7/要介護認定者数!J6</f>
        <v>2.6318181818181818</v>
      </c>
      <c r="V7" s="27">
        <f>K7/要介護認定者数!K6</f>
        <v>4.07012987012987</v>
      </c>
    </row>
    <row r="8" spans="2:22" ht="19.5" customHeight="1" x14ac:dyDescent="0.15">
      <c r="B8" s="125" t="s">
        <v>178</v>
      </c>
      <c r="C8" s="116" t="s">
        <v>2</v>
      </c>
      <c r="D8" s="160"/>
      <c r="E8" s="160"/>
      <c r="F8" s="160">
        <v>148</v>
      </c>
      <c r="G8" s="160">
        <v>752</v>
      </c>
      <c r="H8" s="160">
        <v>628</v>
      </c>
      <c r="I8" s="160">
        <v>729</v>
      </c>
      <c r="J8" s="160">
        <v>18</v>
      </c>
      <c r="K8" s="161">
        <f>SUM(F8:J8)</f>
        <v>2275</v>
      </c>
      <c r="M8" s="125" t="s">
        <v>178</v>
      </c>
      <c r="N8" s="121" t="s">
        <v>2</v>
      </c>
      <c r="O8" s="19"/>
      <c r="P8" s="19"/>
      <c r="Q8" s="14">
        <f>F8/要介護認定者数!F7</f>
        <v>2.1764705882352939</v>
      </c>
      <c r="R8" s="14">
        <f>G8/要介護認定者数!G7</f>
        <v>4.8516129032258064</v>
      </c>
      <c r="S8" s="14">
        <f>H8/要介護認定者数!H7</f>
        <v>4.7575757575757578</v>
      </c>
      <c r="T8" s="14">
        <f>I8/要介護認定者数!I7</f>
        <v>8.3793103448275854</v>
      </c>
      <c r="U8" s="14">
        <f>J8/要介護認定者数!J7</f>
        <v>0.27272727272727271</v>
      </c>
      <c r="V8" s="27">
        <f>K8/要介護認定者数!K7</f>
        <v>3.5381026438569205</v>
      </c>
    </row>
    <row r="9" spans="2:22" ht="19.5" customHeight="1" x14ac:dyDescent="0.15">
      <c r="B9" s="125" t="s">
        <v>178</v>
      </c>
      <c r="C9" s="116" t="s">
        <v>3</v>
      </c>
      <c r="D9" s="160"/>
      <c r="E9" s="160"/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1">
        <f t="shared" si="1"/>
        <v>0</v>
      </c>
      <c r="M9" s="125" t="s">
        <v>178</v>
      </c>
      <c r="N9" s="121" t="s">
        <v>3</v>
      </c>
      <c r="O9" s="19"/>
      <c r="P9" s="19"/>
      <c r="Q9" s="14">
        <f>F9/要介護認定者数!F8</f>
        <v>0</v>
      </c>
      <c r="R9" s="14">
        <f>G9/要介護認定者数!G8</f>
        <v>0</v>
      </c>
      <c r="S9" s="14">
        <f>H9/要介護認定者数!H8</f>
        <v>0</v>
      </c>
      <c r="T9" s="14">
        <f>I9/要介護認定者数!I8</f>
        <v>0</v>
      </c>
      <c r="U9" s="14">
        <f>J9/要介護認定者数!J8</f>
        <v>0</v>
      </c>
      <c r="V9" s="27">
        <f>K9/要介護認定者数!K8</f>
        <v>0</v>
      </c>
    </row>
    <row r="10" spans="2:22" ht="19.5" customHeight="1" x14ac:dyDescent="0.15">
      <c r="B10" s="125" t="s">
        <v>178</v>
      </c>
      <c r="C10" s="116" t="s">
        <v>4</v>
      </c>
      <c r="D10" s="160"/>
      <c r="E10" s="160"/>
      <c r="F10" s="160">
        <v>981</v>
      </c>
      <c r="G10" s="160">
        <v>1559</v>
      </c>
      <c r="H10" s="160">
        <v>243</v>
      </c>
      <c r="I10" s="160">
        <v>322</v>
      </c>
      <c r="J10" s="160">
        <v>0</v>
      </c>
      <c r="K10" s="161">
        <f t="shared" si="1"/>
        <v>3105</v>
      </c>
      <c r="M10" s="125" t="s">
        <v>178</v>
      </c>
      <c r="N10" s="121" t="s">
        <v>4</v>
      </c>
      <c r="O10" s="19"/>
      <c r="P10" s="19"/>
      <c r="Q10" s="14">
        <f>F10/要介護認定者数!F9</f>
        <v>5.6705202312138727</v>
      </c>
      <c r="R10" s="14">
        <f>G10/要介護認定者数!G9</f>
        <v>13.211864406779661</v>
      </c>
      <c r="S10" s="14">
        <f>H10/要介護認定者数!H9</f>
        <v>2.7303370786516852</v>
      </c>
      <c r="T10" s="14">
        <f>I10/要介護認定者数!I9</f>
        <v>3.4255319148936172</v>
      </c>
      <c r="U10" s="14">
        <f>J10/要介護認定者数!J9</f>
        <v>0</v>
      </c>
      <c r="V10" s="27">
        <f>K10/要介護認定者数!K9</f>
        <v>4.3365921787709496</v>
      </c>
    </row>
    <row r="11" spans="2:22" ht="19.5" customHeight="1" x14ac:dyDescent="0.15">
      <c r="B11" s="125" t="s">
        <v>178</v>
      </c>
      <c r="C11" s="116" t="s">
        <v>5</v>
      </c>
      <c r="D11" s="160"/>
      <c r="E11" s="160"/>
      <c r="F11" s="160">
        <v>569</v>
      </c>
      <c r="G11" s="160">
        <v>2380</v>
      </c>
      <c r="H11" s="160">
        <v>2161</v>
      </c>
      <c r="I11" s="160">
        <v>795</v>
      </c>
      <c r="J11" s="160">
        <v>86</v>
      </c>
      <c r="K11" s="161">
        <f t="shared" si="1"/>
        <v>5991</v>
      </c>
      <c r="M11" s="125" t="s">
        <v>178</v>
      </c>
      <c r="N11" s="121" t="s">
        <v>5</v>
      </c>
      <c r="O11" s="19"/>
      <c r="P11" s="19"/>
      <c r="Q11" s="14">
        <f>F11/要介護認定者数!F10</f>
        <v>7.9027777777777777</v>
      </c>
      <c r="R11" s="14">
        <f>G11/要介護認定者数!G10</f>
        <v>15.159235668789808</v>
      </c>
      <c r="S11" s="14">
        <f>H11/要介護認定者数!H10</f>
        <v>24.280898876404493</v>
      </c>
      <c r="T11" s="14">
        <f>I11/要介護認定者数!I10</f>
        <v>8.0303030303030312</v>
      </c>
      <c r="U11" s="14">
        <f>J11/要介護認定者数!J10</f>
        <v>1.303030303030303</v>
      </c>
      <c r="V11" s="27">
        <f>K11/要介護認定者数!K10</f>
        <v>9.918874172185431</v>
      </c>
    </row>
    <row r="12" spans="2:22" ht="19.5" customHeight="1" x14ac:dyDescent="0.15">
      <c r="B12" s="125" t="s">
        <v>178</v>
      </c>
      <c r="C12" s="116" t="s">
        <v>6</v>
      </c>
      <c r="D12" s="160"/>
      <c r="E12" s="160"/>
      <c r="F12" s="160">
        <v>467</v>
      </c>
      <c r="G12" s="160">
        <v>3691</v>
      </c>
      <c r="H12" s="160">
        <v>3464</v>
      </c>
      <c r="I12" s="160">
        <v>1690</v>
      </c>
      <c r="J12" s="160">
        <v>363</v>
      </c>
      <c r="K12" s="161">
        <f>SUM(F12:J12)</f>
        <v>9675</v>
      </c>
      <c r="M12" s="125" t="s">
        <v>178</v>
      </c>
      <c r="N12" s="121" t="s">
        <v>6</v>
      </c>
      <c r="O12" s="19"/>
      <c r="P12" s="19"/>
      <c r="Q12" s="14">
        <f>F12/要介護認定者数!F11</f>
        <v>2.5801104972375692</v>
      </c>
      <c r="R12" s="14">
        <f>G12/要介護認定者数!G11</f>
        <v>10.456090651558073</v>
      </c>
      <c r="S12" s="14">
        <f>H12/要介護認定者数!H11</f>
        <v>11.394736842105264</v>
      </c>
      <c r="T12" s="14">
        <f>I12/要介護認定者数!I11</f>
        <v>6.1904761904761907</v>
      </c>
      <c r="U12" s="14">
        <f>J12/要介護認定者数!J11</f>
        <v>2.3419354838709676</v>
      </c>
      <c r="V12" s="27">
        <f>K12/要介護認定者数!K11</f>
        <v>5.9319435928877988</v>
      </c>
    </row>
    <row r="13" spans="2:22" ht="19.5" customHeight="1" x14ac:dyDescent="0.15">
      <c r="B13" s="125" t="s">
        <v>178</v>
      </c>
      <c r="C13" s="116" t="s">
        <v>7</v>
      </c>
      <c r="D13" s="160"/>
      <c r="E13" s="160"/>
      <c r="F13" s="160">
        <v>2303</v>
      </c>
      <c r="G13" s="160">
        <v>5231</v>
      </c>
      <c r="H13" s="160">
        <v>2642</v>
      </c>
      <c r="I13" s="160">
        <v>1077</v>
      </c>
      <c r="J13" s="160">
        <v>136</v>
      </c>
      <c r="K13" s="161">
        <f t="shared" si="1"/>
        <v>11389</v>
      </c>
      <c r="M13" s="125" t="s">
        <v>178</v>
      </c>
      <c r="N13" s="121" t="s">
        <v>7</v>
      </c>
      <c r="O13" s="19"/>
      <c r="P13" s="19"/>
      <c r="Q13" s="14">
        <f>F13/要介護認定者数!F12</f>
        <v>28.432098765432098</v>
      </c>
      <c r="R13" s="14">
        <f>G13/要介護認定者数!G12</f>
        <v>44.70940170940171</v>
      </c>
      <c r="S13" s="14">
        <f>H13/要介護認定者数!H12</f>
        <v>22.389830508474578</v>
      </c>
      <c r="T13" s="14">
        <f>I13/要介護認定者数!I12</f>
        <v>12.101123595505618</v>
      </c>
      <c r="U13" s="14">
        <f>J13/要介護認定者数!J12</f>
        <v>2.8936170212765959</v>
      </c>
      <c r="V13" s="27">
        <f>K13/要介護認定者数!K12</f>
        <v>20.935661764705884</v>
      </c>
    </row>
    <row r="14" spans="2:22" ht="19.5" customHeight="1" x14ac:dyDescent="0.15">
      <c r="B14" s="125" t="s">
        <v>178</v>
      </c>
      <c r="C14" s="116" t="s">
        <v>8</v>
      </c>
      <c r="D14" s="160"/>
      <c r="E14" s="160"/>
      <c r="F14" s="160">
        <v>3489</v>
      </c>
      <c r="G14" s="160">
        <v>5155</v>
      </c>
      <c r="H14" s="160">
        <v>2596</v>
      </c>
      <c r="I14" s="160">
        <v>1871</v>
      </c>
      <c r="J14" s="160">
        <v>575</v>
      </c>
      <c r="K14" s="161">
        <f t="shared" si="1"/>
        <v>13686</v>
      </c>
      <c r="M14" s="125" t="s">
        <v>178</v>
      </c>
      <c r="N14" s="121" t="s">
        <v>8</v>
      </c>
      <c r="O14" s="19"/>
      <c r="P14" s="19"/>
      <c r="Q14" s="14">
        <f>F14/要介護認定者数!F13</f>
        <v>10.353115727002967</v>
      </c>
      <c r="R14" s="14">
        <f>G14/要介護認定者数!G13</f>
        <v>16.737012987012989</v>
      </c>
      <c r="S14" s="14">
        <f>H14/要介護認定者数!H13</f>
        <v>9.6148148148148156</v>
      </c>
      <c r="T14" s="14">
        <f>I14/要介護認定者数!I13</f>
        <v>7.0074906367041194</v>
      </c>
      <c r="U14" s="14">
        <f>J14/要介護認定者数!J13</f>
        <v>3.8079470198675498</v>
      </c>
      <c r="V14" s="27">
        <f>K14/要介護認定者数!K13</f>
        <v>7.6715246636771299</v>
      </c>
    </row>
    <row r="15" spans="2:22" ht="19.5" customHeight="1" x14ac:dyDescent="0.15">
      <c r="B15" s="125" t="s">
        <v>178</v>
      </c>
      <c r="C15" s="116" t="s">
        <v>9</v>
      </c>
      <c r="D15" s="160"/>
      <c r="E15" s="160"/>
      <c r="F15" s="160">
        <v>1178</v>
      </c>
      <c r="G15" s="160">
        <v>5439</v>
      </c>
      <c r="H15" s="160">
        <v>2608</v>
      </c>
      <c r="I15" s="160">
        <v>880</v>
      </c>
      <c r="J15" s="160">
        <v>435</v>
      </c>
      <c r="K15" s="161">
        <f t="shared" si="1"/>
        <v>10540</v>
      </c>
      <c r="M15" s="125" t="s">
        <v>178</v>
      </c>
      <c r="N15" s="121" t="s">
        <v>9</v>
      </c>
      <c r="O15" s="19"/>
      <c r="P15" s="19"/>
      <c r="Q15" s="14">
        <f>F15/要介護認定者数!F14</f>
        <v>6.8488372093023253</v>
      </c>
      <c r="R15" s="14">
        <f>G15/要介護認定者数!G14</f>
        <v>21.843373493975903</v>
      </c>
      <c r="S15" s="14">
        <f>H15/要介護認定者数!H14</f>
        <v>11.963302752293577</v>
      </c>
      <c r="T15" s="14">
        <f>I15/要介護認定者数!I14</f>
        <v>5.0574712643678161</v>
      </c>
      <c r="U15" s="14">
        <f>J15/要介護認定者数!J14</f>
        <v>3.3720930232558142</v>
      </c>
      <c r="V15" s="27">
        <f>K15/要介護認定者数!K14</f>
        <v>8.7396351575456048</v>
      </c>
    </row>
    <row r="16" spans="2:22" ht="19.5" customHeight="1" x14ac:dyDescent="0.15">
      <c r="B16" s="125" t="s">
        <v>178</v>
      </c>
      <c r="C16" s="123" t="s">
        <v>167</v>
      </c>
      <c r="D16" s="160"/>
      <c r="E16" s="160"/>
      <c r="F16" s="160">
        <f t="shared" ref="F16:K16" si="2">SUM(F17:F21)</f>
        <v>20108</v>
      </c>
      <c r="G16" s="160">
        <f t="shared" si="2"/>
        <v>20463</v>
      </c>
      <c r="H16" s="160">
        <f t="shared" si="2"/>
        <v>12451</v>
      </c>
      <c r="I16" s="160">
        <f t="shared" si="2"/>
        <v>7130</v>
      </c>
      <c r="J16" s="160">
        <f t="shared" si="2"/>
        <v>2732</v>
      </c>
      <c r="K16" s="161">
        <f t="shared" si="2"/>
        <v>62884</v>
      </c>
      <c r="M16" s="125" t="s">
        <v>178</v>
      </c>
      <c r="N16" s="122" t="s">
        <v>167</v>
      </c>
      <c r="O16" s="19"/>
      <c r="P16" s="19"/>
      <c r="Q16" s="14">
        <f>F16/要介護認定者数!F15</f>
        <v>11.47716894977169</v>
      </c>
      <c r="R16" s="14">
        <f>G16/要介護認定者数!G15</f>
        <v>12.187611673615248</v>
      </c>
      <c r="S16" s="14">
        <f>H16/要介護認定者数!H15</f>
        <v>10.902802101576182</v>
      </c>
      <c r="T16" s="14">
        <f>I16/要介護認定者数!I15</f>
        <v>6.9156159068865177</v>
      </c>
      <c r="U16" s="14">
        <f>J16/要介護認定者数!J15</f>
        <v>3.1510957324106115</v>
      </c>
      <c r="V16" s="27">
        <f>K16/要介護認定者数!K15</f>
        <v>7.5364333652924254</v>
      </c>
    </row>
    <row r="17" spans="2:22" ht="19.5" customHeight="1" x14ac:dyDescent="0.15">
      <c r="B17" s="125" t="s">
        <v>178</v>
      </c>
      <c r="C17" s="116" t="s">
        <v>10</v>
      </c>
      <c r="D17" s="160"/>
      <c r="E17" s="160"/>
      <c r="F17" s="160">
        <v>7463</v>
      </c>
      <c r="G17" s="160">
        <v>6529</v>
      </c>
      <c r="H17" s="160">
        <v>3853</v>
      </c>
      <c r="I17" s="160">
        <v>1734</v>
      </c>
      <c r="J17" s="160">
        <v>1346</v>
      </c>
      <c r="K17" s="161">
        <f t="shared" ref="K17:K21" si="3">SUM(F17:J17)</f>
        <v>20925</v>
      </c>
      <c r="M17" s="125" t="s">
        <v>178</v>
      </c>
      <c r="N17" s="121" t="s">
        <v>10</v>
      </c>
      <c r="O17" s="19"/>
      <c r="P17" s="19"/>
      <c r="Q17" s="14">
        <f>F17/要介護認定者数!F16</f>
        <v>11.138805970149253</v>
      </c>
      <c r="R17" s="14">
        <f>G17/要介護認定者数!G16</f>
        <v>12.09074074074074</v>
      </c>
      <c r="S17" s="14">
        <f>H17/要介護認定者数!H16</f>
        <v>9.829081632653061</v>
      </c>
      <c r="T17" s="14">
        <f>I17/要介護認定者数!I16</f>
        <v>4.7637362637362637</v>
      </c>
      <c r="U17" s="14">
        <f>J17/要介護認定者数!J16</f>
        <v>4.3559870550161817</v>
      </c>
      <c r="V17" s="27">
        <f>K17/要介護認定者数!K16</f>
        <v>6.8471858638743459</v>
      </c>
    </row>
    <row r="18" spans="2:22" ht="19.5" customHeight="1" x14ac:dyDescent="0.15">
      <c r="B18" s="125" t="s">
        <v>178</v>
      </c>
      <c r="C18" s="116" t="s">
        <v>11</v>
      </c>
      <c r="D18" s="160"/>
      <c r="E18" s="160"/>
      <c r="F18" s="160">
        <v>5899</v>
      </c>
      <c r="G18" s="160">
        <v>5542</v>
      </c>
      <c r="H18" s="160">
        <v>3948</v>
      </c>
      <c r="I18" s="160">
        <v>1827</v>
      </c>
      <c r="J18" s="160">
        <v>436</v>
      </c>
      <c r="K18" s="161">
        <f t="shared" si="3"/>
        <v>17652</v>
      </c>
      <c r="M18" s="125" t="s">
        <v>178</v>
      </c>
      <c r="N18" s="121" t="s">
        <v>11</v>
      </c>
      <c r="O18" s="19"/>
      <c r="P18" s="19"/>
      <c r="Q18" s="14">
        <f>F18/要介護認定者数!F17</f>
        <v>12.038775510204081</v>
      </c>
      <c r="R18" s="14">
        <f>G18/要介護認定者数!G17</f>
        <v>11.892703862660944</v>
      </c>
      <c r="S18" s="14">
        <f>H18/要介護認定者数!H17</f>
        <v>13.613793103448275</v>
      </c>
      <c r="T18" s="14">
        <f>I18/要介護認定者数!I17</f>
        <v>7.4268292682926829</v>
      </c>
      <c r="U18" s="14">
        <f>J18/要介護認定者数!J17</f>
        <v>1.8016528925619835</v>
      </c>
      <c r="V18" s="27">
        <f>K18/要介護認定者数!K17</f>
        <v>7.6448679081853612</v>
      </c>
    </row>
    <row r="19" spans="2:22" ht="19.5" customHeight="1" x14ac:dyDescent="0.15">
      <c r="B19" s="125" t="s">
        <v>178</v>
      </c>
      <c r="C19" s="116" t="s">
        <v>12</v>
      </c>
      <c r="D19" s="160"/>
      <c r="E19" s="160"/>
      <c r="F19" s="160">
        <v>565</v>
      </c>
      <c r="G19" s="160">
        <v>815</v>
      </c>
      <c r="H19" s="160">
        <v>435</v>
      </c>
      <c r="I19" s="160">
        <v>323</v>
      </c>
      <c r="J19" s="160">
        <v>56</v>
      </c>
      <c r="K19" s="161">
        <f t="shared" si="3"/>
        <v>2194</v>
      </c>
      <c r="M19" s="125" t="s">
        <v>178</v>
      </c>
      <c r="N19" s="121" t="s">
        <v>12</v>
      </c>
      <c r="O19" s="19"/>
      <c r="P19" s="19"/>
      <c r="Q19" s="14">
        <f>F19/要介護認定者数!F18</f>
        <v>2.7427184466019416</v>
      </c>
      <c r="R19" s="14">
        <f>G19/要介護認定者数!G18</f>
        <v>4.244791666666667</v>
      </c>
      <c r="S19" s="14">
        <f>H19/要介護認定者数!H18</f>
        <v>3.2706766917293235</v>
      </c>
      <c r="T19" s="14">
        <f>I19/要介護認定者数!I18</f>
        <v>2.6475409836065573</v>
      </c>
      <c r="U19" s="14">
        <f>J19/要介護認定者数!J18</f>
        <v>0.47457627118644069</v>
      </c>
      <c r="V19" s="27">
        <f>K19/要介護認定者数!K18</f>
        <v>2.2973821989528798</v>
      </c>
    </row>
    <row r="20" spans="2:22" ht="19.5" customHeight="1" x14ac:dyDescent="0.15">
      <c r="B20" s="125" t="s">
        <v>178</v>
      </c>
      <c r="C20" s="116" t="s">
        <v>13</v>
      </c>
      <c r="D20" s="160"/>
      <c r="E20" s="160"/>
      <c r="F20" s="160">
        <v>995</v>
      </c>
      <c r="G20" s="160">
        <v>2287</v>
      </c>
      <c r="H20" s="160">
        <v>1540</v>
      </c>
      <c r="I20" s="160">
        <v>762</v>
      </c>
      <c r="J20" s="160">
        <v>219</v>
      </c>
      <c r="K20" s="161">
        <f t="shared" si="3"/>
        <v>5803</v>
      </c>
      <c r="M20" s="125" t="s">
        <v>178</v>
      </c>
      <c r="N20" s="121" t="s">
        <v>13</v>
      </c>
      <c r="O20" s="19"/>
      <c r="P20" s="19"/>
      <c r="Q20" s="14">
        <f>F20/要介護認定者数!F19</f>
        <v>7.1071428571428568</v>
      </c>
      <c r="R20" s="14">
        <f>G20/要介護認定者数!G19</f>
        <v>8.3772893772893777</v>
      </c>
      <c r="S20" s="14">
        <f>H20/要介護認定者数!H19</f>
        <v>9.1666666666666661</v>
      </c>
      <c r="T20" s="14">
        <f>I20/要介護認定者数!I19</f>
        <v>6.145161290322581</v>
      </c>
      <c r="U20" s="14">
        <f>J20/要介護認定者数!J19</f>
        <v>2.0857142857142859</v>
      </c>
      <c r="V20" s="27">
        <f>K20/要介護認定者数!K19</f>
        <v>6.3629385964912277</v>
      </c>
    </row>
    <row r="21" spans="2:22" ht="19.5" customHeight="1" x14ac:dyDescent="0.15">
      <c r="B21" s="125" t="s">
        <v>178</v>
      </c>
      <c r="C21" s="116" t="s">
        <v>14</v>
      </c>
      <c r="D21" s="160"/>
      <c r="E21" s="160"/>
      <c r="F21" s="160">
        <v>5186</v>
      </c>
      <c r="G21" s="160">
        <v>5290</v>
      </c>
      <c r="H21" s="160">
        <v>2675</v>
      </c>
      <c r="I21" s="160">
        <v>2484</v>
      </c>
      <c r="J21" s="160">
        <v>675</v>
      </c>
      <c r="K21" s="161">
        <f t="shared" si="3"/>
        <v>16310</v>
      </c>
      <c r="M21" s="125" t="s">
        <v>178</v>
      </c>
      <c r="N21" s="121" t="s">
        <v>14</v>
      </c>
      <c r="O21" s="19"/>
      <c r="P21" s="19"/>
      <c r="Q21" s="14">
        <f>F21/要介護認定者数!F20</f>
        <v>21.081300813008131</v>
      </c>
      <c r="R21" s="14">
        <f>G21/要介護認定者数!G20</f>
        <v>25.432692307692307</v>
      </c>
      <c r="S21" s="14">
        <f>H21/要介護認定者数!H20</f>
        <v>16.823899371069182</v>
      </c>
      <c r="T21" s="14">
        <f>I21/要介護認定者数!I20</f>
        <v>14.194285714285714</v>
      </c>
      <c r="U21" s="14">
        <f>J21/要介護認定者数!J20</f>
        <v>7.258064516129032</v>
      </c>
      <c r="V21" s="27">
        <f>K21/要介護認定者数!K20</f>
        <v>14.667266187050359</v>
      </c>
    </row>
    <row r="22" spans="2:22" ht="19.5" customHeight="1" x14ac:dyDescent="0.15">
      <c r="B22" s="125" t="s">
        <v>178</v>
      </c>
      <c r="C22" s="123" t="s">
        <v>168</v>
      </c>
      <c r="D22" s="160"/>
      <c r="E22" s="160"/>
      <c r="F22" s="160">
        <f t="shared" ref="F22:K22" si="4">SUM(F23:F26)</f>
        <v>23707</v>
      </c>
      <c r="G22" s="160">
        <f t="shared" si="4"/>
        <v>26078</v>
      </c>
      <c r="H22" s="160">
        <f t="shared" si="4"/>
        <v>16531</v>
      </c>
      <c r="I22" s="160">
        <f t="shared" si="4"/>
        <v>8016</v>
      </c>
      <c r="J22" s="160">
        <f t="shared" si="4"/>
        <v>2910</v>
      </c>
      <c r="K22" s="161">
        <f t="shared" si="4"/>
        <v>77242</v>
      </c>
      <c r="M22" s="125" t="s">
        <v>178</v>
      </c>
      <c r="N22" s="122" t="s">
        <v>168</v>
      </c>
      <c r="O22" s="19"/>
      <c r="P22" s="19"/>
      <c r="Q22" s="14">
        <f>F22/要介護認定者数!F21</f>
        <v>15.484650555192685</v>
      </c>
      <c r="R22" s="14">
        <f>G22/要介護認定者数!G21</f>
        <v>17.584625758597436</v>
      </c>
      <c r="S22" s="14">
        <f>H22/要介護認定者数!H21</f>
        <v>15.083029197080291</v>
      </c>
      <c r="T22" s="14">
        <f>I22/要介護認定者数!I21</f>
        <v>8.2724458204334361</v>
      </c>
      <c r="U22" s="14">
        <f>J22/要介護認定者数!J21</f>
        <v>4.1870503597122299</v>
      </c>
      <c r="V22" s="27">
        <f>K22/要介護認定者数!K21</f>
        <v>10.104918890633176</v>
      </c>
    </row>
    <row r="23" spans="2:22" ht="19.5" customHeight="1" x14ac:dyDescent="0.15">
      <c r="B23" s="125" t="s">
        <v>178</v>
      </c>
      <c r="C23" s="116" t="s">
        <v>15</v>
      </c>
      <c r="D23" s="160"/>
      <c r="E23" s="160"/>
      <c r="F23" s="160">
        <v>9889</v>
      </c>
      <c r="G23" s="160">
        <v>10308</v>
      </c>
      <c r="H23" s="160">
        <v>5956</v>
      </c>
      <c r="I23" s="160">
        <v>2983</v>
      </c>
      <c r="J23" s="160">
        <v>1184</v>
      </c>
      <c r="K23" s="161">
        <f t="shared" ref="K23:K26" si="5">SUM(F23:J23)</f>
        <v>30320</v>
      </c>
      <c r="M23" s="125" t="s">
        <v>178</v>
      </c>
      <c r="N23" s="121" t="s">
        <v>15</v>
      </c>
      <c r="O23" s="19"/>
      <c r="P23" s="19"/>
      <c r="Q23" s="14">
        <f>F23/要介護認定者数!F22</f>
        <v>15.797124600638977</v>
      </c>
      <c r="R23" s="14">
        <f>G23/要介護認定者数!G22</f>
        <v>20.331360946745562</v>
      </c>
      <c r="S23" s="14">
        <f>H23/要介護認定者数!H22</f>
        <v>16.96866096866097</v>
      </c>
      <c r="T23" s="14">
        <f>I23/要介護認定者数!I22</f>
        <v>7.8707124010554086</v>
      </c>
      <c r="U23" s="14">
        <f>J23/要介護認定者数!J22</f>
        <v>4.6984126984126986</v>
      </c>
      <c r="V23" s="27">
        <f>K23/要介護認定者数!K22</f>
        <v>10.116783450116783</v>
      </c>
    </row>
    <row r="24" spans="2:22" ht="19.5" customHeight="1" x14ac:dyDescent="0.15">
      <c r="B24" s="125" t="s">
        <v>178</v>
      </c>
      <c r="C24" s="116" t="s">
        <v>16</v>
      </c>
      <c r="D24" s="160"/>
      <c r="E24" s="160"/>
      <c r="F24" s="160">
        <v>9889</v>
      </c>
      <c r="G24" s="160">
        <v>10308</v>
      </c>
      <c r="H24" s="160">
        <v>5956</v>
      </c>
      <c r="I24" s="160">
        <v>2983</v>
      </c>
      <c r="J24" s="160">
        <v>1184</v>
      </c>
      <c r="K24" s="161">
        <f t="shared" si="5"/>
        <v>30320</v>
      </c>
      <c r="M24" s="125" t="s">
        <v>178</v>
      </c>
      <c r="N24" s="121" t="s">
        <v>16</v>
      </c>
      <c r="O24" s="19"/>
      <c r="P24" s="19"/>
      <c r="Q24" s="14">
        <f>F24/要介護認定者数!F23</f>
        <v>27.856338028169013</v>
      </c>
      <c r="R24" s="14">
        <f>G24/要介護認定者数!G23</f>
        <v>26.498714652956298</v>
      </c>
      <c r="S24" s="14">
        <f>H24/要介護認定者数!H23</f>
        <v>19.91973244147157</v>
      </c>
      <c r="T24" s="14">
        <f>I24/要介護認定者数!I23</f>
        <v>11.979919678714859</v>
      </c>
      <c r="U24" s="14">
        <f>J24/要介護認定者数!J23</f>
        <v>8.1655172413793107</v>
      </c>
      <c r="V24" s="27">
        <f>K24/要介護認定者数!K23</f>
        <v>16.050820539968239</v>
      </c>
    </row>
    <row r="25" spans="2:22" ht="19.5" customHeight="1" x14ac:dyDescent="0.15">
      <c r="B25" s="125" t="s">
        <v>178</v>
      </c>
      <c r="C25" s="116" t="s">
        <v>17</v>
      </c>
      <c r="D25" s="160"/>
      <c r="E25" s="160"/>
      <c r="F25" s="160">
        <v>2298</v>
      </c>
      <c r="G25" s="160">
        <v>3749</v>
      </c>
      <c r="H25" s="160">
        <v>3175</v>
      </c>
      <c r="I25" s="160">
        <v>1411</v>
      </c>
      <c r="J25" s="160">
        <v>278</v>
      </c>
      <c r="K25" s="161">
        <f t="shared" si="5"/>
        <v>10911</v>
      </c>
      <c r="M25" s="125" t="s">
        <v>178</v>
      </c>
      <c r="N25" s="121" t="s">
        <v>17</v>
      </c>
      <c r="O25" s="19"/>
      <c r="P25" s="19"/>
      <c r="Q25" s="14">
        <f>F25/要介護認定者数!F24</f>
        <v>6.660869565217391</v>
      </c>
      <c r="R25" s="14">
        <f>G25/要介護認定者数!G24</f>
        <v>9.6873385012919897</v>
      </c>
      <c r="S25" s="14">
        <f>H25/要介護認定者数!H24</f>
        <v>11.024305555555555</v>
      </c>
      <c r="T25" s="14">
        <f>I25/要介護認定者数!I24</f>
        <v>6.2991071428571432</v>
      </c>
      <c r="U25" s="14">
        <f>J25/要介護認定者数!J24</f>
        <v>1.4479166666666667</v>
      </c>
      <c r="V25" s="27">
        <f>K25/要介護認定者数!K24</f>
        <v>5.9819078947368425</v>
      </c>
    </row>
    <row r="26" spans="2:22" ht="19.5" customHeight="1" x14ac:dyDescent="0.15">
      <c r="B26" s="125" t="s">
        <v>178</v>
      </c>
      <c r="C26" s="116" t="s">
        <v>18</v>
      </c>
      <c r="D26" s="160"/>
      <c r="E26" s="160"/>
      <c r="F26" s="160">
        <v>1631</v>
      </c>
      <c r="G26" s="160">
        <v>1713</v>
      </c>
      <c r="H26" s="160">
        <v>1444</v>
      </c>
      <c r="I26" s="160">
        <v>639</v>
      </c>
      <c r="J26" s="160">
        <v>264</v>
      </c>
      <c r="K26" s="161">
        <f t="shared" si="5"/>
        <v>5691</v>
      </c>
      <c r="M26" s="125" t="s">
        <v>178</v>
      </c>
      <c r="N26" s="121" t="s">
        <v>18</v>
      </c>
      <c r="O26" s="19"/>
      <c r="P26" s="19"/>
      <c r="Q26" s="14">
        <f>F26/要介護認定者数!F25</f>
        <v>7.9560975609756097</v>
      </c>
      <c r="R26" s="14">
        <f>G26/要介護認定者数!G25</f>
        <v>8.5649999999999995</v>
      </c>
      <c r="S26" s="14">
        <f>H26/要介護認定者数!H25</f>
        <v>9.1392405063291147</v>
      </c>
      <c r="T26" s="14">
        <f>I26/要介護認定者数!I25</f>
        <v>5.4615384615384617</v>
      </c>
      <c r="U26" s="14">
        <f>J26/要介護認定者数!J25</f>
        <v>2.4905660377358489</v>
      </c>
      <c r="V26" s="27">
        <f>K26/要介護認定者数!K25</f>
        <v>6.0931477516059953</v>
      </c>
    </row>
    <row r="27" spans="2:22" ht="19.5" customHeight="1" x14ac:dyDescent="0.15">
      <c r="B27" s="125" t="s">
        <v>178</v>
      </c>
      <c r="C27" s="123" t="s">
        <v>169</v>
      </c>
      <c r="D27" s="160"/>
      <c r="E27" s="160"/>
      <c r="F27" s="160">
        <f t="shared" ref="F27:K27" si="6">SUM(F28:F31)</f>
        <v>9505</v>
      </c>
      <c r="G27" s="160">
        <f t="shared" si="6"/>
        <v>12561</v>
      </c>
      <c r="H27" s="160">
        <f t="shared" si="6"/>
        <v>5927</v>
      </c>
      <c r="I27" s="160">
        <f t="shared" si="6"/>
        <v>3640</v>
      </c>
      <c r="J27" s="160">
        <f t="shared" si="6"/>
        <v>1254</v>
      </c>
      <c r="K27" s="161">
        <f t="shared" si="6"/>
        <v>32887</v>
      </c>
      <c r="M27" s="125" t="s">
        <v>178</v>
      </c>
      <c r="N27" s="122" t="s">
        <v>169</v>
      </c>
      <c r="O27" s="19"/>
      <c r="P27" s="19"/>
      <c r="Q27" s="14">
        <f>F27/要介護認定者数!F26</f>
        <v>14.019174041297935</v>
      </c>
      <c r="R27" s="14">
        <f>G27/要介護認定者数!G26</f>
        <v>17.373443983402488</v>
      </c>
      <c r="S27" s="14">
        <f>H27/要介護認定者数!H26</f>
        <v>10.975925925925926</v>
      </c>
      <c r="T27" s="14">
        <f>I27/要介護認定者数!I26</f>
        <v>8.1614349775784749</v>
      </c>
      <c r="U27" s="14">
        <f>J27/要介護認定者数!J26</f>
        <v>3.7210682492581602</v>
      </c>
      <c r="V27" s="27">
        <f>K27/要介護認定者数!K26</f>
        <v>9.6641198942109909</v>
      </c>
    </row>
    <row r="28" spans="2:22" ht="19.5" customHeight="1" x14ac:dyDescent="0.15">
      <c r="B28" s="125" t="s">
        <v>178</v>
      </c>
      <c r="C28" s="116" t="s">
        <v>19</v>
      </c>
      <c r="D28" s="160"/>
      <c r="E28" s="160"/>
      <c r="F28" s="160">
        <v>3443</v>
      </c>
      <c r="G28" s="160">
        <v>3910</v>
      </c>
      <c r="H28" s="160">
        <v>2335</v>
      </c>
      <c r="I28" s="160">
        <v>1270</v>
      </c>
      <c r="J28" s="160">
        <v>516</v>
      </c>
      <c r="K28" s="161">
        <f t="shared" ref="K28:K31" si="7">SUM(F28:J28)</f>
        <v>11474</v>
      </c>
      <c r="M28" s="125" t="s">
        <v>178</v>
      </c>
      <c r="N28" s="121" t="s">
        <v>19</v>
      </c>
      <c r="O28" s="19"/>
      <c r="P28" s="19"/>
      <c r="Q28" s="14">
        <f>F28/要介護認定者数!F27</f>
        <v>18.026178010471206</v>
      </c>
      <c r="R28" s="14">
        <f>G28/要介護認定者数!G27</f>
        <v>16.926406926406926</v>
      </c>
      <c r="S28" s="14">
        <f>H28/要介護認定者数!H27</f>
        <v>12.553763440860216</v>
      </c>
      <c r="T28" s="14">
        <f>I28/要介護認定者数!I27</f>
        <v>7.7914110429447856</v>
      </c>
      <c r="U28" s="14">
        <f>J28/要介護認定者数!J27</f>
        <v>4.3361344537815123</v>
      </c>
      <c r="V28" s="27">
        <f>K28/要介護認定者数!K27</f>
        <v>10.327632763276327</v>
      </c>
    </row>
    <row r="29" spans="2:22" ht="19.5" customHeight="1" x14ac:dyDescent="0.15">
      <c r="B29" s="125" t="s">
        <v>178</v>
      </c>
      <c r="C29" s="116" t="s">
        <v>20</v>
      </c>
      <c r="D29" s="160"/>
      <c r="E29" s="160"/>
      <c r="F29" s="160">
        <v>1829</v>
      </c>
      <c r="G29" s="160">
        <v>2955</v>
      </c>
      <c r="H29" s="160">
        <v>986</v>
      </c>
      <c r="I29" s="160">
        <v>1027</v>
      </c>
      <c r="J29" s="160">
        <v>151</v>
      </c>
      <c r="K29" s="161">
        <f t="shared" si="7"/>
        <v>6948</v>
      </c>
      <c r="M29" s="125" t="s">
        <v>178</v>
      </c>
      <c r="N29" s="121" t="s">
        <v>20</v>
      </c>
      <c r="O29" s="19"/>
      <c r="P29" s="19"/>
      <c r="Q29" s="14">
        <f>F29/要介護認定者数!F28</f>
        <v>14.632</v>
      </c>
      <c r="R29" s="14">
        <f>G29/要介護認定者数!G28</f>
        <v>23.64</v>
      </c>
      <c r="S29" s="14">
        <f>H29/要介護認定者数!H28</f>
        <v>10.835164835164836</v>
      </c>
      <c r="T29" s="14">
        <f>I29/要介護認定者数!I28</f>
        <v>12.226190476190476</v>
      </c>
      <c r="U29" s="14">
        <f>J29/要介護認定者数!J28</f>
        <v>4.0810810810810807</v>
      </c>
      <c r="V29" s="27">
        <f>K29/要介護認定者数!K28</f>
        <v>12.275618374558304</v>
      </c>
    </row>
    <row r="30" spans="2:22" ht="19.5" customHeight="1" x14ac:dyDescent="0.15">
      <c r="B30" s="125" t="s">
        <v>178</v>
      </c>
      <c r="C30" s="116" t="s">
        <v>114</v>
      </c>
      <c r="D30" s="160"/>
      <c r="E30" s="160"/>
      <c r="F30" s="160">
        <v>4038</v>
      </c>
      <c r="G30" s="160">
        <v>5238</v>
      </c>
      <c r="H30" s="160">
        <v>2227</v>
      </c>
      <c r="I30" s="160">
        <v>1175</v>
      </c>
      <c r="J30" s="160">
        <v>585</v>
      </c>
      <c r="K30" s="161">
        <f t="shared" si="7"/>
        <v>13263</v>
      </c>
      <c r="M30" s="125" t="s">
        <v>178</v>
      </c>
      <c r="N30" s="121" t="s">
        <v>114</v>
      </c>
      <c r="O30" s="19"/>
      <c r="P30" s="19"/>
      <c r="Q30" s="14">
        <f>F30/要介護認定者数!F29</f>
        <v>13.641891891891891</v>
      </c>
      <c r="R30" s="14">
        <f>G30/要介護認定者数!G29</f>
        <v>17.061889250814332</v>
      </c>
      <c r="S30" s="14">
        <f>H30/要介護認定者数!H29</f>
        <v>10.810679611650485</v>
      </c>
      <c r="T30" s="14">
        <f>I30/要介護認定者数!I29</f>
        <v>7.0783132530120483</v>
      </c>
      <c r="U30" s="14">
        <f>J30/要介護認定者数!J29</f>
        <v>4.119718309859155</v>
      </c>
      <c r="V30" s="27">
        <f>K30/要介護認定者数!K29</f>
        <v>9.4331436699857747</v>
      </c>
    </row>
    <row r="31" spans="2:22" ht="19.5" customHeight="1" x14ac:dyDescent="0.15">
      <c r="B31" s="125" t="s">
        <v>178</v>
      </c>
      <c r="C31" s="116" t="s">
        <v>22</v>
      </c>
      <c r="D31" s="160"/>
      <c r="E31" s="160"/>
      <c r="F31" s="160">
        <v>195</v>
      </c>
      <c r="G31" s="160">
        <v>458</v>
      </c>
      <c r="H31" s="160">
        <v>379</v>
      </c>
      <c r="I31" s="160">
        <v>168</v>
      </c>
      <c r="J31" s="160">
        <v>2</v>
      </c>
      <c r="K31" s="161">
        <f t="shared" si="7"/>
        <v>1202</v>
      </c>
      <c r="M31" s="125" t="s">
        <v>178</v>
      </c>
      <c r="N31" s="121" t="s">
        <v>22</v>
      </c>
      <c r="O31" s="19"/>
      <c r="P31" s="19"/>
      <c r="Q31" s="14">
        <f>F31/要介護認定者数!F30</f>
        <v>2.9545454545454546</v>
      </c>
      <c r="R31" s="14">
        <f>G31/要介護認定者数!G30</f>
        <v>7.6333333333333337</v>
      </c>
      <c r="S31" s="14">
        <f>H31/要介護認定者数!H30</f>
        <v>6.6491228070175437</v>
      </c>
      <c r="T31" s="14">
        <f>I31/要介護認定者数!I30</f>
        <v>5.0909090909090908</v>
      </c>
      <c r="U31" s="14">
        <f>J31/要介護認定者数!J30</f>
        <v>5.128205128205128E-2</v>
      </c>
      <c r="V31" s="27">
        <f>K31/要介護認定者数!K30</f>
        <v>3.7562500000000001</v>
      </c>
    </row>
    <row r="32" spans="2:22" ht="19.5" customHeight="1" x14ac:dyDescent="0.15">
      <c r="B32" s="125" t="s">
        <v>178</v>
      </c>
      <c r="C32" s="123" t="s">
        <v>170</v>
      </c>
      <c r="D32" s="160"/>
      <c r="E32" s="160"/>
      <c r="F32" s="160">
        <f t="shared" ref="F32:K32" si="8">SUM(F33:F37)</f>
        <v>20126</v>
      </c>
      <c r="G32" s="160">
        <f t="shared" si="8"/>
        <v>15893</v>
      </c>
      <c r="H32" s="160">
        <f t="shared" si="8"/>
        <v>9117</v>
      </c>
      <c r="I32" s="160">
        <f t="shared" si="8"/>
        <v>6715</v>
      </c>
      <c r="J32" s="160">
        <f t="shared" si="8"/>
        <v>1294</v>
      </c>
      <c r="K32" s="161">
        <f t="shared" si="8"/>
        <v>53145</v>
      </c>
      <c r="M32" s="125" t="s">
        <v>178</v>
      </c>
      <c r="N32" s="122" t="s">
        <v>170</v>
      </c>
      <c r="O32" s="19"/>
      <c r="P32" s="19"/>
      <c r="Q32" s="14">
        <f>F32/要介護認定者数!F31</f>
        <v>6.7718707940780618</v>
      </c>
      <c r="R32" s="14">
        <f>G32/要介護認定者数!G31</f>
        <v>7.8834325396825395</v>
      </c>
      <c r="S32" s="14">
        <f>H32/要介護認定者数!H31</f>
        <v>5.7996183206106871</v>
      </c>
      <c r="T32" s="14">
        <f>I32/要介護認定者数!I31</f>
        <v>3.6454940282301846</v>
      </c>
      <c r="U32" s="14">
        <f>J32/要介護認定者数!J31</f>
        <v>1.0650205761316873</v>
      </c>
      <c r="V32" s="27">
        <f>K32/要介護認定者数!K31</f>
        <v>4.3892467789890981</v>
      </c>
    </row>
    <row r="33" spans="2:22" ht="19.5" customHeight="1" x14ac:dyDescent="0.15">
      <c r="B33" s="125" t="s">
        <v>178</v>
      </c>
      <c r="C33" s="116" t="s">
        <v>23</v>
      </c>
      <c r="D33" s="160"/>
      <c r="E33" s="160"/>
      <c r="F33" s="160">
        <v>12645</v>
      </c>
      <c r="G33" s="160">
        <v>7935</v>
      </c>
      <c r="H33" s="160">
        <v>5485</v>
      </c>
      <c r="I33" s="160">
        <v>3448</v>
      </c>
      <c r="J33" s="160">
        <v>671</v>
      </c>
      <c r="K33" s="161">
        <f t="shared" ref="K33:K37" si="9">SUM(F33:J33)</f>
        <v>30184</v>
      </c>
      <c r="M33" s="125" t="s">
        <v>178</v>
      </c>
      <c r="N33" s="121" t="s">
        <v>23</v>
      </c>
      <c r="O33" s="19"/>
      <c r="P33" s="19"/>
      <c r="Q33" s="14">
        <f>F33/要介護認定者数!F32</f>
        <v>6.0502392344497604</v>
      </c>
      <c r="R33" s="14">
        <f>G33/要介護認定者数!G32</f>
        <v>6.9240837696335076</v>
      </c>
      <c r="S33" s="14">
        <f>H33/要介護認定者数!H32</f>
        <v>6.3853317811408612</v>
      </c>
      <c r="T33" s="14">
        <f>I33/要介護認定者数!I32</f>
        <v>3.0486295313881522</v>
      </c>
      <c r="U33" s="14">
        <f>J33/要介護認定者数!J32</f>
        <v>0.9293628808864266</v>
      </c>
      <c r="V33" s="27">
        <f>K33/要介護認定者数!K32</f>
        <v>3.9523373052245647</v>
      </c>
    </row>
    <row r="34" spans="2:22" ht="19.5" customHeight="1" x14ac:dyDescent="0.15">
      <c r="B34" s="125" t="s">
        <v>178</v>
      </c>
      <c r="C34" s="116" t="s">
        <v>24</v>
      </c>
      <c r="D34" s="160"/>
      <c r="E34" s="160"/>
      <c r="F34" s="160">
        <v>482</v>
      </c>
      <c r="G34" s="160">
        <v>660</v>
      </c>
      <c r="H34" s="160">
        <v>595</v>
      </c>
      <c r="I34" s="160">
        <v>36</v>
      </c>
      <c r="J34" s="160">
        <v>9</v>
      </c>
      <c r="K34" s="161">
        <f t="shared" si="9"/>
        <v>1782</v>
      </c>
      <c r="M34" s="125" t="s">
        <v>178</v>
      </c>
      <c r="N34" s="121" t="s">
        <v>24</v>
      </c>
      <c r="O34" s="19"/>
      <c r="P34" s="19"/>
      <c r="Q34" s="14">
        <f>F34/要介護認定者数!F33</f>
        <v>5.8780487804878048</v>
      </c>
      <c r="R34" s="14">
        <f>G34/要介護認定者数!G33</f>
        <v>7.096774193548387</v>
      </c>
      <c r="S34" s="14">
        <f>H34/要介護認定者数!H33</f>
        <v>7.2560975609756095</v>
      </c>
      <c r="T34" s="14">
        <f>I34/要介護認定者数!I33</f>
        <v>0.70588235294117652</v>
      </c>
      <c r="U34" s="14">
        <f>J34/要介護認定者数!J33</f>
        <v>0.16981132075471697</v>
      </c>
      <c r="V34" s="27">
        <f>K34/要介護認定者数!K33</f>
        <v>4.325242718446602</v>
      </c>
    </row>
    <row r="35" spans="2:22" ht="19.5" customHeight="1" x14ac:dyDescent="0.15">
      <c r="B35" s="125" t="s">
        <v>178</v>
      </c>
      <c r="C35" s="116" t="s">
        <v>25</v>
      </c>
      <c r="D35" s="160"/>
      <c r="E35" s="160"/>
      <c r="F35" s="160">
        <v>1738</v>
      </c>
      <c r="G35" s="160">
        <v>3506</v>
      </c>
      <c r="H35" s="160">
        <v>925</v>
      </c>
      <c r="I35" s="160">
        <v>746</v>
      </c>
      <c r="J35" s="160">
        <v>55</v>
      </c>
      <c r="K35" s="161">
        <f t="shared" si="9"/>
        <v>6970</v>
      </c>
      <c r="M35" s="125" t="s">
        <v>178</v>
      </c>
      <c r="N35" s="121" t="s">
        <v>25</v>
      </c>
      <c r="O35" s="19"/>
      <c r="P35" s="19"/>
      <c r="Q35" s="14">
        <f>F35/要介護認定者数!F34</f>
        <v>6.2517985611510793</v>
      </c>
      <c r="R35" s="14">
        <f>G35/要介護認定者数!G34</f>
        <v>8.1724941724941722</v>
      </c>
      <c r="S35" s="14">
        <f>H35/要介護認定者数!H34</f>
        <v>2.8637770897832819</v>
      </c>
      <c r="T35" s="14">
        <f>I35/要介護認定者数!I34</f>
        <v>2.6738351254480288</v>
      </c>
      <c r="U35" s="14">
        <f>J35/要介護認定者数!J34</f>
        <v>0.30054644808743169</v>
      </c>
      <c r="V35" s="27">
        <f>K35/要介護認定者数!K34</f>
        <v>4.3157894736842106</v>
      </c>
    </row>
    <row r="36" spans="2:22" ht="19.5" customHeight="1" x14ac:dyDescent="0.15">
      <c r="B36" s="125" t="s">
        <v>178</v>
      </c>
      <c r="C36" s="116" t="s">
        <v>26</v>
      </c>
      <c r="D36" s="160"/>
      <c r="E36" s="160"/>
      <c r="F36" s="160">
        <v>3080</v>
      </c>
      <c r="G36" s="160">
        <v>2752</v>
      </c>
      <c r="H36" s="160">
        <v>1318</v>
      </c>
      <c r="I36" s="160">
        <v>1364</v>
      </c>
      <c r="J36" s="160">
        <v>308</v>
      </c>
      <c r="K36" s="161">
        <f t="shared" si="9"/>
        <v>8822</v>
      </c>
      <c r="M36" s="125" t="s">
        <v>178</v>
      </c>
      <c r="N36" s="121" t="s">
        <v>26</v>
      </c>
      <c r="O36" s="19"/>
      <c r="P36" s="19"/>
      <c r="Q36" s="14">
        <f>F36/要介護認定者数!F35</f>
        <v>16.210526315789473</v>
      </c>
      <c r="R36" s="14">
        <f>G36/要介護認定者数!G35</f>
        <v>15.12087912087912</v>
      </c>
      <c r="S36" s="14">
        <f>H36/要介護認定者数!H35</f>
        <v>8.7284768211920536</v>
      </c>
      <c r="T36" s="14">
        <f>I36/要介護認定者数!I35</f>
        <v>9.2789115646258509</v>
      </c>
      <c r="U36" s="14">
        <f>J36/要介護認定者数!J35</f>
        <v>2.75</v>
      </c>
      <c r="V36" s="27">
        <f>K36/要介護認定者数!K35</f>
        <v>8.8663316582914575</v>
      </c>
    </row>
    <row r="37" spans="2:22" ht="19.5" customHeight="1" x14ac:dyDescent="0.15">
      <c r="B37" s="125" t="s">
        <v>178</v>
      </c>
      <c r="C37" s="116" t="s">
        <v>27</v>
      </c>
      <c r="D37" s="160"/>
      <c r="E37" s="160"/>
      <c r="F37" s="160">
        <v>2181</v>
      </c>
      <c r="G37" s="160">
        <v>1040</v>
      </c>
      <c r="H37" s="160">
        <v>794</v>
      </c>
      <c r="I37" s="160">
        <v>1121</v>
      </c>
      <c r="J37" s="160">
        <v>251</v>
      </c>
      <c r="K37" s="161">
        <f t="shared" si="9"/>
        <v>5387</v>
      </c>
      <c r="M37" s="125" t="s">
        <v>178</v>
      </c>
      <c r="N37" s="121" t="s">
        <v>27</v>
      </c>
      <c r="O37" s="19"/>
      <c r="P37" s="19"/>
      <c r="Q37" s="14">
        <f>F37/要介護認定者数!F36</f>
        <v>6.5692771084337354</v>
      </c>
      <c r="R37" s="14">
        <f>G37/要介護認定者数!G36</f>
        <v>6.2650602409638552</v>
      </c>
      <c r="S37" s="14">
        <f>H37/要介護認定者数!H36</f>
        <v>5.0573248407643314</v>
      </c>
      <c r="T37" s="14">
        <f>I37/要介護認定者数!I36</f>
        <v>4.7905982905982905</v>
      </c>
      <c r="U37" s="14">
        <f>J37/要介護認定者数!J36</f>
        <v>1.7310344827586206</v>
      </c>
      <c r="V37" s="27">
        <f>K37/要介護認定者数!K36</f>
        <v>3.7177363699102828</v>
      </c>
    </row>
    <row r="38" spans="2:22" ht="19.5" customHeight="1" x14ac:dyDescent="0.15">
      <c r="B38" s="125" t="s">
        <v>178</v>
      </c>
      <c r="C38" s="123" t="s">
        <v>171</v>
      </c>
      <c r="D38" s="160"/>
      <c r="E38" s="160"/>
      <c r="F38" s="160">
        <f t="shared" ref="F38:K38" si="10">SUM(F39)</f>
        <v>8871</v>
      </c>
      <c r="G38" s="160">
        <f t="shared" si="10"/>
        <v>7893</v>
      </c>
      <c r="H38" s="160">
        <f t="shared" si="10"/>
        <v>3897</v>
      </c>
      <c r="I38" s="160">
        <f t="shared" si="10"/>
        <v>2797</v>
      </c>
      <c r="J38" s="160">
        <f t="shared" si="10"/>
        <v>604</v>
      </c>
      <c r="K38" s="161">
        <f t="shared" si="10"/>
        <v>24062</v>
      </c>
      <c r="M38" s="125" t="s">
        <v>178</v>
      </c>
      <c r="N38" s="122" t="s">
        <v>171</v>
      </c>
      <c r="O38" s="19"/>
      <c r="P38" s="19"/>
      <c r="Q38" s="14">
        <f>F38/要介護認定者数!F37</f>
        <v>7.1598062953995161</v>
      </c>
      <c r="R38" s="14">
        <f>G38/要介護認定者数!G37</f>
        <v>7.5675934803451579</v>
      </c>
      <c r="S38" s="14">
        <f>H38/要介護認定者数!H37</f>
        <v>5.6396526772793054</v>
      </c>
      <c r="T38" s="14">
        <f>I38/要介護認定者数!I37</f>
        <v>3.1676104190260475</v>
      </c>
      <c r="U38" s="14">
        <f>J38/要介護認定者数!J37</f>
        <v>1</v>
      </c>
      <c r="V38" s="27">
        <f>K38/要介護認定者数!K37</f>
        <v>4.1522001725625541</v>
      </c>
    </row>
    <row r="39" spans="2:22" ht="19.5" customHeight="1" x14ac:dyDescent="0.15">
      <c r="B39" s="125" t="s">
        <v>178</v>
      </c>
      <c r="C39" s="116" t="s">
        <v>28</v>
      </c>
      <c r="D39" s="160"/>
      <c r="E39" s="160"/>
      <c r="F39" s="160">
        <v>8871</v>
      </c>
      <c r="G39" s="160">
        <v>7893</v>
      </c>
      <c r="H39" s="160">
        <v>3897</v>
      </c>
      <c r="I39" s="160">
        <v>2797</v>
      </c>
      <c r="J39" s="160">
        <v>604</v>
      </c>
      <c r="K39" s="161">
        <f>SUM(F39:J39)</f>
        <v>24062</v>
      </c>
      <c r="M39" s="125" t="s">
        <v>178</v>
      </c>
      <c r="N39" s="121" t="s">
        <v>28</v>
      </c>
      <c r="O39" s="19"/>
      <c r="P39" s="19"/>
      <c r="Q39" s="14">
        <f>F39/要介護認定者数!F38</f>
        <v>7.1598062953995161</v>
      </c>
      <c r="R39" s="14">
        <f>G39/要介護認定者数!G38</f>
        <v>7.5675934803451579</v>
      </c>
      <c r="S39" s="14">
        <f>H39/要介護認定者数!H38</f>
        <v>5.6396526772793054</v>
      </c>
      <c r="T39" s="14">
        <f>I39/要介護認定者数!I38</f>
        <v>3.1676104190260475</v>
      </c>
      <c r="U39" s="14">
        <f>J39/要介護認定者数!J38</f>
        <v>1</v>
      </c>
      <c r="V39" s="27">
        <f>K39/要介護認定者数!K38</f>
        <v>4.1522001725625541</v>
      </c>
    </row>
    <row r="40" spans="2:22" ht="19.5" customHeight="1" x14ac:dyDescent="0.15">
      <c r="B40" s="125" t="s">
        <v>178</v>
      </c>
      <c r="C40" s="123" t="s">
        <v>172</v>
      </c>
      <c r="D40" s="160"/>
      <c r="E40" s="160"/>
      <c r="F40" s="160">
        <f t="shared" ref="F40:K40" si="11">SUM(F41:F43)</f>
        <v>12272</v>
      </c>
      <c r="G40" s="160">
        <f t="shared" si="11"/>
        <v>15414</v>
      </c>
      <c r="H40" s="160">
        <f t="shared" si="11"/>
        <v>9807</v>
      </c>
      <c r="I40" s="160">
        <f t="shared" si="11"/>
        <v>4971</v>
      </c>
      <c r="J40" s="160">
        <f t="shared" si="11"/>
        <v>1507</v>
      </c>
      <c r="K40" s="161">
        <f t="shared" si="11"/>
        <v>43971</v>
      </c>
      <c r="M40" s="125" t="s">
        <v>178</v>
      </c>
      <c r="N40" s="122" t="s">
        <v>172</v>
      </c>
      <c r="O40" s="19"/>
      <c r="P40" s="19"/>
      <c r="Q40" s="14">
        <f>F40/要介護認定者数!F39</f>
        <v>6.1268097853220169</v>
      </c>
      <c r="R40" s="14">
        <f>G40/要介護認定者数!G39</f>
        <v>8.4692307692307693</v>
      </c>
      <c r="S40" s="14">
        <f>H40/要介護認定者数!H39</f>
        <v>7.296875</v>
      </c>
      <c r="T40" s="14">
        <f>I40/要介護認定者数!I39</f>
        <v>3.3362416107382549</v>
      </c>
      <c r="U40" s="14">
        <f>J40/要介護認定者数!J39</f>
        <v>1.6989853438556934</v>
      </c>
      <c r="V40" s="27">
        <f>K40/要介護認定者数!K39</f>
        <v>3.7336333531459625</v>
      </c>
    </row>
    <row r="41" spans="2:22" ht="19.5" customHeight="1" x14ac:dyDescent="0.15">
      <c r="B41" s="125" t="s">
        <v>178</v>
      </c>
      <c r="C41" s="116" t="s">
        <v>29</v>
      </c>
      <c r="D41" s="160"/>
      <c r="E41" s="160"/>
      <c r="F41" s="160">
        <v>8882</v>
      </c>
      <c r="G41" s="160">
        <v>10943</v>
      </c>
      <c r="H41" s="160">
        <v>7918</v>
      </c>
      <c r="I41" s="160">
        <v>3723</v>
      </c>
      <c r="J41" s="160">
        <v>1108</v>
      </c>
      <c r="K41" s="161">
        <f t="shared" ref="K41:K43" si="12">SUM(F41:J41)</f>
        <v>32574</v>
      </c>
      <c r="M41" s="125" t="s">
        <v>178</v>
      </c>
      <c r="N41" s="121" t="s">
        <v>29</v>
      </c>
      <c r="O41" s="19"/>
      <c r="P41" s="19"/>
      <c r="Q41" s="14">
        <f>F41/要介護認定者数!F40</f>
        <v>5.9173884077281809</v>
      </c>
      <c r="R41" s="14">
        <f>G41/要介護認定者数!G40</f>
        <v>7.5677731673582294</v>
      </c>
      <c r="S41" s="14">
        <f>H41/要介護認定者数!H40</f>
        <v>7.3382761816496753</v>
      </c>
      <c r="T41" s="14">
        <f>I41/要介護認定者数!I40</f>
        <v>3.2150259067357512</v>
      </c>
      <c r="U41" s="14">
        <f>J41/要介護認定者数!J40</f>
        <v>1.6175182481751824</v>
      </c>
      <c r="V41" s="27">
        <f>K41/要介護認定者数!K40</f>
        <v>3.5368078175895765</v>
      </c>
    </row>
    <row r="42" spans="2:22" ht="19.5" customHeight="1" x14ac:dyDescent="0.15">
      <c r="B42" s="125" t="s">
        <v>178</v>
      </c>
      <c r="C42" s="116" t="s">
        <v>30</v>
      </c>
      <c r="D42" s="160"/>
      <c r="E42" s="160"/>
      <c r="F42" s="160">
        <v>2177</v>
      </c>
      <c r="G42" s="160">
        <v>3038</v>
      </c>
      <c r="H42" s="160">
        <v>1500</v>
      </c>
      <c r="I42" s="160">
        <v>1127</v>
      </c>
      <c r="J42" s="160">
        <v>296</v>
      </c>
      <c r="K42" s="161">
        <f t="shared" si="12"/>
        <v>8138</v>
      </c>
      <c r="M42" s="125" t="s">
        <v>178</v>
      </c>
      <c r="N42" s="121" t="s">
        <v>30</v>
      </c>
      <c r="O42" s="19"/>
      <c r="P42" s="19"/>
      <c r="Q42" s="14">
        <f>F42/要介護認定者数!F41</f>
        <v>5.6253229974160206</v>
      </c>
      <c r="R42" s="14">
        <f>G42/要介護認定者数!G41</f>
        <v>10.404109589041095</v>
      </c>
      <c r="S42" s="14">
        <f>H42/要介護認定者数!H41</f>
        <v>7.109004739336493</v>
      </c>
      <c r="T42" s="14">
        <f>I42/要介護認定者数!I41</f>
        <v>4.3180076628352486</v>
      </c>
      <c r="U42" s="14">
        <f>J42/要介護認定者数!J41</f>
        <v>1.8048780487804879</v>
      </c>
      <c r="V42" s="27">
        <f>K42/要介護認定者数!K41</f>
        <v>4.0009832841691253</v>
      </c>
    </row>
    <row r="43" spans="2:22" ht="19.5" customHeight="1" x14ac:dyDescent="0.15">
      <c r="B43" s="125" t="s">
        <v>178</v>
      </c>
      <c r="C43" s="116" t="s">
        <v>31</v>
      </c>
      <c r="D43" s="160"/>
      <c r="E43" s="160"/>
      <c r="F43" s="160">
        <v>1213</v>
      </c>
      <c r="G43" s="160">
        <v>1433</v>
      </c>
      <c r="H43" s="160">
        <v>389</v>
      </c>
      <c r="I43" s="160">
        <v>121</v>
      </c>
      <c r="J43" s="160">
        <v>103</v>
      </c>
      <c r="K43" s="161">
        <f t="shared" si="12"/>
        <v>3259</v>
      </c>
      <c r="M43" s="125" t="s">
        <v>178</v>
      </c>
      <c r="N43" s="121" t="s">
        <v>31</v>
      </c>
      <c r="O43" s="19"/>
      <c r="P43" s="19"/>
      <c r="Q43" s="14">
        <f>F43/要介護認定者数!F42</f>
        <v>10.547826086956523</v>
      </c>
      <c r="R43" s="14">
        <f>G43/要介護認定者数!G42</f>
        <v>17.475609756097562</v>
      </c>
      <c r="S43" s="14">
        <f>H43/要介護認定者数!H42</f>
        <v>7.2037037037037033</v>
      </c>
      <c r="T43" s="14">
        <f>I43/要介護認定者数!I42</f>
        <v>1.704225352112676</v>
      </c>
      <c r="U43" s="14">
        <f>J43/要介護認定者数!J42</f>
        <v>2.7105263157894739</v>
      </c>
      <c r="V43" s="27">
        <f>K43/要介護認定者数!K42</f>
        <v>6.1144465290806753</v>
      </c>
    </row>
    <row r="44" spans="2:22" ht="19.5" customHeight="1" x14ac:dyDescent="0.15">
      <c r="B44" s="125" t="s">
        <v>178</v>
      </c>
      <c r="C44" s="123" t="s">
        <v>173</v>
      </c>
      <c r="D44" s="160"/>
      <c r="E44" s="160"/>
      <c r="F44" s="160">
        <f t="shared" ref="F44:K44" si="13">SUM(F45)</f>
        <v>4684</v>
      </c>
      <c r="G44" s="160">
        <f t="shared" si="13"/>
        <v>10641</v>
      </c>
      <c r="H44" s="160">
        <f t="shared" si="13"/>
        <v>7395</v>
      </c>
      <c r="I44" s="160">
        <f t="shared" si="13"/>
        <v>4557</v>
      </c>
      <c r="J44" s="160">
        <f t="shared" si="13"/>
        <v>1371</v>
      </c>
      <c r="K44" s="161">
        <f t="shared" si="13"/>
        <v>28648</v>
      </c>
      <c r="M44" s="125" t="s">
        <v>178</v>
      </c>
      <c r="N44" s="122" t="s">
        <v>173</v>
      </c>
      <c r="O44" s="19"/>
      <c r="P44" s="19"/>
      <c r="Q44" s="14">
        <f>F44/要介護認定者数!F43</f>
        <v>4.3491179201485606</v>
      </c>
      <c r="R44" s="14">
        <f>G44/要介護認定者数!G43</f>
        <v>9.0331069609507644</v>
      </c>
      <c r="S44" s="14">
        <f>H44/要介護認定者数!H43</f>
        <v>7.703125</v>
      </c>
      <c r="T44" s="14">
        <f>I44/要介護認定者数!I43</f>
        <v>5.7683544303797465</v>
      </c>
      <c r="U44" s="14">
        <f>J44/要介護認定者数!J43</f>
        <v>2.3968531468531467</v>
      </c>
      <c r="V44" s="27">
        <f>K44/要介護認定者数!K43</f>
        <v>5.0993236027055895</v>
      </c>
    </row>
    <row r="45" spans="2:22" ht="19.5" customHeight="1" x14ac:dyDescent="0.15">
      <c r="B45" s="125" t="s">
        <v>178</v>
      </c>
      <c r="C45" s="116" t="s">
        <v>32</v>
      </c>
      <c r="D45" s="160"/>
      <c r="E45" s="160"/>
      <c r="F45" s="160">
        <v>4684</v>
      </c>
      <c r="G45" s="160">
        <v>10641</v>
      </c>
      <c r="H45" s="160">
        <v>7395</v>
      </c>
      <c r="I45" s="160">
        <v>4557</v>
      </c>
      <c r="J45" s="160">
        <v>1371</v>
      </c>
      <c r="K45" s="161">
        <f>SUM(F45:J45)</f>
        <v>28648</v>
      </c>
      <c r="M45" s="125" t="s">
        <v>178</v>
      </c>
      <c r="N45" s="121" t="s">
        <v>32</v>
      </c>
      <c r="O45" s="19"/>
      <c r="P45" s="19"/>
      <c r="Q45" s="14">
        <f>F45/要介護認定者数!F44</f>
        <v>4.3491179201485606</v>
      </c>
      <c r="R45" s="14">
        <f>G45/要介護認定者数!G44</f>
        <v>9.0331069609507644</v>
      </c>
      <c r="S45" s="14">
        <f>H45/要介護認定者数!H44</f>
        <v>7.703125</v>
      </c>
      <c r="T45" s="14">
        <f>I45/要介護認定者数!I44</f>
        <v>5.7683544303797465</v>
      </c>
      <c r="U45" s="14">
        <f>J45/要介護認定者数!J44</f>
        <v>2.3968531468531467</v>
      </c>
      <c r="V45" s="27">
        <f>K45/要介護認定者数!K44</f>
        <v>5.0993236027055895</v>
      </c>
    </row>
    <row r="46" spans="2:22" ht="19.5" customHeight="1" x14ac:dyDescent="0.15">
      <c r="B46" s="125" t="s">
        <v>178</v>
      </c>
      <c r="C46" s="123" t="s">
        <v>174</v>
      </c>
      <c r="D46" s="160"/>
      <c r="E46" s="160"/>
      <c r="F46" s="160">
        <f t="shared" ref="F46:K46" si="14">SUM(F47:F48)</f>
        <v>10329</v>
      </c>
      <c r="G46" s="160">
        <f t="shared" si="14"/>
        <v>9225</v>
      </c>
      <c r="H46" s="160">
        <f t="shared" si="14"/>
        <v>7079</v>
      </c>
      <c r="I46" s="160">
        <f t="shared" si="14"/>
        <v>4107</v>
      </c>
      <c r="J46" s="160">
        <f t="shared" si="14"/>
        <v>925</v>
      </c>
      <c r="K46" s="161">
        <f t="shared" si="14"/>
        <v>31665</v>
      </c>
      <c r="M46" s="125" t="s">
        <v>178</v>
      </c>
      <c r="N46" s="122" t="s">
        <v>174</v>
      </c>
      <c r="O46" s="19"/>
      <c r="P46" s="19"/>
      <c r="Q46" s="14">
        <f>F46/要介護認定者数!F45</f>
        <v>10.057448880233691</v>
      </c>
      <c r="R46" s="14">
        <f>G46/要介護認定者数!G45</f>
        <v>10.318791946308725</v>
      </c>
      <c r="S46" s="14">
        <f>H46/要介護認定者数!H45</f>
        <v>10.874039938556068</v>
      </c>
      <c r="T46" s="14">
        <f>I46/要介護認定者数!I45</f>
        <v>5.9093525179856119</v>
      </c>
      <c r="U46" s="14">
        <f>J46/要介護認定者数!J45</f>
        <v>1.9473684210526316</v>
      </c>
      <c r="V46" s="27">
        <f>K46/要介護認定者数!K45</f>
        <v>6.156912307991445</v>
      </c>
    </row>
    <row r="47" spans="2:22" ht="19.5" customHeight="1" x14ac:dyDescent="0.15">
      <c r="B47" s="125" t="s">
        <v>178</v>
      </c>
      <c r="C47" s="116" t="s">
        <v>33</v>
      </c>
      <c r="D47" s="160"/>
      <c r="E47" s="160"/>
      <c r="F47" s="160">
        <v>6653</v>
      </c>
      <c r="G47" s="160">
        <v>6254</v>
      </c>
      <c r="H47" s="160">
        <v>4634</v>
      </c>
      <c r="I47" s="160">
        <v>3588</v>
      </c>
      <c r="J47" s="160">
        <v>687</v>
      </c>
      <c r="K47" s="161">
        <f t="shared" ref="K47:K48" si="15">SUM(F47:J47)</f>
        <v>21816</v>
      </c>
      <c r="M47" s="125" t="s">
        <v>178</v>
      </c>
      <c r="N47" s="121" t="s">
        <v>33</v>
      </c>
      <c r="O47" s="19"/>
      <c r="P47" s="19"/>
      <c r="Q47" s="14">
        <f>F47/要介護認定者数!F46</f>
        <v>8.01566265060241</v>
      </c>
      <c r="R47" s="14">
        <f>G47/要介護認定者数!G46</f>
        <v>8.662049861495845</v>
      </c>
      <c r="S47" s="14">
        <f>H47/要介護認定者数!H46</f>
        <v>8.8266666666666662</v>
      </c>
      <c r="T47" s="14">
        <f>I47/要介護認定者数!I46</f>
        <v>6.1755593803786573</v>
      </c>
      <c r="U47" s="14">
        <f>J47/要介護認定者数!J46</f>
        <v>1.8078947368421052</v>
      </c>
      <c r="V47" s="27">
        <f>K47/要介護認定者数!K46</f>
        <v>5.0652426282795453</v>
      </c>
    </row>
    <row r="48" spans="2:22" ht="19.5" customHeight="1" x14ac:dyDescent="0.15">
      <c r="B48" s="125" t="s">
        <v>178</v>
      </c>
      <c r="C48" s="116" t="s">
        <v>34</v>
      </c>
      <c r="D48" s="160"/>
      <c r="E48" s="160"/>
      <c r="F48" s="160">
        <v>3676</v>
      </c>
      <c r="G48" s="160">
        <v>2971</v>
      </c>
      <c r="H48" s="160">
        <v>2445</v>
      </c>
      <c r="I48" s="160">
        <v>519</v>
      </c>
      <c r="J48" s="160">
        <v>238</v>
      </c>
      <c r="K48" s="161">
        <f t="shared" si="15"/>
        <v>9849</v>
      </c>
      <c r="M48" s="125" t="s">
        <v>178</v>
      </c>
      <c r="N48" s="121" t="s">
        <v>34</v>
      </c>
      <c r="O48" s="19"/>
      <c r="P48" s="19"/>
      <c r="Q48" s="14">
        <f>F48/要介護認定者数!F47</f>
        <v>18.659898477157359</v>
      </c>
      <c r="R48" s="14">
        <f>G48/要介護認定者数!G47</f>
        <v>17.273255813953487</v>
      </c>
      <c r="S48" s="14">
        <f>H48/要介護認定者数!H47</f>
        <v>19.404761904761905</v>
      </c>
      <c r="T48" s="14">
        <f>I48/要介護認定者数!I47</f>
        <v>4.5526315789473681</v>
      </c>
      <c r="U48" s="14">
        <f>J48/要介護認定者数!J47</f>
        <v>2.5052631578947366</v>
      </c>
      <c r="V48" s="27">
        <f>K48/要介護認定者数!K47</f>
        <v>11.7811004784689</v>
      </c>
    </row>
    <row r="49" spans="2:22" ht="19.5" customHeight="1" x14ac:dyDescent="0.15">
      <c r="B49" s="125" t="s">
        <v>178</v>
      </c>
      <c r="C49" s="123" t="s">
        <v>82</v>
      </c>
      <c r="D49" s="160"/>
      <c r="E49" s="160"/>
      <c r="F49" s="160">
        <f t="shared" ref="F49:K49" si="16">SUM(F5,F6,F16,F22,F27,F32,F38,F40,F44,F46)</f>
        <v>236697</v>
      </c>
      <c r="G49" s="160">
        <f t="shared" si="16"/>
        <v>238407</v>
      </c>
      <c r="H49" s="160">
        <f t="shared" si="16"/>
        <v>137125</v>
      </c>
      <c r="I49" s="160">
        <f t="shared" si="16"/>
        <v>86934</v>
      </c>
      <c r="J49" s="160">
        <f t="shared" si="16"/>
        <v>29131</v>
      </c>
      <c r="K49" s="161">
        <f t="shared" si="16"/>
        <v>728294</v>
      </c>
      <c r="M49" s="125" t="s">
        <v>178</v>
      </c>
      <c r="N49" s="122" t="s">
        <v>82</v>
      </c>
      <c r="O49" s="19"/>
      <c r="P49" s="19"/>
      <c r="Q49" s="14">
        <f>F49/要介護認定者数!F48</f>
        <v>9.975429871881321</v>
      </c>
      <c r="R49" s="14">
        <f>G49/要介護認定者数!G48</f>
        <v>12.506268688034412</v>
      </c>
      <c r="S49" s="14">
        <f>H49/要介護認定者数!H48</f>
        <v>9.68533691199322</v>
      </c>
      <c r="T49" s="14">
        <f>I49/要介護認定者数!I48</f>
        <v>5.9215312308425858</v>
      </c>
      <c r="U49" s="14">
        <f>J49/要介護認定者数!J48</f>
        <v>2.8509493051477786</v>
      </c>
      <c r="V49" s="27">
        <f>K49/要介護認定者数!K48</f>
        <v>6.4121111805671722</v>
      </c>
    </row>
    <row r="50" spans="2:22" ht="19.5" customHeight="1" thickBot="1" x14ac:dyDescent="0.2">
      <c r="B50" s="29" t="s">
        <v>178</v>
      </c>
      <c r="C50" s="170" t="s">
        <v>44</v>
      </c>
      <c r="D50" s="171"/>
      <c r="E50" s="171"/>
      <c r="F50" s="171">
        <v>14061729</v>
      </c>
      <c r="G50" s="171">
        <v>14339661</v>
      </c>
      <c r="H50" s="171">
        <v>8196470</v>
      </c>
      <c r="I50" s="171">
        <v>4710938</v>
      </c>
      <c r="J50" s="171">
        <v>2070524</v>
      </c>
      <c r="K50" s="172">
        <f>SUM(F50:J50)</f>
        <v>43379322</v>
      </c>
      <c r="M50" s="29" t="s">
        <v>178</v>
      </c>
      <c r="N50" s="132" t="s">
        <v>44</v>
      </c>
      <c r="O50" s="84"/>
      <c r="P50" s="84"/>
      <c r="Q50" s="79">
        <f>F50/要介護認定者数!F49</f>
        <v>10.865089336213851</v>
      </c>
      <c r="R50" s="79">
        <f>G50/要介護認定者数!G49</f>
        <v>12.753802217115046</v>
      </c>
      <c r="S50" s="79">
        <f>H50/要介護認定者数!H49</f>
        <v>9.624393079194725</v>
      </c>
      <c r="T50" s="79">
        <f>I50/要介護認定者数!I49</f>
        <v>6.0010955232588508</v>
      </c>
      <c r="U50" s="79">
        <f>J50/要介護認定者数!J49</f>
        <v>3.4546388897231317</v>
      </c>
      <c r="V50" s="80">
        <f>K50/要介護認定者数!K49</f>
        <v>6.7645322762741786</v>
      </c>
    </row>
    <row r="51" spans="2:22" ht="19.5" customHeight="1" thickTop="1" x14ac:dyDescent="0.15">
      <c r="B51" s="75" t="s">
        <v>162</v>
      </c>
      <c r="C51" s="124" t="s">
        <v>0</v>
      </c>
      <c r="D51" s="163">
        <v>0</v>
      </c>
      <c r="E51" s="163">
        <v>0</v>
      </c>
      <c r="F51" s="163">
        <v>108739</v>
      </c>
      <c r="G51" s="163">
        <v>93212</v>
      </c>
      <c r="H51" s="163">
        <v>52160</v>
      </c>
      <c r="I51" s="163">
        <v>36933</v>
      </c>
      <c r="J51" s="163">
        <v>14699</v>
      </c>
      <c r="K51" s="166">
        <f>SUM(D51:J51)</f>
        <v>305743</v>
      </c>
      <c r="M51" s="75" t="s">
        <v>162</v>
      </c>
      <c r="N51" s="124" t="s">
        <v>0</v>
      </c>
      <c r="O51" s="159"/>
      <c r="P51" s="159"/>
      <c r="Q51" s="118">
        <f>F51/要介護認定者数!F50</f>
        <v>11.94277869302581</v>
      </c>
      <c r="R51" s="118">
        <f>G51/要介護認定者数!G50</f>
        <v>14.048530519969857</v>
      </c>
      <c r="S51" s="118">
        <f>H51/要介護認定者数!H50</f>
        <v>11.436088577066434</v>
      </c>
      <c r="T51" s="118">
        <f>I51/要介護認定者数!I50</f>
        <v>7.611912613355317</v>
      </c>
      <c r="U51" s="118">
        <f>J51/要介護認定者数!J50</f>
        <v>4.1628433871424528</v>
      </c>
      <c r="V51" s="119">
        <f>K51/要介護認定者数!K50</f>
        <v>7.0499677181331855</v>
      </c>
    </row>
    <row r="52" spans="2:22" ht="19.5" customHeight="1" x14ac:dyDescent="0.15">
      <c r="B52" s="125" t="s">
        <v>160</v>
      </c>
      <c r="C52" s="122" t="s">
        <v>166</v>
      </c>
      <c r="D52" s="130">
        <f>SUM(D53:D61)</f>
        <v>0</v>
      </c>
      <c r="E52" s="130">
        <f t="shared" ref="E52:K52" si="17">SUM(E53:E61)</f>
        <v>0</v>
      </c>
      <c r="F52" s="130">
        <f t="shared" si="17"/>
        <v>9781</v>
      </c>
      <c r="G52" s="130">
        <f t="shared" si="17"/>
        <v>27100</v>
      </c>
      <c r="H52" s="130">
        <f t="shared" si="17"/>
        <v>16077</v>
      </c>
      <c r="I52" s="130">
        <f t="shared" si="17"/>
        <v>6359</v>
      </c>
      <c r="J52" s="130">
        <f t="shared" si="17"/>
        <v>2341</v>
      </c>
      <c r="K52" s="144">
        <f t="shared" si="17"/>
        <v>61658</v>
      </c>
      <c r="M52" s="125" t="s">
        <v>160</v>
      </c>
      <c r="N52" s="114" t="s">
        <v>166</v>
      </c>
      <c r="O52" s="19"/>
      <c r="P52" s="19"/>
      <c r="Q52" s="14">
        <f>F52/要介護認定者数!F51</f>
        <v>7.0114695340501791</v>
      </c>
      <c r="R52" s="14">
        <f>G52/要介護認定者数!G51</f>
        <v>13.728470111448836</v>
      </c>
      <c r="S52" s="14">
        <f>H52/要介護認定者数!H51</f>
        <v>10.266283524904214</v>
      </c>
      <c r="T52" s="14">
        <f>I52/要介護認定者数!I51</f>
        <v>4.9332816136539952</v>
      </c>
      <c r="U52" s="14">
        <f>J52/要介護認定者数!J51</f>
        <v>2.5924695459579179</v>
      </c>
      <c r="V52" s="27">
        <f>K52/要介護認定者数!K51</f>
        <v>6.795767662294721</v>
      </c>
    </row>
    <row r="53" spans="2:22" ht="19.5" customHeight="1" x14ac:dyDescent="0.15">
      <c r="B53" s="125" t="s">
        <v>162</v>
      </c>
      <c r="C53" s="121" t="s">
        <v>1</v>
      </c>
      <c r="D53" s="96">
        <v>0</v>
      </c>
      <c r="E53" s="96">
        <v>0</v>
      </c>
      <c r="F53" s="96">
        <v>1455</v>
      </c>
      <c r="G53" s="96">
        <v>3162</v>
      </c>
      <c r="H53" s="96">
        <v>2349</v>
      </c>
      <c r="I53" s="96">
        <v>1255</v>
      </c>
      <c r="J53" s="96">
        <v>377</v>
      </c>
      <c r="K53" s="107">
        <f t="shared" ref="K53:K94" si="18">SUM(D53:J53)</f>
        <v>8598</v>
      </c>
      <c r="M53" s="83" t="s">
        <v>162</v>
      </c>
      <c r="N53" s="113" t="s">
        <v>1</v>
      </c>
      <c r="O53" s="19"/>
      <c r="P53" s="19"/>
      <c r="Q53" s="14">
        <f>F53/要介護認定者数!F52</f>
        <v>4.8989898989898988</v>
      </c>
      <c r="R53" s="14">
        <f>G53/要介護認定者数!G52</f>
        <v>6.7276595744680847</v>
      </c>
      <c r="S53" s="14">
        <f>H53/要介護認定者数!H52</f>
        <v>7.4335443037974684</v>
      </c>
      <c r="T53" s="14">
        <f>I53/要介護認定者数!I52</f>
        <v>4.4821428571428568</v>
      </c>
      <c r="U53" s="14">
        <f>J53/要介護認定者数!J52</f>
        <v>1.7058823529411764</v>
      </c>
      <c r="V53" s="27">
        <f>K53/要介護認定者数!K52</f>
        <v>4.4827945776850884</v>
      </c>
    </row>
    <row r="54" spans="2:22" ht="19.5" customHeight="1" x14ac:dyDescent="0.15">
      <c r="B54" s="125" t="s">
        <v>162</v>
      </c>
      <c r="C54" s="121" t="s">
        <v>2</v>
      </c>
      <c r="D54" s="96">
        <v>0</v>
      </c>
      <c r="E54" s="96">
        <v>0</v>
      </c>
      <c r="F54" s="96">
        <v>208</v>
      </c>
      <c r="G54" s="96">
        <v>700</v>
      </c>
      <c r="H54" s="96">
        <v>626</v>
      </c>
      <c r="I54" s="96">
        <v>524</v>
      </c>
      <c r="J54" s="96">
        <v>0</v>
      </c>
      <c r="K54" s="107">
        <f t="shared" si="18"/>
        <v>2058</v>
      </c>
      <c r="M54" s="83" t="s">
        <v>162</v>
      </c>
      <c r="N54" s="113" t="s">
        <v>2</v>
      </c>
      <c r="O54" s="19"/>
      <c r="P54" s="19"/>
      <c r="Q54" s="14">
        <f>F54/要介護認定者数!F53</f>
        <v>3.7142857142857144</v>
      </c>
      <c r="R54" s="14">
        <f>G54/要介護認定者数!G53</f>
        <v>4.5454545454545459</v>
      </c>
      <c r="S54" s="14">
        <f>H54/要介護認定者数!H53</f>
        <v>5.5892857142857144</v>
      </c>
      <c r="T54" s="14">
        <f>I54/要介護認定者数!I53</f>
        <v>6.4691358024691361</v>
      </c>
      <c r="U54" s="14">
        <f>J54/要介護認定者数!J53</f>
        <v>0</v>
      </c>
      <c r="V54" s="27">
        <f>K54/要介護認定者数!K53</f>
        <v>3.3140096618357489</v>
      </c>
    </row>
    <row r="55" spans="2:22" ht="19.5" customHeight="1" x14ac:dyDescent="0.15">
      <c r="B55" s="125" t="s">
        <v>162</v>
      </c>
      <c r="C55" s="121" t="s">
        <v>3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36</v>
      </c>
      <c r="J55" s="96">
        <v>0</v>
      </c>
      <c r="K55" s="107">
        <f t="shared" si="18"/>
        <v>36</v>
      </c>
      <c r="M55" s="83" t="s">
        <v>162</v>
      </c>
      <c r="N55" s="113" t="s">
        <v>3</v>
      </c>
      <c r="O55" s="19"/>
      <c r="P55" s="19"/>
      <c r="Q55" s="14">
        <f>F55/要介護認定者数!F54</f>
        <v>0</v>
      </c>
      <c r="R55" s="14">
        <f>G55/要介護認定者数!G54</f>
        <v>0</v>
      </c>
      <c r="S55" s="14">
        <f>H55/要介護認定者数!H54</f>
        <v>0</v>
      </c>
      <c r="T55" s="14">
        <f>I55/要介護認定者数!I54</f>
        <v>1.3333333333333333</v>
      </c>
      <c r="U55" s="14">
        <f>J55/要介護認定者数!J54</f>
        <v>0</v>
      </c>
      <c r="V55" s="27">
        <f>K55/要介護認定者数!K54</f>
        <v>0.19780219780219779</v>
      </c>
    </row>
    <row r="56" spans="2:22" ht="19.5" customHeight="1" x14ac:dyDescent="0.15">
      <c r="B56" s="125" t="s">
        <v>162</v>
      </c>
      <c r="C56" s="121" t="s">
        <v>4</v>
      </c>
      <c r="D56" s="96">
        <v>0</v>
      </c>
      <c r="E56" s="96">
        <v>0</v>
      </c>
      <c r="F56" s="96">
        <v>772</v>
      </c>
      <c r="G56" s="96">
        <v>1396</v>
      </c>
      <c r="H56" s="96">
        <v>528</v>
      </c>
      <c r="I56" s="96">
        <v>215</v>
      </c>
      <c r="J56" s="96">
        <v>11</v>
      </c>
      <c r="K56" s="107">
        <f t="shared" si="18"/>
        <v>2922</v>
      </c>
      <c r="M56" s="83" t="s">
        <v>162</v>
      </c>
      <c r="N56" s="113" t="s">
        <v>4</v>
      </c>
      <c r="O56" s="19"/>
      <c r="P56" s="19"/>
      <c r="Q56" s="14">
        <f>F56/要介護認定者数!F55</f>
        <v>4.4367816091954024</v>
      </c>
      <c r="R56" s="14">
        <f>G56/要介護認定者数!G55</f>
        <v>10.821705426356589</v>
      </c>
      <c r="S56" s="14">
        <f>H56/要介護認定者数!H55</f>
        <v>6.8571428571428568</v>
      </c>
      <c r="T56" s="14">
        <f>I56/要介護認定者数!I55</f>
        <v>2.2872340425531914</v>
      </c>
      <c r="U56" s="14">
        <f>J56/要介護認定者数!J55</f>
        <v>0.19298245614035087</v>
      </c>
      <c r="V56" s="27">
        <f>K56/要介護認定者数!K55</f>
        <v>4.1271186440677967</v>
      </c>
    </row>
    <row r="57" spans="2:22" ht="19.5" customHeight="1" x14ac:dyDescent="0.15">
      <c r="B57" s="125" t="s">
        <v>162</v>
      </c>
      <c r="C57" s="121" t="s">
        <v>5</v>
      </c>
      <c r="D57" s="96">
        <v>0</v>
      </c>
      <c r="E57" s="96">
        <v>0</v>
      </c>
      <c r="F57" s="96">
        <v>424</v>
      </c>
      <c r="G57" s="96">
        <v>3218</v>
      </c>
      <c r="H57" s="96">
        <v>1742</v>
      </c>
      <c r="I57" s="96">
        <v>164</v>
      </c>
      <c r="J57" s="96">
        <v>268</v>
      </c>
      <c r="K57" s="107">
        <f t="shared" si="18"/>
        <v>5816</v>
      </c>
      <c r="M57" s="83" t="s">
        <v>162</v>
      </c>
      <c r="N57" s="113" t="s">
        <v>5</v>
      </c>
      <c r="O57" s="19"/>
      <c r="P57" s="19"/>
      <c r="Q57" s="14">
        <f>F57/要介護認定者数!F56</f>
        <v>5.971830985915493</v>
      </c>
      <c r="R57" s="14">
        <f>G57/要介護認定者数!G56</f>
        <v>20.896103896103895</v>
      </c>
      <c r="S57" s="14">
        <f>H57/要介護認定者数!H56</f>
        <v>12.903703703703703</v>
      </c>
      <c r="T57" s="14">
        <f>I57/要介護認定者数!I56</f>
        <v>1.7634408602150538</v>
      </c>
      <c r="U57" s="14">
        <f>J57/要介護認定者数!J56</f>
        <v>4.1875</v>
      </c>
      <c r="V57" s="27">
        <f>K57/要介護認定者数!K56</f>
        <v>8.9891808346213296</v>
      </c>
    </row>
    <row r="58" spans="2:22" ht="19.5" customHeight="1" x14ac:dyDescent="0.15">
      <c r="B58" s="125" t="s">
        <v>162</v>
      </c>
      <c r="C58" s="121" t="s">
        <v>6</v>
      </c>
      <c r="D58" s="96">
        <v>0</v>
      </c>
      <c r="E58" s="96">
        <v>0</v>
      </c>
      <c r="F58" s="96">
        <v>530</v>
      </c>
      <c r="G58" s="96">
        <v>3195</v>
      </c>
      <c r="H58" s="96">
        <v>3357</v>
      </c>
      <c r="I58" s="96">
        <v>1538</v>
      </c>
      <c r="J58" s="96">
        <v>394</v>
      </c>
      <c r="K58" s="107">
        <f t="shared" si="18"/>
        <v>9014</v>
      </c>
      <c r="M58" s="83" t="s">
        <v>162</v>
      </c>
      <c r="N58" s="113" t="s">
        <v>6</v>
      </c>
      <c r="O58" s="19"/>
      <c r="P58" s="19"/>
      <c r="Q58" s="14">
        <f>F58/要介護認定者数!F57</f>
        <v>2.7604166666666665</v>
      </c>
      <c r="R58" s="14">
        <f>G58/要介護認定者数!G57</f>
        <v>9.5089285714285712</v>
      </c>
      <c r="S58" s="14">
        <f>H58/要介護認定者数!H57</f>
        <v>10.589905362776026</v>
      </c>
      <c r="T58" s="14">
        <f>I58/要介護認定者数!I57</f>
        <v>6.5446808510638297</v>
      </c>
      <c r="U58" s="14">
        <f>J58/要介護認定者数!J57</f>
        <v>2.5584415584415585</v>
      </c>
      <c r="V58" s="27">
        <f>K58/要介護認定者数!K57</f>
        <v>5.7122940430925224</v>
      </c>
    </row>
    <row r="59" spans="2:22" ht="19.5" customHeight="1" x14ac:dyDescent="0.15">
      <c r="B59" s="125" t="s">
        <v>162</v>
      </c>
      <c r="C59" s="121" t="s">
        <v>7</v>
      </c>
      <c r="D59" s="96">
        <v>0</v>
      </c>
      <c r="E59" s="96">
        <v>0</v>
      </c>
      <c r="F59" s="96">
        <v>1854</v>
      </c>
      <c r="G59" s="96">
        <v>5195</v>
      </c>
      <c r="H59" s="96">
        <v>1926</v>
      </c>
      <c r="I59" s="96">
        <v>592</v>
      </c>
      <c r="J59" s="96">
        <v>251</v>
      </c>
      <c r="K59" s="107">
        <f t="shared" si="18"/>
        <v>9818</v>
      </c>
      <c r="M59" s="83" t="s">
        <v>162</v>
      </c>
      <c r="N59" s="113" t="s">
        <v>7</v>
      </c>
      <c r="O59" s="19"/>
      <c r="P59" s="19"/>
      <c r="Q59" s="14">
        <f>F59/要介護認定者数!F58</f>
        <v>23.468354430379748</v>
      </c>
      <c r="R59" s="14">
        <f>G59/要介護認定者数!G58</f>
        <v>40.5859375</v>
      </c>
      <c r="S59" s="14">
        <f>H59/要介護認定者数!H58</f>
        <v>18.342857142857142</v>
      </c>
      <c r="T59" s="14">
        <f>I59/要介護認定者数!I58</f>
        <v>7.0476190476190474</v>
      </c>
      <c r="U59" s="14">
        <f>J59/要介護認定者数!J58</f>
        <v>5.5777777777777775</v>
      </c>
      <c r="V59" s="27">
        <f>K59/要介護認定者数!K58</f>
        <v>18.489642184557439</v>
      </c>
    </row>
    <row r="60" spans="2:22" ht="19.5" customHeight="1" x14ac:dyDescent="0.15">
      <c r="B60" s="125" t="s">
        <v>162</v>
      </c>
      <c r="C60" s="121" t="s">
        <v>8</v>
      </c>
      <c r="D60" s="96">
        <v>0</v>
      </c>
      <c r="E60" s="96">
        <v>0</v>
      </c>
      <c r="F60" s="96">
        <v>3268</v>
      </c>
      <c r="G60" s="96">
        <v>4699</v>
      </c>
      <c r="H60" s="96">
        <v>3134</v>
      </c>
      <c r="I60" s="96">
        <v>1203</v>
      </c>
      <c r="J60" s="96">
        <v>635</v>
      </c>
      <c r="K60" s="107">
        <f t="shared" si="18"/>
        <v>12939</v>
      </c>
      <c r="M60" s="83" t="s">
        <v>162</v>
      </c>
      <c r="N60" s="113" t="s">
        <v>8</v>
      </c>
      <c r="O60" s="19"/>
      <c r="P60" s="19"/>
      <c r="Q60" s="14">
        <f>F60/要介護認定者数!F59</f>
        <v>9.9331306990881458</v>
      </c>
      <c r="R60" s="14">
        <f>G60/要介護認定者数!G59</f>
        <v>14.964968152866241</v>
      </c>
      <c r="S60" s="14">
        <f>H60/要介護認定者数!H59</f>
        <v>11.781954887218046</v>
      </c>
      <c r="T60" s="14">
        <f>I60/要介護認定者数!I59</f>
        <v>5.2077922077922079</v>
      </c>
      <c r="U60" s="14">
        <f>J60/要介護認定者数!J59</f>
        <v>4.0705128205128203</v>
      </c>
      <c r="V60" s="27">
        <f>K60/要介護認定者数!K59</f>
        <v>7.6246317030053037</v>
      </c>
    </row>
    <row r="61" spans="2:22" ht="19.5" customHeight="1" x14ac:dyDescent="0.15">
      <c r="B61" s="125" t="s">
        <v>162</v>
      </c>
      <c r="C61" s="121" t="s">
        <v>9</v>
      </c>
      <c r="D61" s="96">
        <v>0</v>
      </c>
      <c r="E61" s="96">
        <v>0</v>
      </c>
      <c r="F61" s="96">
        <v>1270</v>
      </c>
      <c r="G61" s="96">
        <v>5535</v>
      </c>
      <c r="H61" s="96">
        <v>2415</v>
      </c>
      <c r="I61" s="96">
        <v>832</v>
      </c>
      <c r="J61" s="96">
        <v>405</v>
      </c>
      <c r="K61" s="107">
        <f t="shared" si="18"/>
        <v>10457</v>
      </c>
      <c r="M61" s="83" t="s">
        <v>162</v>
      </c>
      <c r="N61" s="113" t="s">
        <v>9</v>
      </c>
      <c r="O61" s="19"/>
      <c r="P61" s="19"/>
      <c r="Q61" s="14">
        <f>F61/要介護認定者数!F60</f>
        <v>7.7439024390243905</v>
      </c>
      <c r="R61" s="14">
        <f>G61/要介護認定者数!G60</f>
        <v>21.28846153846154</v>
      </c>
      <c r="S61" s="14">
        <f>H61/要介護認定者数!H60</f>
        <v>11.180555555555555</v>
      </c>
      <c r="T61" s="14">
        <f>I61/要介護認定者数!I60</f>
        <v>5.0731707317073171</v>
      </c>
      <c r="U61" s="14">
        <f>J61/要介護認定者数!J60</f>
        <v>2.8723404255319149</v>
      </c>
      <c r="V61" s="27">
        <f>K61/要介護認定者数!K60</f>
        <v>8.7800167926112511</v>
      </c>
    </row>
    <row r="62" spans="2:22" ht="19.5" customHeight="1" x14ac:dyDescent="0.15">
      <c r="B62" s="125" t="s">
        <v>160</v>
      </c>
      <c r="C62" s="122" t="s">
        <v>167</v>
      </c>
      <c r="D62" s="130">
        <f>SUM(D63:D67)</f>
        <v>0</v>
      </c>
      <c r="E62" s="130">
        <f t="shared" ref="E62:K62" si="19">SUM(E63:E67)</f>
        <v>0</v>
      </c>
      <c r="F62" s="130">
        <f t="shared" si="19"/>
        <v>19159</v>
      </c>
      <c r="G62" s="130">
        <f t="shared" si="19"/>
        <v>19587</v>
      </c>
      <c r="H62" s="130">
        <f t="shared" si="19"/>
        <v>12558</v>
      </c>
      <c r="I62" s="130">
        <f t="shared" si="19"/>
        <v>6923</v>
      </c>
      <c r="J62" s="130">
        <f t="shared" si="19"/>
        <v>2904</v>
      </c>
      <c r="K62" s="144">
        <f t="shared" si="19"/>
        <v>61131</v>
      </c>
      <c r="M62" s="125" t="s">
        <v>160</v>
      </c>
      <c r="N62" s="114" t="s">
        <v>167</v>
      </c>
      <c r="O62" s="19"/>
      <c r="P62" s="19"/>
      <c r="Q62" s="14">
        <f>F62/要介護認定者数!F61</f>
        <v>11.48621103117506</v>
      </c>
      <c r="R62" s="14">
        <f>G62/要介護認定者数!G61</f>
        <v>11.950579621720561</v>
      </c>
      <c r="S62" s="14">
        <f>H62/要介護認定者数!H61</f>
        <v>10.948561464690497</v>
      </c>
      <c r="T62" s="14">
        <f>I62/要介護認定者数!I61</f>
        <v>6.8748758689175773</v>
      </c>
      <c r="U62" s="14">
        <f>J62/要介護認定者数!J61</f>
        <v>3.3494809688581313</v>
      </c>
      <c r="V62" s="27">
        <f>K62/要介護認定者数!K61</f>
        <v>7.5967441282465513</v>
      </c>
    </row>
    <row r="63" spans="2:22" ht="19.5" customHeight="1" x14ac:dyDescent="0.15">
      <c r="B63" s="125" t="s">
        <v>162</v>
      </c>
      <c r="C63" s="121" t="s">
        <v>10</v>
      </c>
      <c r="D63" s="96">
        <v>0</v>
      </c>
      <c r="E63" s="96">
        <v>0</v>
      </c>
      <c r="F63" s="96">
        <v>7267</v>
      </c>
      <c r="G63" s="96">
        <v>6361</v>
      </c>
      <c r="H63" s="96">
        <v>4429</v>
      </c>
      <c r="I63" s="96">
        <v>2114</v>
      </c>
      <c r="J63" s="96">
        <v>1162</v>
      </c>
      <c r="K63" s="107">
        <f t="shared" si="18"/>
        <v>21333</v>
      </c>
      <c r="M63" s="83" t="s">
        <v>162</v>
      </c>
      <c r="N63" s="113" t="s">
        <v>10</v>
      </c>
      <c r="O63" s="19"/>
      <c r="P63" s="19"/>
      <c r="Q63" s="14">
        <f>F63/要介護認定者数!F62</f>
        <v>10.944277108433734</v>
      </c>
      <c r="R63" s="14">
        <f>G63/要介護認定者数!G62</f>
        <v>11.586520947176686</v>
      </c>
      <c r="S63" s="14">
        <f>H63/要介護認定者数!H62</f>
        <v>11.779255319148936</v>
      </c>
      <c r="T63" s="14">
        <f>I63/要介護認定者数!I62</f>
        <v>6.1453488372093021</v>
      </c>
      <c r="U63" s="14">
        <f>J63/要介護認定者数!J62</f>
        <v>3.3583815028901736</v>
      </c>
      <c r="V63" s="27">
        <f>K63/要介護認定者数!K62</f>
        <v>7.2022282241728561</v>
      </c>
    </row>
    <row r="64" spans="2:22" ht="19.5" customHeight="1" x14ac:dyDescent="0.15">
      <c r="B64" s="125" t="s">
        <v>162</v>
      </c>
      <c r="C64" s="121" t="s">
        <v>11</v>
      </c>
      <c r="D64" s="96">
        <v>0</v>
      </c>
      <c r="E64" s="96">
        <v>0</v>
      </c>
      <c r="F64" s="96">
        <v>5180</v>
      </c>
      <c r="G64" s="96">
        <v>5582</v>
      </c>
      <c r="H64" s="96">
        <v>3472</v>
      </c>
      <c r="I64" s="96">
        <v>1975</v>
      </c>
      <c r="J64" s="96">
        <v>769</v>
      </c>
      <c r="K64" s="107">
        <f t="shared" si="18"/>
        <v>16978</v>
      </c>
      <c r="M64" s="83" t="s">
        <v>162</v>
      </c>
      <c r="N64" s="113" t="s">
        <v>11</v>
      </c>
      <c r="O64" s="19"/>
      <c r="P64" s="19"/>
      <c r="Q64" s="14">
        <f>F64/要介護認定者数!F63</f>
        <v>11.334792122538293</v>
      </c>
      <c r="R64" s="14">
        <f>G64/要介護認定者数!G63</f>
        <v>12.487695749440716</v>
      </c>
      <c r="S64" s="14">
        <f>H64/要介護認定者数!H63</f>
        <v>10.650306748466258</v>
      </c>
      <c r="T64" s="14">
        <f>I64/要介護認定者数!I63</f>
        <v>7.4810606060606064</v>
      </c>
      <c r="U64" s="14">
        <f>J64/要介護認定者数!J63</f>
        <v>3.1387755102040815</v>
      </c>
      <c r="V64" s="27">
        <f>K64/要介護認定者数!K63</f>
        <v>7.472711267605634</v>
      </c>
    </row>
    <row r="65" spans="2:22" ht="19.5" customHeight="1" x14ac:dyDescent="0.15">
      <c r="B65" s="125" t="s">
        <v>162</v>
      </c>
      <c r="C65" s="121" t="s">
        <v>12</v>
      </c>
      <c r="D65" s="96">
        <v>0</v>
      </c>
      <c r="E65" s="96">
        <v>0</v>
      </c>
      <c r="F65" s="96">
        <v>578</v>
      </c>
      <c r="G65" s="96">
        <v>669</v>
      </c>
      <c r="H65" s="96">
        <v>248</v>
      </c>
      <c r="I65" s="96">
        <v>305</v>
      </c>
      <c r="J65" s="96">
        <v>43</v>
      </c>
      <c r="K65" s="107">
        <f t="shared" si="18"/>
        <v>1843</v>
      </c>
      <c r="M65" s="83" t="s">
        <v>162</v>
      </c>
      <c r="N65" s="113" t="s">
        <v>12</v>
      </c>
      <c r="O65" s="19"/>
      <c r="P65" s="19"/>
      <c r="Q65" s="14">
        <f>F65/要介護認定者数!F64</f>
        <v>2.9489795918367347</v>
      </c>
      <c r="R65" s="14">
        <f>G65/要介護認定者数!G64</f>
        <v>3.5775401069518717</v>
      </c>
      <c r="S65" s="14">
        <f>H65/要介護認定者数!H64</f>
        <v>1.8507462686567164</v>
      </c>
      <c r="T65" s="14">
        <f>I65/要介護認定者数!I64</f>
        <v>2.4596774193548385</v>
      </c>
      <c r="U65" s="14">
        <f>J65/要介護認定者数!J64</f>
        <v>0.44329896907216493</v>
      </c>
      <c r="V65" s="27">
        <f>K65/要介護認定者数!K64</f>
        <v>1.9967497291440954</v>
      </c>
    </row>
    <row r="66" spans="2:22" ht="19.5" customHeight="1" x14ac:dyDescent="0.15">
      <c r="B66" s="125" t="s">
        <v>162</v>
      </c>
      <c r="C66" s="121" t="s">
        <v>13</v>
      </c>
      <c r="D66" s="96">
        <v>0</v>
      </c>
      <c r="E66" s="96">
        <v>0</v>
      </c>
      <c r="F66" s="96">
        <v>805</v>
      </c>
      <c r="G66" s="96">
        <v>1884</v>
      </c>
      <c r="H66" s="96">
        <v>1626</v>
      </c>
      <c r="I66" s="96">
        <v>667</v>
      </c>
      <c r="J66" s="96">
        <v>432</v>
      </c>
      <c r="K66" s="107">
        <f t="shared" si="18"/>
        <v>5414</v>
      </c>
      <c r="M66" s="83" t="s">
        <v>162</v>
      </c>
      <c r="N66" s="113" t="s">
        <v>13</v>
      </c>
      <c r="O66" s="19"/>
      <c r="P66" s="19"/>
      <c r="Q66" s="14">
        <f>F66/要介護認定者数!F65</f>
        <v>5.5517241379310347</v>
      </c>
      <c r="R66" s="14">
        <f>G66/要介護認定者数!G65</f>
        <v>8.1206896551724146</v>
      </c>
      <c r="S66" s="14">
        <f>H66/要介護認定者数!H65</f>
        <v>10.226415094339623</v>
      </c>
      <c r="T66" s="14">
        <f>I66/要介護認定者数!I65</f>
        <v>5.379032258064516</v>
      </c>
      <c r="U66" s="14">
        <f>J66/要介護認定者数!J65</f>
        <v>4.645161290322581</v>
      </c>
      <c r="V66" s="27">
        <f>K66/要介護認定者数!K65</f>
        <v>6.16628701594533</v>
      </c>
    </row>
    <row r="67" spans="2:22" ht="19.5" customHeight="1" x14ac:dyDescent="0.15">
      <c r="B67" s="125" t="s">
        <v>162</v>
      </c>
      <c r="C67" s="121" t="s">
        <v>14</v>
      </c>
      <c r="D67" s="96">
        <v>0</v>
      </c>
      <c r="E67" s="96">
        <v>0</v>
      </c>
      <c r="F67" s="96">
        <v>5329</v>
      </c>
      <c r="G67" s="96">
        <v>5091</v>
      </c>
      <c r="H67" s="96">
        <v>2783</v>
      </c>
      <c r="I67" s="96">
        <v>1862</v>
      </c>
      <c r="J67" s="96">
        <v>498</v>
      </c>
      <c r="K67" s="107">
        <f t="shared" si="18"/>
        <v>15563</v>
      </c>
      <c r="M67" s="83" t="s">
        <v>162</v>
      </c>
      <c r="N67" s="113" t="s">
        <v>14</v>
      </c>
      <c r="O67" s="19"/>
      <c r="P67" s="19"/>
      <c r="Q67" s="14">
        <f>F67/要介護認定者数!F66</f>
        <v>25.868932038834952</v>
      </c>
      <c r="R67" s="14">
        <f>G67/要介護認定者数!G66</f>
        <v>22.727678571428573</v>
      </c>
      <c r="S67" s="14">
        <f>H67/要介護認定者数!H66</f>
        <v>18.309210526315791</v>
      </c>
      <c r="T67" s="14">
        <f>I67/要介護認定者数!I66</f>
        <v>12.331125827814569</v>
      </c>
      <c r="U67" s="14">
        <f>J67/要介護認定者数!J66</f>
        <v>5.7906976744186043</v>
      </c>
      <c r="V67" s="27">
        <f>K67/要介護認定者数!K66</f>
        <v>15.378458498023715</v>
      </c>
    </row>
    <row r="68" spans="2:22" ht="19.5" customHeight="1" x14ac:dyDescent="0.15">
      <c r="B68" s="125" t="s">
        <v>160</v>
      </c>
      <c r="C68" s="122" t="s">
        <v>168</v>
      </c>
      <c r="D68" s="130">
        <f>SUM(D69:D72)</f>
        <v>0</v>
      </c>
      <c r="E68" s="130">
        <f t="shared" ref="E68:K68" si="20">SUM(E69:E72)</f>
        <v>0</v>
      </c>
      <c r="F68" s="130">
        <f t="shared" si="20"/>
        <v>16254</v>
      </c>
      <c r="G68" s="130">
        <f t="shared" si="20"/>
        <v>21925</v>
      </c>
      <c r="H68" s="130">
        <f t="shared" si="20"/>
        <v>14591</v>
      </c>
      <c r="I68" s="130">
        <f t="shared" si="20"/>
        <v>6732</v>
      </c>
      <c r="J68" s="130">
        <f t="shared" si="20"/>
        <v>2634</v>
      </c>
      <c r="K68" s="144">
        <f t="shared" si="20"/>
        <v>62136</v>
      </c>
      <c r="M68" s="125" t="s">
        <v>160</v>
      </c>
      <c r="N68" s="114" t="s">
        <v>168</v>
      </c>
      <c r="O68" s="19"/>
      <c r="P68" s="19"/>
      <c r="Q68" s="14">
        <f>F68/要介護認定者数!F67</f>
        <v>11.171134020618556</v>
      </c>
      <c r="R68" s="14">
        <f>G68/要介護認定者数!G67</f>
        <v>14.636181575433913</v>
      </c>
      <c r="S68" s="14">
        <f>H68/要介護認定者数!H67</f>
        <v>13.121402877697841</v>
      </c>
      <c r="T68" s="14">
        <f>I68/要介護認定者数!I67</f>
        <v>7.0198123044838372</v>
      </c>
      <c r="U68" s="14">
        <f>J68/要介護認定者数!J67</f>
        <v>3.8396501457725947</v>
      </c>
      <c r="V68" s="27">
        <f>K68/要介護認定者数!K67</f>
        <v>8.0727556190723657</v>
      </c>
    </row>
    <row r="69" spans="2:22" ht="19.5" customHeight="1" x14ac:dyDescent="0.15">
      <c r="B69" s="125" t="s">
        <v>162</v>
      </c>
      <c r="C69" s="121" t="s">
        <v>15</v>
      </c>
      <c r="D69" s="96">
        <v>0</v>
      </c>
      <c r="E69" s="96">
        <v>0</v>
      </c>
      <c r="F69" s="96">
        <v>9164</v>
      </c>
      <c r="G69" s="96">
        <v>10754</v>
      </c>
      <c r="H69" s="96">
        <v>6488</v>
      </c>
      <c r="I69" s="96">
        <v>3514</v>
      </c>
      <c r="J69" s="96">
        <v>1409</v>
      </c>
      <c r="K69" s="107">
        <f t="shared" si="18"/>
        <v>31329</v>
      </c>
      <c r="M69" s="83" t="s">
        <v>162</v>
      </c>
      <c r="N69" s="113" t="s">
        <v>15</v>
      </c>
      <c r="O69" s="19"/>
      <c r="P69" s="19"/>
      <c r="Q69" s="14">
        <f>F69/要介護認定者数!F68</f>
        <v>15.350083752093802</v>
      </c>
      <c r="R69" s="14">
        <f>G69/要介護認定者数!G68</f>
        <v>20.800773694390717</v>
      </c>
      <c r="S69" s="14">
        <f>H69/要介護認定者数!H68</f>
        <v>17.726775956284154</v>
      </c>
      <c r="T69" s="14">
        <f>I69/要介護認定者数!I68</f>
        <v>9.9265536723163841</v>
      </c>
      <c r="U69" s="14">
        <f>J69/要介護認定者数!J68</f>
        <v>5.8464730290456428</v>
      </c>
      <c r="V69" s="27">
        <f>K69/要介護認定者数!K68</f>
        <v>10.513087248322147</v>
      </c>
    </row>
    <row r="70" spans="2:22" ht="19.5" customHeight="1" x14ac:dyDescent="0.15">
      <c r="B70" s="125" t="s">
        <v>162</v>
      </c>
      <c r="C70" s="121" t="s">
        <v>16</v>
      </c>
      <c r="D70" s="96">
        <v>0</v>
      </c>
      <c r="E70" s="96">
        <v>0</v>
      </c>
      <c r="F70" s="96">
        <v>3339</v>
      </c>
      <c r="G70" s="96">
        <v>5398</v>
      </c>
      <c r="H70" s="96">
        <v>3899</v>
      </c>
      <c r="I70" s="96">
        <v>1158</v>
      </c>
      <c r="J70" s="96">
        <v>517</v>
      </c>
      <c r="K70" s="107">
        <f t="shared" si="18"/>
        <v>14311</v>
      </c>
      <c r="M70" s="83" t="s">
        <v>162</v>
      </c>
      <c r="N70" s="113" t="s">
        <v>16</v>
      </c>
      <c r="O70" s="19"/>
      <c r="P70" s="19"/>
      <c r="Q70" s="14">
        <f>F70/要介護認定者数!F69</f>
        <v>9.5128205128205128</v>
      </c>
      <c r="R70" s="14">
        <f>G70/要介護認定者数!G69</f>
        <v>13.528822055137844</v>
      </c>
      <c r="S70" s="14">
        <f>H70/要介護認定者数!H69</f>
        <v>12.57741935483871</v>
      </c>
      <c r="T70" s="14">
        <f>I70/要介護認定者数!I69</f>
        <v>4.7654320987654319</v>
      </c>
      <c r="U70" s="14">
        <f>J70/要介護認定者数!J69</f>
        <v>3.191358024691358</v>
      </c>
      <c r="V70" s="27">
        <f>K70/要介護認定者数!K69</f>
        <v>7.4265697976128697</v>
      </c>
    </row>
    <row r="71" spans="2:22" ht="19.5" customHeight="1" x14ac:dyDescent="0.15">
      <c r="B71" s="125" t="s">
        <v>162</v>
      </c>
      <c r="C71" s="121" t="s">
        <v>17</v>
      </c>
      <c r="D71" s="96">
        <v>0</v>
      </c>
      <c r="E71" s="96">
        <v>0</v>
      </c>
      <c r="F71" s="96">
        <v>2410</v>
      </c>
      <c r="G71" s="96">
        <v>4036</v>
      </c>
      <c r="H71" s="96">
        <v>2484</v>
      </c>
      <c r="I71" s="96">
        <v>1284</v>
      </c>
      <c r="J71" s="96">
        <v>459</v>
      </c>
      <c r="K71" s="107">
        <f t="shared" si="18"/>
        <v>10673</v>
      </c>
      <c r="M71" s="83" t="s">
        <v>162</v>
      </c>
      <c r="N71" s="113" t="s">
        <v>17</v>
      </c>
      <c r="O71" s="19"/>
      <c r="P71" s="19"/>
      <c r="Q71" s="14">
        <f>F71/要介護認定者数!F70</f>
        <v>7.0467836257309946</v>
      </c>
      <c r="R71" s="14">
        <f>G71/要介護認定者数!G70</f>
        <v>10.322250639386189</v>
      </c>
      <c r="S71" s="14">
        <f>H71/要介護認定者数!H70</f>
        <v>8.536082474226804</v>
      </c>
      <c r="T71" s="14">
        <f>I71/要介護認定者数!I70</f>
        <v>5.5584415584415581</v>
      </c>
      <c r="U71" s="14">
        <f>J71/要介護認定者数!J70</f>
        <v>2.7485029940119761</v>
      </c>
      <c r="V71" s="27">
        <f>K71/要介護認定者数!K70</f>
        <v>5.5996852046169989</v>
      </c>
    </row>
    <row r="72" spans="2:22" ht="19.5" customHeight="1" x14ac:dyDescent="0.15">
      <c r="B72" s="125" t="s">
        <v>162</v>
      </c>
      <c r="C72" s="121" t="s">
        <v>18</v>
      </c>
      <c r="D72" s="96">
        <v>0</v>
      </c>
      <c r="E72" s="96">
        <v>0</v>
      </c>
      <c r="F72" s="96">
        <v>1341</v>
      </c>
      <c r="G72" s="96">
        <v>1737</v>
      </c>
      <c r="H72" s="96">
        <v>1720</v>
      </c>
      <c r="I72" s="96">
        <v>776</v>
      </c>
      <c r="J72" s="96">
        <v>249</v>
      </c>
      <c r="K72" s="107">
        <f t="shared" si="18"/>
        <v>5823</v>
      </c>
      <c r="M72" s="83" t="s">
        <v>162</v>
      </c>
      <c r="N72" s="113" t="s">
        <v>18</v>
      </c>
      <c r="O72" s="19"/>
      <c r="P72" s="19"/>
      <c r="Q72" s="14">
        <f>F72/要介護認定者数!F71</f>
        <v>8.127272727272727</v>
      </c>
      <c r="R72" s="14">
        <f>G72/要介護認定者数!G71</f>
        <v>9.0942408376963346</v>
      </c>
      <c r="S72" s="14">
        <f>H72/要介護認定者数!H71</f>
        <v>11.862068965517242</v>
      </c>
      <c r="T72" s="14">
        <f>I72/要介護認定者数!I71</f>
        <v>5.9236641221374047</v>
      </c>
      <c r="U72" s="14">
        <f>J72/要介護認定者数!J71</f>
        <v>2.146551724137931</v>
      </c>
      <c r="V72" s="27">
        <f>K72/要介護認定者数!K71</f>
        <v>6.5871040723981897</v>
      </c>
    </row>
    <row r="73" spans="2:22" ht="19.5" customHeight="1" x14ac:dyDescent="0.15">
      <c r="B73" s="125" t="s">
        <v>160</v>
      </c>
      <c r="C73" s="122" t="s">
        <v>169</v>
      </c>
      <c r="D73" s="130">
        <f>SUM(D74:D77)</f>
        <v>0</v>
      </c>
      <c r="E73" s="130">
        <f t="shared" ref="E73:K73" si="21">SUM(E74:E77)</f>
        <v>0</v>
      </c>
      <c r="F73" s="130">
        <f t="shared" si="21"/>
        <v>10059</v>
      </c>
      <c r="G73" s="130">
        <f t="shared" si="21"/>
        <v>12751</v>
      </c>
      <c r="H73" s="130">
        <f t="shared" si="21"/>
        <v>6716</v>
      </c>
      <c r="I73" s="130">
        <f t="shared" si="21"/>
        <v>3038</v>
      </c>
      <c r="J73" s="130">
        <f t="shared" si="21"/>
        <v>2257</v>
      </c>
      <c r="K73" s="144">
        <f t="shared" si="21"/>
        <v>34821</v>
      </c>
      <c r="M73" s="125" t="s">
        <v>160</v>
      </c>
      <c r="N73" s="114" t="s">
        <v>169</v>
      </c>
      <c r="O73" s="19"/>
      <c r="P73" s="19"/>
      <c r="Q73" s="14">
        <f>F73/要介護認定者数!F72</f>
        <v>15.264036418816389</v>
      </c>
      <c r="R73" s="14">
        <f>G73/要介護認定者数!G72</f>
        <v>18.320402298850574</v>
      </c>
      <c r="S73" s="14">
        <f>H73/要介護認定者数!H72</f>
        <v>12.529850746268657</v>
      </c>
      <c r="T73" s="14">
        <f>I73/要介護認定者数!I72</f>
        <v>6.873303167420814</v>
      </c>
      <c r="U73" s="14">
        <f>J73/要介護認定者数!J72</f>
        <v>6.5610465116279073</v>
      </c>
      <c r="V73" s="27">
        <f>K73/要介護認定者数!K72</f>
        <v>10.412978468899521</v>
      </c>
    </row>
    <row r="74" spans="2:22" ht="19.5" customHeight="1" x14ac:dyDescent="0.15">
      <c r="B74" s="125" t="s">
        <v>162</v>
      </c>
      <c r="C74" s="121" t="s">
        <v>19</v>
      </c>
      <c r="D74" s="96">
        <v>0</v>
      </c>
      <c r="E74" s="96">
        <v>0</v>
      </c>
      <c r="F74" s="96">
        <v>3558</v>
      </c>
      <c r="G74" s="96">
        <v>4863</v>
      </c>
      <c r="H74" s="96">
        <v>3008</v>
      </c>
      <c r="I74" s="96">
        <v>1440</v>
      </c>
      <c r="J74" s="96">
        <v>1277</v>
      </c>
      <c r="K74" s="107">
        <f t="shared" si="18"/>
        <v>14146</v>
      </c>
      <c r="M74" s="83" t="s">
        <v>162</v>
      </c>
      <c r="N74" s="113" t="s">
        <v>19</v>
      </c>
      <c r="O74" s="19"/>
      <c r="P74" s="19"/>
      <c r="Q74" s="14">
        <f>F74/要介護認定者数!F73</f>
        <v>17.441176470588236</v>
      </c>
      <c r="R74" s="14">
        <f>G74/要介護認定者数!G73</f>
        <v>21.613333333333333</v>
      </c>
      <c r="S74" s="14">
        <f>H74/要介護認定者数!H73</f>
        <v>14.817733990147783</v>
      </c>
      <c r="T74" s="14">
        <f>I74/要介護認定者数!I73</f>
        <v>8.5714285714285712</v>
      </c>
      <c r="U74" s="14">
        <f>J74/要介護認定者数!J73</f>
        <v>11.504504504504505</v>
      </c>
      <c r="V74" s="27">
        <f>K74/要介護認定者数!K73</f>
        <v>12.496466431095406</v>
      </c>
    </row>
    <row r="75" spans="2:22" ht="19.5" customHeight="1" x14ac:dyDescent="0.15">
      <c r="B75" s="125" t="s">
        <v>162</v>
      </c>
      <c r="C75" s="121" t="s">
        <v>20</v>
      </c>
      <c r="D75" s="96">
        <v>0</v>
      </c>
      <c r="E75" s="96">
        <v>0</v>
      </c>
      <c r="F75" s="96">
        <v>1809</v>
      </c>
      <c r="G75" s="96">
        <v>2856</v>
      </c>
      <c r="H75" s="96">
        <v>1222</v>
      </c>
      <c r="I75" s="96">
        <v>442</v>
      </c>
      <c r="J75" s="96">
        <v>264</v>
      </c>
      <c r="K75" s="107">
        <f t="shared" si="18"/>
        <v>6593</v>
      </c>
      <c r="M75" s="83" t="s">
        <v>162</v>
      </c>
      <c r="N75" s="113" t="s">
        <v>20</v>
      </c>
      <c r="O75" s="19"/>
      <c r="P75" s="19"/>
      <c r="Q75" s="14">
        <f>F75/要介護認定者数!F74</f>
        <v>17.066037735849058</v>
      </c>
      <c r="R75" s="14">
        <f>G75/要介護認定者数!G74</f>
        <v>23.032258064516128</v>
      </c>
      <c r="S75" s="14">
        <f>H75/要介護認定者数!H74</f>
        <v>13.577777777777778</v>
      </c>
      <c r="T75" s="14">
        <f>I75/要介護認定者数!I74</f>
        <v>5.4567901234567904</v>
      </c>
      <c r="U75" s="14">
        <f>J75/要介護認定者数!J74</f>
        <v>5.3877551020408161</v>
      </c>
      <c r="V75" s="27">
        <f>K75/要介護認定者数!K74</f>
        <v>12.097247706422019</v>
      </c>
    </row>
    <row r="76" spans="2:22" ht="19.5" customHeight="1" x14ac:dyDescent="0.15">
      <c r="B76" s="125" t="s">
        <v>162</v>
      </c>
      <c r="C76" s="121" t="s">
        <v>114</v>
      </c>
      <c r="D76" s="96">
        <v>0</v>
      </c>
      <c r="E76" s="96">
        <v>0</v>
      </c>
      <c r="F76" s="96">
        <v>4311</v>
      </c>
      <c r="G76" s="96">
        <v>4601</v>
      </c>
      <c r="H76" s="96">
        <v>2174</v>
      </c>
      <c r="I76" s="96">
        <v>1008</v>
      </c>
      <c r="J76" s="96">
        <v>645</v>
      </c>
      <c r="K76" s="107">
        <f t="shared" si="18"/>
        <v>12739</v>
      </c>
      <c r="M76" s="83" t="s">
        <v>162</v>
      </c>
      <c r="N76" s="113" t="s">
        <v>114</v>
      </c>
      <c r="O76" s="19"/>
      <c r="P76" s="19"/>
      <c r="Q76" s="14">
        <f>F76/要介護認定者数!F75</f>
        <v>14.916955017301039</v>
      </c>
      <c r="R76" s="14">
        <f>G76/要介護認定者数!G75</f>
        <v>15.703071672354948</v>
      </c>
      <c r="S76" s="14">
        <f>H76/要介護認定者数!H75</f>
        <v>11.62566844919786</v>
      </c>
      <c r="T76" s="14">
        <f>I76/要介護認定者数!I75</f>
        <v>6.4203821656050959</v>
      </c>
      <c r="U76" s="14">
        <f>J76/要介護認定者数!J75</f>
        <v>4.3877551020408161</v>
      </c>
      <c r="V76" s="27">
        <f>K76/要介護認定者数!K75</f>
        <v>9.4014760147601475</v>
      </c>
    </row>
    <row r="77" spans="2:22" ht="19.5" customHeight="1" x14ac:dyDescent="0.15">
      <c r="B77" s="125" t="s">
        <v>162</v>
      </c>
      <c r="C77" s="121" t="s">
        <v>22</v>
      </c>
      <c r="D77" s="96">
        <v>0</v>
      </c>
      <c r="E77" s="96">
        <v>0</v>
      </c>
      <c r="F77" s="96">
        <v>381</v>
      </c>
      <c r="G77" s="96">
        <v>431</v>
      </c>
      <c r="H77" s="96">
        <v>312</v>
      </c>
      <c r="I77" s="96">
        <v>148</v>
      </c>
      <c r="J77" s="96">
        <v>71</v>
      </c>
      <c r="K77" s="107">
        <f t="shared" si="18"/>
        <v>1343</v>
      </c>
      <c r="M77" s="83" t="s">
        <v>162</v>
      </c>
      <c r="N77" s="113" t="s">
        <v>22</v>
      </c>
      <c r="O77" s="19"/>
      <c r="P77" s="19"/>
      <c r="Q77" s="14">
        <f>F77/要介護認定者数!F76</f>
        <v>6.35</v>
      </c>
      <c r="R77" s="14">
        <f>G77/要介護認定者数!G76</f>
        <v>7.9814814814814818</v>
      </c>
      <c r="S77" s="14">
        <f>H77/要介護認定者数!H76</f>
        <v>5.5714285714285712</v>
      </c>
      <c r="T77" s="14">
        <f>I77/要介護認定者数!I76</f>
        <v>4.1111111111111107</v>
      </c>
      <c r="U77" s="14">
        <f>J77/要介護認定者数!J76</f>
        <v>1.9189189189189189</v>
      </c>
      <c r="V77" s="27">
        <f>K77/要介護認定者数!K76</f>
        <v>4.3044871794871797</v>
      </c>
    </row>
    <row r="78" spans="2:22" ht="19.5" customHeight="1" x14ac:dyDescent="0.15">
      <c r="B78" s="125" t="s">
        <v>160</v>
      </c>
      <c r="C78" s="122" t="s">
        <v>170</v>
      </c>
      <c r="D78" s="130">
        <f>SUM(D79:D83)</f>
        <v>0</v>
      </c>
      <c r="E78" s="130">
        <f t="shared" ref="E78:K78" si="22">SUM(E79:E83)</f>
        <v>0</v>
      </c>
      <c r="F78" s="130">
        <f t="shared" si="22"/>
        <v>20069</v>
      </c>
      <c r="G78" s="130">
        <f t="shared" si="22"/>
        <v>14446</v>
      </c>
      <c r="H78" s="130">
        <f t="shared" si="22"/>
        <v>12081</v>
      </c>
      <c r="I78" s="130">
        <f t="shared" si="22"/>
        <v>6433</v>
      </c>
      <c r="J78" s="130">
        <f t="shared" si="22"/>
        <v>1384</v>
      </c>
      <c r="K78" s="144">
        <f t="shared" si="22"/>
        <v>54413</v>
      </c>
      <c r="M78" s="125" t="s">
        <v>160</v>
      </c>
      <c r="N78" s="114" t="s">
        <v>170</v>
      </c>
      <c r="O78" s="19"/>
      <c r="P78" s="19"/>
      <c r="Q78" s="14">
        <f>F78/要介護認定者数!F77</f>
        <v>7.2086925287356323</v>
      </c>
      <c r="R78" s="14">
        <f>G78/要介護認定者数!G77</f>
        <v>7.179920477137177</v>
      </c>
      <c r="S78" s="14">
        <f>H78/要介護認定者数!H77</f>
        <v>7.3799633475870499</v>
      </c>
      <c r="T78" s="14">
        <f>I78/要介護認定者数!I77</f>
        <v>3.7163489312536107</v>
      </c>
      <c r="U78" s="14">
        <f>J78/要介護認定者数!J77</f>
        <v>1.1143317230273753</v>
      </c>
      <c r="V78" s="27">
        <f>K78/要介護認定者数!K77</f>
        <v>4.5809900656676206</v>
      </c>
    </row>
    <row r="79" spans="2:22" ht="19.5" customHeight="1" x14ac:dyDescent="0.15">
      <c r="B79" s="125" t="s">
        <v>162</v>
      </c>
      <c r="C79" s="121" t="s">
        <v>23</v>
      </c>
      <c r="D79" s="96">
        <v>0</v>
      </c>
      <c r="E79" s="96">
        <v>0</v>
      </c>
      <c r="F79" s="96">
        <v>13278</v>
      </c>
      <c r="G79" s="96">
        <v>7738</v>
      </c>
      <c r="H79" s="96">
        <v>7249</v>
      </c>
      <c r="I79" s="96">
        <v>3491</v>
      </c>
      <c r="J79" s="96">
        <v>797</v>
      </c>
      <c r="K79" s="107">
        <f t="shared" si="18"/>
        <v>32553</v>
      </c>
      <c r="M79" s="83" t="s">
        <v>162</v>
      </c>
      <c r="N79" s="113" t="s">
        <v>23</v>
      </c>
      <c r="O79" s="19"/>
      <c r="P79" s="19"/>
      <c r="Q79" s="14">
        <f>F79/要介護認定者数!F78</f>
        <v>6.8372811534500517</v>
      </c>
      <c r="R79" s="14">
        <f>G79/要介護認定者数!G78</f>
        <v>6.7404181184668985</v>
      </c>
      <c r="S79" s="14">
        <f>H79/要介護認定者数!H78</f>
        <v>7.769560557341908</v>
      </c>
      <c r="T79" s="14">
        <f>I79/要介護認定者数!I78</f>
        <v>3.3247619047619046</v>
      </c>
      <c r="U79" s="14">
        <f>J79/要介護認定者数!J78</f>
        <v>1.0697986577181209</v>
      </c>
      <c r="V79" s="27">
        <f>K79/要介護認定者数!K78</f>
        <v>4.3601660862577019</v>
      </c>
    </row>
    <row r="80" spans="2:22" ht="19.5" customHeight="1" x14ac:dyDescent="0.15">
      <c r="B80" s="125" t="s">
        <v>162</v>
      </c>
      <c r="C80" s="121" t="s">
        <v>24</v>
      </c>
      <c r="D80" s="96">
        <v>0</v>
      </c>
      <c r="E80" s="96">
        <v>0</v>
      </c>
      <c r="F80" s="96">
        <v>389</v>
      </c>
      <c r="G80" s="96">
        <v>923</v>
      </c>
      <c r="H80" s="96">
        <v>403</v>
      </c>
      <c r="I80" s="96">
        <v>123</v>
      </c>
      <c r="J80" s="96">
        <v>17</v>
      </c>
      <c r="K80" s="107">
        <f t="shared" si="18"/>
        <v>1855</v>
      </c>
      <c r="M80" s="83" t="s">
        <v>162</v>
      </c>
      <c r="N80" s="113" t="s">
        <v>24</v>
      </c>
      <c r="O80" s="19"/>
      <c r="P80" s="19"/>
      <c r="Q80" s="14">
        <f>F80/要介護認定者数!F79</f>
        <v>4.322222222222222</v>
      </c>
      <c r="R80" s="14">
        <f>G80/要介護認定者数!G79</f>
        <v>9.5154639175257731</v>
      </c>
      <c r="S80" s="14">
        <f>H80/要介護認定者数!H79</f>
        <v>5.2337662337662341</v>
      </c>
      <c r="T80" s="14">
        <f>I80/要介護認定者数!I79</f>
        <v>2.0163934426229506</v>
      </c>
      <c r="U80" s="14">
        <f>J80/要介護認定者数!J79</f>
        <v>0.32692307692307693</v>
      </c>
      <c r="V80" s="27">
        <f>K80/要介護認定者数!K79</f>
        <v>4.354460093896714</v>
      </c>
    </row>
    <row r="81" spans="2:24" ht="19.5" customHeight="1" x14ac:dyDescent="0.15">
      <c r="B81" s="125" t="s">
        <v>162</v>
      </c>
      <c r="C81" s="121" t="s">
        <v>25</v>
      </c>
      <c r="D81" s="96">
        <v>0</v>
      </c>
      <c r="E81" s="96">
        <v>0</v>
      </c>
      <c r="F81" s="96">
        <v>1707</v>
      </c>
      <c r="G81" s="96">
        <v>2566</v>
      </c>
      <c r="H81" s="96">
        <v>1426</v>
      </c>
      <c r="I81" s="96">
        <v>1023</v>
      </c>
      <c r="J81" s="96">
        <v>67</v>
      </c>
      <c r="K81" s="107">
        <f t="shared" si="18"/>
        <v>6789</v>
      </c>
      <c r="M81" s="83" t="s">
        <v>162</v>
      </c>
      <c r="N81" s="113" t="s">
        <v>25</v>
      </c>
      <c r="O81" s="19"/>
      <c r="P81" s="19"/>
      <c r="Q81" s="14">
        <f>F81/要介護認定者数!F80</f>
        <v>6.162454873646209</v>
      </c>
      <c r="R81" s="14">
        <f>G81/要介護認定者数!G80</f>
        <v>6.0376470588235298</v>
      </c>
      <c r="S81" s="14">
        <f>H81/要介護認定者数!H80</f>
        <v>4.3475609756097562</v>
      </c>
      <c r="T81" s="14">
        <f>I81/要介護認定者数!I80</f>
        <v>4.0919999999999996</v>
      </c>
      <c r="U81" s="14">
        <f>J81/要介護認定者数!J80</f>
        <v>0.34895833333333331</v>
      </c>
      <c r="V81" s="27">
        <f>K81/要介護認定者数!K80</f>
        <v>4.2011138613861387</v>
      </c>
    </row>
    <row r="82" spans="2:24" ht="19.5" customHeight="1" x14ac:dyDescent="0.15">
      <c r="B82" s="125" t="s">
        <v>162</v>
      </c>
      <c r="C82" s="121" t="s">
        <v>26</v>
      </c>
      <c r="D82" s="96">
        <v>0</v>
      </c>
      <c r="E82" s="96">
        <v>0</v>
      </c>
      <c r="F82" s="96">
        <v>3072</v>
      </c>
      <c r="G82" s="96">
        <v>2229</v>
      </c>
      <c r="H82" s="96">
        <v>1432</v>
      </c>
      <c r="I82" s="96">
        <v>936</v>
      </c>
      <c r="J82" s="96">
        <v>440</v>
      </c>
      <c r="K82" s="107">
        <f t="shared" si="18"/>
        <v>8109</v>
      </c>
      <c r="M82" s="83" t="s">
        <v>162</v>
      </c>
      <c r="N82" s="113" t="s">
        <v>26</v>
      </c>
      <c r="O82" s="19"/>
      <c r="P82" s="19"/>
      <c r="Q82" s="14">
        <f>F82/要介護認定者数!F81</f>
        <v>16.695652173913043</v>
      </c>
      <c r="R82" s="14">
        <f>G82/要介護認定者数!G81</f>
        <v>12.737142857142857</v>
      </c>
      <c r="S82" s="14">
        <f>H82/要介護認定者数!H81</f>
        <v>9.9444444444444446</v>
      </c>
      <c r="T82" s="14">
        <f>I82/要介護認定者数!I81</f>
        <v>6.455172413793103</v>
      </c>
      <c r="U82" s="14">
        <f>J82/要介護認定者数!J81</f>
        <v>4.0366972477064218</v>
      </c>
      <c r="V82" s="27">
        <f>K82/要介護認定者数!K81</f>
        <v>8.5268138801261824</v>
      </c>
    </row>
    <row r="83" spans="2:24" ht="19.5" customHeight="1" x14ac:dyDescent="0.15">
      <c r="B83" s="125" t="s">
        <v>162</v>
      </c>
      <c r="C83" s="121" t="s">
        <v>27</v>
      </c>
      <c r="D83" s="96">
        <v>0</v>
      </c>
      <c r="E83" s="96">
        <v>0</v>
      </c>
      <c r="F83" s="96">
        <v>1623</v>
      </c>
      <c r="G83" s="96">
        <v>990</v>
      </c>
      <c r="H83" s="96">
        <v>1571</v>
      </c>
      <c r="I83" s="96">
        <v>860</v>
      </c>
      <c r="J83" s="96">
        <v>63</v>
      </c>
      <c r="K83" s="107">
        <f t="shared" si="18"/>
        <v>5107</v>
      </c>
      <c r="M83" s="83" t="s">
        <v>162</v>
      </c>
      <c r="N83" s="113" t="s">
        <v>27</v>
      </c>
      <c r="O83" s="19"/>
      <c r="P83" s="19"/>
      <c r="Q83" s="14">
        <f>F83/要介護認定者数!F82</f>
        <v>5.5773195876288657</v>
      </c>
      <c r="R83" s="14">
        <f>G83/要介護認定者数!G82</f>
        <v>5.9281437125748502</v>
      </c>
      <c r="S83" s="14">
        <f>H83/要介護認定者数!H82</f>
        <v>10.135483870967741</v>
      </c>
      <c r="T83" s="14">
        <f>I83/要介護認定者数!I82</f>
        <v>3.8222222222222224</v>
      </c>
      <c r="U83" s="14">
        <f>J83/要介護認定者数!J82</f>
        <v>0.4375</v>
      </c>
      <c r="V83" s="27">
        <f>K83/要介護認定者数!K82</f>
        <v>3.5990133897110641</v>
      </c>
    </row>
    <row r="84" spans="2:24" ht="19.5" customHeight="1" x14ac:dyDescent="0.15">
      <c r="B84" s="125" t="s">
        <v>160</v>
      </c>
      <c r="C84" s="122" t="s">
        <v>171</v>
      </c>
      <c r="D84" s="130">
        <f>SUM(D85)</f>
        <v>0</v>
      </c>
      <c r="E84" s="130">
        <f t="shared" ref="E84:K84" si="23">SUM(E85)</f>
        <v>0</v>
      </c>
      <c r="F84" s="130">
        <f t="shared" si="23"/>
        <v>9413</v>
      </c>
      <c r="G84" s="130">
        <f t="shared" si="23"/>
        <v>7358</v>
      </c>
      <c r="H84" s="130">
        <f t="shared" si="23"/>
        <v>4163</v>
      </c>
      <c r="I84" s="130">
        <f t="shared" si="23"/>
        <v>2549</v>
      </c>
      <c r="J84" s="130">
        <f t="shared" si="23"/>
        <v>772</v>
      </c>
      <c r="K84" s="144">
        <f t="shared" si="23"/>
        <v>24255</v>
      </c>
      <c r="M84" s="125" t="s">
        <v>160</v>
      </c>
      <c r="N84" s="114" t="s">
        <v>171</v>
      </c>
      <c r="O84" s="19"/>
      <c r="P84" s="19"/>
      <c r="Q84" s="14">
        <f>F84/要介護認定者数!F83</f>
        <v>7.7473251028806587</v>
      </c>
      <c r="R84" s="14">
        <f>G84/要介護認定者数!G83</f>
        <v>7.3213930348258707</v>
      </c>
      <c r="S84" s="14">
        <f>H84/要介護認定者数!H83</f>
        <v>5.7027397260273975</v>
      </c>
      <c r="T84" s="14">
        <f>I84/要介護認定者数!I83</f>
        <v>3.0822249093107619</v>
      </c>
      <c r="U84" s="14">
        <f>J84/要介護認定者数!J83</f>
        <v>1.2909698996655519</v>
      </c>
      <c r="V84" s="27">
        <f>K84/要介護認定者数!K83</f>
        <v>4.2463235294117645</v>
      </c>
    </row>
    <row r="85" spans="2:24" ht="19.5" customHeight="1" x14ac:dyDescent="0.15">
      <c r="B85" s="125" t="s">
        <v>162</v>
      </c>
      <c r="C85" s="121" t="s">
        <v>28</v>
      </c>
      <c r="D85" s="96">
        <v>0</v>
      </c>
      <c r="E85" s="96">
        <v>0</v>
      </c>
      <c r="F85" s="96">
        <v>9413</v>
      </c>
      <c r="G85" s="96">
        <v>7358</v>
      </c>
      <c r="H85" s="96">
        <v>4163</v>
      </c>
      <c r="I85" s="96">
        <v>2549</v>
      </c>
      <c r="J85" s="96">
        <v>772</v>
      </c>
      <c r="K85" s="107">
        <f t="shared" si="18"/>
        <v>24255</v>
      </c>
      <c r="M85" s="83" t="s">
        <v>162</v>
      </c>
      <c r="N85" s="113" t="s">
        <v>28</v>
      </c>
      <c r="O85" s="19"/>
      <c r="P85" s="19"/>
      <c r="Q85" s="14">
        <f>F85/要介護認定者数!F84</f>
        <v>7.7473251028806587</v>
      </c>
      <c r="R85" s="14">
        <f>G85/要介護認定者数!G84</f>
        <v>7.3213930348258707</v>
      </c>
      <c r="S85" s="14">
        <f>H85/要介護認定者数!H84</f>
        <v>5.7027397260273975</v>
      </c>
      <c r="T85" s="14">
        <f>I85/要介護認定者数!I84</f>
        <v>3.0822249093107619</v>
      </c>
      <c r="U85" s="14">
        <f>J85/要介護認定者数!J84</f>
        <v>1.2909698996655519</v>
      </c>
      <c r="V85" s="27">
        <f>K85/要介護認定者数!K84</f>
        <v>4.2463235294117645</v>
      </c>
    </row>
    <row r="86" spans="2:24" ht="19.5" customHeight="1" x14ac:dyDescent="0.15">
      <c r="B86" s="125" t="s">
        <v>160</v>
      </c>
      <c r="C86" s="122" t="s">
        <v>172</v>
      </c>
      <c r="D86" s="130">
        <f>SUM(D87:D89)</f>
        <v>0</v>
      </c>
      <c r="E86" s="130">
        <f t="shared" ref="E86:K86" si="24">SUM(E87:E89)</f>
        <v>0</v>
      </c>
      <c r="F86" s="130">
        <f t="shared" si="24"/>
        <v>12035</v>
      </c>
      <c r="G86" s="130">
        <f t="shared" si="24"/>
        <v>16188</v>
      </c>
      <c r="H86" s="130">
        <f t="shared" si="24"/>
        <v>9758</v>
      </c>
      <c r="I86" s="130">
        <f t="shared" si="24"/>
        <v>5815</v>
      </c>
      <c r="J86" s="130">
        <f t="shared" si="24"/>
        <v>1360</v>
      </c>
      <c r="K86" s="144">
        <f t="shared" si="24"/>
        <v>45156</v>
      </c>
      <c r="M86" s="125" t="s">
        <v>160</v>
      </c>
      <c r="N86" s="114" t="s">
        <v>172</v>
      </c>
      <c r="O86" s="19"/>
      <c r="P86" s="19"/>
      <c r="Q86" s="14">
        <f>F86/要介護認定者数!F85</f>
        <v>5.9461462450592881</v>
      </c>
      <c r="R86" s="14">
        <f>G86/要介護認定者数!G85</f>
        <v>9.3572254335260112</v>
      </c>
      <c r="S86" s="14">
        <f>H86/要介護認定者数!H85</f>
        <v>7.1697281410727403</v>
      </c>
      <c r="T86" s="14">
        <f>I86/要介護認定者数!I85</f>
        <v>3.9105581708137187</v>
      </c>
      <c r="U86" s="14">
        <f>J86/要介護認定者数!J85</f>
        <v>1.5402038505096263</v>
      </c>
      <c r="V86" s="27">
        <f>K86/要介護認定者数!K85</f>
        <v>3.8810485603781695</v>
      </c>
    </row>
    <row r="87" spans="2:24" ht="19.5" customHeight="1" x14ac:dyDescent="0.15">
      <c r="B87" s="125" t="s">
        <v>162</v>
      </c>
      <c r="C87" s="121" t="s">
        <v>29</v>
      </c>
      <c r="D87" s="96">
        <v>0</v>
      </c>
      <c r="E87" s="96">
        <v>0</v>
      </c>
      <c r="F87" s="96">
        <v>8725</v>
      </c>
      <c r="G87" s="96">
        <v>11919</v>
      </c>
      <c r="H87" s="96">
        <v>7358</v>
      </c>
      <c r="I87" s="96">
        <v>3874</v>
      </c>
      <c r="J87" s="96">
        <v>1069</v>
      </c>
      <c r="K87" s="107">
        <f t="shared" si="18"/>
        <v>32945</v>
      </c>
      <c r="M87" s="83" t="s">
        <v>162</v>
      </c>
      <c r="N87" s="113" t="s">
        <v>29</v>
      </c>
      <c r="O87" s="19"/>
      <c r="P87" s="19"/>
      <c r="Q87" s="14">
        <f>F87/要介護認定者数!F86</f>
        <v>5.7026143790849675</v>
      </c>
      <c r="R87" s="14">
        <f>G87/要介護認定者数!G86</f>
        <v>8.7127192982456148</v>
      </c>
      <c r="S87" s="14">
        <f>H87/要介護認定者数!H86</f>
        <v>6.8129629629629633</v>
      </c>
      <c r="T87" s="14">
        <f>I87/要介護認定者数!I86</f>
        <v>3.3310404127257094</v>
      </c>
      <c r="U87" s="14">
        <f>J87/要介護認定者数!J86</f>
        <v>1.588410104011887</v>
      </c>
      <c r="V87" s="27">
        <f>K87/要介護認定者数!K86</f>
        <v>3.6467788355102946</v>
      </c>
    </row>
    <row r="88" spans="2:24" ht="19.5" customHeight="1" x14ac:dyDescent="0.15">
      <c r="B88" s="125" t="s">
        <v>162</v>
      </c>
      <c r="C88" s="121" t="s">
        <v>30</v>
      </c>
      <c r="D88" s="96">
        <v>0</v>
      </c>
      <c r="E88" s="96">
        <v>0</v>
      </c>
      <c r="F88" s="96">
        <v>2256</v>
      </c>
      <c r="G88" s="96">
        <v>2975</v>
      </c>
      <c r="H88" s="96">
        <v>1901</v>
      </c>
      <c r="I88" s="96">
        <v>1608</v>
      </c>
      <c r="J88" s="96">
        <v>291</v>
      </c>
      <c r="K88" s="107">
        <f t="shared" si="18"/>
        <v>9031</v>
      </c>
      <c r="M88" s="83" t="s">
        <v>162</v>
      </c>
      <c r="N88" s="113" t="s">
        <v>30</v>
      </c>
      <c r="O88" s="19"/>
      <c r="P88" s="19"/>
      <c r="Q88" s="14">
        <f>F88/要介護認定者数!F87</f>
        <v>5.8597402597402599</v>
      </c>
      <c r="R88" s="14">
        <f>G88/要介護認定者数!G87</f>
        <v>10.818181818181818</v>
      </c>
      <c r="S88" s="14">
        <f>H88/要介護認定者数!H87</f>
        <v>8.6018099547511309</v>
      </c>
      <c r="T88" s="14">
        <f>I88/要介護認定者数!I87</f>
        <v>6.1374045801526718</v>
      </c>
      <c r="U88" s="14">
        <f>J88/要介護認定者数!J87</f>
        <v>1.7321428571428572</v>
      </c>
      <c r="V88" s="27">
        <f>K88/要介護認定者数!K87</f>
        <v>4.3564881813796434</v>
      </c>
    </row>
    <row r="89" spans="2:24" ht="19.5" customHeight="1" x14ac:dyDescent="0.15">
      <c r="B89" s="125" t="s">
        <v>162</v>
      </c>
      <c r="C89" s="121" t="s">
        <v>31</v>
      </c>
      <c r="D89" s="96">
        <v>0</v>
      </c>
      <c r="E89" s="96">
        <v>0</v>
      </c>
      <c r="F89" s="96">
        <v>1054</v>
      </c>
      <c r="G89" s="96">
        <v>1294</v>
      </c>
      <c r="H89" s="96">
        <v>499</v>
      </c>
      <c r="I89" s="96">
        <v>333</v>
      </c>
      <c r="J89" s="96">
        <v>0</v>
      </c>
      <c r="K89" s="107">
        <f t="shared" si="18"/>
        <v>3180</v>
      </c>
      <c r="M89" s="83" t="s">
        <v>162</v>
      </c>
      <c r="N89" s="113" t="s">
        <v>31</v>
      </c>
      <c r="O89" s="19"/>
      <c r="P89" s="19"/>
      <c r="Q89" s="14">
        <f>F89/要介護認定者数!F88</f>
        <v>9.6697247706422012</v>
      </c>
      <c r="R89" s="14">
        <f>G89/要介護認定者数!G88</f>
        <v>14.873563218390805</v>
      </c>
      <c r="S89" s="14">
        <f>H89/要介護認定者数!H88</f>
        <v>8.3166666666666664</v>
      </c>
      <c r="T89" s="14">
        <f>I89/要介護認定者数!I88</f>
        <v>5.370967741935484</v>
      </c>
      <c r="U89" s="14">
        <f>J89/要介護認定者数!J88</f>
        <v>0</v>
      </c>
      <c r="V89" s="27">
        <f>K89/要介護認定者数!K88</f>
        <v>6.0227272727272725</v>
      </c>
    </row>
    <row r="90" spans="2:24" ht="19.5" customHeight="1" x14ac:dyDescent="0.15">
      <c r="B90" s="125" t="s">
        <v>160</v>
      </c>
      <c r="C90" s="122" t="s">
        <v>173</v>
      </c>
      <c r="D90" s="130">
        <f>SUM(D91)</f>
        <v>0</v>
      </c>
      <c r="E90" s="130">
        <f t="shared" ref="E90:K90" si="25">SUM(E91)</f>
        <v>0</v>
      </c>
      <c r="F90" s="130">
        <f t="shared" si="25"/>
        <v>5560</v>
      </c>
      <c r="G90" s="130">
        <f t="shared" si="25"/>
        <v>10680</v>
      </c>
      <c r="H90" s="130">
        <f t="shared" si="25"/>
        <v>7679</v>
      </c>
      <c r="I90" s="130">
        <f t="shared" si="25"/>
        <v>4193</v>
      </c>
      <c r="J90" s="130">
        <f t="shared" si="25"/>
        <v>1924</v>
      </c>
      <c r="K90" s="144">
        <f t="shared" si="25"/>
        <v>30036</v>
      </c>
      <c r="M90" s="125" t="s">
        <v>160</v>
      </c>
      <c r="N90" s="114" t="s">
        <v>173</v>
      </c>
      <c r="O90" s="19"/>
      <c r="P90" s="19"/>
      <c r="Q90" s="14">
        <f>F90/要介護認定者数!F89</f>
        <v>5.8158995815899583</v>
      </c>
      <c r="R90" s="14">
        <f>G90/要介護認定者数!G89</f>
        <v>9.0202702702702702</v>
      </c>
      <c r="S90" s="14">
        <f>H90/要介護認定者数!H89</f>
        <v>8.3467391304347824</v>
      </c>
      <c r="T90" s="14">
        <f>I90/要介護認定者数!I89</f>
        <v>5.2151741293532341</v>
      </c>
      <c r="U90" s="14">
        <f>J90/要介護認定者数!J89</f>
        <v>3.3229706390328153</v>
      </c>
      <c r="V90" s="27">
        <f>K90/要介護認定者数!K89</f>
        <v>5.3530564961682412</v>
      </c>
    </row>
    <row r="91" spans="2:24" ht="19.5" customHeight="1" x14ac:dyDescent="0.15">
      <c r="B91" s="125" t="s">
        <v>162</v>
      </c>
      <c r="C91" s="121" t="s">
        <v>32</v>
      </c>
      <c r="D91" s="96">
        <v>0</v>
      </c>
      <c r="E91" s="96">
        <v>0</v>
      </c>
      <c r="F91" s="96">
        <v>5560</v>
      </c>
      <c r="G91" s="96">
        <v>10680</v>
      </c>
      <c r="H91" s="96">
        <v>7679</v>
      </c>
      <c r="I91" s="96">
        <v>4193</v>
      </c>
      <c r="J91" s="96">
        <v>1924</v>
      </c>
      <c r="K91" s="107">
        <f t="shared" si="18"/>
        <v>30036</v>
      </c>
      <c r="M91" s="83" t="s">
        <v>162</v>
      </c>
      <c r="N91" s="113" t="s">
        <v>32</v>
      </c>
      <c r="O91" s="19"/>
      <c r="P91" s="19"/>
      <c r="Q91" s="14">
        <f>F91/要介護認定者数!F90</f>
        <v>5.8158995815899583</v>
      </c>
      <c r="R91" s="14">
        <f>G91/要介護認定者数!G90</f>
        <v>9.0202702702702702</v>
      </c>
      <c r="S91" s="14">
        <f>H91/要介護認定者数!H90</f>
        <v>8.3467391304347824</v>
      </c>
      <c r="T91" s="14">
        <f>I91/要介護認定者数!I90</f>
        <v>5.2151741293532341</v>
      </c>
      <c r="U91" s="14">
        <f>J91/要介護認定者数!J90</f>
        <v>3.3229706390328153</v>
      </c>
      <c r="V91" s="27">
        <f>K91/要介護認定者数!K90</f>
        <v>5.3530564961682412</v>
      </c>
    </row>
    <row r="92" spans="2:24" ht="19.5" customHeight="1" x14ac:dyDescent="0.15">
      <c r="B92" s="125" t="s">
        <v>160</v>
      </c>
      <c r="C92" s="122" t="s">
        <v>174</v>
      </c>
      <c r="D92" s="130">
        <f>SUM(D93:D94)</f>
        <v>0</v>
      </c>
      <c r="E92" s="130">
        <f t="shared" ref="E92:K92" si="26">SUM(E93:E94)</f>
        <v>0</v>
      </c>
      <c r="F92" s="130">
        <f t="shared" si="26"/>
        <v>9686</v>
      </c>
      <c r="G92" s="130">
        <f t="shared" si="26"/>
        <v>10102</v>
      </c>
      <c r="H92" s="130">
        <f t="shared" si="26"/>
        <v>7741</v>
      </c>
      <c r="I92" s="130">
        <f t="shared" si="26"/>
        <v>4254</v>
      </c>
      <c r="J92" s="130">
        <f t="shared" si="26"/>
        <v>1228</v>
      </c>
      <c r="K92" s="144">
        <f t="shared" si="26"/>
        <v>33011</v>
      </c>
      <c r="M92" s="125" t="s">
        <v>160</v>
      </c>
      <c r="N92" s="114" t="s">
        <v>174</v>
      </c>
      <c r="O92" s="19"/>
      <c r="P92" s="19"/>
      <c r="Q92" s="14">
        <f>F92/要介護認定者数!F91</f>
        <v>10.142408376963351</v>
      </c>
      <c r="R92" s="14">
        <f>G92/要介護認定者数!G91</f>
        <v>12.185765983112184</v>
      </c>
      <c r="S92" s="14">
        <f>H92/要介護認定者数!H91</f>
        <v>10.517663043478262</v>
      </c>
      <c r="T92" s="14">
        <f>I92/要介護認定者数!I91</f>
        <v>6.3778110944527739</v>
      </c>
      <c r="U92" s="14">
        <f>J92/要介護認定者数!J91</f>
        <v>2.4908722109533468</v>
      </c>
      <c r="V92" s="27">
        <f>K92/要介護認定者数!K91</f>
        <v>6.6541019955654104</v>
      </c>
    </row>
    <row r="93" spans="2:24" ht="19.5" customHeight="1" x14ac:dyDescent="0.15">
      <c r="B93" s="125" t="s">
        <v>162</v>
      </c>
      <c r="C93" s="121" t="s">
        <v>33</v>
      </c>
      <c r="D93" s="96">
        <v>0</v>
      </c>
      <c r="E93" s="96">
        <v>0</v>
      </c>
      <c r="F93" s="96">
        <v>6307</v>
      </c>
      <c r="G93" s="96">
        <v>7055</v>
      </c>
      <c r="H93" s="96">
        <v>5061</v>
      </c>
      <c r="I93" s="96">
        <v>3534</v>
      </c>
      <c r="J93" s="96">
        <v>935</v>
      </c>
      <c r="K93" s="107">
        <f t="shared" si="18"/>
        <v>22892</v>
      </c>
      <c r="M93" s="83" t="s">
        <v>162</v>
      </c>
      <c r="N93" s="113" t="s">
        <v>33</v>
      </c>
      <c r="O93" s="19"/>
      <c r="P93" s="19"/>
      <c r="Q93" s="14">
        <f>F93/要介護認定者数!F92</f>
        <v>8.3981358189081217</v>
      </c>
      <c r="R93" s="14">
        <f>G93/要介護認定者数!G92</f>
        <v>10.34457478005865</v>
      </c>
      <c r="S93" s="14">
        <f>H93/要介護認定者数!H92</f>
        <v>8.878947368421052</v>
      </c>
      <c r="T93" s="14">
        <f>I93/要介護認定者数!I92</f>
        <v>6.4371584699453548</v>
      </c>
      <c r="U93" s="14">
        <f>J93/要介護認定者数!J92</f>
        <v>2.3492462311557789</v>
      </c>
      <c r="V93" s="27">
        <f>K93/要介護認定者数!K92</f>
        <v>5.5752557233317095</v>
      </c>
    </row>
    <row r="94" spans="2:24" ht="19.5" customHeight="1" x14ac:dyDescent="0.15">
      <c r="B94" s="125" t="s">
        <v>162</v>
      </c>
      <c r="C94" s="121" t="s">
        <v>34</v>
      </c>
      <c r="D94" s="96">
        <v>0</v>
      </c>
      <c r="E94" s="96">
        <v>0</v>
      </c>
      <c r="F94" s="96">
        <v>3379</v>
      </c>
      <c r="G94" s="96">
        <v>3047</v>
      </c>
      <c r="H94" s="96">
        <v>2680</v>
      </c>
      <c r="I94" s="96">
        <v>720</v>
      </c>
      <c r="J94" s="96">
        <v>293</v>
      </c>
      <c r="K94" s="107">
        <f t="shared" si="18"/>
        <v>10119</v>
      </c>
      <c r="M94" s="83" t="s">
        <v>162</v>
      </c>
      <c r="N94" s="113" t="s">
        <v>34</v>
      </c>
      <c r="O94" s="19"/>
      <c r="P94" s="19"/>
      <c r="Q94" s="14">
        <f>F94/要介護認定者数!F93</f>
        <v>16.563725490196077</v>
      </c>
      <c r="R94" s="14">
        <f>G94/要介護認定者数!G93</f>
        <v>20.727891156462587</v>
      </c>
      <c r="S94" s="14">
        <f>H94/要介護認定者数!H93</f>
        <v>16.14457831325301</v>
      </c>
      <c r="T94" s="14">
        <f>I94/要介護認定者数!I93</f>
        <v>6.101694915254237</v>
      </c>
      <c r="U94" s="14">
        <f>J94/要介護認定者数!J93</f>
        <v>3.0842105263157893</v>
      </c>
      <c r="V94" s="27">
        <f>K94/要介護認定者数!K93</f>
        <v>11.835087719298246</v>
      </c>
    </row>
    <row r="95" spans="2:24" ht="19.5" customHeight="1" x14ac:dyDescent="0.15">
      <c r="B95" s="125" t="s">
        <v>162</v>
      </c>
      <c r="C95" s="122" t="s">
        <v>82</v>
      </c>
      <c r="D95" s="96">
        <f>SUM(D51,D52,D62,D68,D73,D78,D84,D86,D90,D92)</f>
        <v>0</v>
      </c>
      <c r="E95" s="96">
        <f t="shared" ref="E95:K95" si="27">SUM(E51,E52,E62,E68,E73,E78,E84,E86,E90,E92)</f>
        <v>0</v>
      </c>
      <c r="F95" s="96">
        <f t="shared" si="27"/>
        <v>220755</v>
      </c>
      <c r="G95" s="96">
        <f t="shared" si="27"/>
        <v>233349</v>
      </c>
      <c r="H95" s="96">
        <f t="shared" si="27"/>
        <v>143524</v>
      </c>
      <c r="I95" s="96">
        <f t="shared" si="27"/>
        <v>83229</v>
      </c>
      <c r="J95" s="96">
        <f t="shared" si="27"/>
        <v>31503</v>
      </c>
      <c r="K95" s="107">
        <f t="shared" si="27"/>
        <v>712360</v>
      </c>
      <c r="M95" s="83" t="s">
        <v>162</v>
      </c>
      <c r="N95" s="114" t="s">
        <v>82</v>
      </c>
      <c r="O95" s="19"/>
      <c r="P95" s="19"/>
      <c r="Q95" s="14">
        <f>F95/要介護認定者数!F94</f>
        <v>9.9367572920417722</v>
      </c>
      <c r="R95" s="14">
        <f>G95/要介護認定者数!G94</f>
        <v>12.152327882512239</v>
      </c>
      <c r="S95" s="14">
        <f>H95/要介護認定者数!H94</f>
        <v>10.032433943799804</v>
      </c>
      <c r="T95" s="14">
        <f>I95/要介護認定者数!I94</f>
        <v>5.9174546747244934</v>
      </c>
      <c r="U95" s="14">
        <f>J95/要介護認定者数!J94</f>
        <v>3.11110013825795</v>
      </c>
      <c r="V95" s="27">
        <f>K95/要介護認定者数!K94</f>
        <v>6.3988645958715846</v>
      </c>
    </row>
    <row r="96" spans="2:24" ht="19.5" customHeight="1" thickBot="1" x14ac:dyDescent="0.2">
      <c r="B96" s="29" t="s">
        <v>162</v>
      </c>
      <c r="C96" s="132" t="s">
        <v>44</v>
      </c>
      <c r="D96" s="108">
        <v>142</v>
      </c>
      <c r="E96" s="108">
        <v>214</v>
      </c>
      <c r="F96" s="108">
        <v>13593387</v>
      </c>
      <c r="G96" s="108">
        <v>14136823</v>
      </c>
      <c r="H96" s="108">
        <v>8212855</v>
      </c>
      <c r="I96" s="108">
        <v>4762918</v>
      </c>
      <c r="J96" s="108">
        <v>2145426</v>
      </c>
      <c r="K96" s="110">
        <f>SUM(D96:J96)</f>
        <v>42851765</v>
      </c>
      <c r="M96" s="29" t="s">
        <v>162</v>
      </c>
      <c r="N96" s="132" t="s">
        <v>44</v>
      </c>
      <c r="O96" s="84"/>
      <c r="P96" s="84"/>
      <c r="Q96" s="14">
        <f>F96/要介護認定者数!F95</f>
        <v>10.789823897434106</v>
      </c>
      <c r="R96" s="14">
        <f>G96/要介護認定者数!G95</f>
        <v>12.819131639630719</v>
      </c>
      <c r="S96" s="14">
        <f>H96/要介護認定者数!H95</f>
        <v>9.8694168853767099</v>
      </c>
      <c r="T96" s="14">
        <f>I96/要介護認定者数!I95</f>
        <v>6.2301819118864712</v>
      </c>
      <c r="U96" s="14">
        <f>J96/要介護認定者数!J95</f>
        <v>3.570746662139626</v>
      </c>
      <c r="V96" s="27">
        <f>K96/要介護認定者数!K95</f>
        <v>6.7806322422002205</v>
      </c>
      <c r="X96" s="11" t="s">
        <v>180</v>
      </c>
    </row>
    <row r="97" spans="2:22" ht="19.5" customHeight="1" thickTop="1" x14ac:dyDescent="0.15">
      <c r="B97" s="125" t="s">
        <v>138</v>
      </c>
      <c r="C97" s="124" t="s">
        <v>0</v>
      </c>
      <c r="D97" s="4">
        <v>5</v>
      </c>
      <c r="E97" s="4">
        <v>7</v>
      </c>
      <c r="F97" s="4">
        <v>102529</v>
      </c>
      <c r="G97" s="4">
        <v>96133</v>
      </c>
      <c r="H97" s="4">
        <v>51228</v>
      </c>
      <c r="I97" s="4">
        <v>39014</v>
      </c>
      <c r="J97" s="4">
        <v>14420</v>
      </c>
      <c r="K97" s="23">
        <v>303336</v>
      </c>
      <c r="M97" s="51" t="s">
        <v>132</v>
      </c>
      <c r="N97" s="124" t="s">
        <v>0</v>
      </c>
      <c r="O97" s="12"/>
      <c r="P97" s="12"/>
      <c r="Q97" s="14">
        <f>F97/要介護認定者数!F96</f>
        <v>11.658972026381624</v>
      </c>
      <c r="R97" s="14">
        <f>G97/要介護認定者数!G96</f>
        <v>14.656654977892972</v>
      </c>
      <c r="S97" s="14">
        <f>H97/要介護認定者数!H96</f>
        <v>11.590045248868778</v>
      </c>
      <c r="T97" s="14">
        <f>I97/要介護認定者数!I96</f>
        <v>8.050763516302105</v>
      </c>
      <c r="U97" s="14">
        <f>J97/要介護認定者数!J96</f>
        <v>4.0677009873060648</v>
      </c>
      <c r="V97" s="27">
        <f>K97/要介護認定者数!K96</f>
        <v>7.0887803510083893</v>
      </c>
    </row>
    <row r="98" spans="2:22" ht="19.5" customHeight="1" x14ac:dyDescent="0.15">
      <c r="B98" s="125" t="s">
        <v>132</v>
      </c>
      <c r="C98" s="122" t="s">
        <v>166</v>
      </c>
      <c r="D98" s="147">
        <f>SUM(D99:D107)</f>
        <v>0</v>
      </c>
      <c r="E98" s="147">
        <f t="shared" ref="E98" si="28">SUM(E99:E107)</f>
        <v>0</v>
      </c>
      <c r="F98" s="130">
        <f t="shared" ref="F98" si="29">SUM(F99:F107)</f>
        <v>9183</v>
      </c>
      <c r="G98" s="130">
        <f t="shared" ref="G98" si="30">SUM(G99:G107)</f>
        <v>24610</v>
      </c>
      <c r="H98" s="130">
        <f t="shared" ref="H98" si="31">SUM(H99:H107)</f>
        <v>16743</v>
      </c>
      <c r="I98" s="130">
        <f t="shared" ref="I98" si="32">SUM(I99:I107)</f>
        <v>5609</v>
      </c>
      <c r="J98" s="130">
        <f t="shared" ref="J98" si="33">SUM(J99:J107)</f>
        <v>2741</v>
      </c>
      <c r="K98" s="144">
        <f t="shared" ref="K98" si="34">SUM(K99:K107)</f>
        <v>58886</v>
      </c>
      <c r="M98" s="125" t="s">
        <v>132</v>
      </c>
      <c r="N98" s="122" t="s">
        <v>166</v>
      </c>
      <c r="O98" s="12"/>
      <c r="P98" s="12"/>
      <c r="Q98" s="14">
        <f>F98/要介護認定者数!F97</f>
        <v>7.1518691588785046</v>
      </c>
      <c r="R98" s="14">
        <f>G98/要介護認定者数!G97</f>
        <v>12.460759493670887</v>
      </c>
      <c r="S98" s="14">
        <f>H98/要介護認定者数!H97</f>
        <v>10.957460732984293</v>
      </c>
      <c r="T98" s="14">
        <f>I98/要介護認定者数!I97</f>
        <v>4.5233870967741936</v>
      </c>
      <c r="U98" s="14">
        <f>J98/要介護認定者数!J97</f>
        <v>2.7997957099080693</v>
      </c>
      <c r="V98" s="27">
        <f>K98/要介護認定者数!K97</f>
        <v>6.5742994306129283</v>
      </c>
    </row>
    <row r="99" spans="2:22" ht="19.5" customHeight="1" x14ac:dyDescent="0.15">
      <c r="B99" s="125" t="s">
        <v>138</v>
      </c>
      <c r="C99" s="121" t="s">
        <v>1</v>
      </c>
      <c r="D99" s="4"/>
      <c r="E99" s="4"/>
      <c r="F99" s="4">
        <v>1150</v>
      </c>
      <c r="G99" s="4">
        <v>3011</v>
      </c>
      <c r="H99" s="4">
        <v>2395</v>
      </c>
      <c r="I99" s="4">
        <v>1323</v>
      </c>
      <c r="J99" s="4">
        <v>500</v>
      </c>
      <c r="K99" s="23">
        <v>8379</v>
      </c>
      <c r="M99" s="51" t="s">
        <v>132</v>
      </c>
      <c r="N99" s="121" t="s">
        <v>1</v>
      </c>
      <c r="O99" s="12"/>
      <c r="P99" s="12"/>
      <c r="Q99" s="14">
        <f>F99/要介護認定者数!F98</f>
        <v>4.2910447761194028</v>
      </c>
      <c r="R99" s="14">
        <f>G99/要介護認定者数!G98</f>
        <v>6.9699074074074074</v>
      </c>
      <c r="S99" s="14">
        <f>H99/要介護認定者数!H98</f>
        <v>7.5552050473186121</v>
      </c>
      <c r="T99" s="14">
        <f>I99/要介護認定者数!I98</f>
        <v>4.6258741258741258</v>
      </c>
      <c r="U99" s="14">
        <f>J99/要介護認定者数!J98</f>
        <v>2.0408163265306123</v>
      </c>
      <c r="V99" s="27">
        <f>K99/要介護認定者数!K98</f>
        <v>4.526742301458671</v>
      </c>
    </row>
    <row r="100" spans="2:22" ht="19.5" customHeight="1" x14ac:dyDescent="0.15">
      <c r="B100" s="125" t="s">
        <v>138</v>
      </c>
      <c r="C100" s="121" t="s">
        <v>2</v>
      </c>
      <c r="D100" s="4"/>
      <c r="E100" s="4"/>
      <c r="F100" s="4">
        <v>111</v>
      </c>
      <c r="G100" s="4">
        <v>675</v>
      </c>
      <c r="H100" s="4">
        <v>298</v>
      </c>
      <c r="I100" s="4">
        <v>500</v>
      </c>
      <c r="J100" s="4">
        <v>0</v>
      </c>
      <c r="K100" s="23">
        <v>1584</v>
      </c>
      <c r="M100" s="51" t="s">
        <v>132</v>
      </c>
      <c r="N100" s="121" t="s">
        <v>2</v>
      </c>
      <c r="O100" s="12"/>
      <c r="P100" s="12"/>
      <c r="Q100" s="14">
        <f>F100/要介護認定者数!F99</f>
        <v>1.5633802816901408</v>
      </c>
      <c r="R100" s="14">
        <f>G100/要介護認定者数!G99</f>
        <v>4.2452830188679247</v>
      </c>
      <c r="S100" s="14">
        <f>H100/要介護認定者数!H99</f>
        <v>2.7339449541284404</v>
      </c>
      <c r="T100" s="14">
        <f>I100/要介護認定者数!I99</f>
        <v>6.756756756756757</v>
      </c>
      <c r="U100" s="14">
        <f>J100/要介護認定者数!J99</f>
        <v>0</v>
      </c>
      <c r="V100" s="27">
        <f>K100/要介護認定者数!K99</f>
        <v>2.5466237942122185</v>
      </c>
    </row>
    <row r="101" spans="2:22" ht="19.5" customHeight="1" x14ac:dyDescent="0.15">
      <c r="B101" s="125" t="s">
        <v>138</v>
      </c>
      <c r="C101" s="121" t="s">
        <v>3</v>
      </c>
      <c r="D101" s="4"/>
      <c r="E101" s="4"/>
      <c r="F101" s="4">
        <v>0</v>
      </c>
      <c r="G101" s="4">
        <v>22</v>
      </c>
      <c r="H101" s="4">
        <v>0</v>
      </c>
      <c r="I101" s="4">
        <v>53</v>
      </c>
      <c r="J101" s="4">
        <v>0</v>
      </c>
      <c r="K101" s="23">
        <v>75</v>
      </c>
      <c r="M101" s="51" t="s">
        <v>132</v>
      </c>
      <c r="N101" s="121" t="s">
        <v>3</v>
      </c>
      <c r="O101" s="12"/>
      <c r="P101" s="12"/>
      <c r="Q101" s="14">
        <f>F101/要介護認定者数!F100</f>
        <v>0</v>
      </c>
      <c r="R101" s="14">
        <f>G101/要介護認定者数!G100</f>
        <v>0.73333333333333328</v>
      </c>
      <c r="S101" s="14">
        <f>H101/要介護認定者数!H100</f>
        <v>0</v>
      </c>
      <c r="T101" s="14">
        <f>I101/要介護認定者数!I100</f>
        <v>3.7857142857142856</v>
      </c>
      <c r="U101" s="14">
        <f>J101/要介護認定者数!J100</f>
        <v>0</v>
      </c>
      <c r="V101" s="27">
        <f>K101/要介護認定者数!K100</f>
        <v>0.43604651162790697</v>
      </c>
    </row>
    <row r="102" spans="2:22" ht="19.5" customHeight="1" x14ac:dyDescent="0.15">
      <c r="B102" s="125" t="s">
        <v>138</v>
      </c>
      <c r="C102" s="121" t="s">
        <v>4</v>
      </c>
      <c r="D102" s="4"/>
      <c r="E102" s="4"/>
      <c r="F102" s="4">
        <v>593</v>
      </c>
      <c r="G102" s="4">
        <v>1541</v>
      </c>
      <c r="H102" s="4">
        <v>735</v>
      </c>
      <c r="I102" s="4">
        <v>159</v>
      </c>
      <c r="J102" s="4">
        <v>22</v>
      </c>
      <c r="K102" s="23">
        <v>3050</v>
      </c>
      <c r="M102" s="51" t="s">
        <v>132</v>
      </c>
      <c r="N102" s="121" t="s">
        <v>4</v>
      </c>
      <c r="O102" s="12"/>
      <c r="P102" s="12"/>
      <c r="Q102" s="14">
        <f>F102/要介護認定者数!F101</f>
        <v>3.5297619047619047</v>
      </c>
      <c r="R102" s="14">
        <f>G102/要介護認定者数!G101</f>
        <v>12.230158730158729</v>
      </c>
      <c r="S102" s="14">
        <f>H102/要介護認定者数!H101</f>
        <v>8.5465116279069768</v>
      </c>
      <c r="T102" s="14">
        <f>I102/要介護認定者数!I101</f>
        <v>1.8928571428571428</v>
      </c>
      <c r="U102" s="14">
        <f>J102/要介護認定者数!J101</f>
        <v>0.38596491228070173</v>
      </c>
      <c r="V102" s="27">
        <f>K102/要介護認定者数!K101</f>
        <v>4.3323863636363633</v>
      </c>
    </row>
    <row r="103" spans="2:22" ht="19.5" customHeight="1" x14ac:dyDescent="0.15">
      <c r="B103" s="125" t="s">
        <v>138</v>
      </c>
      <c r="C103" s="121" t="s">
        <v>5</v>
      </c>
      <c r="D103" s="4"/>
      <c r="E103" s="4"/>
      <c r="F103" s="4">
        <v>501</v>
      </c>
      <c r="G103" s="4">
        <v>2380</v>
      </c>
      <c r="H103" s="4">
        <v>1701</v>
      </c>
      <c r="I103" s="4">
        <v>413</v>
      </c>
      <c r="J103" s="4">
        <v>265</v>
      </c>
      <c r="K103" s="23">
        <v>5260</v>
      </c>
      <c r="M103" s="51" t="s">
        <v>132</v>
      </c>
      <c r="N103" s="121" t="s">
        <v>5</v>
      </c>
      <c r="O103" s="12"/>
      <c r="P103" s="12"/>
      <c r="Q103" s="14">
        <f>F103/要介護認定者数!F102</f>
        <v>7.367647058823529</v>
      </c>
      <c r="R103" s="14">
        <f>G103/要介護認定者数!G102</f>
        <v>15.866666666666667</v>
      </c>
      <c r="S103" s="14">
        <f>H103/要介護認定者数!H102</f>
        <v>13.2890625</v>
      </c>
      <c r="T103" s="14">
        <f>I103/要介護認定者数!I102</f>
        <v>4.6404494382022472</v>
      </c>
      <c r="U103" s="14">
        <f>J103/要介護認定者数!J102</f>
        <v>4.568965517241379</v>
      </c>
      <c r="V103" s="27">
        <f>K103/要介護認定者数!K102</f>
        <v>8.3492063492063497</v>
      </c>
    </row>
    <row r="104" spans="2:22" ht="19.5" customHeight="1" x14ac:dyDescent="0.15">
      <c r="B104" s="125" t="s">
        <v>138</v>
      </c>
      <c r="C104" s="121" t="s">
        <v>6</v>
      </c>
      <c r="D104" s="4"/>
      <c r="E104" s="4"/>
      <c r="F104" s="4">
        <v>365</v>
      </c>
      <c r="G104" s="4">
        <v>3432</v>
      </c>
      <c r="H104" s="4">
        <v>3814</v>
      </c>
      <c r="I104" s="4">
        <v>1073</v>
      </c>
      <c r="J104" s="4">
        <v>361</v>
      </c>
      <c r="K104" s="23">
        <v>9045</v>
      </c>
      <c r="M104" s="51" t="s">
        <v>132</v>
      </c>
      <c r="N104" s="121" t="s">
        <v>6</v>
      </c>
      <c r="O104" s="12"/>
      <c r="P104" s="12"/>
      <c r="Q104" s="14">
        <f>F104/要介護認定者数!F103</f>
        <v>2.3701298701298703</v>
      </c>
      <c r="R104" s="14">
        <f>G104/要介護認定者数!G103</f>
        <v>10.4</v>
      </c>
      <c r="S104" s="14">
        <f>H104/要介護認定者数!H103</f>
        <v>12.504918032786886</v>
      </c>
      <c r="T104" s="14">
        <f>I104/要介護認定者数!I103</f>
        <v>4.5084033613445378</v>
      </c>
      <c r="U104" s="14">
        <f>J104/要介護認定者数!J103</f>
        <v>2.0747126436781609</v>
      </c>
      <c r="V104" s="27">
        <f>K104/要介護認定者数!K103</f>
        <v>5.9389363099146424</v>
      </c>
    </row>
    <row r="105" spans="2:22" ht="19.5" customHeight="1" x14ac:dyDescent="0.15">
      <c r="B105" s="125" t="s">
        <v>138</v>
      </c>
      <c r="C105" s="121" t="s">
        <v>7</v>
      </c>
      <c r="D105" s="4"/>
      <c r="E105" s="4"/>
      <c r="F105" s="4">
        <v>2082</v>
      </c>
      <c r="G105" s="4">
        <v>3935</v>
      </c>
      <c r="H105" s="4">
        <v>2839</v>
      </c>
      <c r="I105" s="4">
        <v>448</v>
      </c>
      <c r="J105" s="4">
        <v>348</v>
      </c>
      <c r="K105" s="23">
        <v>9652</v>
      </c>
      <c r="M105" s="51" t="s">
        <v>132</v>
      </c>
      <c r="N105" s="121" t="s">
        <v>7</v>
      </c>
      <c r="O105" s="12"/>
      <c r="P105" s="12"/>
      <c r="Q105" s="14">
        <f>F105/要介護認定者数!F104</f>
        <v>27.038961038961038</v>
      </c>
      <c r="R105" s="14">
        <f>G105/要介護認定者数!G104</f>
        <v>30.038167938931299</v>
      </c>
      <c r="S105" s="14">
        <f>H105/要介護認定者数!H104</f>
        <v>27.833333333333332</v>
      </c>
      <c r="T105" s="14">
        <f>I105/要介護認定者数!I104</f>
        <v>5.9733333333333336</v>
      </c>
      <c r="U105" s="14">
        <f>J105/要介護認定者数!J104</f>
        <v>6.96</v>
      </c>
      <c r="V105" s="27">
        <f>K105/要介護認定者数!K104</f>
        <v>18.211320754716983</v>
      </c>
    </row>
    <row r="106" spans="2:22" ht="19.5" customHeight="1" x14ac:dyDescent="0.15">
      <c r="B106" s="125" t="s">
        <v>138</v>
      </c>
      <c r="C106" s="121" t="s">
        <v>8</v>
      </c>
      <c r="D106" s="4"/>
      <c r="E106" s="4"/>
      <c r="F106" s="4">
        <v>2805</v>
      </c>
      <c r="G106" s="4">
        <v>4757</v>
      </c>
      <c r="H106" s="4">
        <v>2747</v>
      </c>
      <c r="I106" s="4">
        <v>852</v>
      </c>
      <c r="J106" s="4">
        <v>669</v>
      </c>
      <c r="K106" s="23">
        <v>11830</v>
      </c>
      <c r="M106" s="51" t="s">
        <v>132</v>
      </c>
      <c r="N106" s="121" t="s">
        <v>8</v>
      </c>
      <c r="O106" s="12"/>
      <c r="P106" s="12"/>
      <c r="Q106" s="14">
        <f>F106/要介護認定者数!F105</f>
        <v>9.7395833333333339</v>
      </c>
      <c r="R106" s="14">
        <f>G106/要介護認定者数!G105</f>
        <v>13.177285318559557</v>
      </c>
      <c r="S106" s="14">
        <f>H106/要介護認定者数!H105</f>
        <v>10.688715953307392</v>
      </c>
      <c r="T106" s="14">
        <f>I106/要介護認定者数!I105</f>
        <v>3.5648535564853558</v>
      </c>
      <c r="U106" s="14">
        <f>J106/要介護認定者数!J105</f>
        <v>3.7166666666666668</v>
      </c>
      <c r="V106" s="27">
        <f>K106/要介護認定者数!K105</f>
        <v>6.6723068245910886</v>
      </c>
    </row>
    <row r="107" spans="2:22" ht="19.5" customHeight="1" x14ac:dyDescent="0.15">
      <c r="B107" s="125" t="s">
        <v>138</v>
      </c>
      <c r="C107" s="121" t="s">
        <v>9</v>
      </c>
      <c r="D107" s="4"/>
      <c r="E107" s="4"/>
      <c r="F107" s="4">
        <v>1576</v>
      </c>
      <c r="G107" s="4">
        <v>4857</v>
      </c>
      <c r="H107" s="4">
        <v>2214</v>
      </c>
      <c r="I107" s="4">
        <v>788</v>
      </c>
      <c r="J107" s="4">
        <v>576</v>
      </c>
      <c r="K107" s="23">
        <v>10011</v>
      </c>
      <c r="M107" s="51" t="s">
        <v>132</v>
      </c>
      <c r="N107" s="121" t="s">
        <v>9</v>
      </c>
      <c r="O107" s="12"/>
      <c r="P107" s="12"/>
      <c r="Q107" s="14">
        <f>F107/要介護認定者数!F106</f>
        <v>9.4939759036144586</v>
      </c>
      <c r="R107" s="14">
        <f>G107/要介護認定者数!G106</f>
        <v>18.97265625</v>
      </c>
      <c r="S107" s="14">
        <f>H107/要介護認定者数!H106</f>
        <v>11.412371134020619</v>
      </c>
      <c r="T107" s="14">
        <f>I107/要介護認定者数!I106</f>
        <v>5.5886524822695032</v>
      </c>
      <c r="U107" s="14">
        <f>J107/要介護認定者数!J106</f>
        <v>4.2666666666666666</v>
      </c>
      <c r="V107" s="27">
        <f>K107/要介護認定者数!K106</f>
        <v>8.6901041666666661</v>
      </c>
    </row>
    <row r="108" spans="2:22" ht="19.5" customHeight="1" x14ac:dyDescent="0.15">
      <c r="B108" s="125" t="s">
        <v>132</v>
      </c>
      <c r="C108" s="122" t="s">
        <v>167</v>
      </c>
      <c r="D108" s="147">
        <f>SUM(D109:D113)</f>
        <v>0</v>
      </c>
      <c r="E108" s="147">
        <f t="shared" ref="E108" si="35">SUM(E109:E113)</f>
        <v>0</v>
      </c>
      <c r="F108" s="130">
        <f t="shared" ref="F108" si="36">SUM(F109:F113)</f>
        <v>18385</v>
      </c>
      <c r="G108" s="130">
        <f t="shared" ref="G108" si="37">SUM(G109:G113)</f>
        <v>19033</v>
      </c>
      <c r="H108" s="130">
        <f t="shared" ref="H108" si="38">SUM(H109:H113)</f>
        <v>13183</v>
      </c>
      <c r="I108" s="130">
        <f t="shared" ref="I108" si="39">SUM(I109:I113)</f>
        <v>6635</v>
      </c>
      <c r="J108" s="130">
        <f t="shared" ref="J108" si="40">SUM(J109:J113)</f>
        <v>2851</v>
      </c>
      <c r="K108" s="144">
        <f t="shared" ref="K108" si="41">SUM(K109:K113)</f>
        <v>60087</v>
      </c>
      <c r="M108" s="125" t="s">
        <v>132</v>
      </c>
      <c r="N108" s="122" t="s">
        <v>167</v>
      </c>
      <c r="O108" s="12"/>
      <c r="P108" s="12"/>
      <c r="Q108" s="14">
        <f>F108/要介護認定者数!F107</f>
        <v>10.795654726952437</v>
      </c>
      <c r="R108" s="14">
        <f>G108/要介護認定者数!G107</f>
        <v>12.343060959792478</v>
      </c>
      <c r="S108" s="14">
        <f>H108/要介護認定者数!H107</f>
        <v>11.812724014336917</v>
      </c>
      <c r="T108" s="14">
        <f>I108/要介護認定者数!I107</f>
        <v>6.5693069306930694</v>
      </c>
      <c r="U108" s="14">
        <f>J108/要介護認定者数!J107</f>
        <v>3.5416149068322982</v>
      </c>
      <c r="V108" s="27">
        <f>K108/要介護認定者数!K107</f>
        <v>7.4697911486822477</v>
      </c>
    </row>
    <row r="109" spans="2:22" ht="19.5" customHeight="1" x14ac:dyDescent="0.15">
      <c r="B109" s="125" t="s">
        <v>138</v>
      </c>
      <c r="C109" s="121" t="s">
        <v>10</v>
      </c>
      <c r="D109" s="4"/>
      <c r="E109" s="4"/>
      <c r="F109" s="4">
        <v>8194</v>
      </c>
      <c r="G109" s="4">
        <v>5741</v>
      </c>
      <c r="H109" s="4">
        <v>3952</v>
      </c>
      <c r="I109" s="4">
        <v>2289</v>
      </c>
      <c r="J109" s="4">
        <v>1038</v>
      </c>
      <c r="K109" s="23">
        <v>21214</v>
      </c>
      <c r="M109" s="51" t="s">
        <v>132</v>
      </c>
      <c r="N109" s="121" t="s">
        <v>10</v>
      </c>
      <c r="O109" s="12"/>
      <c r="P109" s="12"/>
      <c r="Q109" s="14">
        <f>F109/要介護認定者数!F108</f>
        <v>12.433990895295903</v>
      </c>
      <c r="R109" s="14">
        <f>G109/要介護認定者数!G108</f>
        <v>11.25686274509804</v>
      </c>
      <c r="S109" s="14">
        <f>H109/要介護認定者数!H108</f>
        <v>10.857142857142858</v>
      </c>
      <c r="T109" s="14">
        <f>I109/要介護認定者数!I108</f>
        <v>6.3583333333333334</v>
      </c>
      <c r="U109" s="14">
        <f>J109/要介護認定者数!J108</f>
        <v>3.4144736842105261</v>
      </c>
      <c r="V109" s="27">
        <f>K109/要介護認定者数!K108</f>
        <v>7.0338196286472146</v>
      </c>
    </row>
    <row r="110" spans="2:22" ht="19.5" customHeight="1" x14ac:dyDescent="0.15">
      <c r="B110" s="125" t="s">
        <v>138</v>
      </c>
      <c r="C110" s="121" t="s">
        <v>11</v>
      </c>
      <c r="D110" s="4"/>
      <c r="E110" s="4"/>
      <c r="F110" s="4">
        <v>3978</v>
      </c>
      <c r="G110" s="4">
        <v>5804</v>
      </c>
      <c r="H110" s="4">
        <v>3652</v>
      </c>
      <c r="I110" s="4">
        <v>2111</v>
      </c>
      <c r="J110" s="4">
        <v>718</v>
      </c>
      <c r="K110" s="23">
        <v>16263</v>
      </c>
      <c r="M110" s="51" t="s">
        <v>132</v>
      </c>
      <c r="N110" s="121" t="s">
        <v>11</v>
      </c>
      <c r="O110" s="12"/>
      <c r="P110" s="12"/>
      <c r="Q110" s="14">
        <f>F110/要介護認定者数!F109</f>
        <v>7.9401197604790417</v>
      </c>
      <c r="R110" s="14">
        <f>G110/要介護認定者数!G109</f>
        <v>13.311926605504587</v>
      </c>
      <c r="S110" s="14">
        <f>H110/要介護認定者数!H109</f>
        <v>11.857142857142858</v>
      </c>
      <c r="T110" s="14">
        <f>I110/要介護認定者数!I109</f>
        <v>7.5935251798561154</v>
      </c>
      <c r="U110" s="14">
        <f>J110/要介護認定者数!J109</f>
        <v>3.3708920187793425</v>
      </c>
      <c r="V110" s="27">
        <f>K110/要介護認定者数!K109</f>
        <v>7.0220207253886011</v>
      </c>
    </row>
    <row r="111" spans="2:22" ht="19.5" customHeight="1" x14ac:dyDescent="0.15">
      <c r="B111" s="125" t="s">
        <v>138</v>
      </c>
      <c r="C111" s="121" t="s">
        <v>12</v>
      </c>
      <c r="D111" s="4"/>
      <c r="E111" s="4"/>
      <c r="F111" s="4">
        <v>624</v>
      </c>
      <c r="G111" s="4">
        <v>516</v>
      </c>
      <c r="H111" s="4">
        <v>218</v>
      </c>
      <c r="I111" s="4">
        <v>214</v>
      </c>
      <c r="J111" s="4">
        <v>69</v>
      </c>
      <c r="K111" s="23">
        <v>1641</v>
      </c>
      <c r="M111" s="51" t="s">
        <v>132</v>
      </c>
      <c r="N111" s="121" t="s">
        <v>12</v>
      </c>
      <c r="O111" s="12"/>
      <c r="P111" s="12"/>
      <c r="Q111" s="14">
        <f>F111/要介護認定者数!F110</f>
        <v>3.3913043478260869</v>
      </c>
      <c r="R111" s="14">
        <f>G111/要介護認定者数!G110</f>
        <v>2.9655172413793105</v>
      </c>
      <c r="S111" s="14">
        <f>H111/要介護認定者数!H110</f>
        <v>1.6390977443609023</v>
      </c>
      <c r="T111" s="14">
        <f>I111/要介護認定者数!I110</f>
        <v>1.9814814814814814</v>
      </c>
      <c r="U111" s="14">
        <f>J111/要介護認定者数!J110</f>
        <v>0.73404255319148937</v>
      </c>
      <c r="V111" s="27">
        <f>K111/要介護認定者数!K110</f>
        <v>1.8883774453394706</v>
      </c>
    </row>
    <row r="112" spans="2:22" ht="19.5" customHeight="1" x14ac:dyDescent="0.15">
      <c r="B112" s="125" t="s">
        <v>138</v>
      </c>
      <c r="C112" s="121" t="s">
        <v>13</v>
      </c>
      <c r="D112" s="4"/>
      <c r="E112" s="4"/>
      <c r="F112" s="4">
        <v>796</v>
      </c>
      <c r="G112" s="4">
        <v>2268</v>
      </c>
      <c r="H112" s="4">
        <v>1234</v>
      </c>
      <c r="I112" s="4">
        <v>673</v>
      </c>
      <c r="J112" s="4">
        <v>420</v>
      </c>
      <c r="K112" s="23">
        <v>5391</v>
      </c>
      <c r="M112" s="51" t="s">
        <v>132</v>
      </c>
      <c r="N112" s="121" t="s">
        <v>13</v>
      </c>
      <c r="O112" s="12"/>
      <c r="P112" s="12"/>
      <c r="Q112" s="14">
        <f>F112/要介護認定者数!F111</f>
        <v>5.4520547945205475</v>
      </c>
      <c r="R112" s="14">
        <f>G112/要介護認定者数!G111</f>
        <v>9.6923076923076916</v>
      </c>
      <c r="S112" s="14">
        <f>H112/要介護認定者数!H111</f>
        <v>7.2163742690058479</v>
      </c>
      <c r="T112" s="14">
        <f>I112/要介護認定者数!I111</f>
        <v>5.8521739130434787</v>
      </c>
      <c r="U112" s="14">
        <f>J112/要介護認定者数!J111</f>
        <v>4.375</v>
      </c>
      <c r="V112" s="27">
        <f>K112/要介護認定者数!K111</f>
        <v>6.1400911161731209</v>
      </c>
    </row>
    <row r="113" spans="2:22" ht="19.5" customHeight="1" x14ac:dyDescent="0.15">
      <c r="B113" s="125" t="s">
        <v>138</v>
      </c>
      <c r="C113" s="121" t="s">
        <v>14</v>
      </c>
      <c r="D113" s="4"/>
      <c r="E113" s="4"/>
      <c r="F113" s="4">
        <v>4793</v>
      </c>
      <c r="G113" s="4">
        <v>4704</v>
      </c>
      <c r="H113" s="4">
        <v>4127</v>
      </c>
      <c r="I113" s="4">
        <v>1348</v>
      </c>
      <c r="J113" s="4">
        <v>606</v>
      </c>
      <c r="K113" s="23">
        <v>15578</v>
      </c>
      <c r="M113" s="51" t="s">
        <v>132</v>
      </c>
      <c r="N113" s="121" t="s">
        <v>14</v>
      </c>
      <c r="O113" s="12"/>
      <c r="P113" s="12"/>
      <c r="Q113" s="14">
        <f>F113/要介護認定者数!F112</f>
        <v>22.502347417840376</v>
      </c>
      <c r="R113" s="14">
        <f>G113/要介護認定者数!G112</f>
        <v>25.021276595744681</v>
      </c>
      <c r="S113" s="14">
        <f>H113/要介護認定者数!H112</f>
        <v>29.478571428571428</v>
      </c>
      <c r="T113" s="14">
        <f>I113/要介護認定者数!I112</f>
        <v>9.0469798657718119</v>
      </c>
      <c r="U113" s="14">
        <f>J113/要介護認定者数!J112</f>
        <v>6.1836734693877551</v>
      </c>
      <c r="V113" s="27">
        <f>K113/要介護認定者数!K112</f>
        <v>16.143005181347149</v>
      </c>
    </row>
    <row r="114" spans="2:22" ht="19.5" customHeight="1" x14ac:dyDescent="0.15">
      <c r="B114" s="125" t="s">
        <v>132</v>
      </c>
      <c r="C114" s="122" t="s">
        <v>168</v>
      </c>
      <c r="D114" s="147">
        <f>SUM(D115:D118)</f>
        <v>0</v>
      </c>
      <c r="E114" s="147">
        <f t="shared" ref="E114" si="42">SUM(E115:E118)</f>
        <v>0</v>
      </c>
      <c r="F114" s="130">
        <f t="shared" ref="F114" si="43">SUM(F115:F118)</f>
        <v>16088</v>
      </c>
      <c r="G114" s="130">
        <f t="shared" ref="G114" si="44">SUM(G115:G118)</f>
        <v>22752</v>
      </c>
      <c r="H114" s="130">
        <f t="shared" ref="H114" si="45">SUM(H115:H118)</f>
        <v>13749</v>
      </c>
      <c r="I114" s="130">
        <f t="shared" ref="I114" si="46">SUM(I115:I118)</f>
        <v>6727</v>
      </c>
      <c r="J114" s="130">
        <f t="shared" ref="J114" si="47">SUM(J115:J118)</f>
        <v>2788</v>
      </c>
      <c r="K114" s="144">
        <f t="shared" ref="K114" si="48">SUM(K115:K118)</f>
        <v>62104</v>
      </c>
      <c r="M114" s="125" t="s">
        <v>132</v>
      </c>
      <c r="N114" s="122" t="s">
        <v>168</v>
      </c>
      <c r="O114" s="12"/>
      <c r="P114" s="12"/>
      <c r="Q114" s="14">
        <f>F114/要介護認定者数!F113</f>
        <v>11.377652050919378</v>
      </c>
      <c r="R114" s="14">
        <f>G114/要介護認定者数!G113</f>
        <v>14.998022412656558</v>
      </c>
      <c r="S114" s="14">
        <f>H114/要介護認定者数!H113</f>
        <v>13.374513618677042</v>
      </c>
      <c r="T114" s="14">
        <f>I114/要介護認定者数!I113</f>
        <v>7.3438864628820957</v>
      </c>
      <c r="U114" s="14">
        <f>J114/要介護認定者数!J113</f>
        <v>4.0230880230880235</v>
      </c>
      <c r="V114" s="27">
        <f>K114/要介護認定者数!K113</f>
        <v>8.1501312335958005</v>
      </c>
    </row>
    <row r="115" spans="2:22" ht="19.5" customHeight="1" x14ac:dyDescent="0.15">
      <c r="B115" s="125" t="s">
        <v>138</v>
      </c>
      <c r="C115" s="121" t="s">
        <v>15</v>
      </c>
      <c r="D115" s="4"/>
      <c r="E115" s="4"/>
      <c r="F115" s="4">
        <v>9428</v>
      </c>
      <c r="G115" s="4">
        <v>11527</v>
      </c>
      <c r="H115" s="4">
        <v>6686</v>
      </c>
      <c r="I115" s="4">
        <v>3780</v>
      </c>
      <c r="J115" s="4">
        <v>1481</v>
      </c>
      <c r="K115" s="23">
        <v>32902</v>
      </c>
      <c r="M115" s="51" t="s">
        <v>132</v>
      </c>
      <c r="N115" s="121" t="s">
        <v>15</v>
      </c>
      <c r="O115" s="12"/>
      <c r="P115" s="12"/>
      <c r="Q115" s="14">
        <f>F115/要介護認定者数!F114</f>
        <v>16.339688041594453</v>
      </c>
      <c r="R115" s="14">
        <f>G115/要介護認定者数!G114</f>
        <v>23.007984031936129</v>
      </c>
      <c r="S115" s="14">
        <f>H115/要介護認定者数!H114</f>
        <v>19.492711370262391</v>
      </c>
      <c r="T115" s="14">
        <f>I115/要介護認定者数!I114</f>
        <v>11.702786377708978</v>
      </c>
      <c r="U115" s="14">
        <f>J115/要介護認定者数!J114</f>
        <v>5.9477911646586348</v>
      </c>
      <c r="V115" s="27">
        <f>K115/要介護認定者数!K114</f>
        <v>11.44019471488178</v>
      </c>
    </row>
    <row r="116" spans="2:22" ht="19.5" customHeight="1" x14ac:dyDescent="0.15">
      <c r="B116" s="125" t="s">
        <v>138</v>
      </c>
      <c r="C116" s="121" t="s">
        <v>16</v>
      </c>
      <c r="D116" s="4"/>
      <c r="E116" s="4"/>
      <c r="F116" s="4">
        <v>2594</v>
      </c>
      <c r="G116" s="4">
        <v>5715</v>
      </c>
      <c r="H116" s="4">
        <v>3261</v>
      </c>
      <c r="I116" s="4">
        <v>1339</v>
      </c>
      <c r="J116" s="4">
        <v>461</v>
      </c>
      <c r="K116" s="23">
        <v>13370</v>
      </c>
      <c r="M116" s="51" t="s">
        <v>132</v>
      </c>
      <c r="N116" s="121" t="s">
        <v>16</v>
      </c>
      <c r="O116" s="12"/>
      <c r="P116" s="12"/>
      <c r="Q116" s="14">
        <f>F116/要介護認定者数!F115</f>
        <v>8.2875399361022364</v>
      </c>
      <c r="R116" s="14">
        <f>G116/要介護認定者数!G115</f>
        <v>13.352803738317757</v>
      </c>
      <c r="S116" s="14">
        <f>H116/要介護認定者数!H115</f>
        <v>11.563829787234043</v>
      </c>
      <c r="T116" s="14">
        <f>I116/要介護認定者数!I115</f>
        <v>5.6497890295358646</v>
      </c>
      <c r="U116" s="14">
        <f>J116/要介護認定者数!J115</f>
        <v>2.9551282051282053</v>
      </c>
      <c r="V116" s="27">
        <f>K116/要介護認定者数!K115</f>
        <v>7.0554089709762531</v>
      </c>
    </row>
    <row r="117" spans="2:22" ht="19.5" customHeight="1" x14ac:dyDescent="0.15">
      <c r="B117" s="125" t="s">
        <v>138</v>
      </c>
      <c r="C117" s="121" t="s">
        <v>17</v>
      </c>
      <c r="D117" s="4"/>
      <c r="E117" s="4"/>
      <c r="F117" s="4">
        <v>2554</v>
      </c>
      <c r="G117" s="4">
        <v>3426</v>
      </c>
      <c r="H117" s="4">
        <v>2173</v>
      </c>
      <c r="I117" s="4">
        <v>1215</v>
      </c>
      <c r="J117" s="4">
        <v>641</v>
      </c>
      <c r="K117" s="23">
        <v>10009</v>
      </c>
      <c r="M117" s="51" t="s">
        <v>132</v>
      </c>
      <c r="N117" s="121" t="s">
        <v>17</v>
      </c>
      <c r="O117" s="12"/>
      <c r="P117" s="12"/>
      <c r="Q117" s="14">
        <f>F117/要介護認定者数!F116</f>
        <v>6.8288770053475938</v>
      </c>
      <c r="R117" s="14">
        <f>G117/要介護認定者数!G116</f>
        <v>8.921875</v>
      </c>
      <c r="S117" s="14">
        <f>H117/要介護認定者数!H116</f>
        <v>8.2938931297709928</v>
      </c>
      <c r="T117" s="14">
        <f>I117/要介護認定者数!I116</f>
        <v>5.2145922746781119</v>
      </c>
      <c r="U117" s="14">
        <f>J117/要介護認定者数!J116</f>
        <v>3.6628571428571428</v>
      </c>
      <c r="V117" s="27">
        <f>K117/要介護認定者数!K116</f>
        <v>5.0858739837398375</v>
      </c>
    </row>
    <row r="118" spans="2:22" ht="19.5" customHeight="1" x14ac:dyDescent="0.15">
      <c r="B118" s="125" t="s">
        <v>138</v>
      </c>
      <c r="C118" s="121" t="s">
        <v>18</v>
      </c>
      <c r="D118" s="4"/>
      <c r="E118" s="4"/>
      <c r="F118" s="4">
        <v>1512</v>
      </c>
      <c r="G118" s="4">
        <v>2084</v>
      </c>
      <c r="H118" s="4">
        <v>1629</v>
      </c>
      <c r="I118" s="4">
        <v>393</v>
      </c>
      <c r="J118" s="4">
        <v>205</v>
      </c>
      <c r="K118" s="23">
        <v>5823</v>
      </c>
      <c r="M118" s="51" t="s">
        <v>132</v>
      </c>
      <c r="N118" s="121" t="s">
        <v>18</v>
      </c>
      <c r="O118" s="12"/>
      <c r="P118" s="12"/>
      <c r="Q118" s="14">
        <f>F118/要介護認定者数!F117</f>
        <v>10.08</v>
      </c>
      <c r="R118" s="14">
        <f>G118/要介護認定者数!G117</f>
        <v>10.215686274509803</v>
      </c>
      <c r="S118" s="14">
        <f>H118/要介護認定者数!H117</f>
        <v>11.553191489361701</v>
      </c>
      <c r="T118" s="14">
        <f>I118/要介護認定者数!I117</f>
        <v>3.1951219512195124</v>
      </c>
      <c r="U118" s="14">
        <f>J118/要介護認定者数!J117</f>
        <v>1.8141592920353982</v>
      </c>
      <c r="V118" s="27">
        <f>K118/要介護認定者数!K117</f>
        <v>6.609534619750284</v>
      </c>
    </row>
    <row r="119" spans="2:22" ht="19.5" customHeight="1" x14ac:dyDescent="0.15">
      <c r="B119" s="125" t="s">
        <v>132</v>
      </c>
      <c r="C119" s="122" t="s">
        <v>169</v>
      </c>
      <c r="D119" s="147">
        <f>SUM(D120:D123)</f>
        <v>0</v>
      </c>
      <c r="E119" s="147">
        <f t="shared" ref="E119" si="49">SUM(E120:E123)</f>
        <v>0</v>
      </c>
      <c r="F119" s="130">
        <f t="shared" ref="F119" si="50">SUM(F120:F123)</f>
        <v>9851</v>
      </c>
      <c r="G119" s="130">
        <f t="shared" ref="G119" si="51">SUM(G120:G123)</f>
        <v>13641</v>
      </c>
      <c r="H119" s="130">
        <f t="shared" ref="H119" si="52">SUM(H120:H123)</f>
        <v>7204</v>
      </c>
      <c r="I119" s="130">
        <f t="shared" ref="I119" si="53">SUM(I120:I123)</f>
        <v>2903</v>
      </c>
      <c r="J119" s="130">
        <f t="shared" ref="J119" si="54">SUM(J120:J123)</f>
        <v>2003</v>
      </c>
      <c r="K119" s="144">
        <f t="shared" ref="K119" si="55">SUM(K120:K123)</f>
        <v>35602</v>
      </c>
      <c r="M119" s="125" t="s">
        <v>132</v>
      </c>
      <c r="N119" s="122" t="s">
        <v>169</v>
      </c>
      <c r="O119" s="12"/>
      <c r="P119" s="12"/>
      <c r="Q119" s="14">
        <f>F119/要介護認定者数!F118</f>
        <v>15.016768292682928</v>
      </c>
      <c r="R119" s="14">
        <f>G119/要介護認定者数!G118</f>
        <v>20.390134529147982</v>
      </c>
      <c r="S119" s="14">
        <f>H119/要介護認定者数!H118</f>
        <v>13.415270018621975</v>
      </c>
      <c r="T119" s="14">
        <f>I119/要介護認定者数!I118</f>
        <v>7.1151960784313726</v>
      </c>
      <c r="U119" s="14">
        <f>J119/要介護認定者数!J118</f>
        <v>5.7557471264367814</v>
      </c>
      <c r="V119" s="27">
        <f>K119/要介護認定者数!K118</f>
        <v>10.877482432019553</v>
      </c>
    </row>
    <row r="120" spans="2:22" ht="19.5" customHeight="1" x14ac:dyDescent="0.15">
      <c r="B120" s="125" t="s">
        <v>138</v>
      </c>
      <c r="C120" s="121" t="s">
        <v>19</v>
      </c>
      <c r="D120" s="4"/>
      <c r="E120" s="4"/>
      <c r="F120" s="4">
        <v>3987</v>
      </c>
      <c r="G120" s="4">
        <v>5397</v>
      </c>
      <c r="H120" s="4">
        <v>3300</v>
      </c>
      <c r="I120" s="4">
        <v>1021</v>
      </c>
      <c r="J120" s="4">
        <v>1079</v>
      </c>
      <c r="K120" s="23">
        <v>14784</v>
      </c>
      <c r="M120" s="51" t="s">
        <v>132</v>
      </c>
      <c r="N120" s="121" t="s">
        <v>19</v>
      </c>
      <c r="O120" s="12"/>
      <c r="P120" s="12"/>
      <c r="Q120" s="14">
        <f>F120/要介護認定者数!F119</f>
        <v>19.64039408866995</v>
      </c>
      <c r="R120" s="14">
        <f>G120/要介護認定者数!G119</f>
        <v>25.578199052132703</v>
      </c>
      <c r="S120" s="14">
        <f>H120/要介護認定者数!H119</f>
        <v>16.256157635467979</v>
      </c>
      <c r="T120" s="14">
        <f>I120/要介護認定者数!I119</f>
        <v>6.6298701298701301</v>
      </c>
      <c r="U120" s="14">
        <f>J120/要介護認定者数!J119</f>
        <v>8.7016129032258061</v>
      </c>
      <c r="V120" s="27">
        <f>K120/要介護認定者数!K119</f>
        <v>13.259192825112107</v>
      </c>
    </row>
    <row r="121" spans="2:22" ht="19.5" customHeight="1" x14ac:dyDescent="0.15">
      <c r="B121" s="125" t="s">
        <v>138</v>
      </c>
      <c r="C121" s="121" t="s">
        <v>20</v>
      </c>
      <c r="D121" s="4"/>
      <c r="E121" s="4"/>
      <c r="F121" s="4">
        <v>1895</v>
      </c>
      <c r="G121" s="4">
        <v>3678</v>
      </c>
      <c r="H121" s="4">
        <v>1320</v>
      </c>
      <c r="I121" s="4">
        <v>384</v>
      </c>
      <c r="J121" s="4">
        <v>223</v>
      </c>
      <c r="K121" s="23">
        <v>7500</v>
      </c>
      <c r="M121" s="51" t="s">
        <v>132</v>
      </c>
      <c r="N121" s="121" t="s">
        <v>20</v>
      </c>
      <c r="O121" s="12"/>
      <c r="P121" s="12"/>
      <c r="Q121" s="14">
        <f>F121/要介護認定者数!F120</f>
        <v>18.578431372549019</v>
      </c>
      <c r="R121" s="14">
        <f>G121/要介護認定者数!G120</f>
        <v>28.734375</v>
      </c>
      <c r="S121" s="14">
        <f>H121/要介護認定者数!H120</f>
        <v>13.75</v>
      </c>
      <c r="T121" s="14">
        <f>I121/要介護認定者数!I120</f>
        <v>5.333333333333333</v>
      </c>
      <c r="U121" s="14">
        <f>J121/要介護認定者数!J120</f>
        <v>4.3725490196078427</v>
      </c>
      <c r="V121" s="27">
        <f>K121/要介護認定者数!K120</f>
        <v>13.489208633093526</v>
      </c>
    </row>
    <row r="122" spans="2:22" ht="19.5" customHeight="1" x14ac:dyDescent="0.15">
      <c r="B122" s="125" t="s">
        <v>138</v>
      </c>
      <c r="C122" s="121" t="s">
        <v>114</v>
      </c>
      <c r="D122" s="4"/>
      <c r="E122" s="4"/>
      <c r="F122" s="4">
        <v>3538</v>
      </c>
      <c r="G122" s="4">
        <v>4178</v>
      </c>
      <c r="H122" s="4">
        <v>2298</v>
      </c>
      <c r="I122" s="4">
        <v>1348</v>
      </c>
      <c r="J122" s="4">
        <v>618</v>
      </c>
      <c r="K122" s="23">
        <v>11980</v>
      </c>
      <c r="M122" s="51" t="s">
        <v>132</v>
      </c>
      <c r="N122" s="121" t="s">
        <v>114</v>
      </c>
      <c r="O122" s="12"/>
      <c r="P122" s="12"/>
      <c r="Q122" s="14">
        <f>F122/要介護認定者数!F121</f>
        <v>12.242214532871973</v>
      </c>
      <c r="R122" s="14">
        <f>G122/要介護認定者数!G121</f>
        <v>15.248175182481752</v>
      </c>
      <c r="S122" s="14">
        <f>H122/要介護認定者数!H121</f>
        <v>12.223404255319149</v>
      </c>
      <c r="T122" s="14">
        <f>I122/要介護認定者数!I121</f>
        <v>9.2328767123287676</v>
      </c>
      <c r="U122" s="14">
        <f>J122/要介護認定者数!J121</f>
        <v>4.5109489051094886</v>
      </c>
      <c r="V122" s="27">
        <f>K122/要介護認定者数!K121</f>
        <v>9.2652745552977578</v>
      </c>
    </row>
    <row r="123" spans="2:22" ht="19.5" customHeight="1" x14ac:dyDescent="0.15">
      <c r="B123" s="125" t="s">
        <v>138</v>
      </c>
      <c r="C123" s="121" t="s">
        <v>22</v>
      </c>
      <c r="D123" s="4"/>
      <c r="E123" s="4"/>
      <c r="F123" s="4">
        <v>431</v>
      </c>
      <c r="G123" s="4">
        <v>388</v>
      </c>
      <c r="H123" s="4">
        <v>286</v>
      </c>
      <c r="I123" s="4">
        <v>150</v>
      </c>
      <c r="J123" s="4">
        <v>83</v>
      </c>
      <c r="K123" s="23">
        <v>1338</v>
      </c>
      <c r="M123" s="51" t="s">
        <v>132</v>
      </c>
      <c r="N123" s="121" t="s">
        <v>22</v>
      </c>
      <c r="O123" s="12"/>
      <c r="P123" s="12"/>
      <c r="Q123" s="14">
        <f>F123/要介護認定者数!F122</f>
        <v>6.9516129032258061</v>
      </c>
      <c r="R123" s="14">
        <f>G123/要介護認定者数!G122</f>
        <v>6.9285714285714288</v>
      </c>
      <c r="S123" s="14">
        <f>H123/要介護認定者数!H122</f>
        <v>5.72</v>
      </c>
      <c r="T123" s="14">
        <f>I123/要介護認定者数!I122</f>
        <v>4.166666666666667</v>
      </c>
      <c r="U123" s="14">
        <f>J123/要介護認定者数!J122</f>
        <v>2.3055555555555554</v>
      </c>
      <c r="V123" s="27">
        <f>K123/要介護認定者数!K122</f>
        <v>4.3300970873786406</v>
      </c>
    </row>
    <row r="124" spans="2:22" ht="19.5" customHeight="1" x14ac:dyDescent="0.15">
      <c r="B124" s="125" t="s">
        <v>132</v>
      </c>
      <c r="C124" s="122" t="s">
        <v>170</v>
      </c>
      <c r="D124" s="147">
        <f>SUM(D125:D129)</f>
        <v>0</v>
      </c>
      <c r="E124" s="147">
        <f t="shared" ref="E124" si="56">SUM(E125:E129)</f>
        <v>0</v>
      </c>
      <c r="F124" s="130">
        <f t="shared" ref="F124" si="57">SUM(F125:F129)</f>
        <v>18667</v>
      </c>
      <c r="G124" s="130">
        <f t="shared" ref="G124" si="58">SUM(G125:G129)</f>
        <v>15202</v>
      </c>
      <c r="H124" s="130">
        <f t="shared" ref="H124" si="59">SUM(H125:H129)</f>
        <v>12814</v>
      </c>
      <c r="I124" s="130">
        <f t="shared" ref="I124" si="60">SUM(I125:I129)</f>
        <v>6759</v>
      </c>
      <c r="J124" s="130">
        <f t="shared" ref="J124" si="61">SUM(J125:J129)</f>
        <v>1628</v>
      </c>
      <c r="K124" s="144">
        <f t="shared" ref="K124" si="62">SUM(K125:K129)</f>
        <v>55070</v>
      </c>
      <c r="M124" s="125" t="s">
        <v>132</v>
      </c>
      <c r="N124" s="122" t="s">
        <v>170</v>
      </c>
      <c r="O124" s="12"/>
      <c r="P124" s="12"/>
      <c r="Q124" s="14">
        <f>F124/要介護認定者数!F123</f>
        <v>6.7341269841269842</v>
      </c>
      <c r="R124" s="14">
        <f>G124/要介護認定者数!G123</f>
        <v>7.685540950455005</v>
      </c>
      <c r="S124" s="14">
        <f>H124/要介護認定者数!H123</f>
        <v>8.0489949748743719</v>
      </c>
      <c r="T124" s="14">
        <f>I124/要介護認定者数!I123</f>
        <v>4.0184304399524375</v>
      </c>
      <c r="U124" s="14">
        <f>J124/要介護認定者数!J123</f>
        <v>1.3003194888178913</v>
      </c>
      <c r="V124" s="27">
        <f>K124/要介護認定者数!K123</f>
        <v>4.6939993181043302</v>
      </c>
    </row>
    <row r="125" spans="2:22" ht="19.5" customHeight="1" x14ac:dyDescent="0.15">
      <c r="B125" s="125" t="s">
        <v>138</v>
      </c>
      <c r="C125" s="121" t="s">
        <v>23</v>
      </c>
      <c r="D125" s="4"/>
      <c r="E125" s="4"/>
      <c r="F125" s="4">
        <v>12182</v>
      </c>
      <c r="G125" s="4">
        <v>8160</v>
      </c>
      <c r="H125" s="4">
        <v>7792</v>
      </c>
      <c r="I125" s="4">
        <v>3585</v>
      </c>
      <c r="J125" s="4">
        <v>912</v>
      </c>
      <c r="K125" s="23">
        <v>32631</v>
      </c>
      <c r="M125" s="51" t="s">
        <v>132</v>
      </c>
      <c r="N125" s="121" t="s">
        <v>23</v>
      </c>
      <c r="O125" s="12"/>
      <c r="P125" s="12"/>
      <c r="Q125" s="14">
        <f>F125/要介護認定者数!F124</f>
        <v>6.4149552395997897</v>
      </c>
      <c r="R125" s="14">
        <f>G125/要介護認定者数!G124</f>
        <v>7.2148541114058355</v>
      </c>
      <c r="S125" s="14">
        <f>H125/要介護認定者数!H124</f>
        <v>8.6385809312638582</v>
      </c>
      <c r="T125" s="14">
        <f>I125/要介護認定者数!I124</f>
        <v>3.5389930898321817</v>
      </c>
      <c r="U125" s="14">
        <f>J125/要介護認定者数!J124</f>
        <v>1.1798188874514877</v>
      </c>
      <c r="V125" s="27">
        <f>K125/要介護認定者数!K124</f>
        <v>4.439591836734694</v>
      </c>
    </row>
    <row r="126" spans="2:22" ht="19.5" customHeight="1" x14ac:dyDescent="0.15">
      <c r="B126" s="125" t="s">
        <v>138</v>
      </c>
      <c r="C126" s="121" t="s">
        <v>24</v>
      </c>
      <c r="D126" s="4"/>
      <c r="E126" s="4"/>
      <c r="F126" s="4">
        <v>504</v>
      </c>
      <c r="G126" s="4">
        <v>998</v>
      </c>
      <c r="H126" s="4">
        <v>606</v>
      </c>
      <c r="I126" s="4">
        <v>242</v>
      </c>
      <c r="J126" s="4">
        <v>51</v>
      </c>
      <c r="K126" s="23">
        <v>2401</v>
      </c>
      <c r="M126" s="51" t="s">
        <v>132</v>
      </c>
      <c r="N126" s="121" t="s">
        <v>24</v>
      </c>
      <c r="O126" s="12"/>
      <c r="P126" s="12"/>
      <c r="Q126" s="14">
        <f>F126/要介護認定者数!F125</f>
        <v>6.1463414634146343</v>
      </c>
      <c r="R126" s="14">
        <f>G126/要介護認定者数!G125</f>
        <v>8.8318584070796469</v>
      </c>
      <c r="S126" s="14">
        <f>H126/要介護認定者数!H125</f>
        <v>8.6571428571428566</v>
      </c>
      <c r="T126" s="14">
        <f>I126/要介護認定者数!I125</f>
        <v>3.5072463768115942</v>
      </c>
      <c r="U126" s="14">
        <f>J126/要介護認定者数!J125</f>
        <v>1.1860465116279071</v>
      </c>
      <c r="V126" s="27">
        <f>K126/要介護認定者数!K125</f>
        <v>5.68957345971564</v>
      </c>
    </row>
    <row r="127" spans="2:22" ht="19.5" customHeight="1" x14ac:dyDescent="0.15">
      <c r="B127" s="125" t="s">
        <v>138</v>
      </c>
      <c r="C127" s="121" t="s">
        <v>25</v>
      </c>
      <c r="D127" s="4"/>
      <c r="E127" s="4"/>
      <c r="F127" s="4">
        <v>1434</v>
      </c>
      <c r="G127" s="4">
        <v>2747</v>
      </c>
      <c r="H127" s="4">
        <v>1487</v>
      </c>
      <c r="I127" s="4">
        <v>930</v>
      </c>
      <c r="J127" s="4">
        <v>139</v>
      </c>
      <c r="K127" s="23">
        <v>6737</v>
      </c>
      <c r="M127" s="51" t="s">
        <v>132</v>
      </c>
      <c r="N127" s="121" t="s">
        <v>25</v>
      </c>
      <c r="O127" s="12"/>
      <c r="P127" s="12"/>
      <c r="Q127" s="14">
        <f>F127/要介護認定者数!F126</f>
        <v>5.1956521739130439</v>
      </c>
      <c r="R127" s="14">
        <f>G127/要介護認定者数!G126</f>
        <v>6.2574031890660589</v>
      </c>
      <c r="S127" s="14">
        <f>H127/要介護認定者数!H126</f>
        <v>4.9075907590759078</v>
      </c>
      <c r="T127" s="14">
        <f>I127/要介護認定者数!I126</f>
        <v>3.6186770428015564</v>
      </c>
      <c r="U127" s="14">
        <f>J127/要介護認定者数!J126</f>
        <v>0.75135135135135134</v>
      </c>
      <c r="V127" s="27">
        <f>K127/要介護認定者数!K126</f>
        <v>4.1896766169154231</v>
      </c>
    </row>
    <row r="128" spans="2:22" ht="19.5" customHeight="1" x14ac:dyDescent="0.15">
      <c r="B128" s="125" t="s">
        <v>138</v>
      </c>
      <c r="C128" s="121" t="s">
        <v>26</v>
      </c>
      <c r="D128" s="4"/>
      <c r="E128" s="4"/>
      <c r="F128" s="4">
        <v>2199</v>
      </c>
      <c r="G128" s="4">
        <v>2426</v>
      </c>
      <c r="H128" s="4">
        <v>1476</v>
      </c>
      <c r="I128" s="4">
        <v>847</v>
      </c>
      <c r="J128" s="4">
        <v>363</v>
      </c>
      <c r="K128" s="23">
        <v>7311</v>
      </c>
      <c r="M128" s="51" t="s">
        <v>132</v>
      </c>
      <c r="N128" s="121" t="s">
        <v>26</v>
      </c>
      <c r="O128" s="12"/>
      <c r="P128" s="12"/>
      <c r="Q128" s="14">
        <f>F128/要介護認定者数!F127</f>
        <v>10.726829268292683</v>
      </c>
      <c r="R128" s="14">
        <f>G128/要介護認定者数!G127</f>
        <v>15.452229299363058</v>
      </c>
      <c r="S128" s="14">
        <f>H128/要介護認定者数!H127</f>
        <v>10.25</v>
      </c>
      <c r="T128" s="14">
        <f>I128/要介護認定者数!I127</f>
        <v>6.6171875</v>
      </c>
      <c r="U128" s="14">
        <f>J128/要介護認定者数!J127</f>
        <v>3.1842105263157894</v>
      </c>
      <c r="V128" s="27">
        <f>K128/要介護認定者数!K127</f>
        <v>7.712025316455696</v>
      </c>
    </row>
    <row r="129" spans="2:24" ht="19.5" customHeight="1" x14ac:dyDescent="0.15">
      <c r="B129" s="125" t="s">
        <v>138</v>
      </c>
      <c r="C129" s="121" t="s">
        <v>27</v>
      </c>
      <c r="D129" s="4"/>
      <c r="E129" s="4"/>
      <c r="F129" s="4">
        <v>2348</v>
      </c>
      <c r="G129" s="4">
        <v>871</v>
      </c>
      <c r="H129" s="4">
        <v>1453</v>
      </c>
      <c r="I129" s="4">
        <v>1155</v>
      </c>
      <c r="J129" s="4">
        <v>163</v>
      </c>
      <c r="K129" s="23">
        <v>5990</v>
      </c>
      <c r="M129" s="51" t="s">
        <v>132</v>
      </c>
      <c r="N129" s="121" t="s">
        <v>27</v>
      </c>
      <c r="O129" s="12"/>
      <c r="P129" s="12"/>
      <c r="Q129" s="14">
        <f>F129/要介護認定者数!F128</f>
        <v>7.5741935483870968</v>
      </c>
      <c r="R129" s="14">
        <f>G129/要介護認定者数!G128</f>
        <v>6.3115942028985508</v>
      </c>
      <c r="S129" s="14">
        <f>H129/要介護認定者数!H128</f>
        <v>8.398843930635838</v>
      </c>
      <c r="T129" s="14">
        <f>I129/要介護認定者数!I128</f>
        <v>5.3720930232558137</v>
      </c>
      <c r="U129" s="14">
        <f>J129/要介護認定者数!J128</f>
        <v>1.1897810218978102</v>
      </c>
      <c r="V129" s="27">
        <f>K129/要介護認定者数!K128</f>
        <v>4.266381766381766</v>
      </c>
    </row>
    <row r="130" spans="2:24" ht="19.5" customHeight="1" x14ac:dyDescent="0.15">
      <c r="B130" s="125" t="s">
        <v>132</v>
      </c>
      <c r="C130" s="122" t="s">
        <v>171</v>
      </c>
      <c r="D130" s="147">
        <f>SUM(D131)</f>
        <v>0</v>
      </c>
      <c r="E130" s="147">
        <f t="shared" ref="E130" si="63">SUM(E131)</f>
        <v>0</v>
      </c>
      <c r="F130" s="130">
        <f t="shared" ref="F130" si="64">SUM(F131)</f>
        <v>7961</v>
      </c>
      <c r="G130" s="130">
        <f t="shared" ref="G130" si="65">SUM(G131)</f>
        <v>8458</v>
      </c>
      <c r="H130" s="130">
        <f t="shared" ref="H130" si="66">SUM(H131)</f>
        <v>4419</v>
      </c>
      <c r="I130" s="130">
        <f t="shared" ref="I130" si="67">SUM(I131)</f>
        <v>2209</v>
      </c>
      <c r="J130" s="130">
        <f t="shared" ref="J130" si="68">SUM(J131)</f>
        <v>901</v>
      </c>
      <c r="K130" s="144">
        <f t="shared" ref="K130" si="69">SUM(K131)</f>
        <v>23948</v>
      </c>
      <c r="M130" s="125" t="s">
        <v>132</v>
      </c>
      <c r="N130" s="122" t="s">
        <v>171</v>
      </c>
      <c r="O130" s="12"/>
      <c r="P130" s="12"/>
      <c r="Q130" s="14">
        <f>F130/要介護認定者数!F129</f>
        <v>7.0389036251105219</v>
      </c>
      <c r="R130" s="14">
        <f>G130/要介護認定者数!G129</f>
        <v>8.1878025169409483</v>
      </c>
      <c r="S130" s="14">
        <f>H130/要介護認定者数!H129</f>
        <v>6.615269461077844</v>
      </c>
      <c r="T130" s="14">
        <f>I130/要介護認定者数!I129</f>
        <v>2.6235154394299287</v>
      </c>
      <c r="U130" s="14">
        <f>J130/要介護認定者数!J129</f>
        <v>1.5092127303182579</v>
      </c>
      <c r="V130" s="27">
        <f>K130/要介護認定者数!K129</f>
        <v>4.2483590562355866</v>
      </c>
    </row>
    <row r="131" spans="2:24" ht="19.5" customHeight="1" x14ac:dyDescent="0.15">
      <c r="B131" s="125" t="s">
        <v>138</v>
      </c>
      <c r="C131" s="121" t="s">
        <v>28</v>
      </c>
      <c r="D131" s="4"/>
      <c r="E131" s="4"/>
      <c r="F131" s="4">
        <v>7961</v>
      </c>
      <c r="G131" s="4">
        <v>8458</v>
      </c>
      <c r="H131" s="4">
        <v>4419</v>
      </c>
      <c r="I131" s="4">
        <v>2209</v>
      </c>
      <c r="J131" s="4">
        <v>901</v>
      </c>
      <c r="K131" s="23">
        <v>23948</v>
      </c>
      <c r="M131" s="51" t="s">
        <v>132</v>
      </c>
      <c r="N131" s="121" t="s">
        <v>28</v>
      </c>
      <c r="O131" s="12"/>
      <c r="P131" s="12"/>
      <c r="Q131" s="14">
        <f>F131/要介護認定者数!F130</f>
        <v>7.0389036251105219</v>
      </c>
      <c r="R131" s="14">
        <f>G131/要介護認定者数!G130</f>
        <v>8.1878025169409483</v>
      </c>
      <c r="S131" s="14">
        <f>H131/要介護認定者数!H130</f>
        <v>6.615269461077844</v>
      </c>
      <c r="T131" s="14">
        <f>I131/要介護認定者数!I130</f>
        <v>2.6235154394299287</v>
      </c>
      <c r="U131" s="14">
        <f>J131/要介護認定者数!J130</f>
        <v>1.5092127303182579</v>
      </c>
      <c r="V131" s="27">
        <f>K131/要介護認定者数!K130</f>
        <v>4.2483590562355866</v>
      </c>
    </row>
    <row r="132" spans="2:24" ht="19.5" customHeight="1" x14ac:dyDescent="0.15">
      <c r="B132" s="125" t="s">
        <v>132</v>
      </c>
      <c r="C132" s="122" t="s">
        <v>172</v>
      </c>
      <c r="D132" s="147">
        <f>SUM(D133:D135)</f>
        <v>0</v>
      </c>
      <c r="E132" s="147">
        <f t="shared" ref="E132" si="70">SUM(E133:E135)</f>
        <v>0</v>
      </c>
      <c r="F132" s="130">
        <f t="shared" ref="F132" si="71">SUM(F133:F135)</f>
        <v>10765</v>
      </c>
      <c r="G132" s="130">
        <f t="shared" ref="G132" si="72">SUM(G133:G135)</f>
        <v>16108</v>
      </c>
      <c r="H132" s="130">
        <f t="shared" ref="H132" si="73">SUM(H133:H135)</f>
        <v>10057</v>
      </c>
      <c r="I132" s="130">
        <f t="shared" ref="I132" si="74">SUM(I133:I135)</f>
        <v>5292</v>
      </c>
      <c r="J132" s="130">
        <f t="shared" ref="J132" si="75">SUM(J133:J135)</f>
        <v>1324</v>
      </c>
      <c r="K132" s="144">
        <f t="shared" ref="K132" si="76">SUM(K133:K135)</f>
        <v>43546</v>
      </c>
      <c r="M132" s="125" t="s">
        <v>132</v>
      </c>
      <c r="N132" s="122" t="s">
        <v>172</v>
      </c>
      <c r="O132" s="12"/>
      <c r="P132" s="12"/>
      <c r="Q132" s="14">
        <f>F132/要介護認定者数!F131</f>
        <v>5.2743753062224403</v>
      </c>
      <c r="R132" s="14">
        <f>G132/要介護認定者数!G131</f>
        <v>9.0039128004471767</v>
      </c>
      <c r="S132" s="14">
        <f>H132/要介護認定者数!H131</f>
        <v>7.7242703533026118</v>
      </c>
      <c r="T132" s="14">
        <f>I132/要介護認定者数!I131</f>
        <v>3.7425742574257428</v>
      </c>
      <c r="U132" s="14">
        <f>J132/要介護認定者数!J131</f>
        <v>1.5431235431235431</v>
      </c>
      <c r="V132" s="27">
        <f>K132/要介護認定者数!K131</f>
        <v>3.840373930681718</v>
      </c>
    </row>
    <row r="133" spans="2:24" ht="19.5" customHeight="1" x14ac:dyDescent="0.15">
      <c r="B133" s="125" t="s">
        <v>138</v>
      </c>
      <c r="C133" s="121" t="s">
        <v>29</v>
      </c>
      <c r="D133" s="4"/>
      <c r="E133" s="4"/>
      <c r="F133" s="4">
        <v>7302</v>
      </c>
      <c r="G133" s="4">
        <v>11464</v>
      </c>
      <c r="H133" s="4">
        <v>7515</v>
      </c>
      <c r="I133" s="4">
        <v>3769</v>
      </c>
      <c r="J133" s="4">
        <v>980</v>
      </c>
      <c r="K133" s="23">
        <v>31030</v>
      </c>
      <c r="M133" s="51" t="s">
        <v>132</v>
      </c>
      <c r="N133" s="121" t="s">
        <v>29</v>
      </c>
      <c r="O133" s="12"/>
      <c r="P133" s="12"/>
      <c r="Q133" s="14">
        <f>F133/要介護認定者数!F132</f>
        <v>4.6332487309644668</v>
      </c>
      <c r="R133" s="14">
        <f>G133/要介護認定者数!G132</f>
        <v>8.0392706872370265</v>
      </c>
      <c r="S133" s="14">
        <f>H133/要介護認定者数!H132</f>
        <v>7.396653543307087</v>
      </c>
      <c r="T133" s="14">
        <f>I133/要介護認定者数!I132</f>
        <v>3.4962894248608536</v>
      </c>
      <c r="U133" s="14">
        <f>J133/要介護認定者数!J132</f>
        <v>1.487101669195751</v>
      </c>
      <c r="V133" s="27">
        <f>K133/要介護認定者数!K132</f>
        <v>3.5273388655223372</v>
      </c>
    </row>
    <row r="134" spans="2:24" ht="19.5" customHeight="1" x14ac:dyDescent="0.15">
      <c r="B134" s="125" t="s">
        <v>138</v>
      </c>
      <c r="C134" s="121" t="s">
        <v>30</v>
      </c>
      <c r="D134" s="4"/>
      <c r="E134" s="4"/>
      <c r="F134" s="4">
        <v>2374</v>
      </c>
      <c r="G134" s="4">
        <v>3020</v>
      </c>
      <c r="H134" s="4">
        <v>2181</v>
      </c>
      <c r="I134" s="4">
        <v>1107</v>
      </c>
      <c r="J134" s="4">
        <v>344</v>
      </c>
      <c r="K134" s="23">
        <v>9026</v>
      </c>
      <c r="M134" s="51" t="s">
        <v>132</v>
      </c>
      <c r="N134" s="121" t="s">
        <v>30</v>
      </c>
      <c r="O134" s="12"/>
      <c r="P134" s="12"/>
      <c r="Q134" s="14">
        <f>F134/要介護認定者数!F133</f>
        <v>6.381720430107527</v>
      </c>
      <c r="R134" s="14">
        <f>G134/要介護認定者数!G133</f>
        <v>11.660231660231661</v>
      </c>
      <c r="S134" s="14">
        <f>H134/要介護認定者数!H133</f>
        <v>9.6504424778761067</v>
      </c>
      <c r="T134" s="14">
        <f>I134/要介護認定者数!I133</f>
        <v>4.1152416356877319</v>
      </c>
      <c r="U134" s="14">
        <f>J134/要介護認定者数!J133</f>
        <v>2.0355029585798818</v>
      </c>
      <c r="V134" s="27">
        <f>K134/要介護認定者数!K133</f>
        <v>4.4749628160634609</v>
      </c>
    </row>
    <row r="135" spans="2:24" ht="19.5" customHeight="1" x14ac:dyDescent="0.15">
      <c r="B135" s="125" t="s">
        <v>138</v>
      </c>
      <c r="C135" s="121" t="s">
        <v>31</v>
      </c>
      <c r="D135" s="4"/>
      <c r="E135" s="4"/>
      <c r="F135" s="4">
        <v>1089</v>
      </c>
      <c r="G135" s="4">
        <v>1624</v>
      </c>
      <c r="H135" s="4">
        <v>361</v>
      </c>
      <c r="I135" s="4">
        <v>416</v>
      </c>
      <c r="J135" s="4">
        <v>0</v>
      </c>
      <c r="K135" s="23">
        <v>3490</v>
      </c>
      <c r="M135" s="51" t="s">
        <v>132</v>
      </c>
      <c r="N135" s="121" t="s">
        <v>31</v>
      </c>
      <c r="O135" s="12"/>
      <c r="P135" s="12"/>
      <c r="Q135" s="14">
        <f>F135/要介護認定者数!F134</f>
        <v>11.709677419354838</v>
      </c>
      <c r="R135" s="14">
        <f>G135/要介護認定者数!G134</f>
        <v>15.615384615384615</v>
      </c>
      <c r="S135" s="14">
        <f>H135/要介護認定者数!H134</f>
        <v>6.0166666666666666</v>
      </c>
      <c r="T135" s="14">
        <f>I135/要介護認定者数!I134</f>
        <v>6.2089552238805972</v>
      </c>
      <c r="U135" s="14">
        <f>J135/要介護認定者数!J134</f>
        <v>0</v>
      </c>
      <c r="V135" s="27">
        <f>K135/要介護認定者数!K134</f>
        <v>6.647619047619048</v>
      </c>
    </row>
    <row r="136" spans="2:24" ht="19.5" customHeight="1" x14ac:dyDescent="0.15">
      <c r="B136" s="125" t="s">
        <v>132</v>
      </c>
      <c r="C136" s="122" t="s">
        <v>173</v>
      </c>
      <c r="D136" s="147">
        <f>SUM(D137)</f>
        <v>0</v>
      </c>
      <c r="E136" s="147">
        <f t="shared" ref="E136" si="77">SUM(E137)</f>
        <v>0</v>
      </c>
      <c r="F136" s="130">
        <f t="shared" ref="F136" si="78">SUM(F137)</f>
        <v>4878</v>
      </c>
      <c r="G136" s="130">
        <f t="shared" ref="G136" si="79">SUM(G137)</f>
        <v>9563</v>
      </c>
      <c r="H136" s="130">
        <f t="shared" ref="H136" si="80">SUM(H137)</f>
        <v>8012</v>
      </c>
      <c r="I136" s="130">
        <f t="shared" ref="I136" si="81">SUM(I137)</f>
        <v>4946</v>
      </c>
      <c r="J136" s="130">
        <f t="shared" ref="J136" si="82">SUM(J137)</f>
        <v>1888</v>
      </c>
      <c r="K136" s="144">
        <f t="shared" ref="K136" si="83">SUM(K137)</f>
        <v>29287</v>
      </c>
      <c r="M136" s="125" t="s">
        <v>132</v>
      </c>
      <c r="N136" s="122" t="s">
        <v>173</v>
      </c>
      <c r="O136" s="12"/>
      <c r="P136" s="12"/>
      <c r="Q136" s="14">
        <f>F136/要介護認定者数!F135</f>
        <v>5.1564482029598313</v>
      </c>
      <c r="R136" s="14">
        <f>G136/要介護認定者数!G135</f>
        <v>8.7253649635036492</v>
      </c>
      <c r="S136" s="14">
        <f>H136/要介護認定者数!H135</f>
        <v>8.661621621621622</v>
      </c>
      <c r="T136" s="14">
        <f>I136/要介護認定者数!I135</f>
        <v>6.1137206427688504</v>
      </c>
      <c r="U136" s="14">
        <f>J136/要介護認定者数!J135</f>
        <v>3.3534635879218473</v>
      </c>
      <c r="V136" s="27">
        <f>K136/要介護認定者数!K135</f>
        <v>5.3239411016178879</v>
      </c>
    </row>
    <row r="137" spans="2:24" ht="19.5" customHeight="1" x14ac:dyDescent="0.15">
      <c r="B137" s="125" t="s">
        <v>138</v>
      </c>
      <c r="C137" s="121" t="s">
        <v>32</v>
      </c>
      <c r="D137" s="4"/>
      <c r="E137" s="4"/>
      <c r="F137" s="4">
        <v>4878</v>
      </c>
      <c r="G137" s="4">
        <v>9563</v>
      </c>
      <c r="H137" s="4">
        <v>8012</v>
      </c>
      <c r="I137" s="4">
        <v>4946</v>
      </c>
      <c r="J137" s="4">
        <v>1888</v>
      </c>
      <c r="K137" s="23">
        <v>29287</v>
      </c>
      <c r="M137" s="51" t="s">
        <v>132</v>
      </c>
      <c r="N137" s="121" t="s">
        <v>32</v>
      </c>
      <c r="O137" s="12"/>
      <c r="P137" s="12"/>
      <c r="Q137" s="14">
        <f>F137/要介護認定者数!F136</f>
        <v>5.1564482029598313</v>
      </c>
      <c r="R137" s="14">
        <f>G137/要介護認定者数!G136</f>
        <v>8.7253649635036492</v>
      </c>
      <c r="S137" s="14">
        <f>H137/要介護認定者数!H136</f>
        <v>8.661621621621622</v>
      </c>
      <c r="T137" s="14">
        <f>I137/要介護認定者数!I136</f>
        <v>6.1137206427688504</v>
      </c>
      <c r="U137" s="14">
        <f>J137/要介護認定者数!J136</f>
        <v>3.3534635879218473</v>
      </c>
      <c r="V137" s="27">
        <f>K137/要介護認定者数!K136</f>
        <v>5.3239411016178879</v>
      </c>
    </row>
    <row r="138" spans="2:24" ht="19.5" customHeight="1" x14ac:dyDescent="0.15">
      <c r="B138" s="125" t="s">
        <v>132</v>
      </c>
      <c r="C138" s="122" t="s">
        <v>174</v>
      </c>
      <c r="D138" s="147">
        <f>SUM(D139:D140)</f>
        <v>0</v>
      </c>
      <c r="E138" s="147">
        <f t="shared" ref="E138" si="84">SUM(E139:E140)</f>
        <v>0</v>
      </c>
      <c r="F138" s="130">
        <f t="shared" ref="F138" si="85">SUM(F139:F140)</f>
        <v>9793</v>
      </c>
      <c r="G138" s="130">
        <f t="shared" ref="G138" si="86">SUM(G139:G140)</f>
        <v>10855</v>
      </c>
      <c r="H138" s="130">
        <f t="shared" ref="H138" si="87">SUM(H139:H140)</f>
        <v>7257</v>
      </c>
      <c r="I138" s="130">
        <f t="shared" ref="I138" si="88">SUM(I139:I140)</f>
        <v>4885</v>
      </c>
      <c r="J138" s="130">
        <f t="shared" ref="J138" si="89">SUM(J139:J140)</f>
        <v>1633</v>
      </c>
      <c r="K138" s="144">
        <f t="shared" ref="K138" si="90">SUM(K139:K140)</f>
        <v>34423</v>
      </c>
      <c r="M138" s="125" t="s">
        <v>132</v>
      </c>
      <c r="N138" s="122" t="s">
        <v>174</v>
      </c>
      <c r="O138" s="12"/>
      <c r="P138" s="12"/>
      <c r="Q138" s="14">
        <f>F138/要介護認定者数!F137</f>
        <v>9.9522357723577244</v>
      </c>
      <c r="R138" s="14">
        <f>G138/要介護認定者数!G137</f>
        <v>13.015587529976019</v>
      </c>
      <c r="S138" s="14">
        <f>H138/要介護認定者数!H137</f>
        <v>11.321372854914197</v>
      </c>
      <c r="T138" s="14">
        <f>I138/要介護認定者数!I137</f>
        <v>7.2477744807121658</v>
      </c>
      <c r="U138" s="14">
        <f>J138/要介護認定者数!J137</f>
        <v>3.1708737864077672</v>
      </c>
      <c r="V138" s="27">
        <f>K138/要介護認定者数!K137</f>
        <v>6.9965447154471541</v>
      </c>
    </row>
    <row r="139" spans="2:24" ht="19.5" customHeight="1" x14ac:dyDescent="0.15">
      <c r="B139" s="125" t="s">
        <v>138</v>
      </c>
      <c r="C139" s="121" t="s">
        <v>33</v>
      </c>
      <c r="D139" s="4"/>
      <c r="E139" s="4"/>
      <c r="F139" s="4">
        <v>6543</v>
      </c>
      <c r="G139" s="4">
        <v>7651</v>
      </c>
      <c r="H139" s="4">
        <v>5340</v>
      </c>
      <c r="I139" s="4">
        <v>3652</v>
      </c>
      <c r="J139" s="4">
        <v>986</v>
      </c>
      <c r="K139" s="23">
        <v>24172</v>
      </c>
      <c r="M139" s="51" t="s">
        <v>132</v>
      </c>
      <c r="N139" s="121" t="s">
        <v>33</v>
      </c>
      <c r="O139" s="12"/>
      <c r="P139" s="12"/>
      <c r="Q139" s="14">
        <f>F139/要介護認定者数!F138</f>
        <v>8.3992297817715027</v>
      </c>
      <c r="R139" s="14">
        <f>G139/要介護認定者数!G138</f>
        <v>11.645357686453577</v>
      </c>
      <c r="S139" s="14">
        <f>H139/要介護認定者数!H138</f>
        <v>10.532544378698224</v>
      </c>
      <c r="T139" s="14">
        <f>I139/要介護認定者数!I138</f>
        <v>6.4522968197879855</v>
      </c>
      <c r="U139" s="14">
        <f>J139/要介護認定者数!J138</f>
        <v>2.3476190476190477</v>
      </c>
      <c r="V139" s="27">
        <f>K139/要介護認定者数!K138</f>
        <v>5.949298547871031</v>
      </c>
    </row>
    <row r="140" spans="2:24" ht="19.5" customHeight="1" x14ac:dyDescent="0.15">
      <c r="B140" s="125" t="s">
        <v>138</v>
      </c>
      <c r="C140" s="121" t="s">
        <v>34</v>
      </c>
      <c r="D140" s="4"/>
      <c r="E140" s="4"/>
      <c r="F140" s="4">
        <v>3250</v>
      </c>
      <c r="G140" s="4">
        <v>3204</v>
      </c>
      <c r="H140" s="4">
        <v>1917</v>
      </c>
      <c r="I140" s="4">
        <v>1233</v>
      </c>
      <c r="J140" s="4">
        <v>647</v>
      </c>
      <c r="K140" s="23">
        <v>10251</v>
      </c>
      <c r="M140" s="51" t="s">
        <v>132</v>
      </c>
      <c r="N140" s="121" t="s">
        <v>34</v>
      </c>
      <c r="O140" s="12"/>
      <c r="P140" s="12"/>
      <c r="Q140" s="14">
        <f>F140/要介護認定者数!F139</f>
        <v>15.853658536585366</v>
      </c>
      <c r="R140" s="14">
        <f>G140/要介護認定者数!G139</f>
        <v>18.101694915254239</v>
      </c>
      <c r="S140" s="14">
        <f>H140/要介護認定者数!H139</f>
        <v>14.305970149253731</v>
      </c>
      <c r="T140" s="14">
        <f>I140/要介護認定者数!I139</f>
        <v>11.416666666666666</v>
      </c>
      <c r="U140" s="14">
        <f>J140/要介護認定者数!J139</f>
        <v>6.810526315789474</v>
      </c>
      <c r="V140" s="27">
        <f>K140/要介護認定者数!K139</f>
        <v>11.96149358226371</v>
      </c>
    </row>
    <row r="141" spans="2:24" ht="19.5" customHeight="1" x14ac:dyDescent="0.15">
      <c r="B141" s="125" t="s">
        <v>138</v>
      </c>
      <c r="C141" s="122" t="s">
        <v>82</v>
      </c>
      <c r="D141" s="96">
        <f>SUM(D97,D98,D108,D114,D119,D124,D130,D132,D136,D138)</f>
        <v>5</v>
      </c>
      <c r="E141" s="96">
        <f t="shared" ref="E141:K141" si="91">SUM(E97,E98,E108,E114,E119,E124,E130,E132,E136,E138)</f>
        <v>7</v>
      </c>
      <c r="F141" s="96">
        <f t="shared" si="91"/>
        <v>208100</v>
      </c>
      <c r="G141" s="96">
        <f t="shared" si="91"/>
        <v>236355</v>
      </c>
      <c r="H141" s="96">
        <f t="shared" si="91"/>
        <v>144666</v>
      </c>
      <c r="I141" s="96">
        <f t="shared" si="91"/>
        <v>84979</v>
      </c>
      <c r="J141" s="96">
        <f t="shared" si="91"/>
        <v>32177</v>
      </c>
      <c r="K141" s="107">
        <f t="shared" si="91"/>
        <v>706289</v>
      </c>
      <c r="M141" s="51" t="s">
        <v>132</v>
      </c>
      <c r="N141" s="122" t="s">
        <v>82</v>
      </c>
      <c r="O141" s="12"/>
      <c r="P141" s="12"/>
      <c r="Q141" s="14">
        <f>F141/要介護認定者数!F140</f>
        <v>9.578826237054086</v>
      </c>
      <c r="R141" s="14">
        <f>G141/要介護認定者数!G140</f>
        <v>12.444976832350463</v>
      </c>
      <c r="S141" s="14">
        <f>H141/要介護認定者数!H140</f>
        <v>10.515810133023189</v>
      </c>
      <c r="T141" s="14">
        <f>I141/要介護認定者数!I140</f>
        <v>6.1396575391951451</v>
      </c>
      <c r="U141" s="14">
        <f>J141/要介護認定者数!J140</f>
        <v>3.1685869030034466</v>
      </c>
      <c r="V141" s="27">
        <f>K141/要介護認定者数!K140</f>
        <v>6.4316844846740855</v>
      </c>
      <c r="X141" s="11" t="s">
        <v>157</v>
      </c>
    </row>
    <row r="142" spans="2:24" ht="19.5" customHeight="1" thickBot="1" x14ac:dyDescent="0.2">
      <c r="B142" s="29" t="s">
        <v>138</v>
      </c>
      <c r="C142" s="132" t="s">
        <v>44</v>
      </c>
      <c r="D142" s="5">
        <v>120</v>
      </c>
      <c r="E142" s="5">
        <v>301</v>
      </c>
      <c r="F142" s="5">
        <v>13135594</v>
      </c>
      <c r="G142" s="5">
        <v>13961122</v>
      </c>
      <c r="H142" s="5">
        <v>8257449</v>
      </c>
      <c r="I142" s="5">
        <v>4859627</v>
      </c>
      <c r="J142" s="5">
        <v>2180879</v>
      </c>
      <c r="K142" s="26">
        <v>42395092</v>
      </c>
      <c r="M142" s="29" t="s">
        <v>132</v>
      </c>
      <c r="N142" s="132" t="s">
        <v>44</v>
      </c>
      <c r="O142" s="15"/>
      <c r="P142" s="15"/>
      <c r="Q142" s="79">
        <f>F142/要介護認定者数!F141</f>
        <v>10.762672299437023</v>
      </c>
      <c r="R142" s="79">
        <f>G142/要介護認定者数!G141</f>
        <v>12.92121009069109</v>
      </c>
      <c r="S142" s="79">
        <f>H142/要介護認定者数!H141</f>
        <v>10.199204068096396</v>
      </c>
      <c r="T142" s="79">
        <f>I142/要介護認定者数!I141</f>
        <v>6.5325206038878205</v>
      </c>
      <c r="U142" s="79">
        <f>J142/要介護認定者数!J141</f>
        <v>3.6266745822690507</v>
      </c>
      <c r="V142" s="80">
        <f>K142/要介護認定者数!K141</f>
        <v>6.8335941629191721</v>
      </c>
      <c r="X142" s="11" t="s">
        <v>46</v>
      </c>
    </row>
    <row r="143" spans="2:24" ht="19.5" customHeight="1" thickTop="1" x14ac:dyDescent="0.15">
      <c r="B143" s="125" t="s">
        <v>129</v>
      </c>
      <c r="C143" s="124" t="s">
        <v>0</v>
      </c>
      <c r="D143" s="4">
        <v>7</v>
      </c>
      <c r="E143" s="4">
        <v>0</v>
      </c>
      <c r="F143" s="4">
        <v>108036</v>
      </c>
      <c r="G143" s="4">
        <v>90032</v>
      </c>
      <c r="H143" s="4">
        <v>51040</v>
      </c>
      <c r="I143" s="4">
        <v>35125</v>
      </c>
      <c r="J143" s="4">
        <v>13536</v>
      </c>
      <c r="K143" s="23">
        <v>297776</v>
      </c>
      <c r="M143" s="28" t="s">
        <v>129</v>
      </c>
      <c r="N143" s="124" t="s">
        <v>0</v>
      </c>
      <c r="O143" s="12"/>
      <c r="P143" s="12"/>
      <c r="Q143" s="118">
        <f>F143/要介護認定者数!F142</f>
        <v>12.681770160816997</v>
      </c>
      <c r="R143" s="118">
        <f>G143/要介護認定者数!G142</f>
        <v>13.962779156327544</v>
      </c>
      <c r="S143" s="118">
        <f>H143/要介護認定者数!H142</f>
        <v>11.784807203879012</v>
      </c>
      <c r="T143" s="118">
        <f>I143/要介護認定者数!I142</f>
        <v>7.5069459286172258</v>
      </c>
      <c r="U143" s="118">
        <f>J143/要介護認定者数!J142</f>
        <v>3.8597091531223269</v>
      </c>
      <c r="V143" s="119">
        <f>K143/要介護認定者数!K142</f>
        <v>7.1723872148758341</v>
      </c>
    </row>
    <row r="144" spans="2:24" ht="19.5" customHeight="1" x14ac:dyDescent="0.15">
      <c r="B144" s="125" t="s">
        <v>129</v>
      </c>
      <c r="C144" s="122" t="s">
        <v>166</v>
      </c>
      <c r="D144" s="147">
        <f>SUM(D145:D153)</f>
        <v>0</v>
      </c>
      <c r="E144" s="147">
        <f t="shared" ref="E144" si="92">SUM(E145:E153)</f>
        <v>0</v>
      </c>
      <c r="F144" s="130">
        <f t="shared" ref="F144" si="93">SUM(F145:F153)</f>
        <v>10093</v>
      </c>
      <c r="G144" s="130">
        <f t="shared" ref="G144" si="94">SUM(G145:G153)</f>
        <v>24364</v>
      </c>
      <c r="H144" s="130">
        <f t="shared" ref="H144" si="95">SUM(H145:H153)</f>
        <v>14296</v>
      </c>
      <c r="I144" s="130">
        <f t="shared" ref="I144" si="96">SUM(I145:I153)</f>
        <v>7013</v>
      </c>
      <c r="J144" s="130">
        <f t="shared" ref="J144" si="97">SUM(J145:J153)</f>
        <v>2334</v>
      </c>
      <c r="K144" s="144">
        <f t="shared" ref="K144" si="98">SUM(K145:K153)</f>
        <v>58100</v>
      </c>
      <c r="M144" s="125" t="s">
        <v>129</v>
      </c>
      <c r="N144" s="122" t="s">
        <v>166</v>
      </c>
      <c r="O144" s="12"/>
      <c r="P144" s="12"/>
      <c r="Q144" s="14">
        <f>F144/要介護認定者数!F143</f>
        <v>7.7340996168582379</v>
      </c>
      <c r="R144" s="14">
        <f>G144/要介護認定者数!G143</f>
        <v>12.776088096486628</v>
      </c>
      <c r="S144" s="14">
        <f>H144/要介護認定者数!H143</f>
        <v>9.6790792146242381</v>
      </c>
      <c r="T144" s="14">
        <f>I144/要介護認定者数!I143</f>
        <v>5.6465378421900159</v>
      </c>
      <c r="U144" s="14">
        <f>J144/要介護認定者数!J143</f>
        <v>2.3223880597014928</v>
      </c>
      <c r="V144" s="27">
        <f>K144/要介護認定者数!K143</f>
        <v>6.2736205593348453</v>
      </c>
    </row>
    <row r="145" spans="2:22" ht="19.5" customHeight="1" x14ac:dyDescent="0.15">
      <c r="B145" s="125" t="s">
        <v>129</v>
      </c>
      <c r="C145" s="121" t="s">
        <v>1</v>
      </c>
      <c r="D145" s="4">
        <v>0</v>
      </c>
      <c r="E145" s="4">
        <v>0</v>
      </c>
      <c r="F145" s="4">
        <v>1181</v>
      </c>
      <c r="G145" s="4">
        <v>3582</v>
      </c>
      <c r="H145" s="4">
        <v>2029</v>
      </c>
      <c r="I145" s="4">
        <v>1658</v>
      </c>
      <c r="J145" s="4">
        <v>400</v>
      </c>
      <c r="K145" s="23">
        <v>8850</v>
      </c>
      <c r="M145" s="28" t="s">
        <v>129</v>
      </c>
      <c r="N145" s="121" t="s">
        <v>1</v>
      </c>
      <c r="O145" s="12"/>
      <c r="P145" s="12"/>
      <c r="Q145" s="14">
        <f>F145/要介護認定者数!F144</f>
        <v>4.2789855072463769</v>
      </c>
      <c r="R145" s="14">
        <f>G145/要介護認定者数!G144</f>
        <v>8.4680851063829792</v>
      </c>
      <c r="S145" s="14">
        <f>H145/要介護認定者数!H144</f>
        <v>6.9249146757679183</v>
      </c>
      <c r="T145" s="14">
        <f>I145/要介護認定者数!I144</f>
        <v>5.9855595667870034</v>
      </c>
      <c r="U145" s="14">
        <f>J145/要介護認定者数!J144</f>
        <v>1.6</v>
      </c>
      <c r="V145" s="27">
        <f>K145/要介護認定者数!K144</f>
        <v>4.02638762511374</v>
      </c>
    </row>
    <row r="146" spans="2:22" ht="19.5" customHeight="1" x14ac:dyDescent="0.15">
      <c r="B146" s="125" t="s">
        <v>129</v>
      </c>
      <c r="C146" s="121" t="s">
        <v>2</v>
      </c>
      <c r="D146" s="4">
        <v>0</v>
      </c>
      <c r="E146" s="4">
        <v>0</v>
      </c>
      <c r="F146" s="4">
        <v>83</v>
      </c>
      <c r="G146" s="4">
        <v>584</v>
      </c>
      <c r="H146" s="4">
        <v>315</v>
      </c>
      <c r="I146" s="4">
        <v>220</v>
      </c>
      <c r="J146" s="4">
        <v>30</v>
      </c>
      <c r="K146" s="23">
        <v>1232</v>
      </c>
      <c r="M146" s="28" t="s">
        <v>129</v>
      </c>
      <c r="N146" s="121" t="s">
        <v>2</v>
      </c>
      <c r="O146" s="12"/>
      <c r="P146" s="12"/>
      <c r="Q146" s="14">
        <f>F146/要介護認定者数!F145</f>
        <v>1.1369863013698631</v>
      </c>
      <c r="R146" s="14">
        <f>G146/要介護認定者数!G145</f>
        <v>3.9727891156462585</v>
      </c>
      <c r="S146" s="14">
        <f>H146/要介護認定者数!H145</f>
        <v>3.0882352941176472</v>
      </c>
      <c r="T146" s="14">
        <f>I146/要介護認定者数!I145</f>
        <v>2.1568627450980391</v>
      </c>
      <c r="U146" s="14">
        <f>J146/要介護認定者数!J145</f>
        <v>0.49180327868852458</v>
      </c>
      <c r="V146" s="27">
        <f>K146/要介護認定者数!K145</f>
        <v>1.9310344827586208</v>
      </c>
    </row>
    <row r="147" spans="2:22" ht="19.5" customHeight="1" x14ac:dyDescent="0.15">
      <c r="B147" s="125" t="s">
        <v>129</v>
      </c>
      <c r="C147" s="121" t="s">
        <v>3</v>
      </c>
      <c r="D147" s="4">
        <v>0</v>
      </c>
      <c r="E147" s="4">
        <v>0</v>
      </c>
      <c r="F147" s="4">
        <v>0</v>
      </c>
      <c r="G147" s="4">
        <v>15</v>
      </c>
      <c r="H147" s="4">
        <v>0</v>
      </c>
      <c r="I147" s="4">
        <v>54</v>
      </c>
      <c r="J147" s="4">
        <v>0</v>
      </c>
      <c r="K147" s="23">
        <v>69</v>
      </c>
      <c r="M147" s="28" t="s">
        <v>129</v>
      </c>
      <c r="N147" s="121" t="s">
        <v>3</v>
      </c>
      <c r="O147" s="12"/>
      <c r="P147" s="12"/>
      <c r="Q147" s="14">
        <f>F147/要介護認定者数!F146</f>
        <v>0</v>
      </c>
      <c r="R147" s="14">
        <f>G147/要介護認定者数!G146</f>
        <v>0.51724137931034486</v>
      </c>
      <c r="S147" s="14">
        <f>H147/要介護認定者数!H146</f>
        <v>0</v>
      </c>
      <c r="T147" s="14">
        <f>I147/要介護認定者数!I146</f>
        <v>2.8421052631578947</v>
      </c>
      <c r="U147" s="14">
        <f>J147/要介護認定者数!J146</f>
        <v>0</v>
      </c>
      <c r="V147" s="27">
        <f>K147/要介護認定者数!K146</f>
        <v>0.42073170731707316</v>
      </c>
    </row>
    <row r="148" spans="2:22" ht="19.5" customHeight="1" x14ac:dyDescent="0.15">
      <c r="B148" s="125" t="s">
        <v>129</v>
      </c>
      <c r="C148" s="121" t="s">
        <v>4</v>
      </c>
      <c r="D148" s="4">
        <v>0</v>
      </c>
      <c r="E148" s="4">
        <v>0</v>
      </c>
      <c r="F148" s="4">
        <v>908</v>
      </c>
      <c r="G148" s="4">
        <v>1532</v>
      </c>
      <c r="H148" s="4">
        <v>397</v>
      </c>
      <c r="I148" s="4">
        <v>166</v>
      </c>
      <c r="J148" s="4">
        <v>0</v>
      </c>
      <c r="K148" s="23">
        <v>3003</v>
      </c>
      <c r="M148" s="28" t="s">
        <v>129</v>
      </c>
      <c r="N148" s="121" t="s">
        <v>4</v>
      </c>
      <c r="O148" s="12"/>
      <c r="P148" s="12"/>
      <c r="Q148" s="14">
        <f>F148/要介護認定者数!F147</f>
        <v>5.4047619047619051</v>
      </c>
      <c r="R148" s="14">
        <f>G148/要介護認定者数!G147</f>
        <v>12.158730158730158</v>
      </c>
      <c r="S148" s="14">
        <f>H148/要介護認定者数!H147</f>
        <v>4.6705882352941179</v>
      </c>
      <c r="T148" s="14">
        <f>I148/要介護認定者数!I147</f>
        <v>1.9761904761904763</v>
      </c>
      <c r="U148" s="14">
        <f>J148/要介護認定者数!J147</f>
        <v>0</v>
      </c>
      <c r="V148" s="27">
        <f>K148/要介護認定者数!K147</f>
        <v>3.9669749009247028</v>
      </c>
    </row>
    <row r="149" spans="2:22" ht="19.5" customHeight="1" x14ac:dyDescent="0.15">
      <c r="B149" s="125" t="s">
        <v>129</v>
      </c>
      <c r="C149" s="121" t="s">
        <v>5</v>
      </c>
      <c r="D149" s="4">
        <v>0</v>
      </c>
      <c r="E149" s="4">
        <v>0</v>
      </c>
      <c r="F149" s="4">
        <v>328</v>
      </c>
      <c r="G149" s="4">
        <v>2211</v>
      </c>
      <c r="H149" s="4">
        <v>1102</v>
      </c>
      <c r="I149" s="4">
        <v>658</v>
      </c>
      <c r="J149" s="4">
        <v>277</v>
      </c>
      <c r="K149" s="23">
        <v>4576</v>
      </c>
      <c r="M149" s="28" t="s">
        <v>129</v>
      </c>
      <c r="N149" s="121" t="s">
        <v>5</v>
      </c>
      <c r="O149" s="12"/>
      <c r="P149" s="12"/>
      <c r="Q149" s="14">
        <f>F149/要介護認定者数!F148</f>
        <v>5.4666666666666668</v>
      </c>
      <c r="R149" s="14">
        <f>G149/要介護認定者数!G148</f>
        <v>17.13953488372093</v>
      </c>
      <c r="S149" s="14">
        <f>H149/要介護認定者数!H148</f>
        <v>8.609375</v>
      </c>
      <c r="T149" s="14">
        <f>I149/要介護認定者数!I148</f>
        <v>7.2307692307692308</v>
      </c>
      <c r="U149" s="14">
        <f>J149/要介護認定者数!J148</f>
        <v>4.3968253968253972</v>
      </c>
      <c r="V149" s="27">
        <f>K149/要介護認定者数!K148</f>
        <v>7.4165316045380871</v>
      </c>
    </row>
    <row r="150" spans="2:22" ht="19.5" customHeight="1" x14ac:dyDescent="0.15">
      <c r="B150" s="125" t="s">
        <v>129</v>
      </c>
      <c r="C150" s="121" t="s">
        <v>6</v>
      </c>
      <c r="D150" s="4">
        <v>0</v>
      </c>
      <c r="E150" s="4">
        <v>0</v>
      </c>
      <c r="F150" s="4">
        <v>454</v>
      </c>
      <c r="G150" s="4">
        <v>3460</v>
      </c>
      <c r="H150" s="4">
        <v>3250</v>
      </c>
      <c r="I150" s="4">
        <v>1298</v>
      </c>
      <c r="J150" s="4">
        <v>431</v>
      </c>
      <c r="K150" s="23">
        <v>8893</v>
      </c>
      <c r="M150" s="28" t="s">
        <v>129</v>
      </c>
      <c r="N150" s="121" t="s">
        <v>6</v>
      </c>
      <c r="O150" s="12"/>
      <c r="P150" s="12"/>
      <c r="Q150" s="14">
        <f>F150/要介護認定者数!F149</f>
        <v>3.0066225165562912</v>
      </c>
      <c r="R150" s="14">
        <f>G150/要介護認定者数!G149</f>
        <v>9.8857142857142861</v>
      </c>
      <c r="S150" s="14">
        <f>H150/要介護認定者数!H149</f>
        <v>10.551948051948052</v>
      </c>
      <c r="T150" s="14">
        <f>I150/要介護認定者数!I149</f>
        <v>5.9815668202764973</v>
      </c>
      <c r="U150" s="14">
        <f>J150/要介護認定者数!J149</f>
        <v>2.6121212121212123</v>
      </c>
      <c r="V150" s="27">
        <f>K150/要介護認定者数!K149</f>
        <v>5.8933068257123926</v>
      </c>
    </row>
    <row r="151" spans="2:22" ht="19.5" customHeight="1" x14ac:dyDescent="0.15">
      <c r="B151" s="125" t="s">
        <v>129</v>
      </c>
      <c r="C151" s="121" t="s">
        <v>7</v>
      </c>
      <c r="D151" s="4">
        <v>0</v>
      </c>
      <c r="E151" s="4">
        <v>0</v>
      </c>
      <c r="F151" s="4">
        <v>3059</v>
      </c>
      <c r="G151" s="4">
        <v>3772</v>
      </c>
      <c r="H151" s="4">
        <v>2132</v>
      </c>
      <c r="I151" s="4">
        <v>433</v>
      </c>
      <c r="J151" s="4">
        <v>157</v>
      </c>
      <c r="K151" s="23">
        <v>9553</v>
      </c>
      <c r="M151" s="28" t="s">
        <v>129</v>
      </c>
      <c r="N151" s="121" t="s">
        <v>7</v>
      </c>
      <c r="O151" s="12"/>
      <c r="P151" s="12"/>
      <c r="Q151" s="14">
        <f>F151/要介護認定者数!F150</f>
        <v>34.761363636363633</v>
      </c>
      <c r="R151" s="14">
        <f>G151/要介護認定者数!G150</f>
        <v>33.981981981981981</v>
      </c>
      <c r="S151" s="14">
        <f>H151/要介護認定者数!H150</f>
        <v>22.680851063829788</v>
      </c>
      <c r="T151" s="14">
        <f>I151/要介護認定者数!I150</f>
        <v>6.4626865671641793</v>
      </c>
      <c r="U151" s="14">
        <f>J151/要介護認定者数!J150</f>
        <v>3.0784313725490198</v>
      </c>
      <c r="V151" s="27">
        <f>K151/要介護認定者数!K150</f>
        <v>18.371153846153845</v>
      </c>
    </row>
    <row r="152" spans="2:22" ht="19.5" customHeight="1" x14ac:dyDescent="0.15">
      <c r="B152" s="125" t="s">
        <v>129</v>
      </c>
      <c r="C152" s="121" t="s">
        <v>8</v>
      </c>
      <c r="D152" s="4">
        <v>0</v>
      </c>
      <c r="E152" s="4">
        <v>0</v>
      </c>
      <c r="F152" s="4">
        <v>2401</v>
      </c>
      <c r="G152" s="4">
        <v>5351</v>
      </c>
      <c r="H152" s="4">
        <v>2795</v>
      </c>
      <c r="I152" s="4">
        <v>1185</v>
      </c>
      <c r="J152" s="4">
        <v>565</v>
      </c>
      <c r="K152" s="23">
        <v>12297</v>
      </c>
      <c r="M152" s="28" t="s">
        <v>129</v>
      </c>
      <c r="N152" s="121" t="s">
        <v>8</v>
      </c>
      <c r="O152" s="12"/>
      <c r="P152" s="12"/>
      <c r="Q152" s="14">
        <f>F152/要介護認定者数!F151</f>
        <v>8.1945392491467572</v>
      </c>
      <c r="R152" s="14">
        <f>G152/要介護認定者数!G151</f>
        <v>14.863888888888889</v>
      </c>
      <c r="S152" s="14">
        <f>H152/要介護認定者数!H151</f>
        <v>10.708812260536398</v>
      </c>
      <c r="T152" s="14">
        <f>I152/要介護認定者数!I151</f>
        <v>5.042553191489362</v>
      </c>
      <c r="U152" s="14">
        <f>J152/要介護認定者数!J151</f>
        <v>3.1388888888888888</v>
      </c>
      <c r="V152" s="27">
        <f>K152/要介護認定者数!K151</f>
        <v>7.0916955017301042</v>
      </c>
    </row>
    <row r="153" spans="2:22" ht="19.5" customHeight="1" x14ac:dyDescent="0.15">
      <c r="B153" s="125" t="s">
        <v>129</v>
      </c>
      <c r="C153" s="121" t="s">
        <v>9</v>
      </c>
      <c r="D153" s="4">
        <v>0</v>
      </c>
      <c r="E153" s="4">
        <v>0</v>
      </c>
      <c r="F153" s="4">
        <v>1679</v>
      </c>
      <c r="G153" s="4">
        <v>3857</v>
      </c>
      <c r="H153" s="4">
        <v>2276</v>
      </c>
      <c r="I153" s="4">
        <v>1341</v>
      </c>
      <c r="J153" s="4">
        <v>474</v>
      </c>
      <c r="K153" s="23">
        <v>9627</v>
      </c>
      <c r="M153" s="28" t="s">
        <v>129</v>
      </c>
      <c r="N153" s="121" t="s">
        <v>9</v>
      </c>
      <c r="O153" s="12"/>
      <c r="P153" s="12"/>
      <c r="Q153" s="14">
        <f>F153/要介護認定者数!F152</f>
        <v>9.3798882681564244</v>
      </c>
      <c r="R153" s="14">
        <f>G153/要介護認定者数!G152</f>
        <v>16.625</v>
      </c>
      <c r="S153" s="14">
        <f>H153/要介護認定者数!H152</f>
        <v>12.302702702702703</v>
      </c>
      <c r="T153" s="14">
        <f>I153/要介護認定者数!I152</f>
        <v>8.94</v>
      </c>
      <c r="U153" s="14">
        <f>J153/要介護認定者数!J152</f>
        <v>2.9079754601226995</v>
      </c>
      <c r="V153" s="27">
        <f>K153/要介護認定者数!K152</f>
        <v>8.564946619217082</v>
      </c>
    </row>
    <row r="154" spans="2:22" ht="19.5" customHeight="1" x14ac:dyDescent="0.15">
      <c r="B154" s="125" t="s">
        <v>129</v>
      </c>
      <c r="C154" s="122" t="s">
        <v>167</v>
      </c>
      <c r="D154" s="147">
        <f>SUM(D155:D159)</f>
        <v>0</v>
      </c>
      <c r="E154" s="147">
        <f t="shared" ref="E154" si="99">SUM(E155:E159)</f>
        <v>0</v>
      </c>
      <c r="F154" s="130">
        <f t="shared" ref="F154" si="100">SUM(F155:F159)</f>
        <v>16949</v>
      </c>
      <c r="G154" s="130">
        <f t="shared" ref="G154" si="101">SUM(G155:G159)</f>
        <v>18882</v>
      </c>
      <c r="H154" s="130">
        <f t="shared" ref="H154" si="102">SUM(H155:H159)</f>
        <v>12881</v>
      </c>
      <c r="I154" s="130">
        <f t="shared" ref="I154" si="103">SUM(I155:I159)</f>
        <v>7304</v>
      </c>
      <c r="J154" s="130">
        <f t="shared" ref="J154" si="104">SUM(J155:J159)</f>
        <v>2397</v>
      </c>
      <c r="K154" s="144">
        <f t="shared" ref="K154" si="105">SUM(K155:K159)</f>
        <v>58413</v>
      </c>
      <c r="M154" s="125" t="s">
        <v>129</v>
      </c>
      <c r="N154" s="122" t="s">
        <v>167</v>
      </c>
      <c r="O154" s="12"/>
      <c r="P154" s="12"/>
      <c r="Q154" s="14">
        <f>F154/要介護認定者数!F153</f>
        <v>10.706885660138976</v>
      </c>
      <c r="R154" s="14">
        <f>G154/要介護認定者数!G153</f>
        <v>12.546179401993356</v>
      </c>
      <c r="S154" s="14">
        <f>H154/要介護認定者数!H153</f>
        <v>11.960074280408541</v>
      </c>
      <c r="T154" s="14">
        <f>I154/要介護認定者数!I153</f>
        <v>7.3040000000000003</v>
      </c>
      <c r="U154" s="14">
        <f>J154/要介護認定者数!J153</f>
        <v>3</v>
      </c>
      <c r="V154" s="27">
        <f>K154/要介護認定者数!K153</f>
        <v>7.5148591277499035</v>
      </c>
    </row>
    <row r="155" spans="2:22" ht="19.5" customHeight="1" x14ac:dyDescent="0.15">
      <c r="B155" s="125" t="s">
        <v>129</v>
      </c>
      <c r="C155" s="121" t="s">
        <v>10</v>
      </c>
      <c r="D155" s="4">
        <v>0</v>
      </c>
      <c r="E155" s="4">
        <v>0</v>
      </c>
      <c r="F155" s="4">
        <v>7647</v>
      </c>
      <c r="G155" s="4">
        <v>5724</v>
      </c>
      <c r="H155" s="4">
        <v>3783</v>
      </c>
      <c r="I155" s="4">
        <v>2288</v>
      </c>
      <c r="J155" s="4">
        <v>844</v>
      </c>
      <c r="K155" s="23">
        <v>20286</v>
      </c>
      <c r="M155" s="28" t="s">
        <v>129</v>
      </c>
      <c r="N155" s="121" t="s">
        <v>10</v>
      </c>
      <c r="O155" s="12"/>
      <c r="P155" s="12"/>
      <c r="Q155" s="14">
        <f>F155/要介護認定者数!F154</f>
        <v>11.692660550458715</v>
      </c>
      <c r="R155" s="14">
        <f>G155/要介護認定者数!G154</f>
        <v>11.75359342915811</v>
      </c>
      <c r="S155" s="14">
        <f>H155/要介護認定者数!H154</f>
        <v>11.533536585365853</v>
      </c>
      <c r="T155" s="14">
        <f>I155/要介護認定者数!I154</f>
        <v>6.052910052910053</v>
      </c>
      <c r="U155" s="14">
        <f>J155/要介護認定者数!J154</f>
        <v>3.0142857142857142</v>
      </c>
      <c r="V155" s="27">
        <f>K155/要介護認定者数!K154</f>
        <v>6.9567901234567904</v>
      </c>
    </row>
    <row r="156" spans="2:22" ht="19.5" customHeight="1" x14ac:dyDescent="0.15">
      <c r="B156" s="125" t="s">
        <v>129</v>
      </c>
      <c r="C156" s="121" t="s">
        <v>11</v>
      </c>
      <c r="D156" s="4">
        <v>0</v>
      </c>
      <c r="E156" s="4">
        <v>0</v>
      </c>
      <c r="F156" s="4">
        <v>4492</v>
      </c>
      <c r="G156" s="4">
        <v>6175</v>
      </c>
      <c r="H156" s="4">
        <v>3553</v>
      </c>
      <c r="I156" s="4">
        <v>2803</v>
      </c>
      <c r="J156" s="4">
        <v>544</v>
      </c>
      <c r="K156" s="23">
        <v>17567</v>
      </c>
      <c r="M156" s="28" t="s">
        <v>129</v>
      </c>
      <c r="N156" s="121" t="s">
        <v>11</v>
      </c>
      <c r="O156" s="12"/>
      <c r="P156" s="12"/>
      <c r="Q156" s="14">
        <f>F156/要介護認定者数!F155</f>
        <v>9.7019438444924404</v>
      </c>
      <c r="R156" s="14">
        <f>G156/要介護認定者数!G155</f>
        <v>14.327146171693736</v>
      </c>
      <c r="S156" s="14">
        <f>H156/要介護認定者数!H155</f>
        <v>12.167808219178083</v>
      </c>
      <c r="T156" s="14">
        <f>I156/要介護認定者数!I155</f>
        <v>11.123015873015873</v>
      </c>
      <c r="U156" s="14">
        <f>J156/要介護認定者数!J155</f>
        <v>2.4840182648401825</v>
      </c>
      <c r="V156" s="27">
        <f>K156/要介護認定者数!K155</f>
        <v>7.8424107142857142</v>
      </c>
    </row>
    <row r="157" spans="2:22" ht="19.5" customHeight="1" x14ac:dyDescent="0.15">
      <c r="B157" s="125" t="s">
        <v>129</v>
      </c>
      <c r="C157" s="121" t="s">
        <v>12</v>
      </c>
      <c r="D157" s="4">
        <v>0</v>
      </c>
      <c r="E157" s="4">
        <v>0</v>
      </c>
      <c r="F157" s="4">
        <v>458</v>
      </c>
      <c r="G157" s="4">
        <v>534</v>
      </c>
      <c r="H157" s="4">
        <v>235</v>
      </c>
      <c r="I157" s="4">
        <v>272</v>
      </c>
      <c r="J157" s="4">
        <v>70</v>
      </c>
      <c r="K157" s="23">
        <v>1569</v>
      </c>
      <c r="M157" s="28" t="s">
        <v>129</v>
      </c>
      <c r="N157" s="121" t="s">
        <v>12</v>
      </c>
      <c r="O157" s="12"/>
      <c r="P157" s="12"/>
      <c r="Q157" s="14">
        <f>F157/要介護認定者数!F156</f>
        <v>2.7590361445783134</v>
      </c>
      <c r="R157" s="14">
        <f>G157/要介護認定者数!G156</f>
        <v>2.9666666666666668</v>
      </c>
      <c r="S157" s="14">
        <f>H157/要介護認定者数!H156</f>
        <v>2.0258620689655173</v>
      </c>
      <c r="T157" s="14">
        <f>I157/要介護認定者数!I156</f>
        <v>2.6407766990291264</v>
      </c>
      <c r="U157" s="14">
        <f>J157/要介護認定者数!J156</f>
        <v>0.77777777777777779</v>
      </c>
      <c r="V157" s="27">
        <f>K157/要介護認定者数!K156</f>
        <v>1.9466501240694789</v>
      </c>
    </row>
    <row r="158" spans="2:22" ht="19.5" customHeight="1" x14ac:dyDescent="0.15">
      <c r="B158" s="125" t="s">
        <v>129</v>
      </c>
      <c r="C158" s="121" t="s">
        <v>13</v>
      </c>
      <c r="D158" s="4">
        <v>0</v>
      </c>
      <c r="E158" s="4">
        <v>0</v>
      </c>
      <c r="F158" s="4">
        <v>625</v>
      </c>
      <c r="G158" s="4">
        <v>2200</v>
      </c>
      <c r="H158" s="4">
        <v>1060</v>
      </c>
      <c r="I158" s="4">
        <v>776</v>
      </c>
      <c r="J158" s="4">
        <v>369</v>
      </c>
      <c r="K158" s="23">
        <v>5030</v>
      </c>
      <c r="M158" s="28" t="s">
        <v>129</v>
      </c>
      <c r="N158" s="121" t="s">
        <v>13</v>
      </c>
      <c r="O158" s="12"/>
      <c r="P158" s="12"/>
      <c r="Q158" s="14">
        <f>F158/要介護認定者数!F157</f>
        <v>5.3418803418803416</v>
      </c>
      <c r="R158" s="14">
        <f>G158/要介護認定者数!G157</f>
        <v>10.377358490566039</v>
      </c>
      <c r="S158" s="14">
        <f>H158/要介護認定者数!H157</f>
        <v>6.2721893491124261</v>
      </c>
      <c r="T158" s="14">
        <f>I158/要介護認定者数!I157</f>
        <v>6.807017543859649</v>
      </c>
      <c r="U158" s="14">
        <f>J158/要介護認定者数!J157</f>
        <v>3.5480769230769229</v>
      </c>
      <c r="V158" s="27">
        <f>K158/要介護認定者数!K157</f>
        <v>6.1043689320388346</v>
      </c>
    </row>
    <row r="159" spans="2:22" ht="19.5" customHeight="1" x14ac:dyDescent="0.15">
      <c r="B159" s="125" t="s">
        <v>129</v>
      </c>
      <c r="C159" s="121" t="s">
        <v>14</v>
      </c>
      <c r="D159" s="4">
        <v>0</v>
      </c>
      <c r="E159" s="4">
        <v>0</v>
      </c>
      <c r="F159" s="4">
        <v>3727</v>
      </c>
      <c r="G159" s="4">
        <v>4249</v>
      </c>
      <c r="H159" s="4">
        <v>4250</v>
      </c>
      <c r="I159" s="4">
        <v>1165</v>
      </c>
      <c r="J159" s="4">
        <v>570</v>
      </c>
      <c r="K159" s="23">
        <v>13961</v>
      </c>
      <c r="M159" s="28" t="s">
        <v>129</v>
      </c>
      <c r="N159" s="121" t="s">
        <v>14</v>
      </c>
      <c r="O159" s="12"/>
      <c r="P159" s="12"/>
      <c r="Q159" s="14">
        <f>F159/要介護認定者数!F158</f>
        <v>20.366120218579233</v>
      </c>
      <c r="R159" s="14">
        <f>G159/要介護認定者数!G158</f>
        <v>21.78974358974359</v>
      </c>
      <c r="S159" s="14">
        <f>H159/要介護認定者数!H158</f>
        <v>24.709302325581394</v>
      </c>
      <c r="T159" s="14">
        <f>I159/要介護認定者数!I158</f>
        <v>7.6143790849673199</v>
      </c>
      <c r="U159" s="14">
        <f>J159/要介護認定者数!J158</f>
        <v>5.3773584905660377</v>
      </c>
      <c r="V159" s="27">
        <f>K159/要介護認定者数!K158</f>
        <v>14.144883485309018</v>
      </c>
    </row>
    <row r="160" spans="2:22" ht="19.5" customHeight="1" x14ac:dyDescent="0.15">
      <c r="B160" s="125" t="s">
        <v>129</v>
      </c>
      <c r="C160" s="122" t="s">
        <v>168</v>
      </c>
      <c r="D160" s="147">
        <f>SUM(D161:D164)</f>
        <v>6</v>
      </c>
      <c r="E160" s="147">
        <f t="shared" ref="E160" si="106">SUM(E161:E164)</f>
        <v>0</v>
      </c>
      <c r="F160" s="130">
        <f t="shared" ref="F160" si="107">SUM(F161:F164)</f>
        <v>14291</v>
      </c>
      <c r="G160" s="130">
        <f t="shared" ref="G160" si="108">SUM(G161:G164)</f>
        <v>25986</v>
      </c>
      <c r="H160" s="130">
        <f t="shared" ref="H160" si="109">SUM(H161:H164)</f>
        <v>13427</v>
      </c>
      <c r="I160" s="130">
        <f t="shared" ref="I160" si="110">SUM(I161:I164)</f>
        <v>6521</v>
      </c>
      <c r="J160" s="130">
        <f t="shared" ref="J160" si="111">SUM(J161:J164)</f>
        <v>2485</v>
      </c>
      <c r="K160" s="144">
        <f t="shared" ref="K160" si="112">SUM(K161:K164)</f>
        <v>62716</v>
      </c>
      <c r="M160" s="125" t="s">
        <v>129</v>
      </c>
      <c r="N160" s="122" t="s">
        <v>168</v>
      </c>
      <c r="O160" s="12"/>
      <c r="P160" s="12"/>
      <c r="Q160" s="14">
        <f>F160/要介護認定者数!F159</f>
        <v>10.641102010424422</v>
      </c>
      <c r="R160" s="14">
        <f>G160/要介護認定者数!G159</f>
        <v>17.593771157752201</v>
      </c>
      <c r="S160" s="14">
        <f>H160/要介護認定者数!H159</f>
        <v>12.861111111111111</v>
      </c>
      <c r="T160" s="14">
        <f>I160/要介護認定者数!I159</f>
        <v>6.9967811158798288</v>
      </c>
      <c r="U160" s="14">
        <f>J160/要介護認定者数!J159</f>
        <v>3.4755244755244754</v>
      </c>
      <c r="V160" s="27">
        <f>K160/要介護認定者数!K159</f>
        <v>8.4273044880408499</v>
      </c>
    </row>
    <row r="161" spans="2:22" ht="19.5" customHeight="1" x14ac:dyDescent="0.15">
      <c r="B161" s="125" t="s">
        <v>129</v>
      </c>
      <c r="C161" s="121" t="s">
        <v>15</v>
      </c>
      <c r="D161" s="4">
        <v>6</v>
      </c>
      <c r="E161" s="4">
        <v>0</v>
      </c>
      <c r="F161" s="4">
        <v>7803</v>
      </c>
      <c r="G161" s="4">
        <v>13937</v>
      </c>
      <c r="H161" s="4">
        <v>7396</v>
      </c>
      <c r="I161" s="4">
        <v>3459</v>
      </c>
      <c r="J161" s="4">
        <v>1204</v>
      </c>
      <c r="K161" s="23">
        <v>33805</v>
      </c>
      <c r="M161" s="28" t="s">
        <v>129</v>
      </c>
      <c r="N161" s="121" t="s">
        <v>15</v>
      </c>
      <c r="O161" s="12"/>
      <c r="P161" s="12"/>
      <c r="Q161" s="14">
        <f>F161/要介護認定者数!F160</f>
        <v>15.360236220472441</v>
      </c>
      <c r="R161" s="14">
        <f>G161/要介護認定者数!G160</f>
        <v>27.327450980392157</v>
      </c>
      <c r="S161" s="14">
        <f>H161/要介護認定者数!H160</f>
        <v>19.463157894736842</v>
      </c>
      <c r="T161" s="14">
        <f>I161/要介護認定者数!I160</f>
        <v>10.143695014662757</v>
      </c>
      <c r="U161" s="14">
        <f>J161/要介護認定者数!J160</f>
        <v>4.9752066115702478</v>
      </c>
      <c r="V161" s="27">
        <f>K161/要介護認定者数!K160</f>
        <v>12.086163746871648</v>
      </c>
    </row>
    <row r="162" spans="2:22" ht="19.5" customHeight="1" x14ac:dyDescent="0.15">
      <c r="B162" s="125" t="s">
        <v>129</v>
      </c>
      <c r="C162" s="121" t="s">
        <v>16</v>
      </c>
      <c r="D162" s="4">
        <v>0</v>
      </c>
      <c r="E162" s="4">
        <v>0</v>
      </c>
      <c r="F162" s="4">
        <v>2453</v>
      </c>
      <c r="G162" s="4">
        <v>5512</v>
      </c>
      <c r="H162" s="4">
        <v>2860</v>
      </c>
      <c r="I162" s="4">
        <v>1717</v>
      </c>
      <c r="J162" s="4">
        <v>536</v>
      </c>
      <c r="K162" s="23">
        <v>13078</v>
      </c>
      <c r="M162" s="28" t="s">
        <v>129</v>
      </c>
      <c r="N162" s="121" t="s">
        <v>16</v>
      </c>
      <c r="O162" s="12"/>
      <c r="P162" s="12"/>
      <c r="Q162" s="14">
        <f>F162/要介護認定者数!F161</f>
        <v>8.4586206896551719</v>
      </c>
      <c r="R162" s="14">
        <f>G162/要介護認定者数!G161</f>
        <v>14.061224489795919</v>
      </c>
      <c r="S162" s="14">
        <f>H162/要介護認定者数!H161</f>
        <v>10.711610486891386</v>
      </c>
      <c r="T162" s="14">
        <f>I162/要介護認定者数!I161</f>
        <v>7.3690987124463518</v>
      </c>
      <c r="U162" s="14">
        <f>J162/要介護認定者数!J161</f>
        <v>2.881720430107527</v>
      </c>
      <c r="V162" s="27">
        <f>K162/要介護認定者数!K161</f>
        <v>7.1975784259768849</v>
      </c>
    </row>
    <row r="163" spans="2:22" ht="19.5" customHeight="1" x14ac:dyDescent="0.15">
      <c r="B163" s="125" t="s">
        <v>129</v>
      </c>
      <c r="C163" s="121" t="s">
        <v>17</v>
      </c>
      <c r="D163" s="4">
        <v>0</v>
      </c>
      <c r="E163" s="4">
        <v>0</v>
      </c>
      <c r="F163" s="4">
        <v>2532</v>
      </c>
      <c r="G163" s="4">
        <v>4002</v>
      </c>
      <c r="H163" s="4">
        <v>1810</v>
      </c>
      <c r="I163" s="4">
        <v>1059</v>
      </c>
      <c r="J163" s="4">
        <v>581</v>
      </c>
      <c r="K163" s="23">
        <v>9984</v>
      </c>
      <c r="M163" s="28" t="s">
        <v>129</v>
      </c>
      <c r="N163" s="121" t="s">
        <v>17</v>
      </c>
      <c r="O163" s="12"/>
      <c r="P163" s="12"/>
      <c r="Q163" s="14">
        <f>F163/要介護認定者数!F162</f>
        <v>6.5595854922279795</v>
      </c>
      <c r="R163" s="14">
        <f>G163/要介護認定者数!G162</f>
        <v>9.9800498753117211</v>
      </c>
      <c r="S163" s="14">
        <f>H163/要介護認定者数!H162</f>
        <v>6.581818181818182</v>
      </c>
      <c r="T163" s="14">
        <f>I163/要介護認定者数!I162</f>
        <v>4.506382978723404</v>
      </c>
      <c r="U163" s="14">
        <f>J163/要介護認定者数!J162</f>
        <v>3.6312500000000001</v>
      </c>
      <c r="V163" s="27">
        <f>K163/要介護認定者数!K162</f>
        <v>5.12</v>
      </c>
    </row>
    <row r="164" spans="2:22" ht="19.5" customHeight="1" x14ac:dyDescent="0.15">
      <c r="B164" s="125" t="s">
        <v>129</v>
      </c>
      <c r="C164" s="121" t="s">
        <v>18</v>
      </c>
      <c r="D164" s="4">
        <v>0</v>
      </c>
      <c r="E164" s="4">
        <v>0</v>
      </c>
      <c r="F164" s="4">
        <v>1503</v>
      </c>
      <c r="G164" s="4">
        <v>2535</v>
      </c>
      <c r="H164" s="4">
        <v>1361</v>
      </c>
      <c r="I164" s="4">
        <v>286</v>
      </c>
      <c r="J164" s="4">
        <v>164</v>
      </c>
      <c r="K164" s="23">
        <v>5849</v>
      </c>
      <c r="M164" s="28" t="s">
        <v>129</v>
      </c>
      <c r="N164" s="121" t="s">
        <v>18</v>
      </c>
      <c r="O164" s="12"/>
      <c r="P164" s="12"/>
      <c r="Q164" s="14">
        <f>F164/要介護認定者数!F163</f>
        <v>9.4528301886792452</v>
      </c>
      <c r="R164" s="14">
        <f>G164/要介護認定者数!G163</f>
        <v>14.568965517241379</v>
      </c>
      <c r="S164" s="14">
        <f>H164/要介護認定者数!H163</f>
        <v>11.155737704918034</v>
      </c>
      <c r="T164" s="14">
        <f>I164/要介護認定者数!I163</f>
        <v>2.3252032520325203</v>
      </c>
      <c r="U164" s="14">
        <f>J164/要介護認定者数!J163</f>
        <v>1.2913385826771653</v>
      </c>
      <c r="V164" s="27">
        <f>K164/要介護認定者数!K163</f>
        <v>6.6617312072892938</v>
      </c>
    </row>
    <row r="165" spans="2:22" ht="19.5" customHeight="1" x14ac:dyDescent="0.15">
      <c r="B165" s="125" t="s">
        <v>129</v>
      </c>
      <c r="C165" s="122" t="s">
        <v>169</v>
      </c>
      <c r="D165" s="147">
        <f>SUM(D166:D169)</f>
        <v>0</v>
      </c>
      <c r="E165" s="147">
        <f t="shared" ref="E165" si="113">SUM(E166:E169)</f>
        <v>0</v>
      </c>
      <c r="F165" s="130">
        <f t="shared" ref="F165" si="114">SUM(F166:F169)</f>
        <v>9480</v>
      </c>
      <c r="G165" s="130">
        <f t="shared" ref="G165" si="115">SUM(G166:G169)</f>
        <v>12134</v>
      </c>
      <c r="H165" s="130">
        <f t="shared" ref="H165" si="116">SUM(H166:H169)</f>
        <v>7280</v>
      </c>
      <c r="I165" s="130">
        <f t="shared" ref="I165" si="117">SUM(I166:I169)</f>
        <v>2990</v>
      </c>
      <c r="J165" s="130">
        <f t="shared" ref="J165" si="118">SUM(J166:J169)</f>
        <v>1784</v>
      </c>
      <c r="K165" s="144">
        <f t="shared" ref="K165" si="119">SUM(K166:K169)</f>
        <v>33668</v>
      </c>
      <c r="M165" s="125" t="s">
        <v>129</v>
      </c>
      <c r="N165" s="122" t="s">
        <v>169</v>
      </c>
      <c r="O165" s="12"/>
      <c r="P165" s="12"/>
      <c r="Q165" s="14">
        <f>F165/要介護認定者数!F164</f>
        <v>15.241157556270096</v>
      </c>
      <c r="R165" s="14">
        <f>G165/要介護認定者数!G164</f>
        <v>17.560057887120117</v>
      </c>
      <c r="S165" s="14">
        <f>H165/要介護認定者数!H164</f>
        <v>14.61847389558233</v>
      </c>
      <c r="T165" s="14">
        <f>I165/要介護認定者数!I164</f>
        <v>7.3284313725490193</v>
      </c>
      <c r="U165" s="14">
        <f>J165/要介護認定者数!J164</f>
        <v>5.3897280966767376</v>
      </c>
      <c r="V165" s="27">
        <f>K165/要介護認定者数!K164</f>
        <v>10.657803102247547</v>
      </c>
    </row>
    <row r="166" spans="2:22" ht="19.5" customHeight="1" x14ac:dyDescent="0.15">
      <c r="B166" s="125" t="s">
        <v>129</v>
      </c>
      <c r="C166" s="121" t="s">
        <v>19</v>
      </c>
      <c r="D166" s="4">
        <v>0</v>
      </c>
      <c r="E166" s="4">
        <v>0</v>
      </c>
      <c r="F166" s="4">
        <v>3490</v>
      </c>
      <c r="G166" s="4">
        <v>4609</v>
      </c>
      <c r="H166" s="4">
        <v>2674</v>
      </c>
      <c r="I166" s="4">
        <v>1030</v>
      </c>
      <c r="J166" s="4">
        <v>1036</v>
      </c>
      <c r="K166" s="23">
        <v>12839</v>
      </c>
      <c r="M166" s="28" t="s">
        <v>129</v>
      </c>
      <c r="N166" s="121" t="s">
        <v>19</v>
      </c>
      <c r="O166" s="12"/>
      <c r="P166" s="12"/>
      <c r="Q166" s="14">
        <f>F166/要介護認定者数!F165</f>
        <v>14.978540772532188</v>
      </c>
      <c r="R166" s="14">
        <f>G166/要介護認定者数!G165</f>
        <v>19.696581196581196</v>
      </c>
      <c r="S166" s="14">
        <f>H166/要介護認定者数!H165</f>
        <v>14.223404255319149</v>
      </c>
      <c r="T166" s="14">
        <f>I166/要介護認定者数!I165</f>
        <v>7.4637681159420293</v>
      </c>
      <c r="U166" s="14">
        <f>J166/要介護認定者数!J165</f>
        <v>9.5045871559633035</v>
      </c>
      <c r="V166" s="27">
        <f>K166/要介護認定者数!K165</f>
        <v>11.629528985507246</v>
      </c>
    </row>
    <row r="167" spans="2:22" ht="19.5" customHeight="1" x14ac:dyDescent="0.15">
      <c r="B167" s="125" t="s">
        <v>129</v>
      </c>
      <c r="C167" s="121" t="s">
        <v>20</v>
      </c>
      <c r="D167" s="4">
        <v>0</v>
      </c>
      <c r="E167" s="4">
        <v>0</v>
      </c>
      <c r="F167" s="4">
        <v>2043</v>
      </c>
      <c r="G167" s="4">
        <v>3337</v>
      </c>
      <c r="H167" s="4">
        <v>1578</v>
      </c>
      <c r="I167" s="4">
        <v>540</v>
      </c>
      <c r="J167" s="4">
        <v>77</v>
      </c>
      <c r="K167" s="23">
        <v>7575</v>
      </c>
      <c r="M167" s="28" t="s">
        <v>129</v>
      </c>
      <c r="N167" s="121" t="s">
        <v>20</v>
      </c>
      <c r="O167" s="12"/>
      <c r="P167" s="12"/>
      <c r="Q167" s="14">
        <f>F167/要介護認定者数!F166</f>
        <v>22.206521739130434</v>
      </c>
      <c r="R167" s="14">
        <f>G167/要介護認定者数!G166</f>
        <v>26.696000000000002</v>
      </c>
      <c r="S167" s="14">
        <f>H167/要介護認定者数!H166</f>
        <v>18.348837209302324</v>
      </c>
      <c r="T167" s="14">
        <f>I167/要介護認定者数!I166</f>
        <v>6.8354430379746836</v>
      </c>
      <c r="U167" s="14">
        <f>J167/要介護認定者数!J166</f>
        <v>1.4</v>
      </c>
      <c r="V167" s="27">
        <f>K167/要介護認定者数!K166</f>
        <v>13.873626373626374</v>
      </c>
    </row>
    <row r="168" spans="2:22" ht="19.5" customHeight="1" x14ac:dyDescent="0.15">
      <c r="B168" s="125" t="s">
        <v>129</v>
      </c>
      <c r="C168" s="121" t="s">
        <v>114</v>
      </c>
      <c r="D168" s="4">
        <v>0</v>
      </c>
      <c r="E168" s="4">
        <v>0</v>
      </c>
      <c r="F168" s="4">
        <v>3659</v>
      </c>
      <c r="G168" s="4">
        <v>3856</v>
      </c>
      <c r="H168" s="4">
        <v>2641</v>
      </c>
      <c r="I168" s="4">
        <v>1290</v>
      </c>
      <c r="J168" s="4">
        <v>544</v>
      </c>
      <c r="K168" s="23">
        <v>11990</v>
      </c>
      <c r="M168" s="28" t="s">
        <v>129</v>
      </c>
      <c r="N168" s="121" t="s">
        <v>114</v>
      </c>
      <c r="O168" s="12"/>
      <c r="P168" s="12"/>
      <c r="Q168" s="14">
        <f>F168/要介護認定者数!F167</f>
        <v>14.93469387755102</v>
      </c>
      <c r="R168" s="14">
        <f>G168/要介護認定者数!G167</f>
        <v>13.870503597122303</v>
      </c>
      <c r="S168" s="14">
        <f>H168/要介護認定者数!H167</f>
        <v>15.444444444444445</v>
      </c>
      <c r="T168" s="14">
        <f>I168/要介護認定者数!I167</f>
        <v>8.1132075471698109</v>
      </c>
      <c r="U168" s="14">
        <f>J168/要介護認定者数!J167</f>
        <v>3.8857142857142857</v>
      </c>
      <c r="V168" s="27">
        <f>K168/要介護認定者数!K167</f>
        <v>9.7400487408610879</v>
      </c>
    </row>
    <row r="169" spans="2:22" ht="19.5" customHeight="1" x14ac:dyDescent="0.15">
      <c r="B169" s="125" t="s">
        <v>129</v>
      </c>
      <c r="C169" s="121" t="s">
        <v>22</v>
      </c>
      <c r="D169" s="4">
        <v>0</v>
      </c>
      <c r="E169" s="4">
        <v>0</v>
      </c>
      <c r="F169" s="4">
        <v>288</v>
      </c>
      <c r="G169" s="4">
        <v>332</v>
      </c>
      <c r="H169" s="4">
        <v>387</v>
      </c>
      <c r="I169" s="4">
        <v>130</v>
      </c>
      <c r="J169" s="4">
        <v>127</v>
      </c>
      <c r="K169" s="23">
        <v>1264</v>
      </c>
      <c r="M169" s="28" t="s">
        <v>129</v>
      </c>
      <c r="N169" s="121" t="s">
        <v>22</v>
      </c>
      <c r="O169" s="12"/>
      <c r="P169" s="12"/>
      <c r="Q169" s="14">
        <f>F169/要介護認定者数!F168</f>
        <v>5.5384615384615383</v>
      </c>
      <c r="R169" s="14">
        <f>G169/要介護認定者数!G168</f>
        <v>6.1481481481481479</v>
      </c>
      <c r="S169" s="14">
        <f>H169/要介護認定者数!H168</f>
        <v>7.3018867924528301</v>
      </c>
      <c r="T169" s="14">
        <f>I169/要介護認定者数!I168</f>
        <v>4.0625</v>
      </c>
      <c r="U169" s="14">
        <f>J169/要介護認定者数!J168</f>
        <v>4.7037037037037033</v>
      </c>
      <c r="V169" s="27">
        <f>K169/要介護認定者数!K168</f>
        <v>4.5467625899280577</v>
      </c>
    </row>
    <row r="170" spans="2:22" ht="19.5" customHeight="1" x14ac:dyDescent="0.15">
      <c r="B170" s="125" t="s">
        <v>129</v>
      </c>
      <c r="C170" s="122" t="s">
        <v>170</v>
      </c>
      <c r="D170" s="147">
        <f>SUM(D171:D175)</f>
        <v>0</v>
      </c>
      <c r="E170" s="147">
        <f t="shared" ref="E170" si="120">SUM(E171:E175)</f>
        <v>0</v>
      </c>
      <c r="F170" s="130">
        <f t="shared" ref="F170" si="121">SUM(F171:F175)</f>
        <v>17313</v>
      </c>
      <c r="G170" s="130">
        <f t="shared" ref="G170" si="122">SUM(G171:G175)</f>
        <v>16268</v>
      </c>
      <c r="H170" s="130">
        <f t="shared" ref="H170" si="123">SUM(H171:H175)</f>
        <v>12603</v>
      </c>
      <c r="I170" s="130">
        <f t="shared" ref="I170" si="124">SUM(I171:I175)</f>
        <v>7471</v>
      </c>
      <c r="J170" s="130">
        <f t="shared" ref="J170" si="125">SUM(J171:J175)</f>
        <v>1862</v>
      </c>
      <c r="K170" s="144">
        <f t="shared" ref="K170" si="126">SUM(K171:K175)</f>
        <v>55517</v>
      </c>
      <c r="M170" s="125" t="s">
        <v>129</v>
      </c>
      <c r="N170" s="122" t="s">
        <v>170</v>
      </c>
      <c r="O170" s="12"/>
      <c r="P170" s="12"/>
      <c r="Q170" s="14">
        <f>F170/要介護認定者数!F169</f>
        <v>6.9003587086488638</v>
      </c>
      <c r="R170" s="14">
        <f>G170/要介護認定者数!G169</f>
        <v>8.1584754262788373</v>
      </c>
      <c r="S170" s="14">
        <f>H170/要介護認定者数!H169</f>
        <v>7.8621334996880847</v>
      </c>
      <c r="T170" s="14">
        <f>I170/要介護認定者数!I169</f>
        <v>4.5444038929440387</v>
      </c>
      <c r="U170" s="14">
        <f>J170/要介護認定者数!J169</f>
        <v>1.4378378378378378</v>
      </c>
      <c r="V170" s="27">
        <f>K170/要介護認定者数!K169</f>
        <v>4.8389261744966445</v>
      </c>
    </row>
    <row r="171" spans="2:22" ht="19.5" customHeight="1" x14ac:dyDescent="0.15">
      <c r="B171" s="125" t="s">
        <v>129</v>
      </c>
      <c r="C171" s="121" t="s">
        <v>23</v>
      </c>
      <c r="D171" s="4">
        <v>0</v>
      </c>
      <c r="E171" s="4">
        <v>0</v>
      </c>
      <c r="F171" s="4">
        <v>10548</v>
      </c>
      <c r="G171" s="4">
        <v>8430</v>
      </c>
      <c r="H171" s="4">
        <v>7316</v>
      </c>
      <c r="I171" s="4">
        <v>3880</v>
      </c>
      <c r="J171" s="4">
        <v>1355</v>
      </c>
      <c r="K171" s="23">
        <v>31529</v>
      </c>
      <c r="M171" s="28" t="s">
        <v>129</v>
      </c>
      <c r="N171" s="121" t="s">
        <v>23</v>
      </c>
      <c r="O171" s="12"/>
      <c r="P171" s="12"/>
      <c r="Q171" s="14">
        <f>F171/要介護認定者数!F170</f>
        <v>6.2120141342756181</v>
      </c>
      <c r="R171" s="14">
        <f>G171/要介護認定者数!G170</f>
        <v>7.3432055749128917</v>
      </c>
      <c r="S171" s="14">
        <f>H171/要介護認定者数!H170</f>
        <v>8.2666666666666675</v>
      </c>
      <c r="T171" s="14">
        <f>I171/要介護認定者数!I170</f>
        <v>3.8645418326693228</v>
      </c>
      <c r="U171" s="14">
        <f>J171/要介護認定者数!J170</f>
        <v>1.7108585858585859</v>
      </c>
      <c r="V171" s="27">
        <f>K171/要介護認定者数!K170</f>
        <v>4.3985770089285712</v>
      </c>
    </row>
    <row r="172" spans="2:22" ht="19.5" customHeight="1" x14ac:dyDescent="0.15">
      <c r="B172" s="125" t="s">
        <v>129</v>
      </c>
      <c r="C172" s="121" t="s">
        <v>24</v>
      </c>
      <c r="D172" s="4">
        <v>0</v>
      </c>
      <c r="E172" s="4">
        <v>0</v>
      </c>
      <c r="F172" s="4">
        <v>493</v>
      </c>
      <c r="G172" s="4">
        <v>1206</v>
      </c>
      <c r="H172" s="4">
        <v>617</v>
      </c>
      <c r="I172" s="4">
        <v>302</v>
      </c>
      <c r="J172" s="4">
        <v>0</v>
      </c>
      <c r="K172" s="23">
        <v>2618</v>
      </c>
      <c r="M172" s="28" t="s">
        <v>129</v>
      </c>
      <c r="N172" s="121" t="s">
        <v>24</v>
      </c>
      <c r="O172" s="12"/>
      <c r="P172" s="12"/>
      <c r="Q172" s="14">
        <f>F172/要介護認定者数!F171</f>
        <v>5.2446808510638299</v>
      </c>
      <c r="R172" s="14">
        <f>G172/要介護認定者数!G171</f>
        <v>11.596153846153847</v>
      </c>
      <c r="S172" s="14">
        <f>H172/要介護認定者数!H171</f>
        <v>7.1744186046511631</v>
      </c>
      <c r="T172" s="14">
        <f>I172/要介護認定者数!I171</f>
        <v>4.7936507936507935</v>
      </c>
      <c r="U172" s="14">
        <f>J172/要介護認定者数!J171</f>
        <v>0</v>
      </c>
      <c r="V172" s="27">
        <f>K172/要介護認定者数!K171</f>
        <v>6.0045871559633026</v>
      </c>
    </row>
    <row r="173" spans="2:22" ht="19.5" customHeight="1" x14ac:dyDescent="0.15">
      <c r="B173" s="125" t="s">
        <v>129</v>
      </c>
      <c r="C173" s="121" t="s">
        <v>25</v>
      </c>
      <c r="D173" s="4">
        <v>0</v>
      </c>
      <c r="E173" s="4">
        <v>0</v>
      </c>
      <c r="F173" s="4">
        <v>1274</v>
      </c>
      <c r="G173" s="4">
        <v>3270</v>
      </c>
      <c r="H173" s="4">
        <v>1497</v>
      </c>
      <c r="I173" s="4">
        <v>1346</v>
      </c>
      <c r="J173" s="4">
        <v>226</v>
      </c>
      <c r="K173" s="23">
        <v>7613</v>
      </c>
      <c r="M173" s="28" t="s">
        <v>129</v>
      </c>
      <c r="N173" s="121" t="s">
        <v>25</v>
      </c>
      <c r="O173" s="12"/>
      <c r="P173" s="12"/>
      <c r="Q173" s="14">
        <f>F173/要介護認定者数!F172</f>
        <v>5.2863070539419086</v>
      </c>
      <c r="R173" s="14">
        <f>G173/要介護認定者数!G172</f>
        <v>7.7488151658767777</v>
      </c>
      <c r="S173" s="14">
        <f>H173/要介護認定者数!H172</f>
        <v>4.9734219269102988</v>
      </c>
      <c r="T173" s="14">
        <f>I173/要介護認定者数!I172</f>
        <v>5.5850622406639001</v>
      </c>
      <c r="U173" s="14">
        <f>J173/要介護認定者数!J172</f>
        <v>1.1243781094527363</v>
      </c>
      <c r="V173" s="27">
        <f>K173/要介護認定者数!K172</f>
        <v>4.908446163765313</v>
      </c>
    </row>
    <row r="174" spans="2:22" ht="19.5" customHeight="1" x14ac:dyDescent="0.15">
      <c r="B174" s="125" t="s">
        <v>129</v>
      </c>
      <c r="C174" s="121" t="s">
        <v>26</v>
      </c>
      <c r="D174" s="4">
        <v>0</v>
      </c>
      <c r="E174" s="4">
        <v>0</v>
      </c>
      <c r="F174" s="4">
        <v>2363</v>
      </c>
      <c r="G174" s="4">
        <v>2419</v>
      </c>
      <c r="H174" s="4">
        <v>1439</v>
      </c>
      <c r="I174" s="4">
        <v>790</v>
      </c>
      <c r="J174" s="4">
        <v>195</v>
      </c>
      <c r="K174" s="23">
        <v>7206</v>
      </c>
      <c r="M174" s="28" t="s">
        <v>129</v>
      </c>
      <c r="N174" s="121" t="s">
        <v>26</v>
      </c>
      <c r="O174" s="12"/>
      <c r="P174" s="12"/>
      <c r="Q174" s="14">
        <f>F174/要介護認定者数!F173</f>
        <v>12.569148936170214</v>
      </c>
      <c r="R174" s="14">
        <f>G174/要介護認定者数!G173</f>
        <v>15.81045751633987</v>
      </c>
      <c r="S174" s="14">
        <f>H174/要介護認定者数!H173</f>
        <v>9.6577181208053684</v>
      </c>
      <c r="T174" s="14">
        <f>I174/要介護認定者数!I173</f>
        <v>6.2698412698412698</v>
      </c>
      <c r="U174" s="14">
        <f>J174/要介護認定者数!J173</f>
        <v>1.625</v>
      </c>
      <c r="V174" s="27">
        <f>K174/要介護認定者数!K173</f>
        <v>7.5772870662460567</v>
      </c>
    </row>
    <row r="175" spans="2:22" ht="19.5" customHeight="1" x14ac:dyDescent="0.15">
      <c r="B175" s="125" t="s">
        <v>129</v>
      </c>
      <c r="C175" s="121" t="s">
        <v>27</v>
      </c>
      <c r="D175" s="4">
        <v>0</v>
      </c>
      <c r="E175" s="4">
        <v>0</v>
      </c>
      <c r="F175" s="4">
        <v>2635</v>
      </c>
      <c r="G175" s="4">
        <v>943</v>
      </c>
      <c r="H175" s="4">
        <v>1734</v>
      </c>
      <c r="I175" s="4">
        <v>1153</v>
      </c>
      <c r="J175" s="4">
        <v>86</v>
      </c>
      <c r="K175" s="23">
        <v>6551</v>
      </c>
      <c r="M175" s="28" t="s">
        <v>129</v>
      </c>
      <c r="N175" s="121" t="s">
        <v>27</v>
      </c>
      <c r="O175" s="12"/>
      <c r="P175" s="12"/>
      <c r="Q175" s="14">
        <f>F175/要介護認定者数!F174</f>
        <v>9.1493055555555554</v>
      </c>
      <c r="R175" s="14">
        <f>G175/要介護認定者数!G174</f>
        <v>5.6467065868263475</v>
      </c>
      <c r="S175" s="14">
        <f>H175/要介護認定者数!H174</f>
        <v>9.5274725274725274</v>
      </c>
      <c r="T175" s="14">
        <f>I175/要介護認定者数!I174</f>
        <v>5.4904761904761905</v>
      </c>
      <c r="U175" s="14">
        <f>J175/要介護認定者数!J174</f>
        <v>0.63235294117647056</v>
      </c>
      <c r="V175" s="27">
        <f>K175/要介護認定者数!K174</f>
        <v>4.7922457937088518</v>
      </c>
    </row>
    <row r="176" spans="2:22" ht="19.5" customHeight="1" x14ac:dyDescent="0.15">
      <c r="B176" s="125" t="s">
        <v>129</v>
      </c>
      <c r="C176" s="122" t="s">
        <v>171</v>
      </c>
      <c r="D176" s="147">
        <f>SUM(D177)</f>
        <v>0</v>
      </c>
      <c r="E176" s="147">
        <f t="shared" ref="E176" si="127">SUM(E177)</f>
        <v>0</v>
      </c>
      <c r="F176" s="130">
        <f t="shared" ref="F176" si="128">SUM(F177)</f>
        <v>7274</v>
      </c>
      <c r="G176" s="130">
        <f t="shared" ref="G176" si="129">SUM(G177)</f>
        <v>10036</v>
      </c>
      <c r="H176" s="130">
        <f t="shared" ref="H176" si="130">SUM(H177)</f>
        <v>5185</v>
      </c>
      <c r="I176" s="130">
        <f t="shared" ref="I176" si="131">SUM(I177)</f>
        <v>1877</v>
      </c>
      <c r="J176" s="130">
        <f t="shared" ref="J176" si="132">SUM(J177)</f>
        <v>644</v>
      </c>
      <c r="K176" s="144">
        <f t="shared" ref="K176" si="133">SUM(K177)</f>
        <v>25016</v>
      </c>
      <c r="M176" s="125" t="s">
        <v>129</v>
      </c>
      <c r="N176" s="122" t="s">
        <v>171</v>
      </c>
      <c r="O176" s="12"/>
      <c r="P176" s="12"/>
      <c r="Q176" s="14">
        <f>F176/要介護認定者数!F175</f>
        <v>6.9013282732447818</v>
      </c>
      <c r="R176" s="14">
        <f>G176/要介護認定者数!G175</f>
        <v>9.5854823304680039</v>
      </c>
      <c r="S176" s="14">
        <f>H176/要介護認定者数!H175</f>
        <v>6.969086021505376</v>
      </c>
      <c r="T176" s="14">
        <f>I176/要介護認定者数!I175</f>
        <v>2.4729907773386035</v>
      </c>
      <c r="U176" s="14">
        <f>J176/要介護認定者数!J175</f>
        <v>1.137809187279152</v>
      </c>
      <c r="V176" s="27">
        <f>K176/要介護認定者数!K175</f>
        <v>4.5649635036496354</v>
      </c>
    </row>
    <row r="177" spans="2:24" ht="19.5" customHeight="1" x14ac:dyDescent="0.15">
      <c r="B177" s="125" t="s">
        <v>129</v>
      </c>
      <c r="C177" s="121" t="s">
        <v>28</v>
      </c>
      <c r="D177" s="4">
        <v>0</v>
      </c>
      <c r="E177" s="4">
        <v>0</v>
      </c>
      <c r="F177" s="4">
        <v>7274</v>
      </c>
      <c r="G177" s="4">
        <v>10036</v>
      </c>
      <c r="H177" s="4">
        <v>5185</v>
      </c>
      <c r="I177" s="4">
        <v>1877</v>
      </c>
      <c r="J177" s="4">
        <v>644</v>
      </c>
      <c r="K177" s="23">
        <v>25016</v>
      </c>
      <c r="M177" s="28" t="s">
        <v>129</v>
      </c>
      <c r="N177" s="121" t="s">
        <v>28</v>
      </c>
      <c r="O177" s="12"/>
      <c r="P177" s="12"/>
      <c r="Q177" s="14">
        <f>F177/要介護認定者数!F176</f>
        <v>6.9013282732447818</v>
      </c>
      <c r="R177" s="14">
        <f>G177/要介護認定者数!G176</f>
        <v>9.5854823304680039</v>
      </c>
      <c r="S177" s="14">
        <f>H177/要介護認定者数!H176</f>
        <v>6.969086021505376</v>
      </c>
      <c r="T177" s="14">
        <f>I177/要介護認定者数!I176</f>
        <v>2.4729907773386035</v>
      </c>
      <c r="U177" s="14">
        <f>J177/要介護認定者数!J176</f>
        <v>1.137809187279152</v>
      </c>
      <c r="V177" s="27">
        <f>K177/要介護認定者数!K176</f>
        <v>4.5649635036496354</v>
      </c>
    </row>
    <row r="178" spans="2:24" ht="19.5" customHeight="1" x14ac:dyDescent="0.15">
      <c r="B178" s="125" t="s">
        <v>129</v>
      </c>
      <c r="C178" s="122" t="s">
        <v>172</v>
      </c>
      <c r="D178" s="147">
        <f>SUM(D179:D181)</f>
        <v>0</v>
      </c>
      <c r="E178" s="147">
        <f t="shared" ref="E178" si="134">SUM(E179:E181)</f>
        <v>0</v>
      </c>
      <c r="F178" s="130">
        <f t="shared" ref="F178" si="135">SUM(F179:F181)</f>
        <v>9122</v>
      </c>
      <c r="G178" s="130">
        <f t="shared" ref="G178" si="136">SUM(G179:G181)</f>
        <v>13953</v>
      </c>
      <c r="H178" s="130">
        <f t="shared" ref="H178" si="137">SUM(H179:H181)</f>
        <v>8870</v>
      </c>
      <c r="I178" s="130">
        <f t="shared" ref="I178" si="138">SUM(I179:I181)</f>
        <v>5196</v>
      </c>
      <c r="J178" s="130">
        <f t="shared" ref="J178" si="139">SUM(J179:J181)</f>
        <v>1719</v>
      </c>
      <c r="K178" s="144">
        <f t="shared" ref="K178" si="140">SUM(K179:K181)</f>
        <v>38860</v>
      </c>
      <c r="M178" s="125" t="s">
        <v>129</v>
      </c>
      <c r="N178" s="122" t="s">
        <v>172</v>
      </c>
      <c r="O178" s="12"/>
      <c r="P178" s="12"/>
      <c r="Q178" s="14">
        <f>F178/要介護認定者数!F177</f>
        <v>4.7684265551489808</v>
      </c>
      <c r="R178" s="14">
        <f>G178/要介護認定者数!G177</f>
        <v>8.5131177547284924</v>
      </c>
      <c r="S178" s="14">
        <f>H178/要介護認定者数!H177</f>
        <v>7.1073717948717947</v>
      </c>
      <c r="T178" s="14">
        <f>I178/要介護認定者数!I177</f>
        <v>3.7274031563845051</v>
      </c>
      <c r="U178" s="14">
        <f>J178/要介護認定者数!J177</f>
        <v>1.8</v>
      </c>
      <c r="V178" s="27">
        <f>K178/要介護認定者数!K177</f>
        <v>3.471502590673575</v>
      </c>
    </row>
    <row r="179" spans="2:24" ht="19.5" customHeight="1" x14ac:dyDescent="0.15">
      <c r="B179" s="125" t="s">
        <v>129</v>
      </c>
      <c r="C179" s="121" t="s">
        <v>29</v>
      </c>
      <c r="D179" s="4">
        <v>0</v>
      </c>
      <c r="E179" s="4">
        <v>0</v>
      </c>
      <c r="F179" s="4">
        <v>6576</v>
      </c>
      <c r="G179" s="4">
        <v>9073</v>
      </c>
      <c r="H179" s="4">
        <v>6820</v>
      </c>
      <c r="I179" s="4">
        <v>3981</v>
      </c>
      <c r="J179" s="4">
        <v>1426</v>
      </c>
      <c r="K179" s="23">
        <v>27876</v>
      </c>
      <c r="M179" s="28" t="s">
        <v>129</v>
      </c>
      <c r="N179" s="121" t="s">
        <v>29</v>
      </c>
      <c r="O179" s="12"/>
      <c r="P179" s="12"/>
      <c r="Q179" s="14">
        <f>F179/要介護認定者数!F178</f>
        <v>4.4795640326975477</v>
      </c>
      <c r="R179" s="14">
        <f>G179/要介護認定者数!G178</f>
        <v>7.0938232994526977</v>
      </c>
      <c r="S179" s="14">
        <f>H179/要介護認定者数!H178</f>
        <v>7.0092497430626928</v>
      </c>
      <c r="T179" s="14">
        <f>I179/要介護認定者数!I178</f>
        <v>3.724041159962582</v>
      </c>
      <c r="U179" s="14">
        <f>J179/要介護認定者数!J178</f>
        <v>1.9723374827109268</v>
      </c>
      <c r="V179" s="27">
        <f>K179/要介護認定者数!K178</f>
        <v>3.1851005484460693</v>
      </c>
    </row>
    <row r="180" spans="2:24" ht="19.5" customHeight="1" x14ac:dyDescent="0.15">
      <c r="B180" s="125" t="s">
        <v>129</v>
      </c>
      <c r="C180" s="121" t="s">
        <v>30</v>
      </c>
      <c r="D180" s="4">
        <v>0</v>
      </c>
      <c r="E180" s="4">
        <v>0</v>
      </c>
      <c r="F180" s="4">
        <v>1511</v>
      </c>
      <c r="G180" s="4">
        <v>3490</v>
      </c>
      <c r="H180" s="4">
        <v>1664</v>
      </c>
      <c r="I180" s="4">
        <v>929</v>
      </c>
      <c r="J180" s="4">
        <v>256</v>
      </c>
      <c r="K180" s="23">
        <v>7850</v>
      </c>
      <c r="M180" s="28" t="s">
        <v>129</v>
      </c>
      <c r="N180" s="121" t="s">
        <v>30</v>
      </c>
      <c r="O180" s="12"/>
      <c r="P180" s="12"/>
      <c r="Q180" s="14">
        <f>F180/要介護認定者数!F179</f>
        <v>4.3048433048433052</v>
      </c>
      <c r="R180" s="14">
        <f>G180/要介護認定者数!G179</f>
        <v>13.320610687022901</v>
      </c>
      <c r="S180" s="14">
        <f>H180/要介護認定者数!H179</f>
        <v>7.6330275229357802</v>
      </c>
      <c r="T180" s="14">
        <f>I180/要介護認定者数!I179</f>
        <v>3.7309236947791167</v>
      </c>
      <c r="U180" s="14">
        <f>J180/要介護認定者数!J179</f>
        <v>1.3128205128205128</v>
      </c>
      <c r="V180" s="27">
        <f>K180/要介護認定者数!K179</f>
        <v>4.0589451913133399</v>
      </c>
    </row>
    <row r="181" spans="2:24" ht="19.5" customHeight="1" x14ac:dyDescent="0.15">
      <c r="B181" s="125" t="s">
        <v>129</v>
      </c>
      <c r="C181" s="121" t="s">
        <v>31</v>
      </c>
      <c r="D181" s="4">
        <v>0</v>
      </c>
      <c r="E181" s="4">
        <v>0</v>
      </c>
      <c r="F181" s="4">
        <v>1035</v>
      </c>
      <c r="G181" s="4">
        <v>1390</v>
      </c>
      <c r="H181" s="4">
        <v>386</v>
      </c>
      <c r="I181" s="4">
        <v>286</v>
      </c>
      <c r="J181" s="4">
        <v>37</v>
      </c>
      <c r="K181" s="23">
        <v>3134</v>
      </c>
      <c r="M181" s="28" t="s">
        <v>129</v>
      </c>
      <c r="N181" s="121" t="s">
        <v>31</v>
      </c>
      <c r="O181" s="12"/>
      <c r="P181" s="12"/>
      <c r="Q181" s="14">
        <f>F181/要介護認定者数!F180</f>
        <v>11.01063829787234</v>
      </c>
      <c r="R181" s="14">
        <f>G181/要介護認定者数!G180</f>
        <v>14.183673469387756</v>
      </c>
      <c r="S181" s="14">
        <f>H181/要介護認定者数!H180</f>
        <v>6.7719298245614032</v>
      </c>
      <c r="T181" s="14">
        <f>I181/要介護認定者数!I180</f>
        <v>3.763157894736842</v>
      </c>
      <c r="U181" s="14">
        <f>J181/要介護認定者数!J180</f>
        <v>1</v>
      </c>
      <c r="V181" s="27">
        <f>K181/要介護認定者数!K180</f>
        <v>6.1692913385826769</v>
      </c>
    </row>
    <row r="182" spans="2:24" ht="19.5" customHeight="1" x14ac:dyDescent="0.15">
      <c r="B182" s="125" t="s">
        <v>129</v>
      </c>
      <c r="C182" s="122" t="s">
        <v>173</v>
      </c>
      <c r="D182" s="147">
        <f>SUM(D183)</f>
        <v>0</v>
      </c>
      <c r="E182" s="147">
        <f t="shared" ref="E182" si="141">SUM(E183)</f>
        <v>0</v>
      </c>
      <c r="F182" s="130">
        <f t="shared" ref="F182" si="142">SUM(F183)</f>
        <v>5032</v>
      </c>
      <c r="G182" s="130">
        <f t="shared" ref="G182" si="143">SUM(G183)</f>
        <v>9757</v>
      </c>
      <c r="H182" s="130">
        <f t="shared" ref="H182" si="144">SUM(H183)</f>
        <v>7974</v>
      </c>
      <c r="I182" s="130">
        <f t="shared" ref="I182" si="145">SUM(I183)</f>
        <v>4801</v>
      </c>
      <c r="J182" s="130">
        <f t="shared" ref="J182" si="146">SUM(J183)</f>
        <v>2329</v>
      </c>
      <c r="K182" s="144">
        <f t="shared" ref="K182" si="147">SUM(K183)</f>
        <v>29893</v>
      </c>
      <c r="M182" s="125" t="s">
        <v>129</v>
      </c>
      <c r="N182" s="122" t="s">
        <v>173</v>
      </c>
      <c r="O182" s="12"/>
      <c r="P182" s="12"/>
      <c r="Q182" s="14">
        <f>F182/要介護認定者数!F181</f>
        <v>5.161025641025641</v>
      </c>
      <c r="R182" s="14">
        <f>G182/要介護認定者数!G181</f>
        <v>9.445304937076477</v>
      </c>
      <c r="S182" s="14">
        <f>H182/要介護認定者数!H181</f>
        <v>9.1760644418872275</v>
      </c>
      <c r="T182" s="14">
        <f>I182/要介護認定者数!I181</f>
        <v>6.4270414993306559</v>
      </c>
      <c r="U182" s="14">
        <f>J182/要介護認定者数!J181</f>
        <v>3.9208754208754208</v>
      </c>
      <c r="V182" s="27">
        <f>K182/要介護認定者数!K181</f>
        <v>5.5968919677962932</v>
      </c>
    </row>
    <row r="183" spans="2:24" ht="19.5" customHeight="1" x14ac:dyDescent="0.15">
      <c r="B183" s="125" t="s">
        <v>129</v>
      </c>
      <c r="C183" s="121" t="s">
        <v>32</v>
      </c>
      <c r="D183" s="4">
        <v>0</v>
      </c>
      <c r="E183" s="4">
        <v>0</v>
      </c>
      <c r="F183" s="4">
        <v>5032</v>
      </c>
      <c r="G183" s="4">
        <v>9757</v>
      </c>
      <c r="H183" s="4">
        <v>7974</v>
      </c>
      <c r="I183" s="4">
        <v>4801</v>
      </c>
      <c r="J183" s="4">
        <v>2329</v>
      </c>
      <c r="K183" s="23">
        <v>29893</v>
      </c>
      <c r="M183" s="28" t="s">
        <v>129</v>
      </c>
      <c r="N183" s="121" t="s">
        <v>32</v>
      </c>
      <c r="O183" s="12"/>
      <c r="P183" s="12"/>
      <c r="Q183" s="14">
        <f>F183/要介護認定者数!F182</f>
        <v>5.161025641025641</v>
      </c>
      <c r="R183" s="14">
        <f>G183/要介護認定者数!G182</f>
        <v>9.445304937076477</v>
      </c>
      <c r="S183" s="14">
        <f>H183/要介護認定者数!H182</f>
        <v>9.1760644418872275</v>
      </c>
      <c r="T183" s="14">
        <f>I183/要介護認定者数!I182</f>
        <v>6.4270414993306559</v>
      </c>
      <c r="U183" s="14">
        <f>J183/要介護認定者数!J182</f>
        <v>3.9208754208754208</v>
      </c>
      <c r="V183" s="27">
        <f>K183/要介護認定者数!K182</f>
        <v>5.5968919677962932</v>
      </c>
    </row>
    <row r="184" spans="2:24" ht="19.5" customHeight="1" x14ac:dyDescent="0.15">
      <c r="B184" s="125" t="s">
        <v>129</v>
      </c>
      <c r="C184" s="122" t="s">
        <v>174</v>
      </c>
      <c r="D184" s="147">
        <f>SUM(D185:D186)</f>
        <v>0</v>
      </c>
      <c r="E184" s="147">
        <f t="shared" ref="E184" si="148">SUM(E185:E186)</f>
        <v>0</v>
      </c>
      <c r="F184" s="130">
        <f t="shared" ref="F184" si="149">SUM(F185:F186)</f>
        <v>8356</v>
      </c>
      <c r="G184" s="130">
        <f t="shared" ref="G184" si="150">SUM(G185:G186)</f>
        <v>10726</v>
      </c>
      <c r="H184" s="130">
        <f t="shared" ref="H184" si="151">SUM(H185:H186)</f>
        <v>5902</v>
      </c>
      <c r="I184" s="130">
        <f t="shared" ref="I184" si="152">SUM(I185:I186)</f>
        <v>3918</v>
      </c>
      <c r="J184" s="130">
        <f t="shared" ref="J184" si="153">SUM(J185:J186)</f>
        <v>1962</v>
      </c>
      <c r="K184" s="144">
        <f t="shared" ref="K184" si="154">SUM(K185:K186)</f>
        <v>30864</v>
      </c>
      <c r="M184" s="125" t="s">
        <v>129</v>
      </c>
      <c r="N184" s="122" t="s">
        <v>174</v>
      </c>
      <c r="O184" s="12"/>
      <c r="P184" s="12"/>
      <c r="Q184" s="14">
        <f>F184/要介護認定者数!F183</f>
        <v>7.9354226020892691</v>
      </c>
      <c r="R184" s="14">
        <f>G184/要介護認定者数!G183</f>
        <v>12.078828828828829</v>
      </c>
      <c r="S184" s="14">
        <f>H184/要介護認定者数!H183</f>
        <v>9.6912972085385878</v>
      </c>
      <c r="T184" s="14">
        <f>I184/要介護認定者数!I183</f>
        <v>5.8917293233082706</v>
      </c>
      <c r="U184" s="14">
        <f>J184/要介護認定者数!J183</f>
        <v>3.9005964214711728</v>
      </c>
      <c r="V184" s="27">
        <f>K184/要介護認定者数!K183</f>
        <v>6.288508557457213</v>
      </c>
    </row>
    <row r="185" spans="2:24" ht="19.5" customHeight="1" x14ac:dyDescent="0.15">
      <c r="B185" s="125" t="s">
        <v>129</v>
      </c>
      <c r="C185" s="121" t="s">
        <v>33</v>
      </c>
      <c r="D185" s="4">
        <v>0</v>
      </c>
      <c r="E185" s="4">
        <v>0</v>
      </c>
      <c r="F185" s="4">
        <v>5488</v>
      </c>
      <c r="G185" s="4">
        <v>7504</v>
      </c>
      <c r="H185" s="4">
        <v>4606</v>
      </c>
      <c r="I185" s="4">
        <v>2854</v>
      </c>
      <c r="J185" s="4">
        <v>1116</v>
      </c>
      <c r="K185" s="23">
        <v>21568</v>
      </c>
      <c r="M185" s="28" t="s">
        <v>129</v>
      </c>
      <c r="N185" s="121" t="s">
        <v>33</v>
      </c>
      <c r="O185" s="12"/>
      <c r="P185" s="12"/>
      <c r="Q185" s="14">
        <f>F185/要介護認定者数!F184</f>
        <v>6.6682867557715673</v>
      </c>
      <c r="R185" s="14">
        <f>G185/要介護認定者数!G184</f>
        <v>10.859623733719248</v>
      </c>
      <c r="S185" s="14">
        <f>H185/要介護認定者数!H184</f>
        <v>9.2676056338028161</v>
      </c>
      <c r="T185" s="14">
        <f>I185/要介護認定者数!I184</f>
        <v>5.2271062271062272</v>
      </c>
      <c r="U185" s="14">
        <f>J185/要介護認定者数!J184</f>
        <v>2.7153284671532845</v>
      </c>
      <c r="V185" s="27">
        <f>K185/要介護認定者数!K184</f>
        <v>5.3412580485388803</v>
      </c>
    </row>
    <row r="186" spans="2:24" ht="19.5" customHeight="1" x14ac:dyDescent="0.15">
      <c r="B186" s="125" t="s">
        <v>129</v>
      </c>
      <c r="C186" s="121" t="s">
        <v>34</v>
      </c>
      <c r="D186" s="4">
        <v>0</v>
      </c>
      <c r="E186" s="4">
        <v>0</v>
      </c>
      <c r="F186" s="4">
        <v>2868</v>
      </c>
      <c r="G186" s="4">
        <v>3222</v>
      </c>
      <c r="H186" s="4">
        <v>1296</v>
      </c>
      <c r="I186" s="4">
        <v>1064</v>
      </c>
      <c r="J186" s="4">
        <v>846</v>
      </c>
      <c r="K186" s="23">
        <v>9296</v>
      </c>
      <c r="M186" s="28" t="s">
        <v>129</v>
      </c>
      <c r="N186" s="121" t="s">
        <v>34</v>
      </c>
      <c r="O186" s="12"/>
      <c r="P186" s="12"/>
      <c r="Q186" s="14">
        <f>F186/要介護認定者数!F185</f>
        <v>12.469565217391304</v>
      </c>
      <c r="R186" s="14">
        <f>G186/要介護認定者数!G185</f>
        <v>16.35532994923858</v>
      </c>
      <c r="S186" s="14">
        <f>H186/要介護認定者数!H185</f>
        <v>11.571428571428571</v>
      </c>
      <c r="T186" s="14">
        <f>I186/要介護認定者数!I185</f>
        <v>8.9411764705882355</v>
      </c>
      <c r="U186" s="14">
        <f>J186/要介護認定者数!J185</f>
        <v>9.195652173913043</v>
      </c>
      <c r="V186" s="27">
        <f>K186/要介護認定者数!K185</f>
        <v>10.685057471264368</v>
      </c>
    </row>
    <row r="187" spans="2:24" ht="19.5" customHeight="1" x14ac:dyDescent="0.15">
      <c r="B187" s="125" t="s">
        <v>129</v>
      </c>
      <c r="C187" s="122" t="s">
        <v>82</v>
      </c>
      <c r="D187" s="96">
        <f>SUM(D143,D144,D154,D160,D165,D170,D176,D178,D182,D184)</f>
        <v>13</v>
      </c>
      <c r="E187" s="96">
        <f t="shared" ref="E187:K187" si="155">SUM(E143,E144,E154,E160,E165,E170,E176,E178,E182,E184)</f>
        <v>0</v>
      </c>
      <c r="F187" s="96">
        <f t="shared" si="155"/>
        <v>205946</v>
      </c>
      <c r="G187" s="96">
        <f t="shared" si="155"/>
        <v>232138</v>
      </c>
      <c r="H187" s="96">
        <f t="shared" si="155"/>
        <v>139458</v>
      </c>
      <c r="I187" s="96">
        <f t="shared" si="155"/>
        <v>82216</v>
      </c>
      <c r="J187" s="96">
        <f t="shared" si="155"/>
        <v>31052</v>
      </c>
      <c r="K187" s="107">
        <f t="shared" si="155"/>
        <v>690823</v>
      </c>
      <c r="M187" s="28" t="s">
        <v>129</v>
      </c>
      <c r="N187" s="122" t="s">
        <v>82</v>
      </c>
      <c r="O187" s="12"/>
      <c r="P187" s="12"/>
      <c r="Q187" s="14">
        <f>F187/要介護認定者数!F186</f>
        <v>9.8652040620808581</v>
      </c>
      <c r="R187" s="14">
        <f>G187/要介護認定者数!G186</f>
        <v>12.46110902356541</v>
      </c>
      <c r="S187" s="14">
        <f>H187/要介護認定者数!H186</f>
        <v>10.330222222222222</v>
      </c>
      <c r="T187" s="14">
        <f>I187/要介護認定者数!I186</f>
        <v>6.1036377134372684</v>
      </c>
      <c r="U187" s="14">
        <f>J187/要介護認定者数!J186</f>
        <v>3.0235637779941578</v>
      </c>
      <c r="V187" s="27">
        <f>K187/要介護認定者数!K186</f>
        <v>6.423392345743296</v>
      </c>
      <c r="X187" s="11" t="s">
        <v>45</v>
      </c>
    </row>
    <row r="188" spans="2:24" ht="19.5" customHeight="1" thickBot="1" x14ac:dyDescent="0.2">
      <c r="B188" s="29" t="s">
        <v>129</v>
      </c>
      <c r="C188" s="132" t="s">
        <v>44</v>
      </c>
      <c r="D188" s="5">
        <v>47</v>
      </c>
      <c r="E188" s="5">
        <v>194</v>
      </c>
      <c r="F188" s="5">
        <v>12650094</v>
      </c>
      <c r="G188" s="5">
        <v>13807820</v>
      </c>
      <c r="H188" s="5">
        <v>8312858</v>
      </c>
      <c r="I188" s="5">
        <v>4903487</v>
      </c>
      <c r="J188" s="5">
        <v>2240751</v>
      </c>
      <c r="K188" s="26">
        <v>41915251</v>
      </c>
      <c r="M188" s="29" t="s">
        <v>129</v>
      </c>
      <c r="N188" s="132" t="s">
        <v>44</v>
      </c>
      <c r="O188" s="15"/>
      <c r="P188" s="15"/>
      <c r="Q188" s="79">
        <f>F188/要介護認定者数!F187</f>
        <v>10.807593794693126</v>
      </c>
      <c r="R188" s="79">
        <f>G188/要介護認定者数!G187</f>
        <v>13.03078147015329</v>
      </c>
      <c r="S188" s="79">
        <f>H188/要介護認定者数!H187</f>
        <v>10.524283619919126</v>
      </c>
      <c r="T188" s="79">
        <f>I188/要介護認定者数!I187</f>
        <v>6.7508504841323269</v>
      </c>
      <c r="U188" s="79">
        <f>J188/要介護認定者数!J187</f>
        <v>3.7176017559781065</v>
      </c>
      <c r="V188" s="80">
        <f>K188/要介護認定者数!K187</f>
        <v>6.9188910758641997</v>
      </c>
      <c r="X188" s="11" t="s">
        <v>46</v>
      </c>
    </row>
    <row r="189" spans="2:24" ht="19.5" customHeight="1" thickTop="1" x14ac:dyDescent="0.15">
      <c r="B189" s="125" t="s">
        <v>152</v>
      </c>
      <c r="C189" s="124" t="s">
        <v>0</v>
      </c>
      <c r="D189" s="4"/>
      <c r="E189" s="4"/>
      <c r="F189" s="4">
        <v>102818</v>
      </c>
      <c r="G189" s="4">
        <v>85763</v>
      </c>
      <c r="H189" s="4">
        <v>51171</v>
      </c>
      <c r="I189" s="4">
        <v>35125</v>
      </c>
      <c r="J189" s="4">
        <v>12592</v>
      </c>
      <c r="K189" s="23">
        <v>287469</v>
      </c>
      <c r="M189" s="51" t="s">
        <v>154</v>
      </c>
      <c r="N189" s="124" t="s">
        <v>0</v>
      </c>
      <c r="O189" s="12"/>
      <c r="P189" s="12"/>
      <c r="Q189" s="118">
        <f>F189/要介護認定者数!F188</f>
        <v>12.322387344199425</v>
      </c>
      <c r="R189" s="118">
        <f>G189/要介護認定者数!G188</f>
        <v>14.433355772467182</v>
      </c>
      <c r="S189" s="118">
        <f>H189/要介護認定者数!H188</f>
        <v>11.883650719925685</v>
      </c>
      <c r="T189" s="118">
        <f>I189/要介護認定者数!I188</f>
        <v>7.7761788797874694</v>
      </c>
      <c r="U189" s="118">
        <f>J189/要介護認定者数!J188</f>
        <v>3.5793064241046051</v>
      </c>
      <c r="V189" s="119">
        <f>K189/要介護認定者数!K188</f>
        <v>7.2117859561977875</v>
      </c>
    </row>
    <row r="190" spans="2:24" ht="19.5" customHeight="1" x14ac:dyDescent="0.15">
      <c r="B190" s="125" t="s">
        <v>155</v>
      </c>
      <c r="C190" s="122" t="s">
        <v>166</v>
      </c>
      <c r="D190" s="147">
        <f>SUM(D191:D199)</f>
        <v>0</v>
      </c>
      <c r="E190" s="147">
        <f t="shared" ref="E190" si="156">SUM(E191:E199)</f>
        <v>0</v>
      </c>
      <c r="F190" s="130">
        <f t="shared" ref="F190" si="157">SUM(F191:F199)</f>
        <v>9244</v>
      </c>
      <c r="G190" s="130">
        <f t="shared" ref="G190" si="158">SUM(G191:G199)</f>
        <v>23202</v>
      </c>
      <c r="H190" s="130">
        <f t="shared" ref="H190" si="159">SUM(H191:H199)</f>
        <v>14843</v>
      </c>
      <c r="I190" s="130">
        <f t="shared" ref="I190" si="160">SUM(I191:I199)</f>
        <v>6180</v>
      </c>
      <c r="J190" s="130">
        <f t="shared" ref="J190" si="161">SUM(J191:J199)</f>
        <v>2704</v>
      </c>
      <c r="K190" s="144">
        <f t="shared" ref="K190" si="162">SUM(K191:K199)</f>
        <v>56173</v>
      </c>
      <c r="M190" s="125" t="s">
        <v>155</v>
      </c>
      <c r="N190" s="122" t="s">
        <v>166</v>
      </c>
      <c r="O190" s="12"/>
      <c r="P190" s="12"/>
      <c r="Q190" s="14">
        <f>F190/要介護認定者数!F189</f>
        <v>7.5832649712879405</v>
      </c>
      <c r="R190" s="14">
        <f>G190/要介護認定者数!G189</f>
        <v>12.334928229665072</v>
      </c>
      <c r="S190" s="14">
        <f>H190/要介護認定者数!H189</f>
        <v>10.097278911564626</v>
      </c>
      <c r="T190" s="14">
        <f>I190/要介護認定者数!I189</f>
        <v>4.9321628092577816</v>
      </c>
      <c r="U190" s="14">
        <f>J190/要介護認定者数!J189</f>
        <v>2.693227091633466</v>
      </c>
      <c r="V190" s="27">
        <f>K190/要介護認定者数!K189</f>
        <v>6.2213977184627316</v>
      </c>
    </row>
    <row r="191" spans="2:24" ht="19.5" customHeight="1" x14ac:dyDescent="0.15">
      <c r="B191" s="125" t="s">
        <v>152</v>
      </c>
      <c r="C191" s="121" t="s">
        <v>1</v>
      </c>
      <c r="D191" s="4"/>
      <c r="E191" s="4"/>
      <c r="F191" s="4">
        <v>1293</v>
      </c>
      <c r="G191" s="4">
        <v>3310</v>
      </c>
      <c r="H191" s="4">
        <v>2044</v>
      </c>
      <c r="I191" s="4">
        <v>1502</v>
      </c>
      <c r="J191" s="4">
        <v>579</v>
      </c>
      <c r="K191" s="23">
        <v>8728</v>
      </c>
      <c r="M191" s="51" t="s">
        <v>155</v>
      </c>
      <c r="N191" s="121" t="s">
        <v>1</v>
      </c>
      <c r="O191" s="12"/>
      <c r="P191" s="12"/>
      <c r="Q191" s="14">
        <f>F191/要介護認定者数!F190</f>
        <v>4.5368421052631582</v>
      </c>
      <c r="R191" s="14">
        <f>G191/要介護認定者数!G190</f>
        <v>8.2338308457711449</v>
      </c>
      <c r="S191" s="14">
        <f>H191/要介護認定者数!H190</f>
        <v>6.6363636363636367</v>
      </c>
      <c r="T191" s="14">
        <f>I191/要介護認定者数!I190</f>
        <v>5.3835125448028673</v>
      </c>
      <c r="U191" s="14">
        <f>J191/要介護認定者数!J190</f>
        <v>2.306772908366534</v>
      </c>
      <c r="V191" s="27">
        <f>K191/要介護認定者数!K190</f>
        <v>4.0938086303939967</v>
      </c>
    </row>
    <row r="192" spans="2:24" ht="19.5" customHeight="1" x14ac:dyDescent="0.15">
      <c r="B192" s="125" t="s">
        <v>152</v>
      </c>
      <c r="C192" s="121" t="s">
        <v>2</v>
      </c>
      <c r="D192" s="4"/>
      <c r="E192" s="4"/>
      <c r="F192" s="4">
        <v>123</v>
      </c>
      <c r="G192" s="4">
        <v>607</v>
      </c>
      <c r="H192" s="4">
        <v>340</v>
      </c>
      <c r="I192" s="4">
        <v>141</v>
      </c>
      <c r="J192" s="4">
        <v>0</v>
      </c>
      <c r="K192" s="23">
        <v>1211</v>
      </c>
      <c r="M192" s="51" t="s">
        <v>155</v>
      </c>
      <c r="N192" s="121" t="s">
        <v>2</v>
      </c>
      <c r="O192" s="12"/>
      <c r="P192" s="12"/>
      <c r="Q192" s="14">
        <f>F192/要介護認定者数!F191</f>
        <v>1.9523809523809523</v>
      </c>
      <c r="R192" s="14">
        <f>G192/要介護認定者数!G191</f>
        <v>4.7054263565891477</v>
      </c>
      <c r="S192" s="14">
        <f>H192/要介護認定者数!H191</f>
        <v>3.1481481481481484</v>
      </c>
      <c r="T192" s="14">
        <f>I192/要介護認定者数!I191</f>
        <v>1.3055555555555556</v>
      </c>
      <c r="U192" s="14">
        <f>J192/要介護認定者数!J191</f>
        <v>0</v>
      </c>
      <c r="V192" s="27">
        <f>K192/要介護認定者数!K191</f>
        <v>1.9040880503144655</v>
      </c>
    </row>
    <row r="193" spans="2:22" ht="19.5" customHeight="1" x14ac:dyDescent="0.15">
      <c r="B193" s="125" t="s">
        <v>152</v>
      </c>
      <c r="C193" s="121" t="s">
        <v>3</v>
      </c>
      <c r="D193" s="4"/>
      <c r="E193" s="4"/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23">
        <v>0</v>
      </c>
      <c r="M193" s="51" t="s">
        <v>155</v>
      </c>
      <c r="N193" s="121" t="s">
        <v>3</v>
      </c>
      <c r="O193" s="12"/>
      <c r="P193" s="12"/>
      <c r="Q193" s="14">
        <f>F193/要介護認定者数!F192</f>
        <v>0</v>
      </c>
      <c r="R193" s="14">
        <f>G193/要介護認定者数!G192</f>
        <v>0</v>
      </c>
      <c r="S193" s="14">
        <f>H193/要介護認定者数!H192</f>
        <v>0</v>
      </c>
      <c r="T193" s="14">
        <f>I193/要介護認定者数!I192</f>
        <v>0</v>
      </c>
      <c r="U193" s="14">
        <f>J193/要介護認定者数!J192</f>
        <v>0</v>
      </c>
      <c r="V193" s="27">
        <f>K193/要介護認定者数!K192</f>
        <v>0</v>
      </c>
    </row>
    <row r="194" spans="2:22" ht="19.5" customHeight="1" x14ac:dyDescent="0.15">
      <c r="B194" s="125" t="s">
        <v>152</v>
      </c>
      <c r="C194" s="121" t="s">
        <v>4</v>
      </c>
      <c r="D194" s="4"/>
      <c r="E194" s="4"/>
      <c r="F194" s="4">
        <v>1180</v>
      </c>
      <c r="G194" s="4">
        <v>1147</v>
      </c>
      <c r="H194" s="4">
        <v>581</v>
      </c>
      <c r="I194" s="4">
        <v>294</v>
      </c>
      <c r="J194" s="4">
        <v>0</v>
      </c>
      <c r="K194" s="23">
        <v>3202</v>
      </c>
      <c r="M194" s="51" t="s">
        <v>155</v>
      </c>
      <c r="N194" s="121" t="s">
        <v>4</v>
      </c>
      <c r="O194" s="12"/>
      <c r="P194" s="12"/>
      <c r="Q194" s="14">
        <f>F194/要介護認定者数!F193</f>
        <v>7.0658682634730541</v>
      </c>
      <c r="R194" s="14">
        <f>G194/要介護認定者数!G193</f>
        <v>8.5597014925373127</v>
      </c>
      <c r="S194" s="14">
        <f>H194/要介護認定者数!H193</f>
        <v>7.6447368421052628</v>
      </c>
      <c r="T194" s="14">
        <f>I194/要介護認定者数!I193</f>
        <v>3.3793103448275863</v>
      </c>
      <c r="U194" s="14">
        <f>J194/要介護認定者数!J193</f>
        <v>0</v>
      </c>
      <c r="V194" s="27">
        <f>K194/要介護認定者数!K193</f>
        <v>4.0789808917197456</v>
      </c>
    </row>
    <row r="195" spans="2:22" ht="19.5" customHeight="1" x14ac:dyDescent="0.15">
      <c r="B195" s="125" t="s">
        <v>152</v>
      </c>
      <c r="C195" s="121" t="s">
        <v>5</v>
      </c>
      <c r="D195" s="4"/>
      <c r="E195" s="4"/>
      <c r="F195" s="4">
        <v>403</v>
      </c>
      <c r="G195" s="4">
        <v>1937</v>
      </c>
      <c r="H195" s="4">
        <v>1186</v>
      </c>
      <c r="I195" s="4">
        <v>515</v>
      </c>
      <c r="J195" s="4">
        <v>224</v>
      </c>
      <c r="K195" s="23">
        <v>4265</v>
      </c>
      <c r="M195" s="51" t="s">
        <v>155</v>
      </c>
      <c r="N195" s="121" t="s">
        <v>5</v>
      </c>
      <c r="O195" s="12"/>
      <c r="P195" s="12"/>
      <c r="Q195" s="14">
        <f>F195/要介護認定者数!F194</f>
        <v>6.9482758620689653</v>
      </c>
      <c r="R195" s="14">
        <f>G195/要介護認定者数!G194</f>
        <v>15.496</v>
      </c>
      <c r="S195" s="14">
        <f>H195/要介護認定者数!H194</f>
        <v>9.1937984496124034</v>
      </c>
      <c r="T195" s="14">
        <f>I195/要介護認定者数!I194</f>
        <v>5.5978260869565215</v>
      </c>
      <c r="U195" s="14">
        <f>J195/要介護認定者数!J194</f>
        <v>4.7659574468085104</v>
      </c>
      <c r="V195" s="27">
        <f>K195/要介護認定者数!K194</f>
        <v>7.4432809773123907</v>
      </c>
    </row>
    <row r="196" spans="2:22" ht="19.5" customHeight="1" x14ac:dyDescent="0.15">
      <c r="B196" s="125" t="s">
        <v>152</v>
      </c>
      <c r="C196" s="121" t="s">
        <v>6</v>
      </c>
      <c r="D196" s="4"/>
      <c r="E196" s="4"/>
      <c r="F196" s="4">
        <v>672</v>
      </c>
      <c r="G196" s="4">
        <v>3249</v>
      </c>
      <c r="H196" s="4">
        <v>3449</v>
      </c>
      <c r="I196" s="4">
        <v>1242</v>
      </c>
      <c r="J196" s="4">
        <v>490</v>
      </c>
      <c r="K196" s="23">
        <v>9102</v>
      </c>
      <c r="M196" s="51" t="s">
        <v>155</v>
      </c>
      <c r="N196" s="121" t="s">
        <v>6</v>
      </c>
      <c r="O196" s="12"/>
      <c r="P196" s="12"/>
      <c r="Q196" s="14">
        <f>F196/要介護認定者数!F195</f>
        <v>4.9777777777777779</v>
      </c>
      <c r="R196" s="14">
        <f>G196/要介護認定者数!G195</f>
        <v>8.7810810810810818</v>
      </c>
      <c r="S196" s="14">
        <f>H196/要介護認定者数!H195</f>
        <v>12.541818181818181</v>
      </c>
      <c r="T196" s="14">
        <f>I196/要介護認定者数!I195</f>
        <v>5.8037383177570092</v>
      </c>
      <c r="U196" s="14">
        <f>J196/要介護認定者数!J195</f>
        <v>3.2450331125827816</v>
      </c>
      <c r="V196" s="27">
        <f>K196/要介護認定者数!K195</f>
        <v>6.3739495798319323</v>
      </c>
    </row>
    <row r="197" spans="2:22" ht="19.5" customHeight="1" x14ac:dyDescent="0.15">
      <c r="B197" s="125" t="s">
        <v>152</v>
      </c>
      <c r="C197" s="121" t="s">
        <v>7</v>
      </c>
      <c r="D197" s="4"/>
      <c r="E197" s="4"/>
      <c r="F197" s="4">
        <v>2111</v>
      </c>
      <c r="G197" s="4">
        <v>3725</v>
      </c>
      <c r="H197" s="4">
        <v>2149</v>
      </c>
      <c r="I197" s="4">
        <v>293</v>
      </c>
      <c r="J197" s="4">
        <v>230</v>
      </c>
      <c r="K197" s="23">
        <v>8508</v>
      </c>
      <c r="M197" s="51" t="s">
        <v>155</v>
      </c>
      <c r="N197" s="121" t="s">
        <v>7</v>
      </c>
      <c r="O197" s="12"/>
      <c r="P197" s="12"/>
      <c r="Q197" s="14">
        <f>F197/要介護認定者数!F196</f>
        <v>23.719101123595507</v>
      </c>
      <c r="R197" s="14">
        <f>G197/要介護認定者数!G196</f>
        <v>33.863636363636367</v>
      </c>
      <c r="S197" s="14">
        <f>H197/要介護認定者数!H196</f>
        <v>22.621052631578948</v>
      </c>
      <c r="T197" s="14">
        <f>I197/要介護認定者数!I196</f>
        <v>4.1857142857142859</v>
      </c>
      <c r="U197" s="14">
        <f>J197/要介護認定者数!J196</f>
        <v>5.2272727272727275</v>
      </c>
      <c r="V197" s="27">
        <f>K197/要介護認定者数!K196</f>
        <v>16.520388349514562</v>
      </c>
    </row>
    <row r="198" spans="2:22" ht="19.5" customHeight="1" x14ac:dyDescent="0.15">
      <c r="B198" s="125" t="s">
        <v>152</v>
      </c>
      <c r="C198" s="121" t="s">
        <v>8</v>
      </c>
      <c r="D198" s="4"/>
      <c r="E198" s="4"/>
      <c r="F198" s="4">
        <v>2016</v>
      </c>
      <c r="G198" s="4">
        <v>5703</v>
      </c>
      <c r="H198" s="4">
        <v>2686</v>
      </c>
      <c r="I198" s="4">
        <v>1040</v>
      </c>
      <c r="J198" s="4">
        <v>675</v>
      </c>
      <c r="K198" s="23">
        <v>12120</v>
      </c>
      <c r="M198" s="51" t="s">
        <v>155</v>
      </c>
      <c r="N198" s="121" t="s">
        <v>8</v>
      </c>
      <c r="O198" s="12"/>
      <c r="P198" s="12"/>
      <c r="Q198" s="14">
        <f>F198/要介護認定者数!F197</f>
        <v>8.3651452282157681</v>
      </c>
      <c r="R198" s="14">
        <f>G198/要介護認定者数!G197</f>
        <v>15.330645161290322</v>
      </c>
      <c r="S198" s="14">
        <f>H198/要介護認定者数!H197</f>
        <v>10.097744360902256</v>
      </c>
      <c r="T198" s="14">
        <f>I198/要介護認定者数!I197</f>
        <v>4.143426294820717</v>
      </c>
      <c r="U198" s="14">
        <f>J198/要介護認定者数!J197</f>
        <v>3.2451923076923075</v>
      </c>
      <c r="V198" s="27">
        <f>K198/要介護認定者数!K197</f>
        <v>7.112676056338028</v>
      </c>
    </row>
    <row r="199" spans="2:22" ht="19.5" customHeight="1" x14ac:dyDescent="0.15">
      <c r="B199" s="125" t="s">
        <v>152</v>
      </c>
      <c r="C199" s="121" t="s">
        <v>9</v>
      </c>
      <c r="D199" s="4"/>
      <c r="E199" s="4"/>
      <c r="F199" s="4">
        <v>1446</v>
      </c>
      <c r="G199" s="4">
        <v>3524</v>
      </c>
      <c r="H199" s="4">
        <v>2408</v>
      </c>
      <c r="I199" s="4">
        <v>1153</v>
      </c>
      <c r="J199" s="4">
        <v>506</v>
      </c>
      <c r="K199" s="23">
        <v>9037</v>
      </c>
      <c r="M199" s="51" t="s">
        <v>155</v>
      </c>
      <c r="N199" s="121" t="s">
        <v>9</v>
      </c>
      <c r="O199" s="12"/>
      <c r="P199" s="12"/>
      <c r="Q199" s="14">
        <f>F199/要介護認定者数!F198</f>
        <v>8.8170731707317067</v>
      </c>
      <c r="R199" s="14">
        <f>G199/要介護認定者数!G198</f>
        <v>16.165137614678898</v>
      </c>
      <c r="S199" s="14">
        <f>H199/要介護認定者数!H198</f>
        <v>12.808510638297872</v>
      </c>
      <c r="T199" s="14">
        <f>I199/要介護認定者数!I198</f>
        <v>8.8015267175572518</v>
      </c>
      <c r="U199" s="14">
        <f>J199/要介護認定者数!J198</f>
        <v>3.0853658536585367</v>
      </c>
      <c r="V199" s="27">
        <f>K199/要介護認定者数!K198</f>
        <v>8.2304189435336976</v>
      </c>
    </row>
    <row r="200" spans="2:22" ht="19.5" customHeight="1" x14ac:dyDescent="0.15">
      <c r="B200" s="125" t="s">
        <v>155</v>
      </c>
      <c r="C200" s="122" t="s">
        <v>167</v>
      </c>
      <c r="D200" s="147">
        <f>SUM(D201:D205)</f>
        <v>0</v>
      </c>
      <c r="E200" s="147">
        <f t="shared" ref="E200" si="163">SUM(E201:E205)</f>
        <v>0</v>
      </c>
      <c r="F200" s="130">
        <f t="shared" ref="F200" si="164">SUM(F201:F205)</f>
        <v>15802</v>
      </c>
      <c r="G200" s="130">
        <f t="shared" ref="G200" si="165">SUM(G201:G205)</f>
        <v>21540</v>
      </c>
      <c r="H200" s="130">
        <f t="shared" ref="H200" si="166">SUM(H201:H205)</f>
        <v>14674</v>
      </c>
      <c r="I200" s="130">
        <f t="shared" ref="I200" si="167">SUM(I201:I205)</f>
        <v>7286</v>
      </c>
      <c r="J200" s="130">
        <f t="shared" ref="J200" si="168">SUM(J201:J205)</f>
        <v>1944</v>
      </c>
      <c r="K200" s="144">
        <f t="shared" ref="K200" si="169">SUM(K201:K205)</f>
        <v>61246</v>
      </c>
      <c r="M200" s="125" t="s">
        <v>155</v>
      </c>
      <c r="N200" s="122" t="s">
        <v>167</v>
      </c>
      <c r="O200" s="12"/>
      <c r="P200" s="12"/>
      <c r="Q200" s="14">
        <f>F200/要介護認定者数!F199</f>
        <v>10.221216041397154</v>
      </c>
      <c r="R200" s="14">
        <f>G200/要介護認定者数!G199</f>
        <v>15.385714285714286</v>
      </c>
      <c r="S200" s="14">
        <f>H200/要介護認定者数!H199</f>
        <v>13.804327375352775</v>
      </c>
      <c r="T200" s="14">
        <f>I200/要介護認定者数!I199</f>
        <v>7.3670374115267947</v>
      </c>
      <c r="U200" s="14">
        <f>J200/要介護認定者数!J199</f>
        <v>2.4179104477611939</v>
      </c>
      <c r="V200" s="27">
        <f>K200/要介護認定者数!K199</f>
        <v>8.1498336660013315</v>
      </c>
    </row>
    <row r="201" spans="2:22" ht="19.5" customHeight="1" x14ac:dyDescent="0.15">
      <c r="B201" s="125" t="s">
        <v>152</v>
      </c>
      <c r="C201" s="121" t="s">
        <v>10</v>
      </c>
      <c r="D201" s="4"/>
      <c r="E201" s="4"/>
      <c r="F201" s="4">
        <v>6349</v>
      </c>
      <c r="G201" s="4">
        <v>6296</v>
      </c>
      <c r="H201" s="4">
        <v>4613</v>
      </c>
      <c r="I201" s="4">
        <v>2178</v>
      </c>
      <c r="J201" s="4">
        <v>439</v>
      </c>
      <c r="K201" s="23">
        <v>19875</v>
      </c>
      <c r="M201" s="51" t="s">
        <v>155</v>
      </c>
      <c r="N201" s="121" t="s">
        <v>10</v>
      </c>
      <c r="O201" s="12"/>
      <c r="P201" s="12"/>
      <c r="Q201" s="14">
        <f>F201/要介護認定者数!F200</f>
        <v>10.742808798646362</v>
      </c>
      <c r="R201" s="14">
        <f>G201/要介護認定者数!G200</f>
        <v>14.18018018018018</v>
      </c>
      <c r="S201" s="14">
        <f>H201/要介護認定者数!H200</f>
        <v>13.409883720930232</v>
      </c>
      <c r="T201" s="14">
        <f>I201/要介護認定者数!I200</f>
        <v>5.8864864864864863</v>
      </c>
      <c r="U201" s="14">
        <f>J201/要介護認定者数!J200</f>
        <v>1.4831081081081081</v>
      </c>
      <c r="V201" s="27">
        <f>K201/要介護認定者数!K200</f>
        <v>7.1134574087329989</v>
      </c>
    </row>
    <row r="202" spans="2:22" ht="19.5" customHeight="1" x14ac:dyDescent="0.15">
      <c r="B202" s="125" t="s">
        <v>152</v>
      </c>
      <c r="C202" s="121" t="s">
        <v>11</v>
      </c>
      <c r="D202" s="4"/>
      <c r="E202" s="4"/>
      <c r="F202" s="4">
        <v>4220</v>
      </c>
      <c r="G202" s="4">
        <v>6354</v>
      </c>
      <c r="H202" s="4">
        <v>4875</v>
      </c>
      <c r="I202" s="4">
        <v>2735</v>
      </c>
      <c r="J202" s="4">
        <v>426</v>
      </c>
      <c r="K202" s="23">
        <v>18610</v>
      </c>
      <c r="M202" s="51" t="s">
        <v>155</v>
      </c>
      <c r="N202" s="121" t="s">
        <v>11</v>
      </c>
      <c r="O202" s="12"/>
      <c r="P202" s="12"/>
      <c r="Q202" s="14">
        <f>F202/要介護認定者数!F201</f>
        <v>8.6831275720164616</v>
      </c>
      <c r="R202" s="14">
        <f>G202/要介護認定者数!G201</f>
        <v>15.310843373493976</v>
      </c>
      <c r="S202" s="14">
        <f>H202/要介護認定者数!H201</f>
        <v>17.348754448398576</v>
      </c>
      <c r="T202" s="14">
        <f>I202/要介護認定者数!I201</f>
        <v>10.559845559845559</v>
      </c>
      <c r="U202" s="14">
        <f>J202/要介護認定者数!J201</f>
        <v>1.9722222222222223</v>
      </c>
      <c r="V202" s="27">
        <f>K202/要介護認定者数!K201</f>
        <v>8.3640449438202253</v>
      </c>
    </row>
    <row r="203" spans="2:22" ht="19.5" customHeight="1" x14ac:dyDescent="0.15">
      <c r="B203" s="125" t="s">
        <v>152</v>
      </c>
      <c r="C203" s="121" t="s">
        <v>12</v>
      </c>
      <c r="D203" s="4"/>
      <c r="E203" s="4"/>
      <c r="F203" s="4">
        <v>1348</v>
      </c>
      <c r="G203" s="4">
        <v>1730</v>
      </c>
      <c r="H203" s="4">
        <v>935</v>
      </c>
      <c r="I203" s="4">
        <v>564</v>
      </c>
      <c r="J203" s="4">
        <v>254</v>
      </c>
      <c r="K203" s="23">
        <v>4831</v>
      </c>
      <c r="M203" s="51" t="s">
        <v>155</v>
      </c>
      <c r="N203" s="121" t="s">
        <v>12</v>
      </c>
      <c r="O203" s="12"/>
      <c r="P203" s="12"/>
      <c r="Q203" s="14">
        <f>F203/要介護認定者数!F202</f>
        <v>7.6590909090909092</v>
      </c>
      <c r="R203" s="14">
        <f>G203/要介護認定者数!G202</f>
        <v>10.8125</v>
      </c>
      <c r="S203" s="14">
        <f>H203/要介護認定者数!H202</f>
        <v>9.2574257425742577</v>
      </c>
      <c r="T203" s="14">
        <f>I203/要介護認定者数!I202</f>
        <v>5.7551020408163263</v>
      </c>
      <c r="U203" s="14">
        <f>J203/要介護認定者数!J202</f>
        <v>2.7608695652173911</v>
      </c>
      <c r="V203" s="27">
        <f>K203/要介護認定者数!K202</f>
        <v>6.1463104325699742</v>
      </c>
    </row>
    <row r="204" spans="2:22" ht="19.5" customHeight="1" x14ac:dyDescent="0.15">
      <c r="B204" s="125" t="s">
        <v>152</v>
      </c>
      <c r="C204" s="121" t="s">
        <v>13</v>
      </c>
      <c r="D204" s="4"/>
      <c r="E204" s="4"/>
      <c r="F204" s="4">
        <v>568</v>
      </c>
      <c r="G204" s="4">
        <v>1946</v>
      </c>
      <c r="H204" s="4">
        <v>1155</v>
      </c>
      <c r="I204" s="4">
        <v>578</v>
      </c>
      <c r="J204" s="4">
        <v>347</v>
      </c>
      <c r="K204" s="23">
        <v>4594</v>
      </c>
      <c r="M204" s="51" t="s">
        <v>155</v>
      </c>
      <c r="N204" s="121" t="s">
        <v>13</v>
      </c>
      <c r="O204" s="12"/>
      <c r="P204" s="12"/>
      <c r="Q204" s="14">
        <f>F204/要介護認定者数!F203</f>
        <v>4.2074074074074073</v>
      </c>
      <c r="R204" s="14">
        <f>G204/要介護認定者数!G203</f>
        <v>9.7788944723618094</v>
      </c>
      <c r="S204" s="14">
        <f>H204/要介護認定者数!H203</f>
        <v>7.0426829268292686</v>
      </c>
      <c r="T204" s="14">
        <f>I204/要介護認定者数!I203</f>
        <v>4.9827586206896548</v>
      </c>
      <c r="U204" s="14">
        <f>J204/要介護認定者数!J203</f>
        <v>3.2429906542056073</v>
      </c>
      <c r="V204" s="27">
        <f>K204/要介護認定者数!K203</f>
        <v>5.5888077858880783</v>
      </c>
    </row>
    <row r="205" spans="2:22" ht="19.5" customHeight="1" x14ac:dyDescent="0.15">
      <c r="B205" s="125" t="s">
        <v>152</v>
      </c>
      <c r="C205" s="121" t="s">
        <v>14</v>
      </c>
      <c r="D205" s="4"/>
      <c r="E205" s="4"/>
      <c r="F205" s="4">
        <v>3317</v>
      </c>
      <c r="G205" s="4">
        <v>5214</v>
      </c>
      <c r="H205" s="4">
        <v>3096</v>
      </c>
      <c r="I205" s="4">
        <v>1231</v>
      </c>
      <c r="J205" s="4">
        <v>478</v>
      </c>
      <c r="K205" s="23">
        <v>13336</v>
      </c>
      <c r="M205" s="51" t="s">
        <v>155</v>
      </c>
      <c r="N205" s="121" t="s">
        <v>14</v>
      </c>
      <c r="O205" s="12"/>
      <c r="P205" s="12"/>
      <c r="Q205" s="14">
        <f>F205/要介護認定者数!F204</f>
        <v>20.99367088607595</v>
      </c>
      <c r="R205" s="14">
        <f>G205/要介護認定者数!G204</f>
        <v>28.64835164835165</v>
      </c>
      <c r="S205" s="14">
        <f>H205/要介護認定者数!H204</f>
        <v>17.895953757225435</v>
      </c>
      <c r="T205" s="14">
        <f>I205/要介護認定者数!I204</f>
        <v>8.4315068493150687</v>
      </c>
      <c r="U205" s="14">
        <f>J205/要介護認定者数!J204</f>
        <v>5.139784946236559</v>
      </c>
      <c r="V205" s="27">
        <f>K205/要介護認定者数!K204</f>
        <v>15.018018018018019</v>
      </c>
    </row>
    <row r="206" spans="2:22" ht="19.5" customHeight="1" x14ac:dyDescent="0.15">
      <c r="B206" s="125" t="s">
        <v>155</v>
      </c>
      <c r="C206" s="122" t="s">
        <v>168</v>
      </c>
      <c r="D206" s="147">
        <f>SUM(D207:D210)</f>
        <v>0</v>
      </c>
      <c r="E206" s="147">
        <f t="shared" ref="E206" si="170">SUM(E207:E210)</f>
        <v>0</v>
      </c>
      <c r="F206" s="130">
        <f t="shared" ref="F206" si="171">SUM(F207:F210)</f>
        <v>13811</v>
      </c>
      <c r="G206" s="130">
        <f t="shared" ref="G206" si="172">SUM(G207:G210)</f>
        <v>24949</v>
      </c>
      <c r="H206" s="130">
        <f t="shared" ref="H206" si="173">SUM(H207:H210)</f>
        <v>13647</v>
      </c>
      <c r="I206" s="130">
        <f t="shared" ref="I206" si="174">SUM(I207:I210)</f>
        <v>6536</v>
      </c>
      <c r="J206" s="130">
        <f t="shared" ref="J206" si="175">SUM(J207:J210)</f>
        <v>2202</v>
      </c>
      <c r="K206" s="144">
        <f t="shared" ref="K206" si="176">SUM(K207:K210)</f>
        <v>61145</v>
      </c>
      <c r="M206" s="125" t="s">
        <v>155</v>
      </c>
      <c r="N206" s="122" t="s">
        <v>168</v>
      </c>
      <c r="O206" s="12"/>
      <c r="P206" s="12"/>
      <c r="Q206" s="14">
        <f>F206/要介護認定者数!F205</f>
        <v>11.237591537835639</v>
      </c>
      <c r="R206" s="14">
        <f>G206/要介護認定者数!G205</f>
        <v>17.076659822039698</v>
      </c>
      <c r="S206" s="14">
        <f>H206/要介護認定者数!H205</f>
        <v>13.743202416918429</v>
      </c>
      <c r="T206" s="14">
        <f>I206/要介護認定者数!I205</f>
        <v>7.1509846827133483</v>
      </c>
      <c r="U206" s="14">
        <f>J206/要介護認定者数!J205</f>
        <v>3.0797202797202798</v>
      </c>
      <c r="V206" s="27">
        <f>K206/要介護認定者数!K205</f>
        <v>8.5914008711535761</v>
      </c>
    </row>
    <row r="207" spans="2:22" ht="19.5" customHeight="1" x14ac:dyDescent="0.15">
      <c r="B207" s="125" t="s">
        <v>152</v>
      </c>
      <c r="C207" s="121" t="s">
        <v>15</v>
      </c>
      <c r="D207" s="4"/>
      <c r="E207" s="4"/>
      <c r="F207" s="4">
        <v>7804</v>
      </c>
      <c r="G207" s="4">
        <v>13035</v>
      </c>
      <c r="H207" s="4">
        <v>6782</v>
      </c>
      <c r="I207" s="4">
        <v>3506</v>
      </c>
      <c r="J207" s="4">
        <v>975</v>
      </c>
      <c r="K207" s="23">
        <v>32102</v>
      </c>
      <c r="M207" s="51" t="s">
        <v>155</v>
      </c>
      <c r="N207" s="121" t="s">
        <v>15</v>
      </c>
      <c r="O207" s="12"/>
      <c r="P207" s="12"/>
      <c r="Q207" s="14">
        <f>F207/要介護認定者数!F206</f>
        <v>17.736363636363638</v>
      </c>
      <c r="R207" s="14">
        <f>G207/要介護認定者数!G206</f>
        <v>23.276785714285715</v>
      </c>
      <c r="S207" s="14">
        <f>H207/要介護認定者数!H206</f>
        <v>18.28032345013477</v>
      </c>
      <c r="T207" s="14">
        <f>I207/要介護認定者数!I206</f>
        <v>10.045845272206304</v>
      </c>
      <c r="U207" s="14">
        <f>J207/要介護認定者数!J206</f>
        <v>3.7790697674418605</v>
      </c>
      <c r="V207" s="27">
        <f>K207/要介護認定者数!K206</f>
        <v>11.698979591836734</v>
      </c>
    </row>
    <row r="208" spans="2:22" ht="19.5" customHeight="1" x14ac:dyDescent="0.15">
      <c r="B208" s="125" t="s">
        <v>152</v>
      </c>
      <c r="C208" s="121" t="s">
        <v>16</v>
      </c>
      <c r="D208" s="4"/>
      <c r="E208" s="4"/>
      <c r="F208" s="4">
        <v>2315</v>
      </c>
      <c r="G208" s="4">
        <v>5259</v>
      </c>
      <c r="H208" s="4">
        <v>3311</v>
      </c>
      <c r="I208" s="4">
        <v>1577</v>
      </c>
      <c r="J208" s="4">
        <v>570</v>
      </c>
      <c r="K208" s="23">
        <v>13032</v>
      </c>
      <c r="M208" s="51" t="s">
        <v>155</v>
      </c>
      <c r="N208" s="121" t="s">
        <v>16</v>
      </c>
      <c r="O208" s="12"/>
      <c r="P208" s="12"/>
      <c r="Q208" s="14">
        <f>F208/要介護認定者数!F207</f>
        <v>8.5740740740740744</v>
      </c>
      <c r="R208" s="14">
        <f>G208/要介護認定者数!G207</f>
        <v>14.898016997167138</v>
      </c>
      <c r="S208" s="14">
        <f>H208/要介護認定者数!H207</f>
        <v>13.086956521739131</v>
      </c>
      <c r="T208" s="14">
        <f>I208/要介護認定者数!I207</f>
        <v>6.8864628820960698</v>
      </c>
      <c r="U208" s="14">
        <f>J208/要介護認定者数!J207</f>
        <v>3.2947976878612715</v>
      </c>
      <c r="V208" s="27">
        <f>K208/要介護認定者数!K207</f>
        <v>7.6210526315789471</v>
      </c>
    </row>
    <row r="209" spans="2:22" ht="19.5" customHeight="1" x14ac:dyDescent="0.15">
      <c r="B209" s="125" t="s">
        <v>152</v>
      </c>
      <c r="C209" s="121" t="s">
        <v>17</v>
      </c>
      <c r="D209" s="4"/>
      <c r="E209" s="4"/>
      <c r="F209" s="4">
        <v>1915</v>
      </c>
      <c r="G209" s="4">
        <v>4398</v>
      </c>
      <c r="H209" s="4">
        <v>2051</v>
      </c>
      <c r="I209" s="4">
        <v>1002</v>
      </c>
      <c r="J209" s="4">
        <v>428</v>
      </c>
      <c r="K209" s="23">
        <v>9794</v>
      </c>
      <c r="M209" s="51" t="s">
        <v>155</v>
      </c>
      <c r="N209" s="121" t="s">
        <v>17</v>
      </c>
      <c r="O209" s="12"/>
      <c r="P209" s="12"/>
      <c r="Q209" s="14">
        <f>F209/要介護認定者数!F208</f>
        <v>5.3342618384401117</v>
      </c>
      <c r="R209" s="14">
        <f>G209/要介護認定者数!G208</f>
        <v>11.483028720626631</v>
      </c>
      <c r="S209" s="14">
        <f>H209/要介護認定者数!H208</f>
        <v>8.1067193675889335</v>
      </c>
      <c r="T209" s="14">
        <f>I209/要介護認定者数!I208</f>
        <v>4.7264150943396226</v>
      </c>
      <c r="U209" s="14">
        <f>J209/要介護認定者数!J208</f>
        <v>2.5476190476190474</v>
      </c>
      <c r="V209" s="27">
        <f>K209/要介護認定者数!K208</f>
        <v>5.375411635565313</v>
      </c>
    </row>
    <row r="210" spans="2:22" ht="19.5" customHeight="1" x14ac:dyDescent="0.15">
      <c r="B210" s="125" t="s">
        <v>152</v>
      </c>
      <c r="C210" s="121" t="s">
        <v>18</v>
      </c>
      <c r="D210" s="4"/>
      <c r="E210" s="4"/>
      <c r="F210" s="4">
        <v>1777</v>
      </c>
      <c r="G210" s="4">
        <v>2257</v>
      </c>
      <c r="H210" s="4">
        <v>1503</v>
      </c>
      <c r="I210" s="4">
        <v>451</v>
      </c>
      <c r="J210" s="4">
        <v>229</v>
      </c>
      <c r="K210" s="23">
        <v>6217</v>
      </c>
      <c r="M210" s="51" t="s">
        <v>155</v>
      </c>
      <c r="N210" s="121" t="s">
        <v>18</v>
      </c>
      <c r="O210" s="12"/>
      <c r="P210" s="12"/>
      <c r="Q210" s="14">
        <f>F210/要介護認定者数!F209</f>
        <v>11.106249999999999</v>
      </c>
      <c r="R210" s="14">
        <f>G210/要介護認定者数!G209</f>
        <v>13.67878787878788</v>
      </c>
      <c r="S210" s="14">
        <f>H210/要介護認定者数!H209</f>
        <v>12.956896551724139</v>
      </c>
      <c r="T210" s="14">
        <f>I210/要介護認定者数!I209</f>
        <v>3.6370967741935485</v>
      </c>
      <c r="U210" s="14">
        <f>J210/要介護認定者数!J209</f>
        <v>1.9741379310344827</v>
      </c>
      <c r="V210" s="27">
        <f>K210/要介護認定者数!K209</f>
        <v>7.3923900118906065</v>
      </c>
    </row>
    <row r="211" spans="2:22" ht="19.5" customHeight="1" x14ac:dyDescent="0.15">
      <c r="B211" s="125" t="s">
        <v>155</v>
      </c>
      <c r="C211" s="122" t="s">
        <v>169</v>
      </c>
      <c r="D211" s="147">
        <f>SUM(D212:D215)</f>
        <v>0</v>
      </c>
      <c r="E211" s="147">
        <f t="shared" ref="E211" si="177">SUM(E212:E215)</f>
        <v>0</v>
      </c>
      <c r="F211" s="130">
        <f t="shared" ref="F211" si="178">SUM(F212:F215)</f>
        <v>9509</v>
      </c>
      <c r="G211" s="130">
        <f t="shared" ref="G211" si="179">SUM(G212:G215)</f>
        <v>11222</v>
      </c>
      <c r="H211" s="130">
        <f t="shared" ref="H211" si="180">SUM(H212:H215)</f>
        <v>7325</v>
      </c>
      <c r="I211" s="130">
        <f t="shared" ref="I211" si="181">SUM(I212:I215)</f>
        <v>2988</v>
      </c>
      <c r="J211" s="130">
        <f t="shared" ref="J211" si="182">SUM(J212:J215)</f>
        <v>1768</v>
      </c>
      <c r="K211" s="144">
        <f t="shared" ref="K211" si="183">SUM(K212:K215)</f>
        <v>32812</v>
      </c>
      <c r="M211" s="125" t="s">
        <v>155</v>
      </c>
      <c r="N211" s="122" t="s">
        <v>169</v>
      </c>
      <c r="O211" s="12"/>
      <c r="P211" s="12"/>
      <c r="Q211" s="14">
        <f>F211/要介護認定者数!F210</f>
        <v>16.950089126559714</v>
      </c>
      <c r="R211" s="14">
        <f>G211/要介護認定者数!G210</f>
        <v>17.211656441717793</v>
      </c>
      <c r="S211" s="14">
        <f>H211/要介護認定者数!H210</f>
        <v>14.948979591836734</v>
      </c>
      <c r="T211" s="14">
        <f>I211/要介護認定者数!I210</f>
        <v>7.3596059113300489</v>
      </c>
      <c r="U211" s="14">
        <f>J211/要介護認定者数!J210</f>
        <v>5.1246376811594203</v>
      </c>
      <c r="V211" s="27">
        <f>K211/要介護認定者数!K210</f>
        <v>10.897376286947857</v>
      </c>
    </row>
    <row r="212" spans="2:22" ht="19.5" customHeight="1" x14ac:dyDescent="0.15">
      <c r="B212" s="125" t="s">
        <v>152</v>
      </c>
      <c r="C212" s="121" t="s">
        <v>19</v>
      </c>
      <c r="D212" s="4"/>
      <c r="E212" s="4"/>
      <c r="F212" s="4">
        <v>3363</v>
      </c>
      <c r="G212" s="4">
        <v>4314</v>
      </c>
      <c r="H212" s="4">
        <v>2815</v>
      </c>
      <c r="I212" s="4">
        <v>1156</v>
      </c>
      <c r="J212" s="4">
        <v>718</v>
      </c>
      <c r="K212" s="23">
        <v>12366</v>
      </c>
      <c r="M212" s="51" t="s">
        <v>155</v>
      </c>
      <c r="N212" s="121" t="s">
        <v>19</v>
      </c>
      <c r="O212" s="12"/>
      <c r="P212" s="12"/>
      <c r="Q212" s="14">
        <f>F212/要介護認定者数!F211</f>
        <v>16.815000000000001</v>
      </c>
      <c r="R212" s="14">
        <f>G212/要介護認定者数!G211</f>
        <v>19.788990825688074</v>
      </c>
      <c r="S212" s="14">
        <f>H212/要介護認定者数!H211</f>
        <v>15.216216216216216</v>
      </c>
      <c r="T212" s="14">
        <f>I212/要介護認定者数!I211</f>
        <v>8.3768115942028984</v>
      </c>
      <c r="U212" s="14">
        <f>J212/要介護認定者数!J211</f>
        <v>5.8852459016393439</v>
      </c>
      <c r="V212" s="27">
        <f>K212/要介護認定者数!K211</f>
        <v>11.732447817836812</v>
      </c>
    </row>
    <row r="213" spans="2:22" ht="19.5" customHeight="1" x14ac:dyDescent="0.15">
      <c r="B213" s="125" t="s">
        <v>152</v>
      </c>
      <c r="C213" s="121" t="s">
        <v>20</v>
      </c>
      <c r="D213" s="4"/>
      <c r="E213" s="4"/>
      <c r="F213" s="4">
        <v>2018</v>
      </c>
      <c r="G213" s="4">
        <v>2799</v>
      </c>
      <c r="H213" s="4">
        <v>1600</v>
      </c>
      <c r="I213" s="4">
        <v>571</v>
      </c>
      <c r="J213" s="4">
        <v>61</v>
      </c>
      <c r="K213" s="23">
        <v>7049</v>
      </c>
      <c r="M213" s="51" t="s">
        <v>155</v>
      </c>
      <c r="N213" s="121" t="s">
        <v>20</v>
      </c>
      <c r="O213" s="12"/>
      <c r="P213" s="12"/>
      <c r="Q213" s="14">
        <f>F213/要介護認定者数!F212</f>
        <v>22.422222222222221</v>
      </c>
      <c r="R213" s="14">
        <f>G213/要介護認定者数!G212</f>
        <v>21.204545454545453</v>
      </c>
      <c r="S213" s="14">
        <f>H213/要介護認定者数!H212</f>
        <v>18.390804597701148</v>
      </c>
      <c r="T213" s="14">
        <f>I213/要介護認定者数!I212</f>
        <v>6.6395348837209305</v>
      </c>
      <c r="U213" s="14">
        <f>J213/要介護認定者数!J212</f>
        <v>1.0517241379310345</v>
      </c>
      <c r="V213" s="27">
        <f>K213/要介護認定者数!K212</f>
        <v>12.454063604240282</v>
      </c>
    </row>
    <row r="214" spans="2:22" ht="19.5" customHeight="1" x14ac:dyDescent="0.15">
      <c r="B214" s="125" t="s">
        <v>152</v>
      </c>
      <c r="C214" s="121" t="s">
        <v>114</v>
      </c>
      <c r="D214" s="4"/>
      <c r="E214" s="4"/>
      <c r="F214" s="4">
        <v>3811</v>
      </c>
      <c r="G214" s="4">
        <v>3749</v>
      </c>
      <c r="H214" s="4">
        <v>2551</v>
      </c>
      <c r="I214" s="4">
        <v>1182</v>
      </c>
      <c r="J214" s="4">
        <v>826</v>
      </c>
      <c r="K214" s="23">
        <v>12119</v>
      </c>
      <c r="M214" s="51" t="s">
        <v>155</v>
      </c>
      <c r="N214" s="121" t="s">
        <v>114</v>
      </c>
      <c r="O214" s="12"/>
      <c r="P214" s="12"/>
      <c r="Q214" s="14">
        <f>F214/要介護認定者数!F213</f>
        <v>16.286324786324787</v>
      </c>
      <c r="R214" s="14">
        <f>G214/要介護認定者数!G213</f>
        <v>14.759842519685039</v>
      </c>
      <c r="S214" s="14">
        <f>H214/要介護認定者数!H213</f>
        <v>15.005882352941176</v>
      </c>
      <c r="T214" s="14">
        <f>I214/要介護認定者数!I213</f>
        <v>8.0408163265306118</v>
      </c>
      <c r="U214" s="14">
        <f>J214/要介護認定者数!J213</f>
        <v>6.0291970802919712</v>
      </c>
      <c r="V214" s="27">
        <f>K214/要介護認定者数!K213</f>
        <v>10.640035118525022</v>
      </c>
    </row>
    <row r="215" spans="2:22" ht="19.5" customHeight="1" x14ac:dyDescent="0.15">
      <c r="B215" s="125" t="s">
        <v>152</v>
      </c>
      <c r="C215" s="121" t="s">
        <v>22</v>
      </c>
      <c r="D215" s="4"/>
      <c r="E215" s="4"/>
      <c r="F215" s="4">
        <v>317</v>
      </c>
      <c r="G215" s="4">
        <v>360</v>
      </c>
      <c r="H215" s="4">
        <v>359</v>
      </c>
      <c r="I215" s="4">
        <v>79</v>
      </c>
      <c r="J215" s="4">
        <v>163</v>
      </c>
      <c r="K215" s="23">
        <v>1278</v>
      </c>
      <c r="M215" s="125" t="s">
        <v>155</v>
      </c>
      <c r="N215" s="121" t="s">
        <v>22</v>
      </c>
      <c r="O215" s="12"/>
      <c r="P215" s="12"/>
      <c r="Q215" s="14">
        <f>F215/要介護認定者数!F214</f>
        <v>8.5675675675675684</v>
      </c>
      <c r="R215" s="14">
        <f>G215/要介護認定者数!G214</f>
        <v>7.5</v>
      </c>
      <c r="S215" s="14">
        <f>H215/要介護認定者数!H214</f>
        <v>7.479166666666667</v>
      </c>
      <c r="T215" s="14">
        <f>I215/要介護認定者数!I214</f>
        <v>2.2571428571428571</v>
      </c>
      <c r="U215" s="14">
        <f>J215/要介護認定者数!J214</f>
        <v>5.8214285714285712</v>
      </c>
      <c r="V215" s="27">
        <f>K215/要介護認定者数!K214</f>
        <v>5.0714285714285712</v>
      </c>
    </row>
    <row r="216" spans="2:22" ht="19.5" customHeight="1" x14ac:dyDescent="0.15">
      <c r="B216" s="125" t="s">
        <v>155</v>
      </c>
      <c r="C216" s="122" t="s">
        <v>170</v>
      </c>
      <c r="D216" s="147">
        <f>SUM(D217:D221)</f>
        <v>0</v>
      </c>
      <c r="E216" s="147">
        <f t="shared" ref="E216" si="184">SUM(E217:E221)</f>
        <v>0</v>
      </c>
      <c r="F216" s="130">
        <f t="shared" ref="F216" si="185">SUM(F217:F221)</f>
        <v>18099</v>
      </c>
      <c r="G216" s="130">
        <f t="shared" ref="G216" si="186">SUM(G217:G221)</f>
        <v>15970</v>
      </c>
      <c r="H216" s="130">
        <f t="shared" ref="H216" si="187">SUM(H217:H221)</f>
        <v>13171</v>
      </c>
      <c r="I216" s="130">
        <f t="shared" ref="I216" si="188">SUM(I217:I221)</f>
        <v>7004</v>
      </c>
      <c r="J216" s="130">
        <f t="shared" ref="J216" si="189">SUM(J217:J221)</f>
        <v>1600</v>
      </c>
      <c r="K216" s="144">
        <f t="shared" ref="K216" si="190">SUM(K217:K221)</f>
        <v>55844</v>
      </c>
      <c r="M216" s="125" t="s">
        <v>155</v>
      </c>
      <c r="N216" s="122" t="s">
        <v>170</v>
      </c>
      <c r="O216" s="12"/>
      <c r="P216" s="12"/>
      <c r="Q216" s="14">
        <f>F216/要介護認定者数!F215</f>
        <v>7.886274509803922</v>
      </c>
      <c r="R216" s="14">
        <f>G216/要介護認定者数!G215</f>
        <v>8.0493951612903221</v>
      </c>
      <c r="S216" s="14">
        <f>H216/要介護認定者数!H215</f>
        <v>8.6084967320261434</v>
      </c>
      <c r="T216" s="14">
        <f>I216/要介護認定者数!I215</f>
        <v>4.1321533923303839</v>
      </c>
      <c r="U216" s="14">
        <f>J216/要介護認定者数!J215</f>
        <v>1.2749003984063745</v>
      </c>
      <c r="V216" s="27">
        <f>K216/要介護認定者数!K215</f>
        <v>5.0455366823274304</v>
      </c>
    </row>
    <row r="217" spans="2:22" ht="19.5" customHeight="1" x14ac:dyDescent="0.15">
      <c r="B217" s="125" t="s">
        <v>152</v>
      </c>
      <c r="C217" s="121" t="s">
        <v>23</v>
      </c>
      <c r="D217" s="4"/>
      <c r="E217" s="4"/>
      <c r="F217" s="4">
        <v>11387</v>
      </c>
      <c r="G217" s="4">
        <v>8530</v>
      </c>
      <c r="H217" s="4">
        <v>7105</v>
      </c>
      <c r="I217" s="4">
        <v>4295</v>
      </c>
      <c r="J217" s="4">
        <v>1268</v>
      </c>
      <c r="K217" s="23">
        <v>32585</v>
      </c>
      <c r="M217" s="51" t="s">
        <v>155</v>
      </c>
      <c r="N217" s="121" t="s">
        <v>23</v>
      </c>
      <c r="O217" s="12"/>
      <c r="P217" s="12"/>
      <c r="Q217" s="14">
        <f>F217/要介護認定者数!F216</f>
        <v>7.3606981254040074</v>
      </c>
      <c r="R217" s="14">
        <f>G217/要介護認定者数!G216</f>
        <v>7.410947002606429</v>
      </c>
      <c r="S217" s="14">
        <f>H217/要介護認定者数!H216</f>
        <v>8.2616279069767433</v>
      </c>
      <c r="T217" s="14">
        <f>I217/要介護認定者数!I216</f>
        <v>3.9842300556586272</v>
      </c>
      <c r="U217" s="14">
        <f>J217/要介護認定者数!J216</f>
        <v>1.6256410256410256</v>
      </c>
      <c r="V217" s="27">
        <f>K217/要介護認定者数!K216</f>
        <v>4.6844450833812532</v>
      </c>
    </row>
    <row r="218" spans="2:22" ht="19.5" customHeight="1" x14ac:dyDescent="0.15">
      <c r="B218" s="125" t="s">
        <v>152</v>
      </c>
      <c r="C218" s="121" t="s">
        <v>24</v>
      </c>
      <c r="D218" s="4"/>
      <c r="E218" s="4"/>
      <c r="F218" s="4">
        <v>634</v>
      </c>
      <c r="G218" s="4">
        <v>1168</v>
      </c>
      <c r="H218" s="4">
        <v>601</v>
      </c>
      <c r="I218" s="4">
        <v>224</v>
      </c>
      <c r="J218" s="4">
        <v>5</v>
      </c>
      <c r="K218" s="23">
        <v>2632</v>
      </c>
      <c r="M218" s="51" t="s">
        <v>155</v>
      </c>
      <c r="N218" s="121" t="s">
        <v>24</v>
      </c>
      <c r="O218" s="12"/>
      <c r="P218" s="12"/>
      <c r="Q218" s="14">
        <f>F218/要介護認定者数!F217</f>
        <v>7.5476190476190474</v>
      </c>
      <c r="R218" s="14">
        <f>G218/要介護認定者数!G217</f>
        <v>10.336283185840708</v>
      </c>
      <c r="S218" s="14">
        <f>H218/要介護認定者数!H217</f>
        <v>7.1547619047619051</v>
      </c>
      <c r="T218" s="14">
        <f>I218/要介護認定者数!I217</f>
        <v>4.3921568627450984</v>
      </c>
      <c r="U218" s="14">
        <f>J218/要介護認定者数!J217</f>
        <v>0.13513513513513514</v>
      </c>
      <c r="V218" s="27">
        <f>K218/要介護認定者数!K217</f>
        <v>6.3883495145631066</v>
      </c>
    </row>
    <row r="219" spans="2:22" ht="19.5" customHeight="1" x14ac:dyDescent="0.15">
      <c r="B219" s="125" t="s">
        <v>152</v>
      </c>
      <c r="C219" s="121" t="s">
        <v>25</v>
      </c>
      <c r="D219" s="4"/>
      <c r="E219" s="4"/>
      <c r="F219" s="4">
        <v>1460</v>
      </c>
      <c r="G219" s="4">
        <v>2488</v>
      </c>
      <c r="H219" s="4">
        <v>2288</v>
      </c>
      <c r="I219" s="4">
        <v>632</v>
      </c>
      <c r="J219" s="4">
        <v>48</v>
      </c>
      <c r="K219" s="23">
        <v>6916</v>
      </c>
      <c r="M219" s="51" t="s">
        <v>155</v>
      </c>
      <c r="N219" s="121" t="s">
        <v>25</v>
      </c>
      <c r="O219" s="12"/>
      <c r="P219" s="12"/>
      <c r="Q219" s="14">
        <f>F219/要介護認定者数!F218</f>
        <v>7.0531400966183577</v>
      </c>
      <c r="R219" s="14">
        <f>G219/要介護認定者数!G218</f>
        <v>6.189054726368159</v>
      </c>
      <c r="S219" s="14">
        <f>H219/要介護認定者数!H218</f>
        <v>8.4117647058823533</v>
      </c>
      <c r="T219" s="14">
        <f>I219/要介護認定者数!I218</f>
        <v>2.5901639344262297</v>
      </c>
      <c r="U219" s="14">
        <f>J219/要介護認定者数!J218</f>
        <v>0.22748815165876776</v>
      </c>
      <c r="V219" s="27">
        <f>K219/要介護認定者数!K218</f>
        <v>4.6509751176866176</v>
      </c>
    </row>
    <row r="220" spans="2:22" ht="19.5" customHeight="1" x14ac:dyDescent="0.15">
      <c r="B220" s="125" t="s">
        <v>152</v>
      </c>
      <c r="C220" s="121" t="s">
        <v>26</v>
      </c>
      <c r="D220" s="4"/>
      <c r="E220" s="4"/>
      <c r="F220" s="4">
        <v>2232</v>
      </c>
      <c r="G220" s="4">
        <v>2183</v>
      </c>
      <c r="H220" s="4">
        <v>1368</v>
      </c>
      <c r="I220" s="4">
        <v>856</v>
      </c>
      <c r="J220" s="4">
        <v>155</v>
      </c>
      <c r="K220" s="23">
        <v>6794</v>
      </c>
      <c r="M220" s="51" t="s">
        <v>155</v>
      </c>
      <c r="N220" s="121" t="s">
        <v>26</v>
      </c>
      <c r="O220" s="12"/>
      <c r="P220" s="12"/>
      <c r="Q220" s="14">
        <f>F220/要介護認定者数!F219</f>
        <v>11.564766839378239</v>
      </c>
      <c r="R220" s="14">
        <f>G220/要介護認定者数!G219</f>
        <v>14.456953642384105</v>
      </c>
      <c r="S220" s="14">
        <f>H220/要介護認定者数!H219</f>
        <v>9.7714285714285722</v>
      </c>
      <c r="T220" s="14">
        <f>I220/要介護認定者数!I219</f>
        <v>7.0743801652892566</v>
      </c>
      <c r="U220" s="14">
        <f>J220/要介護認定者数!J219</f>
        <v>1.6145833333333333</v>
      </c>
      <c r="V220" s="27">
        <f>K220/要介護認定者数!K219</f>
        <v>7.6251402918069582</v>
      </c>
    </row>
    <row r="221" spans="2:22" ht="19.5" customHeight="1" x14ac:dyDescent="0.15">
      <c r="B221" s="125" t="s">
        <v>152</v>
      </c>
      <c r="C221" s="121" t="s">
        <v>27</v>
      </c>
      <c r="D221" s="4"/>
      <c r="E221" s="4"/>
      <c r="F221" s="4">
        <v>2386</v>
      </c>
      <c r="G221" s="4">
        <v>1601</v>
      </c>
      <c r="H221" s="4">
        <v>1809</v>
      </c>
      <c r="I221" s="4">
        <v>997</v>
      </c>
      <c r="J221" s="4">
        <v>124</v>
      </c>
      <c r="K221" s="23">
        <v>6917</v>
      </c>
      <c r="M221" s="51" t="s">
        <v>155</v>
      </c>
      <c r="N221" s="121" t="s">
        <v>27</v>
      </c>
      <c r="O221" s="12"/>
      <c r="P221" s="12"/>
      <c r="Q221" s="14">
        <f>F221/要介護認定者数!F220</f>
        <v>9.0378787878787872</v>
      </c>
      <c r="R221" s="14">
        <f>G221/要介護認定者数!G220</f>
        <v>9.5868263473053901</v>
      </c>
      <c r="S221" s="14">
        <f>H221/要介護認定者数!H220</f>
        <v>10.396551724137931</v>
      </c>
      <c r="T221" s="14">
        <f>I221/要介護認定者数!I220</f>
        <v>4.9601990049751246</v>
      </c>
      <c r="U221" s="14">
        <f>J221/要介護認定者数!J220</f>
        <v>0.94656488549618323</v>
      </c>
      <c r="V221" s="27">
        <f>K221/要介護認定者数!K220</f>
        <v>5.2322239031770046</v>
      </c>
    </row>
    <row r="222" spans="2:22" ht="19.5" customHeight="1" x14ac:dyDescent="0.15">
      <c r="B222" s="125" t="s">
        <v>155</v>
      </c>
      <c r="C222" s="122" t="s">
        <v>171</v>
      </c>
      <c r="D222" s="147">
        <f>SUM(D223)</f>
        <v>0</v>
      </c>
      <c r="E222" s="147">
        <f t="shared" ref="E222" si="191">SUM(E223)</f>
        <v>0</v>
      </c>
      <c r="F222" s="130">
        <f t="shared" ref="F222" si="192">SUM(F223)</f>
        <v>6437</v>
      </c>
      <c r="G222" s="130">
        <f t="shared" ref="G222" si="193">SUM(G223)</f>
        <v>11978</v>
      </c>
      <c r="H222" s="130">
        <f t="shared" ref="H222" si="194">SUM(H223)</f>
        <v>4648</v>
      </c>
      <c r="I222" s="130">
        <f t="shared" ref="I222" si="195">SUM(I223)</f>
        <v>2037</v>
      </c>
      <c r="J222" s="130">
        <f t="shared" ref="J222" si="196">SUM(J223)</f>
        <v>1050</v>
      </c>
      <c r="K222" s="144">
        <f t="shared" ref="K222" si="197">SUM(K223)</f>
        <v>26150</v>
      </c>
      <c r="M222" s="125" t="s">
        <v>155</v>
      </c>
      <c r="N222" s="122" t="s">
        <v>171</v>
      </c>
      <c r="O222" s="12"/>
      <c r="P222" s="12"/>
      <c r="Q222" s="14">
        <f>F222/要介護認定者数!F221</f>
        <v>6.4177467597208375</v>
      </c>
      <c r="R222" s="14">
        <f>G222/要介護認定者数!G221</f>
        <v>10.452006980802793</v>
      </c>
      <c r="S222" s="14">
        <f>H222/要介護認定者数!H221</f>
        <v>5.7030674846625766</v>
      </c>
      <c r="T222" s="14">
        <f>I222/要介護認定者数!I221</f>
        <v>2.9351585014409221</v>
      </c>
      <c r="U222" s="14">
        <f>J222/要介護認定者数!J221</f>
        <v>1.875</v>
      </c>
      <c r="V222" s="27">
        <f>K222/要介護認定者数!K221</f>
        <v>4.9311710352630582</v>
      </c>
    </row>
    <row r="223" spans="2:22" ht="19.5" customHeight="1" x14ac:dyDescent="0.15">
      <c r="B223" s="125" t="s">
        <v>152</v>
      </c>
      <c r="C223" s="121" t="s">
        <v>28</v>
      </c>
      <c r="D223" s="4"/>
      <c r="E223" s="4"/>
      <c r="F223" s="4">
        <v>6437</v>
      </c>
      <c r="G223" s="4">
        <v>11978</v>
      </c>
      <c r="H223" s="4">
        <v>4648</v>
      </c>
      <c r="I223" s="4">
        <v>2037</v>
      </c>
      <c r="J223" s="4">
        <v>1050</v>
      </c>
      <c r="K223" s="23">
        <v>26150</v>
      </c>
      <c r="M223" s="51" t="s">
        <v>155</v>
      </c>
      <c r="N223" s="121" t="s">
        <v>28</v>
      </c>
      <c r="O223" s="12"/>
      <c r="P223" s="12"/>
      <c r="Q223" s="14">
        <f>F223/要介護認定者数!F222</f>
        <v>6.4177467597208375</v>
      </c>
      <c r="R223" s="14">
        <f>G223/要介護認定者数!G222</f>
        <v>10.452006980802793</v>
      </c>
      <c r="S223" s="14">
        <f>H223/要介護認定者数!H222</f>
        <v>5.7030674846625766</v>
      </c>
      <c r="T223" s="14">
        <f>I223/要介護認定者数!I222</f>
        <v>2.9351585014409221</v>
      </c>
      <c r="U223" s="14">
        <f>J223/要介護認定者数!J222</f>
        <v>1.875</v>
      </c>
      <c r="V223" s="27">
        <f>K223/要介護認定者数!K222</f>
        <v>4.9311710352630582</v>
      </c>
    </row>
    <row r="224" spans="2:22" ht="19.5" customHeight="1" x14ac:dyDescent="0.15">
      <c r="B224" s="125" t="s">
        <v>155</v>
      </c>
      <c r="C224" s="122" t="s">
        <v>172</v>
      </c>
      <c r="D224" s="147">
        <f>SUM(D225:D227)</f>
        <v>0</v>
      </c>
      <c r="E224" s="147">
        <f t="shared" ref="E224" si="198">SUM(E225:E227)</f>
        <v>0</v>
      </c>
      <c r="F224" s="130">
        <f t="shared" ref="F224" si="199">SUM(F225:F227)</f>
        <v>9338</v>
      </c>
      <c r="G224" s="130">
        <f t="shared" ref="G224" si="200">SUM(G225:G227)</f>
        <v>12349</v>
      </c>
      <c r="H224" s="130">
        <f t="shared" ref="H224" si="201">SUM(H225:H227)</f>
        <v>8147</v>
      </c>
      <c r="I224" s="130">
        <f t="shared" ref="I224" si="202">SUM(I225:I227)</f>
        <v>5652</v>
      </c>
      <c r="J224" s="130">
        <f t="shared" ref="J224" si="203">SUM(J225:J227)</f>
        <v>1119</v>
      </c>
      <c r="K224" s="144">
        <f t="shared" ref="K224" si="204">SUM(K225:K227)</f>
        <v>36605</v>
      </c>
      <c r="M224" s="125" t="s">
        <v>155</v>
      </c>
      <c r="N224" s="122" t="s">
        <v>172</v>
      </c>
      <c r="O224" s="12"/>
      <c r="P224" s="12"/>
      <c r="Q224" s="14">
        <f>F224/要介護認定者数!F223</f>
        <v>5.2519685039370083</v>
      </c>
      <c r="R224" s="14">
        <f>G224/要介護認定者数!G223</f>
        <v>7.6275478690549718</v>
      </c>
      <c r="S224" s="14">
        <f>H224/要介護認定者数!H223</f>
        <v>6.522818254603683</v>
      </c>
      <c r="T224" s="14">
        <f>I224/要介護認定者数!I223</f>
        <v>4.011355571327182</v>
      </c>
      <c r="U224" s="14">
        <f>J224/要介護認定者数!J223</f>
        <v>1.2759407069555302</v>
      </c>
      <c r="V224" s="27">
        <f>K224/要介護認定者数!K223</f>
        <v>3.407017870439315</v>
      </c>
    </row>
    <row r="225" spans="2:24" ht="19.5" customHeight="1" x14ac:dyDescent="0.15">
      <c r="B225" s="125" t="s">
        <v>152</v>
      </c>
      <c r="C225" s="121" t="s">
        <v>29</v>
      </c>
      <c r="D225" s="4"/>
      <c r="E225" s="4"/>
      <c r="F225" s="4">
        <v>6497</v>
      </c>
      <c r="G225" s="4">
        <v>8096</v>
      </c>
      <c r="H225" s="4">
        <v>6360</v>
      </c>
      <c r="I225" s="4">
        <v>4055</v>
      </c>
      <c r="J225" s="4">
        <v>914</v>
      </c>
      <c r="K225" s="23">
        <v>25922</v>
      </c>
      <c r="M225" s="51" t="s">
        <v>155</v>
      </c>
      <c r="N225" s="121" t="s">
        <v>29</v>
      </c>
      <c r="O225" s="12"/>
      <c r="P225" s="12"/>
      <c r="Q225" s="14">
        <f>F225/要介護認定者数!F224</f>
        <v>4.6473533619456369</v>
      </c>
      <c r="R225" s="14">
        <f>G225/要介護認定者数!G224</f>
        <v>6.5767668562144594</v>
      </c>
      <c r="S225" s="14">
        <f>H225/要介護認定者数!H224</f>
        <v>6.4765784114052956</v>
      </c>
      <c r="T225" s="14">
        <f>I225/要介護認定者数!I224</f>
        <v>3.7581093605189992</v>
      </c>
      <c r="U225" s="14">
        <f>J225/要介護認定者数!J224</f>
        <v>1.3362573099415205</v>
      </c>
      <c r="V225" s="27">
        <f>K225/要介護認定者数!K224</f>
        <v>3.0903671912255604</v>
      </c>
    </row>
    <row r="226" spans="2:24" ht="19.5" customHeight="1" x14ac:dyDescent="0.15">
      <c r="B226" s="125" t="s">
        <v>152</v>
      </c>
      <c r="C226" s="121" t="s">
        <v>30</v>
      </c>
      <c r="D226" s="4"/>
      <c r="E226" s="4"/>
      <c r="F226" s="4">
        <v>1974</v>
      </c>
      <c r="G226" s="4">
        <v>3281</v>
      </c>
      <c r="H226" s="4">
        <v>1547</v>
      </c>
      <c r="I226" s="4">
        <v>1276</v>
      </c>
      <c r="J226" s="4">
        <v>179</v>
      </c>
      <c r="K226" s="23">
        <v>8257</v>
      </c>
      <c r="M226" s="51" t="s">
        <v>155</v>
      </c>
      <c r="N226" s="121" t="s">
        <v>30</v>
      </c>
      <c r="O226" s="12"/>
      <c r="P226" s="12"/>
      <c r="Q226" s="14">
        <f>F226/要介護認定者数!F225</f>
        <v>6.9752650176678443</v>
      </c>
      <c r="R226" s="14">
        <f>G226/要介護認定者数!G225</f>
        <v>10.618122977346278</v>
      </c>
      <c r="S226" s="14">
        <f>H226/要介護認定者数!H225</f>
        <v>7.7738693467336679</v>
      </c>
      <c r="T226" s="14">
        <f>I226/要介護認定者数!I225</f>
        <v>5.003921568627451</v>
      </c>
      <c r="U226" s="14">
        <f>J226/要介護認定者数!J225</f>
        <v>1.1257861635220126</v>
      </c>
      <c r="V226" s="27">
        <f>K226/要介護認定者数!K225</f>
        <v>4.5021810250817884</v>
      </c>
    </row>
    <row r="227" spans="2:24" ht="19.5" customHeight="1" x14ac:dyDescent="0.15">
      <c r="B227" s="125" t="s">
        <v>152</v>
      </c>
      <c r="C227" s="121" t="s">
        <v>31</v>
      </c>
      <c r="D227" s="4"/>
      <c r="E227" s="4"/>
      <c r="F227" s="4">
        <v>867</v>
      </c>
      <c r="G227" s="4">
        <v>972</v>
      </c>
      <c r="H227" s="4">
        <v>240</v>
      </c>
      <c r="I227" s="4">
        <v>321</v>
      </c>
      <c r="J227" s="4">
        <v>26</v>
      </c>
      <c r="K227" s="23">
        <v>2426</v>
      </c>
      <c r="M227" s="51" t="s">
        <v>155</v>
      </c>
      <c r="N227" s="121" t="s">
        <v>31</v>
      </c>
      <c r="O227" s="12"/>
      <c r="P227" s="12"/>
      <c r="Q227" s="14">
        <f>F227/要介護認定者数!F226</f>
        <v>8.9381443298969074</v>
      </c>
      <c r="R227" s="14">
        <f>G227/要介護認定者数!G226</f>
        <v>12.30379746835443</v>
      </c>
      <c r="S227" s="14">
        <f>H227/要介護認定者数!H226</f>
        <v>3.5294117647058822</v>
      </c>
      <c r="T227" s="14">
        <f>I227/要介護認定者数!I226</f>
        <v>4.28</v>
      </c>
      <c r="U227" s="14">
        <f>J227/要介護認定者数!J226</f>
        <v>0.76470588235294112</v>
      </c>
      <c r="V227" s="27">
        <f>K227/要介護認定者数!K226</f>
        <v>4.647509578544061</v>
      </c>
    </row>
    <row r="228" spans="2:24" ht="19.5" customHeight="1" x14ac:dyDescent="0.15">
      <c r="B228" s="125" t="s">
        <v>155</v>
      </c>
      <c r="C228" s="122" t="s">
        <v>173</v>
      </c>
      <c r="D228" s="147">
        <f>SUM(D229)</f>
        <v>0</v>
      </c>
      <c r="E228" s="147">
        <f t="shared" ref="E228" si="205">SUM(E229)</f>
        <v>0</v>
      </c>
      <c r="F228" s="130">
        <f t="shared" ref="F228" si="206">SUM(F229)</f>
        <v>4562</v>
      </c>
      <c r="G228" s="130">
        <f t="shared" ref="G228" si="207">SUM(G229)</f>
        <v>9802</v>
      </c>
      <c r="H228" s="130">
        <f t="shared" ref="H228" si="208">SUM(H229)</f>
        <v>6430</v>
      </c>
      <c r="I228" s="130">
        <f t="shared" ref="I228" si="209">SUM(I229)</f>
        <v>5208</v>
      </c>
      <c r="J228" s="130">
        <f t="shared" ref="J228" si="210">SUM(J229)</f>
        <v>2706</v>
      </c>
      <c r="K228" s="144">
        <f t="shared" ref="K228" si="211">SUM(K229)</f>
        <v>28708</v>
      </c>
      <c r="M228" s="125" t="s">
        <v>155</v>
      </c>
      <c r="N228" s="122" t="s">
        <v>173</v>
      </c>
      <c r="O228" s="12"/>
      <c r="P228" s="12"/>
      <c r="Q228" s="14">
        <f>F228/要介護認定者数!F227</f>
        <v>5.0187018701870185</v>
      </c>
      <c r="R228" s="14">
        <f>G228/要介護認定者数!G227</f>
        <v>9.7435387673956271</v>
      </c>
      <c r="S228" s="14">
        <f>H228/要介護認定者数!H227</f>
        <v>7.8702570379436967</v>
      </c>
      <c r="T228" s="14">
        <f>I228/要介護認定者数!I227</f>
        <v>6.8346456692913389</v>
      </c>
      <c r="U228" s="14">
        <f>J228/要介護認定者数!J227</f>
        <v>4.5942275042444818</v>
      </c>
      <c r="V228" s="27">
        <f>K228/要介護認定者数!K227</f>
        <v>5.6301235536379686</v>
      </c>
    </row>
    <row r="229" spans="2:24" ht="19.5" customHeight="1" x14ac:dyDescent="0.15">
      <c r="B229" s="125" t="s">
        <v>152</v>
      </c>
      <c r="C229" s="121" t="s">
        <v>32</v>
      </c>
      <c r="D229" s="4"/>
      <c r="E229" s="4"/>
      <c r="F229" s="4">
        <v>4562</v>
      </c>
      <c r="G229" s="4">
        <v>9802</v>
      </c>
      <c r="H229" s="4">
        <v>6430</v>
      </c>
      <c r="I229" s="4">
        <v>5208</v>
      </c>
      <c r="J229" s="4">
        <v>2706</v>
      </c>
      <c r="K229" s="23">
        <v>28708</v>
      </c>
      <c r="M229" s="51" t="s">
        <v>155</v>
      </c>
      <c r="N229" s="121" t="s">
        <v>32</v>
      </c>
      <c r="O229" s="12"/>
      <c r="P229" s="12"/>
      <c r="Q229" s="14">
        <f>F229/要介護認定者数!F228</f>
        <v>5.0187018701870185</v>
      </c>
      <c r="R229" s="14">
        <f>G229/要介護認定者数!G228</f>
        <v>9.7435387673956271</v>
      </c>
      <c r="S229" s="14">
        <f>H229/要介護認定者数!H228</f>
        <v>7.8702570379436967</v>
      </c>
      <c r="T229" s="14">
        <f>I229/要介護認定者数!I228</f>
        <v>6.8346456692913389</v>
      </c>
      <c r="U229" s="14">
        <f>J229/要介護認定者数!J228</f>
        <v>4.5942275042444818</v>
      </c>
      <c r="V229" s="27">
        <f>K229/要介護認定者数!K228</f>
        <v>5.6301235536379686</v>
      </c>
    </row>
    <row r="230" spans="2:24" ht="19.5" customHeight="1" x14ac:dyDescent="0.15">
      <c r="B230" s="125" t="s">
        <v>155</v>
      </c>
      <c r="C230" s="122" t="s">
        <v>174</v>
      </c>
      <c r="D230" s="147">
        <f>SUM(D231:D232)</f>
        <v>0</v>
      </c>
      <c r="E230" s="147">
        <f t="shared" ref="E230" si="212">SUM(E231:E232)</f>
        <v>0</v>
      </c>
      <c r="F230" s="130">
        <f t="shared" ref="F230" si="213">SUM(F231:F232)</f>
        <v>8284</v>
      </c>
      <c r="G230" s="130">
        <f t="shared" ref="G230" si="214">SUM(G231:G232)</f>
        <v>8976</v>
      </c>
      <c r="H230" s="130">
        <f t="shared" ref="H230" si="215">SUM(H231:H232)</f>
        <v>5429</v>
      </c>
      <c r="I230" s="130">
        <f t="shared" ref="I230" si="216">SUM(I231:I232)</f>
        <v>3337</v>
      </c>
      <c r="J230" s="130">
        <f t="shared" ref="J230" si="217">SUM(J231:J232)</f>
        <v>1784</v>
      </c>
      <c r="K230" s="144">
        <f t="shared" ref="K230" si="218">SUM(K231:K232)</f>
        <v>27810</v>
      </c>
      <c r="M230" s="125" t="s">
        <v>155</v>
      </c>
      <c r="N230" s="122" t="s">
        <v>174</v>
      </c>
      <c r="O230" s="12"/>
      <c r="P230" s="12"/>
      <c r="Q230" s="14">
        <f>F230/要介護認定者数!F229</f>
        <v>8.1857707509881426</v>
      </c>
      <c r="R230" s="14">
        <f>G230/要介護認定者数!G229</f>
        <v>10.90643985419198</v>
      </c>
      <c r="S230" s="14">
        <f>H230/要介護認定者数!H229</f>
        <v>8.2009063444108765</v>
      </c>
      <c r="T230" s="14">
        <f>I230/要介護認定者数!I229</f>
        <v>5.675170068027211</v>
      </c>
      <c r="U230" s="14">
        <f>J230/要介護認定者数!J229</f>
        <v>3.4440154440154438</v>
      </c>
      <c r="V230" s="27">
        <f>K230/要介護認定者数!K229</f>
        <v>5.8894536213468873</v>
      </c>
    </row>
    <row r="231" spans="2:24" ht="19.5" customHeight="1" x14ac:dyDescent="0.15">
      <c r="B231" s="125" t="s">
        <v>152</v>
      </c>
      <c r="C231" s="121" t="s">
        <v>33</v>
      </c>
      <c r="D231" s="4"/>
      <c r="E231" s="4"/>
      <c r="F231" s="4">
        <v>5326</v>
      </c>
      <c r="G231" s="4">
        <v>6730</v>
      </c>
      <c r="H231" s="4">
        <v>3627</v>
      </c>
      <c r="I231" s="4">
        <v>2081</v>
      </c>
      <c r="J231" s="4">
        <v>1141</v>
      </c>
      <c r="K231" s="23">
        <v>18905</v>
      </c>
      <c r="M231" s="51" t="s">
        <v>155</v>
      </c>
      <c r="N231" s="121" t="s">
        <v>33</v>
      </c>
      <c r="O231" s="12"/>
      <c r="P231" s="12"/>
      <c r="Q231" s="14">
        <f>F231/要介護認定者数!F230</f>
        <v>6.6408977556109727</v>
      </c>
      <c r="R231" s="14">
        <f>G231/要介護認定者数!G230</f>
        <v>10.532081377151799</v>
      </c>
      <c r="S231" s="14">
        <f>H231/要介護認定者数!H230</f>
        <v>6.6307129798903111</v>
      </c>
      <c r="T231" s="14">
        <f>I231/要介護認定者数!I230</f>
        <v>4.3626834381551367</v>
      </c>
      <c r="U231" s="14">
        <f>J231/要介護認定者数!J230</f>
        <v>2.756038647342995</v>
      </c>
      <c r="V231" s="27">
        <f>K231/要介護認定者数!K230</f>
        <v>4.8850129198966412</v>
      </c>
    </row>
    <row r="232" spans="2:24" ht="19.5" customHeight="1" x14ac:dyDescent="0.15">
      <c r="B232" s="125" t="s">
        <v>152</v>
      </c>
      <c r="C232" s="121" t="s">
        <v>34</v>
      </c>
      <c r="D232" s="4"/>
      <c r="E232" s="4"/>
      <c r="F232" s="4">
        <v>2958</v>
      </c>
      <c r="G232" s="4">
        <v>2246</v>
      </c>
      <c r="H232" s="4">
        <v>1802</v>
      </c>
      <c r="I232" s="4">
        <v>1256</v>
      </c>
      <c r="J232" s="4">
        <v>643</v>
      </c>
      <c r="K232" s="23">
        <v>8905</v>
      </c>
      <c r="M232" s="51" t="s">
        <v>155</v>
      </c>
      <c r="N232" s="121" t="s">
        <v>34</v>
      </c>
      <c r="O232" s="12"/>
      <c r="P232" s="12"/>
      <c r="Q232" s="14">
        <f>F232/要介護認定者数!F231</f>
        <v>14.085714285714285</v>
      </c>
      <c r="R232" s="14">
        <f>G232/要介護認定者数!G231</f>
        <v>12.206521739130435</v>
      </c>
      <c r="S232" s="14">
        <f>H232/要介護認定者数!H231</f>
        <v>15.669565217391304</v>
      </c>
      <c r="T232" s="14">
        <f>I232/要介護認定者数!I231</f>
        <v>11.315315315315315</v>
      </c>
      <c r="U232" s="14">
        <f>J232/要介護認定者数!J231</f>
        <v>6.1826923076923075</v>
      </c>
      <c r="V232" s="27">
        <f>K232/要介護認定者数!K231</f>
        <v>10.4518779342723</v>
      </c>
    </row>
    <row r="233" spans="2:24" ht="19.5" customHeight="1" x14ac:dyDescent="0.15">
      <c r="B233" s="125" t="s">
        <v>152</v>
      </c>
      <c r="C233" s="122" t="s">
        <v>82</v>
      </c>
      <c r="D233" s="96">
        <f>SUM(D189,D190,D200,D206,D211,D216,D222,D224,D228,D230)</f>
        <v>0</v>
      </c>
      <c r="E233" s="96">
        <f t="shared" ref="E233:K233" si="219">SUM(E189,E190,E200,E206,E211,E216,E222,E224,E228,E230)</f>
        <v>0</v>
      </c>
      <c r="F233" s="96">
        <f t="shared" si="219"/>
        <v>197904</v>
      </c>
      <c r="G233" s="96">
        <f t="shared" si="219"/>
        <v>225751</v>
      </c>
      <c r="H233" s="96">
        <f t="shared" si="219"/>
        <v>139485</v>
      </c>
      <c r="I233" s="96">
        <f t="shared" si="219"/>
        <v>81353</v>
      </c>
      <c r="J233" s="96">
        <f t="shared" si="219"/>
        <v>29469</v>
      </c>
      <c r="K233" s="107">
        <f t="shared" si="219"/>
        <v>673962</v>
      </c>
      <c r="M233" s="51" t="s">
        <v>155</v>
      </c>
      <c r="N233" s="122" t="s">
        <v>82</v>
      </c>
      <c r="O233" s="12"/>
      <c r="P233" s="12"/>
      <c r="Q233" s="14">
        <f>F233/要介護認定者数!F232</f>
        <v>9.9469240048250906</v>
      </c>
      <c r="R233" s="14">
        <f>G233/要介護認定者数!G232</f>
        <v>12.601931450262365</v>
      </c>
      <c r="S233" s="14">
        <f>H233/要介護認定者数!H232</f>
        <v>10.413213885778276</v>
      </c>
      <c r="T233" s="14">
        <f>I233/要介護認定者数!I232</f>
        <v>6.1505254403870868</v>
      </c>
      <c r="U233" s="14">
        <f>J233/要介護認定者数!J232</f>
        <v>2.8933726067746686</v>
      </c>
      <c r="V233" s="27">
        <f>K233/要介護認定者数!K232</f>
        <v>6.5136610965603223</v>
      </c>
      <c r="X233" s="11" t="s">
        <v>158</v>
      </c>
    </row>
    <row r="234" spans="2:24" ht="19.5" customHeight="1" thickBot="1" x14ac:dyDescent="0.2">
      <c r="B234" s="29" t="s">
        <v>152</v>
      </c>
      <c r="C234" s="132" t="s">
        <v>44</v>
      </c>
      <c r="D234" s="5">
        <v>127</v>
      </c>
      <c r="E234" s="5">
        <v>285</v>
      </c>
      <c r="F234" s="5">
        <v>12112335</v>
      </c>
      <c r="G234" s="5">
        <v>13490754</v>
      </c>
      <c r="H234" s="5">
        <v>8312612</v>
      </c>
      <c r="I234" s="5">
        <v>4939965</v>
      </c>
      <c r="J234" s="5">
        <v>2283679</v>
      </c>
      <c r="K234" s="26">
        <v>41139757</v>
      </c>
      <c r="M234" s="29" t="s">
        <v>155</v>
      </c>
      <c r="N234" s="132" t="s">
        <v>44</v>
      </c>
      <c r="O234" s="15"/>
      <c r="P234" s="15"/>
      <c r="Q234" s="79">
        <f>F234/要介護認定者数!F233</f>
        <v>10.913645644303562</v>
      </c>
      <c r="R234" s="79">
        <f>G234/要介護認定者数!G233</f>
        <v>13.145859237056584</v>
      </c>
      <c r="S234" s="79">
        <f>H234/要介護認定者数!H233</f>
        <v>10.854368653136266</v>
      </c>
      <c r="T234" s="79">
        <f>I234/要介護認定者数!I233</f>
        <v>6.9701157696459184</v>
      </c>
      <c r="U234" s="79">
        <f>J234/要介護認定者数!J233</f>
        <v>3.773890065870579</v>
      </c>
      <c r="V234" s="80">
        <f>K234/要介護認定者数!K233</f>
        <v>7.046887429333724</v>
      </c>
      <c r="X234" s="11" t="s">
        <v>46</v>
      </c>
    </row>
    <row r="235" spans="2:24" ht="19.5" customHeight="1" thickTop="1" x14ac:dyDescent="0.15"/>
    <row r="236" spans="2:24" ht="19.5" customHeight="1" x14ac:dyDescent="0.15"/>
    <row r="237" spans="2:24" ht="19.5" customHeight="1" x14ac:dyDescent="0.15"/>
    <row r="238" spans="2:24" ht="19.5" customHeight="1" x14ac:dyDescent="0.15"/>
    <row r="239" spans="2:24" ht="19.5" customHeight="1" x14ac:dyDescent="0.15"/>
    <row r="240" spans="2:24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</sheetData>
  <sheetProtection password="E9BF" sheet="1" selectLockedCells="1"/>
  <mergeCells count="6">
    <mergeCell ref="C3:C4"/>
    <mergeCell ref="D3:K3"/>
    <mergeCell ref="N3:N4"/>
    <mergeCell ref="O3:V3"/>
    <mergeCell ref="B3:B4"/>
    <mergeCell ref="M3:M4"/>
  </mergeCells>
  <phoneticPr fontId="3"/>
  <pageMargins left="0.31496062992125984" right="0.11811023622047245" top="0.35433070866141736" bottom="0.15748031496062992" header="0.31496062992125984" footer="0.31496062992125984"/>
  <pageSetup paperSize="8" scale="93" fitToHeight="0" pageOrder="overThenDown" orientation="landscape" r:id="rId1"/>
  <rowBreaks count="2" manualBreakCount="2">
    <brk id="142" max="22" man="1"/>
    <brk id="188" max="22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訪問・通所サービス利用状況</vt:lpstr>
      <vt:lpstr>LIST</vt:lpstr>
      <vt:lpstr>要介護認定者数</vt:lpstr>
      <vt:lpstr>訪問介護</vt:lpstr>
      <vt:lpstr>訪問入浴介護</vt:lpstr>
      <vt:lpstr>訪問看護</vt:lpstr>
      <vt:lpstr>訪問リハ</vt:lpstr>
      <vt:lpstr>通所介護</vt:lpstr>
      <vt:lpstr>通所リハ</vt:lpstr>
      <vt:lpstr>短期入所生活介護</vt:lpstr>
      <vt:lpstr>短期入所療養介護</vt:lpstr>
      <vt:lpstr>短期入所生活介護!Print_Area</vt:lpstr>
      <vt:lpstr>短期入所療養介護!Print_Area</vt:lpstr>
      <vt:lpstr>通所リハ!Print_Area</vt:lpstr>
      <vt:lpstr>通所介護!Print_Area</vt:lpstr>
      <vt:lpstr>訪問・通所サービス利用状況!Print_Area</vt:lpstr>
      <vt:lpstr>訪問リハ!Print_Area</vt:lpstr>
      <vt:lpstr>訪問介護!Print_Area</vt:lpstr>
      <vt:lpstr>訪問看護!Print_Area</vt:lpstr>
      <vt:lpstr>訪問入浴介護!Print_Area</vt:lpstr>
      <vt:lpstr>要介護認定者数!Print_Area</vt:lpstr>
      <vt:lpstr>短期入所生活介護!Print_Titles</vt:lpstr>
      <vt:lpstr>短期入所療養介護!Print_Titles</vt:lpstr>
      <vt:lpstr>通所リハ!Print_Titles</vt:lpstr>
      <vt:lpstr>通所介護!Print_Titles</vt:lpstr>
      <vt:lpstr>訪問・通所サービス利用状況!Print_Titles</vt:lpstr>
      <vt:lpstr>訪問リハ!Print_Titles</vt:lpstr>
      <vt:lpstr>訪問介護!Print_Titles</vt:lpstr>
      <vt:lpstr>訪問看護!Print_Titles</vt:lpstr>
      <vt:lpstr>訪問入浴介護!Print_Titles</vt:lpstr>
      <vt:lpstr>要介護認定者数!Print_Titles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2020-06-11T08:11:59Z</dcterms:modified>
</cp:coreProperties>
</file>