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311B2B7-129A-4197-89F0-82D32572C86B}" xr6:coauthVersionLast="47" xr6:coauthVersionMax="47" xr10:uidLastSave="{00000000-0000-0000-0000-000000000000}"/>
  <bookViews>
    <workbookView xWindow="-120" yWindow="-120" windowWidth="29040" windowHeight="15840" tabRatio="855" activeTab="1" xr2:uid="{00000000-000D-0000-FFFF-FFFF00000000}"/>
  </bookViews>
  <sheets>
    <sheet name="このリストの使い方" sheetId="37" r:id="rId1"/>
    <sheet name="事業所一覧" sheetId="1" r:id="rId2"/>
    <sheet name="その他の物品" sheetId="29" r:id="rId3"/>
    <sheet name="印刷" sheetId="30" r:id="rId4"/>
    <sheet name="クリーニング" sheetId="31" r:id="rId5"/>
    <sheet name="清掃・施設管理" sheetId="32" r:id="rId6"/>
    <sheet name="情報処理・テープ起こし" sheetId="33" r:id="rId7"/>
    <sheet name="その他の役務サービス" sheetId="35" r:id="rId8"/>
  </sheets>
  <externalReferences>
    <externalReference r:id="rId9"/>
  </externalReferences>
  <definedNames>
    <definedName name="_xlnm._FilterDatabase" localSheetId="4" hidden="1">クリーニング!$A$3:$AA$6</definedName>
    <definedName name="_xlnm._FilterDatabase" localSheetId="2" hidden="1">その他の物品!$A$3:$AA$5</definedName>
    <definedName name="_xlnm._FilterDatabase" localSheetId="7" hidden="1">その他の役務サービス!$A$3:$AA$6</definedName>
    <definedName name="_xlnm._FilterDatabase" localSheetId="3" hidden="1">印刷!$A$3:$AA$4</definedName>
    <definedName name="_xlnm._FilterDatabase" localSheetId="1" hidden="1">事業所一覧!$B$3:$AC$11</definedName>
    <definedName name="_xlnm._FilterDatabase" localSheetId="6" hidden="1">情報処理・テープ起こし!$A$3:$AA$4</definedName>
    <definedName name="_xlnm._FilterDatabase" localSheetId="5" hidden="1">清掃・施設管理!$A$3:$AA$4</definedName>
    <definedName name="_xlnm.Print_Titles" localSheetId="4">クリーニング!$1:$2</definedName>
    <definedName name="_xlnm.Print_Titles" localSheetId="2">その他の物品!$1:$2</definedName>
    <definedName name="_xlnm.Print_Titles" localSheetId="7">その他の役務サービス!$1:$2</definedName>
    <definedName name="_xlnm.Print_Titles" localSheetId="3">印刷!$1:$2</definedName>
    <definedName name="_xlnm.Print_Titles" localSheetId="1">事業所一覧!$1:$3</definedName>
    <definedName name="_xlnm.Print_Titles" localSheetId="6">情報処理・テープ起こし!$1:$2</definedName>
    <definedName name="_xlnm.Print_Titles" localSheetId="5">清掃・施設管理!$1:$2</definedName>
    <definedName name="T_クリーニング" localSheetId="0">[1]クリーニング!$B:$B</definedName>
    <definedName name="T_クリーニング">クリーニング!$B:$B</definedName>
    <definedName name="T_その他の物品" localSheetId="0">[1]その他の物品!$B:$B</definedName>
    <definedName name="T_その他の物品">その他の物品!$B:$B</definedName>
    <definedName name="T_その他の役務サービス" localSheetId="0">[1]その他の役務サービス!$B:$B</definedName>
    <definedName name="T_その他の役務サービス">その他の役務サービス!$B:$B</definedName>
    <definedName name="T_印刷" localSheetId="0">[1]印刷!$B:$B</definedName>
    <definedName name="T_印刷">印刷!$B:$B</definedName>
    <definedName name="T_飲食店等の運営" localSheetId="0">[1]飲食店等の運営!$B:$B</definedName>
    <definedName name="T_飲食店等の運営">#REF!</definedName>
    <definedName name="T_事業所一覧" localSheetId="0">[1]事業所一覧!$B:$B</definedName>
    <definedName name="T_事業所一覧">事業所一覧!$B:$B</definedName>
    <definedName name="T_事務用品・書籍" localSheetId="0">[1]事務用品・書籍!$B:$B</definedName>
    <definedName name="T_事務用品・書籍">#REF!</definedName>
    <definedName name="T_小物雑貨" localSheetId="0">[1]小物雑貨!$B:$B</definedName>
    <definedName name="T_小物雑貨">#REF!</definedName>
    <definedName name="T_情報処理・テープ起こし" localSheetId="0">[1]情報処理・テープ起こし!$B:$B</definedName>
    <definedName name="T_情報処理・テープ起こし">情報処理・テープ起こし!$B:$B</definedName>
    <definedName name="T_食料品・飲料" localSheetId="0">[1]食料品・飲料!$B:$B</definedName>
    <definedName name="T_食料品・飲料">#REF!</definedName>
    <definedName name="T_清掃・施設管理" localSheetId="0">[1]清掃・施設管理!$B:$B</definedName>
    <definedName name="T_清掃・施設管理">清掃・施設管理!$B:$B</definedName>
    <definedName name="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0" l="1"/>
  <c r="D5" i="29"/>
  <c r="W11" i="1"/>
  <c r="V11" i="1"/>
  <c r="U11" i="1"/>
  <c r="T11" i="1"/>
  <c r="S11" i="1"/>
  <c r="R11" i="1"/>
  <c r="Q11" i="1"/>
  <c r="P11" i="1"/>
  <c r="O11" i="1"/>
  <c r="D5" i="35" l="1"/>
  <c r="D6" i="35"/>
  <c r="D4" i="35"/>
  <c r="D4" i="33"/>
  <c r="D4" i="32"/>
  <c r="D4" i="31"/>
  <c r="D5" i="31"/>
  <c r="D6" i="31"/>
  <c r="D4" i="29"/>
  <c r="W4" i="1"/>
  <c r="V4" i="1"/>
  <c r="U4" i="1"/>
  <c r="T4" i="1"/>
  <c r="S4" i="1"/>
  <c r="R4" i="1"/>
  <c r="Q4" i="1"/>
  <c r="P4" i="1"/>
  <c r="O4" i="1"/>
  <c r="N4" i="1"/>
  <c r="W7" i="1"/>
  <c r="V7" i="1"/>
  <c r="U7" i="1"/>
  <c r="T7" i="1"/>
  <c r="S7" i="1"/>
  <c r="R7" i="1"/>
  <c r="Q7" i="1"/>
  <c r="P7" i="1"/>
  <c r="O7" i="1"/>
  <c r="N7" i="1"/>
  <c r="W6" i="1"/>
  <c r="V6" i="1"/>
  <c r="U6" i="1"/>
  <c r="T6" i="1"/>
  <c r="S6" i="1"/>
  <c r="R6" i="1"/>
  <c r="Q6" i="1"/>
  <c r="P6" i="1"/>
  <c r="O6" i="1"/>
  <c r="N6" i="1"/>
  <c r="W8" i="1"/>
  <c r="V8" i="1"/>
  <c r="U8" i="1"/>
  <c r="T8" i="1"/>
  <c r="S8" i="1"/>
  <c r="R8" i="1"/>
  <c r="Q8" i="1"/>
  <c r="P8" i="1"/>
  <c r="O8" i="1"/>
  <c r="N8" i="1"/>
  <c r="W9" i="1"/>
  <c r="V9" i="1"/>
  <c r="U9" i="1"/>
  <c r="T9" i="1"/>
  <c r="S9" i="1"/>
  <c r="R9" i="1"/>
  <c r="Q9" i="1"/>
  <c r="P9" i="1"/>
  <c r="O9" i="1"/>
  <c r="N9" i="1"/>
  <c r="W5" i="1"/>
  <c r="V5" i="1"/>
  <c r="U5" i="1"/>
  <c r="T5" i="1"/>
  <c r="S5" i="1"/>
  <c r="R5" i="1"/>
  <c r="Q5" i="1"/>
  <c r="P5" i="1"/>
  <c r="O5" i="1"/>
  <c r="N5" i="1"/>
  <c r="W10" i="1"/>
  <c r="V10" i="1"/>
  <c r="U10" i="1"/>
  <c r="T10" i="1"/>
  <c r="S10" i="1"/>
  <c r="R10" i="1"/>
  <c r="Q10" i="1"/>
  <c r="P10" i="1"/>
  <c r="O10" i="1"/>
  <c r="N10" i="1"/>
</calcChain>
</file>

<file path=xl/sharedStrings.xml><?xml version="1.0" encoding="utf-8"?>
<sst xmlns="http://schemas.openxmlformats.org/spreadsheetml/2006/main" count="372" uniqueCount="214">
  <si>
    <t>事業所名</t>
  </si>
  <si>
    <t>法人名</t>
  </si>
  <si>
    <t>その他</t>
  </si>
  <si>
    <t>〒</t>
  </si>
  <si>
    <t>市郡</t>
  </si>
  <si>
    <t>住所</t>
  </si>
  <si>
    <t>ＴＥＬ</t>
  </si>
  <si>
    <t>ＦＡＸ</t>
  </si>
  <si>
    <t>ＵＲＬ</t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</si>
  <si>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</si>
  <si>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
A型</t>
    <rPh sb="0" eb="2">
      <t>シュウロウ</t>
    </rPh>
    <rPh sb="2" eb="4">
      <t>ケイゾク</t>
    </rPh>
    <rPh sb="4" eb="6">
      <t>シエン</t>
    </rPh>
    <rPh sb="8" eb="9">
      <t>ガタ</t>
    </rPh>
    <phoneticPr fontId="1"/>
  </si>
  <si>
    <t>就労継続支援
B型</t>
    <rPh sb="0" eb="2">
      <t>シュウロウ</t>
    </rPh>
    <rPh sb="2" eb="4">
      <t>ケイゾク</t>
    </rPh>
    <rPh sb="4" eb="6">
      <t>シエン</t>
    </rPh>
    <rPh sb="8" eb="9">
      <t>ガタ</t>
    </rPh>
    <phoneticPr fontId="1"/>
  </si>
  <si>
    <t>生活介護</t>
    <rPh sb="0" eb="2">
      <t>セイカツ</t>
    </rPh>
    <rPh sb="2" eb="4">
      <t>カイゴ</t>
    </rPh>
    <phoneticPr fontId="1"/>
  </si>
  <si>
    <t>特例子会社</t>
    <rPh sb="0" eb="2">
      <t>トクレイ</t>
    </rPh>
    <rPh sb="2" eb="5">
      <t>コガイシャ</t>
    </rPh>
    <phoneticPr fontId="1"/>
  </si>
  <si>
    <t>物品名</t>
  </si>
  <si>
    <t>対応可能量</t>
  </si>
  <si>
    <t>最低ロット</t>
  </si>
  <si>
    <t>納期</t>
  </si>
  <si>
    <t>参考単価</t>
  </si>
  <si>
    <t>事業所情報を見る</t>
    <rPh sb="0" eb="3">
      <t>ジギョウショ</t>
    </rPh>
    <rPh sb="3" eb="5">
      <t>ジョウホウ</t>
    </rPh>
    <rPh sb="6" eb="7">
      <t>ミ</t>
    </rPh>
    <phoneticPr fontId="3"/>
  </si>
  <si>
    <t>【印刷】</t>
    <rPh sb="1" eb="3">
      <t>インサツ</t>
    </rPh>
    <phoneticPr fontId="3"/>
  </si>
  <si>
    <t>【事業所一覧】</t>
    <rPh sb="1" eb="4">
      <t>ジギョウショ</t>
    </rPh>
    <rPh sb="4" eb="6">
      <t>イチラン</t>
    </rPh>
    <phoneticPr fontId="3"/>
  </si>
  <si>
    <t>【クリーニング】</t>
    <phoneticPr fontId="3"/>
  </si>
  <si>
    <t>物品・役務サービスの分類</t>
    <rPh sb="0" eb="2">
      <t>ブッピン</t>
    </rPh>
    <rPh sb="3" eb="5">
      <t>エキム</t>
    </rPh>
    <rPh sb="10" eb="12">
      <t>ブンルイ</t>
    </rPh>
    <phoneticPr fontId="3"/>
  </si>
  <si>
    <t>物品</t>
    <rPh sb="0" eb="2">
      <t>ブッピン</t>
    </rPh>
    <phoneticPr fontId="3"/>
  </si>
  <si>
    <t>印刷</t>
    <rPh sb="0" eb="2">
      <t>インサツ</t>
    </rPh>
    <phoneticPr fontId="3"/>
  </si>
  <si>
    <t>クリーニング</t>
    <phoneticPr fontId="3"/>
  </si>
  <si>
    <t>清掃・施設管理</t>
    <rPh sb="0" eb="2">
      <t>セイソウ</t>
    </rPh>
    <rPh sb="3" eb="5">
      <t>シセツ</t>
    </rPh>
    <rPh sb="5" eb="7">
      <t>カンリ</t>
    </rPh>
    <phoneticPr fontId="3"/>
  </si>
  <si>
    <t>情報処理・テープ起こし</t>
    <rPh sb="0" eb="2">
      <t>ジョウホウ</t>
    </rPh>
    <rPh sb="2" eb="4">
      <t>ショリ</t>
    </rPh>
    <rPh sb="8" eb="9">
      <t>オ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</si>
  <si>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</si>
  <si>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</si>
  <si>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　・物品及び役務サービスは以下のように分類しています。</t>
    <rPh sb="2" eb="4">
      <t>ブッピン</t>
    </rPh>
    <rPh sb="4" eb="5">
      <t>オヨ</t>
    </rPh>
    <rPh sb="6" eb="8">
      <t>エキム</t>
    </rPh>
    <rPh sb="13" eb="15">
      <t>イカ</t>
    </rPh>
    <rPh sb="19" eb="21">
      <t>ブンルイ</t>
    </rPh>
    <phoneticPr fontId="3"/>
  </si>
  <si>
    <t>役務サービス</t>
    <rPh sb="0" eb="2">
      <t>エキム</t>
    </rPh>
    <phoneticPr fontId="3"/>
  </si>
  <si>
    <t>シートタブの色</t>
    <rPh sb="6" eb="7">
      <t>イロ</t>
    </rPh>
    <phoneticPr fontId="3"/>
  </si>
  <si>
    <t>　・物品及び役務サービスはシートタブを色分けしています。</t>
    <rPh sb="2" eb="4">
      <t>ブッピン</t>
    </rPh>
    <rPh sb="4" eb="5">
      <t>オヨ</t>
    </rPh>
    <rPh sb="6" eb="8">
      <t>エキム</t>
    </rPh>
    <rPh sb="19" eb="21">
      <t>イロワ</t>
    </rPh>
    <phoneticPr fontId="3"/>
  </si>
  <si>
    <t>オレンジ</t>
    <phoneticPr fontId="3"/>
  </si>
  <si>
    <t>　・フィルターの使い方</t>
    <rPh sb="8" eb="9">
      <t>ツカ</t>
    </rPh>
    <rPh sb="10" eb="11">
      <t>カタ</t>
    </rPh>
    <phoneticPr fontId="3"/>
  </si>
  <si>
    <t>小規模作業所</t>
    <rPh sb="0" eb="3">
      <t>ショウキボ</t>
    </rPh>
    <rPh sb="3" eb="5">
      <t>サギョウ</t>
    </rPh>
    <rPh sb="5" eb="6">
      <t>ショ</t>
    </rPh>
    <phoneticPr fontId="1"/>
  </si>
  <si>
    <t>地域活動支援
ｾﾝﾀｰ</t>
    <rPh sb="0" eb="2">
      <t>チイキ</t>
    </rPh>
    <rPh sb="2" eb="4">
      <t>カツドウ</t>
    </rPh>
    <rPh sb="4" eb="6">
      <t>シエン</t>
    </rPh>
    <phoneticPr fontId="1"/>
  </si>
  <si>
    <t>EMAIL</t>
    <phoneticPr fontId="3"/>
  </si>
  <si>
    <t>法人名</t>
    <rPh sb="0" eb="2">
      <t>ホウジン</t>
    </rPh>
    <rPh sb="2" eb="3">
      <t>メイ</t>
    </rPh>
    <phoneticPr fontId="3"/>
  </si>
  <si>
    <t>調達実績</t>
    <rPh sb="0" eb="2">
      <t>チョウタツ</t>
    </rPh>
    <rPh sb="2" eb="4">
      <t>ジッセキ</t>
    </rPh>
    <phoneticPr fontId="3"/>
  </si>
  <si>
    <t>物品及び役務サービスを調達する際にご利用ください。なお、参考価格等の情報は変更されている場合がありますので、ご利用の際は直接施設にお問合せください。</t>
    <rPh sb="0" eb="2">
      <t>ブッピン</t>
    </rPh>
    <rPh sb="2" eb="3">
      <t>オヨ</t>
    </rPh>
    <rPh sb="4" eb="6">
      <t>エキム</t>
    </rPh>
    <rPh sb="11" eb="13">
      <t>チョウタツ</t>
    </rPh>
    <rPh sb="15" eb="16">
      <t>サイ</t>
    </rPh>
    <rPh sb="18" eb="20">
      <t>リヨウ</t>
    </rPh>
    <rPh sb="28" eb="30">
      <t>サンコウ</t>
    </rPh>
    <rPh sb="30" eb="32">
      <t>カカク</t>
    </rPh>
    <rPh sb="32" eb="33">
      <t>ナド</t>
    </rPh>
    <rPh sb="34" eb="36">
      <t>ジョウホウ</t>
    </rPh>
    <rPh sb="37" eb="39">
      <t>ヘンコウ</t>
    </rPh>
    <rPh sb="44" eb="46">
      <t>バアイ</t>
    </rPh>
    <rPh sb="55" eb="57">
      <t>リヨウ</t>
    </rPh>
    <rPh sb="58" eb="59">
      <t>サイ</t>
    </rPh>
    <rPh sb="60" eb="62">
      <t>チョクセツ</t>
    </rPh>
    <rPh sb="62" eb="64">
      <t>シセツ</t>
    </rPh>
    <rPh sb="66" eb="68">
      <t>トイアワ</t>
    </rPh>
    <phoneticPr fontId="3"/>
  </si>
  <si>
    <t>　・各項目は品目または任意のワードで絞り込むことができます。</t>
    <rPh sb="2" eb="3">
      <t>カク</t>
    </rPh>
    <rPh sb="3" eb="5">
      <t>コウモク</t>
    </rPh>
    <rPh sb="6" eb="8">
      <t>ヒンモク</t>
    </rPh>
    <rPh sb="11" eb="13">
      <t>ニンイ</t>
    </rPh>
    <rPh sb="18" eb="19">
      <t>シボ</t>
    </rPh>
    <rPh sb="20" eb="21">
      <t>コ</t>
    </rPh>
    <phoneticPr fontId="3"/>
  </si>
  <si>
    <t>フィルター</t>
    <phoneticPr fontId="3"/>
  </si>
  <si>
    <t>●このリストの使い方</t>
    <rPh sb="7" eb="8">
      <t>ツカ</t>
    </rPh>
    <rPh sb="9" eb="10">
      <t>カタ</t>
    </rPh>
    <phoneticPr fontId="3"/>
  </si>
  <si>
    <t>品目</t>
    <rPh sb="0" eb="2">
      <t>ヒンモク</t>
    </rPh>
    <phoneticPr fontId="3"/>
  </si>
  <si>
    <t>重度障害者多数雇用事業所</t>
    <rPh sb="0" eb="2">
      <t>ジュウド</t>
    </rPh>
    <rPh sb="2" eb="5">
      <t>ショウガイシャ</t>
    </rPh>
    <rPh sb="5" eb="7">
      <t>タスウ</t>
    </rPh>
    <rPh sb="7" eb="9">
      <t>コヨウ</t>
    </rPh>
    <rPh sb="9" eb="12">
      <t>ジギョウショ</t>
    </rPh>
    <phoneticPr fontId="1"/>
  </si>
  <si>
    <t>事務用品書籍</t>
    <rPh sb="0" eb="2">
      <t>ジム</t>
    </rPh>
    <rPh sb="2" eb="4">
      <t>ヨウヒン</t>
    </rPh>
    <rPh sb="4" eb="6">
      <t>ショセキ</t>
    </rPh>
    <phoneticPr fontId="3"/>
  </si>
  <si>
    <t>食料品・飲料</t>
    <rPh sb="0" eb="3">
      <t>ショクリョウヒン</t>
    </rPh>
    <rPh sb="4" eb="6">
      <t>インリョウ</t>
    </rPh>
    <phoneticPr fontId="3"/>
  </si>
  <si>
    <t>小物雑貨</t>
    <rPh sb="0" eb="2">
      <t>コモノ</t>
    </rPh>
    <rPh sb="2" eb="4">
      <t>ザッカ</t>
    </rPh>
    <phoneticPr fontId="3"/>
  </si>
  <si>
    <t>印刷</t>
    <rPh sb="0" eb="2">
      <t>インサツ</t>
    </rPh>
    <phoneticPr fontId="3"/>
  </si>
  <si>
    <t>清掃・施設管理</t>
    <rPh sb="0" eb="2">
      <t>セイソウ</t>
    </rPh>
    <rPh sb="3" eb="5">
      <t>シセツ</t>
    </rPh>
    <rPh sb="5" eb="7">
      <t>カンリ</t>
    </rPh>
    <phoneticPr fontId="3"/>
  </si>
  <si>
    <t>事業種別</t>
    <rPh sb="0" eb="2">
      <t>ジギョウ</t>
    </rPh>
    <rPh sb="2" eb="4">
      <t>シュベツ</t>
    </rPh>
    <phoneticPr fontId="3"/>
  </si>
  <si>
    <t>取扱い品目</t>
    <rPh sb="0" eb="2">
      <t>トリアツカ</t>
    </rPh>
    <rPh sb="3" eb="5">
      <t>ヒンモク</t>
    </rPh>
    <phoneticPr fontId="3"/>
  </si>
  <si>
    <t>登録番号</t>
    <rPh sb="0" eb="2">
      <t>トウロク</t>
    </rPh>
    <rPh sb="2" eb="4">
      <t>バンゴウ</t>
    </rPh>
    <phoneticPr fontId="3"/>
  </si>
  <si>
    <t>【その他の物品】</t>
    <rPh sb="3" eb="4">
      <t>タ</t>
    </rPh>
    <rPh sb="5" eb="7">
      <t>ブッピン</t>
    </rPh>
    <phoneticPr fontId="3"/>
  </si>
  <si>
    <t>【清掃・施設管理】</t>
    <phoneticPr fontId="3"/>
  </si>
  <si>
    <t>その他の物品</t>
    <rPh sb="2" eb="3">
      <t>タ</t>
    </rPh>
    <rPh sb="4" eb="6">
      <t>ブッピン</t>
    </rPh>
    <phoneticPr fontId="3"/>
  </si>
  <si>
    <t>飲食店等の運営</t>
    <rPh sb="0" eb="2">
      <t>インショク</t>
    </rPh>
    <rPh sb="2" eb="3">
      <t>テン</t>
    </rPh>
    <rPh sb="3" eb="4">
      <t>ナド</t>
    </rPh>
    <rPh sb="5" eb="7">
      <t>ウンエイ</t>
    </rPh>
    <phoneticPr fontId="3"/>
  </si>
  <si>
    <t>その他の役務サービス</t>
    <rPh sb="2" eb="3">
      <t>タ</t>
    </rPh>
    <rPh sb="4" eb="6">
      <t>エキム</t>
    </rPh>
    <phoneticPr fontId="3"/>
  </si>
  <si>
    <t>【その他の役務サービス】</t>
    <phoneticPr fontId="3"/>
  </si>
  <si>
    <t>連絡先を見る</t>
    <rPh sb="0" eb="3">
      <t>レンラクサキ</t>
    </rPh>
    <rPh sb="4" eb="5">
      <t>ミ</t>
    </rPh>
    <phoneticPr fontId="3"/>
  </si>
  <si>
    <t>【情報処理・テープ起こし】</t>
    <phoneticPr fontId="3"/>
  </si>
  <si>
    <t>封筒</t>
  </si>
  <si>
    <t>その他</t>
    <rPh sb="2" eb="3">
      <t>タ</t>
    </rPh>
    <phoneticPr fontId="19"/>
  </si>
  <si>
    <t>机</t>
  </si>
  <si>
    <t>テーブル</t>
  </si>
  <si>
    <t>いす</t>
  </si>
  <si>
    <t>キャビネット</t>
  </si>
  <si>
    <t>ロッカー</t>
  </si>
  <si>
    <t>寝具</t>
  </si>
  <si>
    <t>器物台</t>
  </si>
  <si>
    <t>プランター</t>
  </si>
  <si>
    <t>車いす</t>
  </si>
  <si>
    <t>杖</t>
  </si>
  <si>
    <t>点字ブロック</t>
  </si>
  <si>
    <t>ポスター</t>
  </si>
  <si>
    <t>チラシ</t>
  </si>
  <si>
    <t>リーフレット</t>
  </si>
  <si>
    <t>冊子</t>
  </si>
  <si>
    <t>名刺</t>
  </si>
  <si>
    <t>クリーニング</t>
  </si>
  <si>
    <t>リネンサプライ</t>
  </si>
  <si>
    <t>清掃</t>
  </si>
  <si>
    <t>除草管理</t>
  </si>
  <si>
    <t>駐車場管理</t>
  </si>
  <si>
    <t>自動販売機管理</t>
  </si>
  <si>
    <t>ホームページ作成</t>
  </si>
  <si>
    <t>プログラミング</t>
  </si>
  <si>
    <t>データ入力</t>
  </si>
  <si>
    <t>集計</t>
  </si>
  <si>
    <t>テープ起こし</t>
  </si>
  <si>
    <t>仕訳け</t>
  </si>
  <si>
    <t>発送</t>
  </si>
  <si>
    <t>梱包</t>
  </si>
  <si>
    <t>洗浄</t>
  </si>
  <si>
    <t>解体</t>
  </si>
  <si>
    <t>印刷物折り</t>
  </si>
  <si>
    <t>おしぼり類折り</t>
  </si>
  <si>
    <t>筆耕</t>
  </si>
  <si>
    <t>資源回収・分別</t>
  </si>
  <si>
    <t>特記事項</t>
    <rPh sb="0" eb="2">
      <t>トッキ</t>
    </rPh>
    <rPh sb="2" eb="4">
      <t>ジコウ</t>
    </rPh>
    <phoneticPr fontId="3"/>
  </si>
  <si>
    <t>封入・袋詰</t>
    <rPh sb="0" eb="2">
      <t>フウニュウ</t>
    </rPh>
    <rPh sb="3" eb="4">
      <t>フクロ</t>
    </rPh>
    <rPh sb="4" eb="5">
      <t>ツ</t>
    </rPh>
    <phoneticPr fontId="19"/>
  </si>
  <si>
    <t>箱折り</t>
    <rPh sb="0" eb="1">
      <t>ハコ</t>
    </rPh>
    <rPh sb="1" eb="2">
      <t>オ</t>
    </rPh>
    <phoneticPr fontId="19"/>
  </si>
  <si>
    <t>報告書</t>
    <rPh sb="0" eb="3">
      <t>ホウコクショ</t>
    </rPh>
    <phoneticPr fontId="3"/>
  </si>
  <si>
    <t>年賀状等</t>
    <rPh sb="0" eb="3">
      <t>ネンガジョウ</t>
    </rPh>
    <rPh sb="3" eb="4">
      <t>ナド</t>
    </rPh>
    <phoneticPr fontId="19"/>
  </si>
  <si>
    <t>その他</t>
    <rPh sb="2" eb="3">
      <t>タ</t>
    </rPh>
    <phoneticPr fontId="3"/>
  </si>
  <si>
    <t>ハイパーリンク</t>
    <phoneticPr fontId="3"/>
  </si>
  <si>
    <t>ホームページ作成、プログラミング、データ入力、集計、テープ起こし、その他</t>
  </si>
  <si>
    <t>清掃、除草管理、駐車場管理、自動販売機管理、その他</t>
  </si>
  <si>
    <t>クリーニング、リネンサプライ、その他</t>
    <rPh sb="17" eb="18">
      <t>タ</t>
    </rPh>
    <phoneticPr fontId="3"/>
  </si>
  <si>
    <t>ポスター、チラシ、リーフレット、報告書、冊子、名刺、封筒、年賀状、その他</t>
  </si>
  <si>
    <t>机、テーブル、いす、キャビネット、ロッカー、寝具、器物台、プランター、車いす、杖、点字ブロック、その他</t>
  </si>
  <si>
    <t>品目</t>
    <rPh sb="0" eb="2">
      <t>ヒンモク</t>
    </rPh>
    <phoneticPr fontId="3"/>
  </si>
  <si>
    <t>　・物品及び役務は以下のように分類しています。</t>
    <rPh sb="2" eb="4">
      <t>ブッピン</t>
    </rPh>
    <rPh sb="4" eb="5">
      <t>オヨ</t>
    </rPh>
    <rPh sb="6" eb="8">
      <t>エキム</t>
    </rPh>
    <rPh sb="9" eb="11">
      <t>イカ</t>
    </rPh>
    <rPh sb="15" eb="17">
      <t>ブンルイ</t>
    </rPh>
    <phoneticPr fontId="3"/>
  </si>
  <si>
    <t>宮城県の障害者就労施設等で提供可能な物品及び役務サービスのリストです。</t>
    <phoneticPr fontId="3"/>
  </si>
  <si>
    <r>
      <t>　・事業所一覧の</t>
    </r>
    <r>
      <rPr>
        <b/>
        <u/>
        <sz val="12"/>
        <color rgb="FF7030A0"/>
        <rFont val="ＭＳ Ｐゴシック"/>
        <family val="3"/>
        <charset val="128"/>
        <scheme val="minor"/>
      </rPr>
      <t>〇</t>
    </r>
    <r>
      <rPr>
        <sz val="12"/>
        <color theme="1"/>
        <rFont val="ＭＳ Ｐゴシック"/>
        <family val="2"/>
        <charset val="128"/>
        <scheme val="minor"/>
      </rPr>
      <t>をクリックすると、該当する事業所にジャンプします。また、物品または役務のシートの</t>
    </r>
    <r>
      <rPr>
        <b/>
        <u/>
        <sz val="12"/>
        <color rgb="FF7030A0"/>
        <rFont val="ＭＳ Ｐゴシック"/>
        <family val="3"/>
        <charset val="128"/>
        <scheme val="minor"/>
      </rPr>
      <t>〇</t>
    </r>
    <r>
      <rPr>
        <sz val="12"/>
        <color theme="1"/>
        <rFont val="ＭＳ Ｐゴシック"/>
        <family val="2"/>
        <charset val="128"/>
        <scheme val="minor"/>
      </rPr>
      <t>をクリックすると事業所一覧に戻ります。</t>
    </r>
    <rPh sb="2" eb="5">
      <t>ジギョウショ</t>
    </rPh>
    <rPh sb="5" eb="7">
      <t>イチラン</t>
    </rPh>
    <rPh sb="18" eb="20">
      <t>ガイトウ</t>
    </rPh>
    <rPh sb="22" eb="25">
      <t>ジギョウショ</t>
    </rPh>
    <rPh sb="37" eb="39">
      <t>ブッピン</t>
    </rPh>
    <rPh sb="42" eb="44">
      <t>エキム</t>
    </rPh>
    <phoneticPr fontId="3"/>
  </si>
  <si>
    <t>仕訳け、発送、封入・袋詰、包装、梱包、洗浄、解体、印刷物折り、おしぼり類折り、筆耕、箱折り、資源回収・分別、組立、その他</t>
    <rPh sb="13" eb="15">
      <t>ホウソウ</t>
    </rPh>
    <phoneticPr fontId="3"/>
  </si>
  <si>
    <t>包装</t>
    <rPh sb="0" eb="2">
      <t>ホウソウ</t>
    </rPh>
    <phoneticPr fontId="3"/>
  </si>
  <si>
    <t>組立</t>
    <rPh sb="0" eb="2">
      <t>クミタテ</t>
    </rPh>
    <phoneticPr fontId="3"/>
  </si>
  <si>
    <t>その他</t>
    <rPh sb="2" eb="3">
      <t>タ</t>
    </rPh>
    <phoneticPr fontId="3"/>
  </si>
  <si>
    <t>〇</t>
  </si>
  <si>
    <t>仙台市宮城野区</t>
  </si>
  <si>
    <t>仙台市太白区</t>
  </si>
  <si>
    <t>仙台市泉区</t>
  </si>
  <si>
    <t>白石クリーニング協同組合</t>
  </si>
  <si>
    <t>989-0731</t>
  </si>
  <si>
    <t>白石市</t>
  </si>
  <si>
    <t>宮城県白石市福岡深谷字三本松100番地</t>
  </si>
  <si>
    <t>0224-25-2051</t>
  </si>
  <si>
    <t>0224-25-7853</t>
  </si>
  <si>
    <t>sc1208@ec6.technowave.ne.jp</t>
  </si>
  <si>
    <t>登米市</t>
  </si>
  <si>
    <t>株式会社ウジエクリーンサービス</t>
  </si>
  <si>
    <t>987-0511</t>
  </si>
  <si>
    <t>宮城県登米市迫町佐沼字中江1-7-1</t>
  </si>
  <si>
    <t>0220-21-5371</t>
  </si>
  <si>
    <t>022-21-5871</t>
  </si>
  <si>
    <t>http://ujieclean.com</t>
  </si>
  <si>
    <t>gsp29851@nifty.com</t>
  </si>
  <si>
    <t>東邦メッキ株式会社</t>
  </si>
  <si>
    <t>989-1304</t>
  </si>
  <si>
    <t>柴田郡村田町</t>
  </si>
  <si>
    <t>宮城県柴田郡村田町西ｹ丘31番2</t>
  </si>
  <si>
    <t>0224-83-5557</t>
  </si>
  <si>
    <t>0224-83-2786</t>
  </si>
  <si>
    <t>info@toho-mekki.com</t>
  </si>
  <si>
    <t>株式会社新陽ランドリー</t>
  </si>
  <si>
    <t>981-3221</t>
  </si>
  <si>
    <t>宮城県仙台市泉区根白石字判在家25-2</t>
  </si>
  <si>
    <t>022-376-5511</t>
  </si>
  <si>
    <t>022-376-5512</t>
  </si>
  <si>
    <t>https://sin-yo-laundry.com/</t>
  </si>
  <si>
    <t>slaundry@cocoa.ocn.ne.jp</t>
  </si>
  <si>
    <t>株式会社オートランドリータカノ</t>
  </si>
  <si>
    <t>982-0251</t>
  </si>
  <si>
    <t>宮城県仙台市太白区茂庭字人来田東12-1</t>
  </si>
  <si>
    <t>022-307-1188</t>
  </si>
  <si>
    <t>022-307-1185</t>
  </si>
  <si>
    <t>http://www.takanogroup.co.jp</t>
  </si>
  <si>
    <t>info@takanogroup.co.jp</t>
  </si>
  <si>
    <t>株式会社クリーン＆クリーン</t>
  </si>
  <si>
    <t>983-0002</t>
  </si>
  <si>
    <t>宮城県仙台市宮城野区中野4-2-38</t>
  </si>
  <si>
    <t>022-259-3606</t>
  </si>
  <si>
    <t>022-259-3607</t>
  </si>
  <si>
    <t>http://www.toyowork.co.jp/cc/</t>
  </si>
  <si>
    <t>楽天ソシオビジネス株式会社</t>
  </si>
  <si>
    <t>983-0864</t>
  </si>
  <si>
    <t>仙台市宮城野区名掛丁128広瀬通SEﾋﾞﾙ2F</t>
  </si>
  <si>
    <t>050-5817-8402</t>
  </si>
  <si>
    <t>http://corp.rakuten.co.jp/socio/</t>
  </si>
  <si>
    <t>tokurei-saiyo@mail.rakuten.com</t>
  </si>
  <si>
    <t>お問い合わせください</t>
  </si>
  <si>
    <t>お問合せください</t>
  </si>
  <si>
    <t>2日</t>
  </si>
  <si>
    <t>要相談</t>
  </si>
  <si>
    <t>有機質肥料の販売</t>
  </si>
  <si>
    <t>各種印刷物</t>
  </si>
  <si>
    <t>ｸﾘｰﾆﾝｸﾞ</t>
  </si>
  <si>
    <t>第50P001号</t>
  </si>
  <si>
    <t>ﾘｰｽ及びｸﾘｰﾆﾝｸﾞ(病院寝具､ﾕﾆﾌｫｰﾑ､ﾎﾃﾙﾘﾈﾝ､ﾀｵﾙ)､ｸﾘｰﾆﾝｸﾞ(私物)､販売(寝具､ﾕﾆﾌｫｰﾑ等)</t>
  </si>
  <si>
    <t>市内の病院(県立､国立可能)</t>
  </si>
  <si>
    <t>ご相談の上</t>
  </si>
  <si>
    <t>第44P018</t>
  </si>
  <si>
    <t>衣類のｸﾘｰﾆﾝｸﾞ･ﾘｰｽ､布団ｸﾘｰﾆﾝｸﾞ</t>
  </si>
  <si>
    <t>1着より</t>
  </si>
  <si>
    <t>白衣(\420/枚)</t>
  </si>
  <si>
    <t>商業施設清掃</t>
  </si>
  <si>
    <t>情報処理</t>
  </si>
  <si>
    <t>産業廃棄物の収集運搬(宮城県)､一般廃棄物収集運搬(登米市･栗原市)､一般廃棄物の処分(登米市)､労働者派遣</t>
  </si>
  <si>
    <t>電気ﾒｯｷ､塗装､薬品販売</t>
  </si>
  <si>
    <t>各種ｼｮｯﾋﾟﾝｸﾞﾊﾞｽｹｯﾄ･折畳ｺﾝﾃﾅ･食品用ｺﾝﾃﾅ･業務用ｺﾝﾃﾅ･各種ﾌﾟﾗｽﾁｯｸ･ﾎﾟﾘｴﾁﾚﾝ･ABS樹脂等のｺﾝﾃﾅ･工業用部品ﾄﾚｰ等の洗浄､買物ｶｰﾄのﾒﾝﾃﾅﾝｽ</t>
  </si>
  <si>
    <t>3600個～7200個(2基)</t>
  </si>
  <si>
    <t>商品により</t>
  </si>
  <si>
    <t>6000個/日で翌日</t>
  </si>
  <si>
    <t>15円～(商品により)</t>
  </si>
  <si>
    <t>スクラム事業部</t>
    <rPh sb="4" eb="7">
      <t>ジギョウブ</t>
    </rPh>
    <phoneticPr fontId="3"/>
  </si>
  <si>
    <t>アビリティーズジャスコ株式会社</t>
    <rPh sb="11" eb="15">
      <t>カブシキガイシャ</t>
    </rPh>
    <phoneticPr fontId="3"/>
  </si>
  <si>
    <t>981-1294</t>
    <phoneticPr fontId="3"/>
  </si>
  <si>
    <t>名取市</t>
    <phoneticPr fontId="3"/>
  </si>
  <si>
    <t>宮城県名取市杜せきのした5丁目3-1 イオンモール名取3階</t>
    <phoneticPr fontId="3"/>
  </si>
  <si>
    <t>022-796-9115</t>
    <phoneticPr fontId="3"/>
  </si>
  <si>
    <t>022-796-7865</t>
    <phoneticPr fontId="3"/>
  </si>
  <si>
    <t>名取市</t>
    <rPh sb="0" eb="3">
      <t>ナトリシ</t>
    </rPh>
    <phoneticPr fontId="3"/>
  </si>
  <si>
    <t>アビリティーズジャスコ株式会社</t>
    <phoneticPr fontId="3"/>
  </si>
  <si>
    <t>介護用品・福祉用具販売</t>
    <rPh sb="5" eb="9">
      <t>フクシヨウグ</t>
    </rPh>
    <rPh sb="9" eb="11">
      <t>ハンバイ</t>
    </rPh>
    <phoneticPr fontId="3"/>
  </si>
  <si>
    <t>生活に役立つ便利グッズからバリアフリー機器まで多数品揃えしています</t>
  </si>
  <si>
    <t>https://ec.ajscrum.co.jp/</t>
    <phoneticPr fontId="3"/>
  </si>
  <si>
    <t>ec_scrum@ajscrum.co.jp</t>
    <phoneticPr fontId="3"/>
  </si>
  <si>
    <t>　・物品または役務サービスリスト中の「事業所情報を見る（◎マーク）」をクリックすると該当する企業のページへジャンプします。</t>
    <rPh sb="2" eb="4">
      <t>ブッピン</t>
    </rPh>
    <rPh sb="7" eb="9">
      <t>エキム</t>
    </rPh>
    <rPh sb="16" eb="17">
      <t>ナカ</t>
    </rPh>
    <rPh sb="19" eb="22">
      <t>ジギョウショ</t>
    </rPh>
    <rPh sb="22" eb="24">
      <t>ジョウホウ</t>
    </rPh>
    <rPh sb="25" eb="26">
      <t>ミ</t>
    </rPh>
    <rPh sb="42" eb="44">
      <t>ガイトウ</t>
    </rPh>
    <rPh sb="46" eb="48">
      <t>キギョウ</t>
    </rPh>
    <phoneticPr fontId="3"/>
  </si>
  <si>
    <t>企業一覧（青のシートタブ）</t>
    <rPh sb="0" eb="2">
      <t>キギョウ</t>
    </rPh>
    <rPh sb="2" eb="4">
      <t>イチラン</t>
    </rPh>
    <rPh sb="5" eb="6">
      <t>アオ</t>
    </rPh>
    <phoneticPr fontId="3"/>
  </si>
  <si>
    <t>　・特例子会社等の企業住所や電話番号、ＵＲＬ等の詳細情報です。</t>
    <rPh sb="2" eb="4">
      <t>トクレイ</t>
    </rPh>
    <rPh sb="4" eb="7">
      <t>コガイシャ</t>
    </rPh>
    <rPh sb="7" eb="8">
      <t>ナド</t>
    </rPh>
    <rPh sb="9" eb="11">
      <t>キギョウ</t>
    </rPh>
    <rPh sb="11" eb="13">
      <t>ジュウショ</t>
    </rPh>
    <rPh sb="14" eb="16">
      <t>デンワ</t>
    </rPh>
    <rPh sb="16" eb="18">
      <t>バンゴウ</t>
    </rPh>
    <rPh sb="22" eb="23">
      <t>ナド</t>
    </rPh>
    <rPh sb="24" eb="26">
      <t>ショウサイ</t>
    </rPh>
    <rPh sb="26" eb="28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</si>
</sst>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6" x14ac:knownFonts="1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5"/>
      <name val="ＭＳ Ｐゴシック"/>
      <family val="3"/>
      <charset val="128"/>
      <scheme val="minor"/>
    </font>
    <font>
      <b/>
      <sz val="18"/>
      <color theme="8"/>
      <name val="ＭＳ Ｐゴシック"/>
      <family val="3"/>
      <charset val="128"/>
      <scheme val="minor"/>
    </font>
    <font>
      <b/>
      <sz val="18"/>
      <color theme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u/>
      <sz val="14"/>
      <color theme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7"/>
      <name val="ＭＳ Ｐゴシック"/>
      <family val="2"/>
      <charset val="128"/>
      <scheme val="minor"/>
    </font>
    <font>
      <sz val="11"/>
      <color theme="7"/>
      <name val="ＭＳ Ｐゴシック"/>
      <family val="3"/>
      <charset val="128"/>
      <scheme val="minor"/>
    </font>
    <font>
      <sz val="9"/>
      <color theme="7"/>
      <name val="ＭＳ Ｐゴシック"/>
      <family val="3"/>
      <charset val="128"/>
      <scheme val="minor"/>
    </font>
    <font>
      <b/>
      <u/>
      <sz val="11"/>
      <color rgb="FF7030A0"/>
      <name val="ＭＳ Ｐゴシック"/>
      <family val="3"/>
      <charset val="128"/>
      <scheme val="minor"/>
    </font>
    <font>
      <b/>
      <u/>
      <sz val="11"/>
      <color indexed="3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2"/>
      <color rgb="FF7030A0"/>
      <name val="ＭＳ Ｐゴシック"/>
      <family val="3"/>
      <charset val="128"/>
      <scheme val="minor"/>
    </font>
    <font>
      <u/>
      <sz val="11"/>
      <color theme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/>
      <bottom/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176" fontId="0" fillId="6" borderId="1" xfId="0" applyNumberFormat="1" applyFill="1" applyBorder="1" applyAlignment="1">
      <alignment vertical="center" wrapText="1"/>
    </xf>
    <xf numFmtId="176" fontId="0" fillId="6" borderId="1" xfId="0" applyNumberFormat="1" applyFill="1" applyBorder="1" applyAlignment="1">
      <alignment horizontal="center" vertical="center" wrapText="1"/>
    </xf>
    <xf numFmtId="176" fontId="0" fillId="6" borderId="1" xfId="0" applyNumberFormat="1" applyFill="1" applyBorder="1" applyAlignment="1">
      <alignment horizontal="left" vertical="center" wrapText="1"/>
    </xf>
    <xf numFmtId="176" fontId="10" fillId="6" borderId="1" xfId="0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6" fillId="5" borderId="3" xfId="1" applyFill="1" applyBorder="1">
      <alignment vertical="center"/>
    </xf>
    <xf numFmtId="0" fontId="6" fillId="5" borderId="6" xfId="1" applyFill="1" applyBorder="1">
      <alignment vertical="center"/>
    </xf>
    <xf numFmtId="0" fontId="12" fillId="0" borderId="0" xfId="0" applyFont="1">
      <alignment vertical="center"/>
    </xf>
    <xf numFmtId="0" fontId="12" fillId="0" borderId="8" xfId="0" applyFont="1" applyBorder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0" applyFont="1">
      <alignment vertical="center"/>
    </xf>
    <xf numFmtId="0" fontId="15" fillId="0" borderId="0" xfId="1" applyFont="1">
      <alignment vertical="center"/>
    </xf>
    <xf numFmtId="0" fontId="16" fillId="0" borderId="0" xfId="0" applyFont="1">
      <alignment vertical="center"/>
    </xf>
    <xf numFmtId="176" fontId="6" fillId="6" borderId="1" xfId="1" applyNumberFormat="1" applyFill="1" applyBorder="1" applyAlignment="1">
      <alignment horizontal="left" vertical="center" wrapText="1"/>
    </xf>
    <xf numFmtId="0" fontId="6" fillId="5" borderId="2" xfId="1" applyFill="1" applyBorder="1">
      <alignment vertical="center"/>
    </xf>
    <xf numFmtId="0" fontId="6" fillId="2" borderId="6" xfId="1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176" fontId="10" fillId="2" borderId="14" xfId="0" applyNumberFormat="1" applyFont="1" applyFill="1" applyBorder="1" applyAlignment="1">
      <alignment horizontal="left" vertical="center" wrapText="1"/>
    </xf>
    <xf numFmtId="176" fontId="0" fillId="2" borderId="14" xfId="0" applyNumberForma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top" textRotation="255" wrapText="1"/>
    </xf>
    <xf numFmtId="0" fontId="2" fillId="3" borderId="15" xfId="0" applyFont="1" applyFill="1" applyBorder="1" applyAlignment="1">
      <alignment horizontal="center" vertical="top" textRotation="255" wrapText="1"/>
    </xf>
    <xf numFmtId="176" fontId="2" fillId="3" borderId="15" xfId="0" applyNumberFormat="1" applyFont="1" applyFill="1" applyBorder="1" applyAlignment="1">
      <alignment horizontal="center" vertical="top" textRotation="255"/>
    </xf>
    <xf numFmtId="176" fontId="4" fillId="3" borderId="15" xfId="0" applyNumberFormat="1" applyFont="1" applyFill="1" applyBorder="1" applyAlignment="1">
      <alignment horizontal="center" vertical="top" textRotation="255"/>
    </xf>
    <xf numFmtId="0" fontId="5" fillId="7" borderId="16" xfId="0" applyFont="1" applyFill="1" applyBorder="1" applyAlignment="1">
      <alignment horizontal="center" vertical="top" textRotation="255" wrapText="1"/>
    </xf>
    <xf numFmtId="176" fontId="0" fillId="6" borderId="16" xfId="0" applyNumberFormat="1" applyFill="1" applyBorder="1" applyAlignment="1">
      <alignment horizontal="center" vertical="center" wrapText="1"/>
    </xf>
    <xf numFmtId="176" fontId="0" fillId="6" borderId="17" xfId="0" applyNumberFormat="1" applyFill="1" applyBorder="1" applyAlignment="1">
      <alignment horizontal="center" vertical="center" wrapText="1"/>
    </xf>
    <xf numFmtId="176" fontId="0" fillId="6" borderId="25" xfId="0" applyNumberForma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top" textRotation="255" wrapText="1"/>
    </xf>
    <xf numFmtId="0" fontId="19" fillId="7" borderId="1" xfId="0" applyFont="1" applyFill="1" applyBorder="1" applyAlignment="1">
      <alignment horizontal="center" vertical="top" textRotation="255" wrapText="1"/>
    </xf>
    <xf numFmtId="0" fontId="19" fillId="7" borderId="18" xfId="0" applyFont="1" applyFill="1" applyBorder="1" applyAlignment="1">
      <alignment horizontal="center" vertical="top" textRotation="255" wrapText="1"/>
    </xf>
    <xf numFmtId="0" fontId="2" fillId="4" borderId="15" xfId="0" applyFont="1" applyFill="1" applyBorder="1" applyAlignment="1">
      <alignment horizontal="center" vertical="top" textRotation="255" wrapText="1"/>
    </xf>
    <xf numFmtId="176" fontId="2" fillId="4" borderId="15" xfId="0" applyNumberFormat="1" applyFont="1" applyFill="1" applyBorder="1" applyAlignment="1">
      <alignment horizontal="center" vertical="top" textRotation="255"/>
    </xf>
    <xf numFmtId="176" fontId="4" fillId="4" borderId="15" xfId="0" applyNumberFormat="1" applyFont="1" applyFill="1" applyBorder="1" applyAlignment="1">
      <alignment horizontal="center" vertical="top" textRotation="255"/>
    </xf>
    <xf numFmtId="176" fontId="10" fillId="5" borderId="15" xfId="0" applyNumberFormat="1" applyFont="1" applyFill="1" applyBorder="1" applyAlignment="1">
      <alignment horizontal="left" vertical="center" wrapText="1"/>
    </xf>
    <xf numFmtId="176" fontId="0" fillId="5" borderId="15" xfId="0" applyNumberForma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top" textRotation="255" wrapText="1" shrinkToFit="1"/>
    </xf>
    <xf numFmtId="176" fontId="2" fillId="4" borderId="15" xfId="0" applyNumberFormat="1" applyFont="1" applyFill="1" applyBorder="1" applyAlignment="1">
      <alignment horizontal="center" vertical="top" textRotation="255" wrapText="1" shrinkToFit="1"/>
    </xf>
    <xf numFmtId="176" fontId="4" fillId="4" borderId="15" xfId="0" applyNumberFormat="1" applyFont="1" applyFill="1" applyBorder="1" applyAlignment="1">
      <alignment horizontal="center" vertical="top" textRotation="255" wrapText="1" shrinkToFit="1"/>
    </xf>
    <xf numFmtId="176" fontId="5" fillId="4" borderId="15" xfId="0" applyNumberFormat="1" applyFont="1" applyFill="1" applyBorder="1" applyAlignment="1">
      <alignment horizontal="center" vertical="top" textRotation="255" wrapText="1" shrinkToFit="1"/>
    </xf>
    <xf numFmtId="176" fontId="21" fillId="5" borderId="15" xfId="1" applyNumberFormat="1" applyFont="1" applyFill="1" applyBorder="1" applyAlignment="1">
      <alignment horizontal="center" vertical="center" wrapText="1"/>
    </xf>
    <xf numFmtId="176" fontId="20" fillId="2" borderId="14" xfId="1" applyNumberFormat="1" applyFont="1" applyFill="1" applyBorder="1" applyAlignment="1">
      <alignment horizontal="center" vertical="center" wrapText="1"/>
    </xf>
    <xf numFmtId="176" fontId="22" fillId="2" borderId="14" xfId="0" applyNumberFormat="1" applyFont="1" applyFill="1" applyBorder="1" applyAlignment="1">
      <alignment horizontal="center" vertical="center" wrapText="1"/>
    </xf>
    <xf numFmtId="176" fontId="22" fillId="5" borderId="1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24" fillId="6" borderId="1" xfId="1" applyNumberFormat="1" applyFont="1" applyFill="1" applyBorder="1" applyAlignment="1">
      <alignment horizontal="center" vertical="center" wrapText="1"/>
    </xf>
    <xf numFmtId="176" fontId="24" fillId="6" borderId="17" xfId="0" applyNumberFormat="1" applyFont="1" applyFill="1" applyBorder="1" applyAlignment="1">
      <alignment horizontal="center" vertical="center" wrapText="1"/>
    </xf>
    <xf numFmtId="176" fontId="24" fillId="6" borderId="1" xfId="0" applyNumberFormat="1" applyFont="1" applyFill="1" applyBorder="1" applyAlignment="1">
      <alignment horizontal="center" vertical="center" wrapText="1"/>
    </xf>
    <xf numFmtId="176" fontId="24" fillId="6" borderId="18" xfId="0" applyNumberFormat="1" applyFont="1" applyFill="1" applyBorder="1" applyAlignment="1">
      <alignment horizontal="center" vertical="center" wrapText="1"/>
    </xf>
    <xf numFmtId="176" fontId="20" fillId="6" borderId="17" xfId="0" applyNumberFormat="1" applyFont="1" applyFill="1" applyBorder="1" applyAlignment="1">
      <alignment horizontal="center" vertical="center" wrapText="1"/>
    </xf>
    <xf numFmtId="176" fontId="20" fillId="6" borderId="1" xfId="1" applyNumberFormat="1" applyFont="1" applyFill="1" applyBorder="1" applyAlignment="1">
      <alignment horizontal="center" vertical="center" wrapText="1"/>
    </xf>
    <xf numFmtId="176" fontId="20" fillId="6" borderId="1" xfId="0" applyNumberFormat="1" applyFont="1" applyFill="1" applyBorder="1" applyAlignment="1">
      <alignment horizontal="center" vertical="center" wrapText="1"/>
    </xf>
    <xf numFmtId="176" fontId="20" fillId="6" borderId="18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6" fontId="25" fillId="0" borderId="0" xfId="0" applyNumberFormat="1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 textRotation="255" wrapText="1"/>
    </xf>
    <xf numFmtId="0" fontId="5" fillId="7" borderId="23" xfId="0" applyFont="1" applyFill="1" applyBorder="1" applyAlignment="1">
      <alignment horizontal="center" vertical="center" textRotation="255" wrapText="1"/>
    </xf>
    <xf numFmtId="0" fontId="4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p11/Desktop/&#38556;&#23475;&#32773;&#23601;&#21172;&#26045;&#35373;&#31561;&#12398;&#21462;&#25201;&#21697;&#30446;&#12522;&#12473;&#12488;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リストの使い方"/>
      <sheetName val="事業所一覧"/>
      <sheetName val="事務用品・書籍"/>
      <sheetName val="食料品・飲料"/>
      <sheetName val="小物雑貨"/>
      <sheetName val="その他の物品"/>
      <sheetName val="印刷"/>
      <sheetName val="クリーニング"/>
      <sheetName val="清掃・施設管理"/>
      <sheetName val="情報処理・テープ起こし"/>
      <sheetName val="飲食店等の運営"/>
      <sheetName val="その他の役務サービス"/>
    </sheetNames>
    <sheetDataSet>
      <sheetData sheetId="0"/>
      <sheetData sheetId="1">
        <row r="1">
          <cell r="B1" t="str">
            <v>【事業所一覧】</v>
          </cell>
        </row>
        <row r="2">
          <cell r="B2" t="str">
            <v>事業所名</v>
          </cell>
        </row>
        <row r="4">
          <cell r="B4" t="str">
            <v>こうそう</v>
          </cell>
        </row>
        <row r="5">
          <cell r="B5" t="str">
            <v>パン工房わ・は・わ</v>
          </cell>
        </row>
        <row r="6">
          <cell r="B6" t="str">
            <v>わ・は・わ広瀬</v>
          </cell>
        </row>
        <row r="7">
          <cell r="B7" t="str">
            <v>わ・は・わ大郷</v>
          </cell>
        </row>
        <row r="8">
          <cell r="B8" t="str">
            <v>わ・は・わ美里</v>
          </cell>
        </row>
        <row r="9">
          <cell r="B9" t="str">
            <v>わ・は・わ味明</v>
          </cell>
        </row>
        <row r="10">
          <cell r="B10" t="str">
            <v>わ・は・わ宮城野</v>
          </cell>
        </row>
        <row r="11">
          <cell r="B11" t="str">
            <v>わ・は・わ</v>
          </cell>
        </row>
        <row r="12">
          <cell r="B12" t="str">
            <v>わ・は・わ沖野</v>
          </cell>
        </row>
        <row r="13">
          <cell r="B13" t="str">
            <v>あいあいファーム　わ・は・わ田尻</v>
          </cell>
        </row>
        <row r="14">
          <cell r="B14" t="str">
            <v>就労継続支援Ｂ型事業所　きらら女川</v>
          </cell>
        </row>
        <row r="15">
          <cell r="B15" t="str">
            <v>ほっとファーム</v>
          </cell>
        </row>
        <row r="16">
          <cell r="B16" t="str">
            <v>障害者自立支援施設　梨花</v>
          </cell>
        </row>
        <row r="17">
          <cell r="B17" t="str">
            <v>障害者自立支援施設　さくらんぼ</v>
          </cell>
        </row>
        <row r="18">
          <cell r="B18" t="str">
            <v>さくら学園</v>
          </cell>
        </row>
        <row r="19">
          <cell r="B19" t="str">
            <v>就労支援センター　ひゅーまにあ仙台</v>
          </cell>
        </row>
        <row r="20">
          <cell r="B20" t="str">
            <v>工房しらかば</v>
          </cell>
        </row>
        <row r="21">
          <cell r="B21" t="str">
            <v>こぶし</v>
          </cell>
        </row>
        <row r="22">
          <cell r="B22" t="str">
            <v>とちのき</v>
          </cell>
        </row>
        <row r="23">
          <cell r="B23" t="str">
            <v>ホープすずかけ</v>
          </cell>
        </row>
        <row r="24">
          <cell r="B24" t="str">
            <v>工房かやの実</v>
          </cell>
        </row>
        <row r="25">
          <cell r="B25" t="str">
            <v>ワークスもくれん</v>
          </cell>
        </row>
        <row r="26">
          <cell r="B26" t="str">
            <v>くるみの木</v>
          </cell>
        </row>
        <row r="27">
          <cell r="B27" t="str">
            <v>工房けやき</v>
          </cell>
        </row>
        <row r="28">
          <cell r="B28" t="str">
            <v>障害福祉サービス事業所　もぐもぐ</v>
          </cell>
        </row>
        <row r="29">
          <cell r="B29" t="str">
            <v>ふぉれすとあゆみ</v>
          </cell>
        </row>
        <row r="30">
          <cell r="B30" t="str">
            <v>白石クリーニング協同組合</v>
          </cell>
        </row>
        <row r="31">
          <cell r="B31" t="str">
            <v>多機能型事業所　ＡＢＡＩＮ</v>
          </cell>
        </row>
        <row r="32">
          <cell r="B32" t="str">
            <v>喫茶ルーム・ぱれった</v>
          </cell>
        </row>
        <row r="33">
          <cell r="B33" t="str">
            <v>ゼルコバ</v>
          </cell>
        </row>
        <row r="34">
          <cell r="B34" t="str">
            <v>ぱれった・けやき宮城野</v>
          </cell>
        </row>
        <row r="35">
          <cell r="B35" t="str">
            <v>障害福祉サービス事業所　ほうゆう</v>
          </cell>
        </row>
        <row r="36">
          <cell r="B36" t="str">
            <v>仙台メンタルヘルスサービス</v>
          </cell>
        </row>
        <row r="37">
          <cell r="B37" t="str">
            <v>ワークショップひまわり</v>
          </cell>
        </row>
        <row r="38">
          <cell r="B38" t="str">
            <v>のぞみ福祉作業所</v>
          </cell>
        </row>
        <row r="39">
          <cell r="B39" t="str">
            <v>こまくさ苑</v>
          </cell>
        </row>
        <row r="40">
          <cell r="B40" t="str">
            <v>つどいの家・コペル</v>
          </cell>
        </row>
        <row r="41">
          <cell r="B41" t="str">
            <v>つどいの家・アプリ（ミント）</v>
          </cell>
        </row>
        <row r="42">
          <cell r="B42" t="str">
            <v>メルヴェイユ仙台</v>
          </cell>
        </row>
        <row r="43">
          <cell r="B43" t="str">
            <v>多機能型就労支援事業所　すぴなっち</v>
          </cell>
        </row>
        <row r="44">
          <cell r="B44" t="str">
            <v>なごみの里サポートセンターすてっぷ</v>
          </cell>
        </row>
        <row r="45">
          <cell r="B45" t="str">
            <v>すずかけの里</v>
          </cell>
        </row>
        <row r="46">
          <cell r="B46" t="str">
            <v>仙台市泉ふれあいの家</v>
          </cell>
        </row>
        <row r="47">
          <cell r="B47" t="str">
            <v>ワークスペースぽぽ</v>
          </cell>
        </row>
        <row r="48">
          <cell r="B48" t="str">
            <v>キッチン歩゜歩゜</v>
          </cell>
        </row>
        <row r="49">
          <cell r="B49" t="str">
            <v>ロクファームアタラタ</v>
          </cell>
        </row>
        <row r="50">
          <cell r="B50" t="str">
            <v>福祉生産工房　松の実</v>
          </cell>
        </row>
        <row r="51">
          <cell r="B51" t="str">
            <v>ふくし工房かつらっぱ</v>
          </cell>
        </row>
        <row r="52">
          <cell r="B52" t="str">
            <v>障害者日中活動支援施設　ぎんの星</v>
          </cell>
        </row>
        <row r="53">
          <cell r="B53" t="str">
            <v>障害者日中活動支援施設　のぎく</v>
          </cell>
        </row>
        <row r="54">
          <cell r="B54" t="str">
            <v>名取市みのり園</v>
          </cell>
        </row>
        <row r="55">
          <cell r="B55" t="str">
            <v>株式会社ウジエクリーンサービス</v>
          </cell>
        </row>
        <row r="56">
          <cell r="B56" t="str">
            <v>白石あけぼの園</v>
          </cell>
        </row>
        <row r="57">
          <cell r="B57" t="str">
            <v>就労継続支援Ｂ型　八枚田</v>
          </cell>
        </row>
        <row r="58">
          <cell r="B58" t="str">
            <v>いずみ授産所</v>
          </cell>
        </row>
        <row r="59">
          <cell r="B59" t="str">
            <v>フォンテーヌ</v>
          </cell>
        </row>
        <row r="60">
          <cell r="B60" t="str">
            <v>アビリティーズジャスコ古川センター　（スクラム古川店）</v>
          </cell>
        </row>
        <row r="61">
          <cell r="B61" t="str">
            <v>アビリティーズジャスコ仙台センター</v>
          </cell>
        </row>
        <row r="62">
          <cell r="B62" t="str">
            <v>アビリティーズジャスコ大河原センター　（スクラム大河原店）</v>
          </cell>
        </row>
        <row r="63">
          <cell r="B63" t="str">
            <v>ワークつるがや</v>
          </cell>
        </row>
        <row r="64">
          <cell r="B64" t="str">
            <v>アトリエぶどうの木</v>
          </cell>
        </row>
        <row r="65">
          <cell r="B65" t="str">
            <v>くりこま「ゆめ工房」</v>
          </cell>
        </row>
        <row r="66">
          <cell r="B66" t="str">
            <v>すぷりんぐ</v>
          </cell>
        </row>
        <row r="67">
          <cell r="B67" t="str">
            <v>あすなろ</v>
          </cell>
        </row>
        <row r="68">
          <cell r="B68" t="str">
            <v>ＣＯＭ’Ｓ</v>
          </cell>
        </row>
        <row r="69">
          <cell r="B69" t="str">
            <v>コッペ</v>
          </cell>
        </row>
        <row r="70">
          <cell r="B70" t="str">
            <v>フリースペースソレイユ</v>
          </cell>
        </row>
        <row r="71">
          <cell r="B71" t="str">
            <v>仙台ローズガーデン</v>
          </cell>
        </row>
        <row r="72">
          <cell r="B72" t="str">
            <v>障害者日中活動支援施設　かむり学園</v>
          </cell>
        </row>
        <row r="73">
          <cell r="B73" t="str">
            <v>ワークファレ</v>
          </cell>
        </row>
        <row r="74">
          <cell r="B74" t="str">
            <v>障害者支援施設　幸泉学園</v>
          </cell>
        </row>
        <row r="75">
          <cell r="B75" t="str">
            <v>就労継続支援センター　桜さくら</v>
          </cell>
        </row>
        <row r="76">
          <cell r="B76" t="str">
            <v>宮城県船形コロニー</v>
          </cell>
        </row>
        <row r="77">
          <cell r="B77" t="str">
            <v>共生の森</v>
          </cell>
        </row>
        <row r="78">
          <cell r="B78" t="str">
            <v>多賀城市福祉工房　のぞみ園</v>
          </cell>
        </row>
        <row r="79">
          <cell r="B79" t="str">
            <v>就労継続支援Ｂ型事業所　かなん</v>
          </cell>
        </row>
        <row r="80">
          <cell r="B80" t="str">
            <v>障害福祉サービス事業所　くじらのしっぽ</v>
          </cell>
        </row>
        <row r="81">
          <cell r="B81" t="str">
            <v>仙台自立の家</v>
          </cell>
        </row>
        <row r="82">
          <cell r="B82" t="str">
            <v>みお七ヶ浜</v>
          </cell>
        </row>
        <row r="83">
          <cell r="B83" t="str">
            <v>登米大地</v>
          </cell>
        </row>
        <row r="84">
          <cell r="B84" t="str">
            <v>みずきの里丸森</v>
          </cell>
        </row>
        <row r="85">
          <cell r="B85" t="str">
            <v>蔵王すずしろ</v>
          </cell>
        </row>
        <row r="86">
          <cell r="B86" t="str">
            <v>びいんず夢楽多</v>
          </cell>
        </row>
        <row r="87">
          <cell r="B87" t="str">
            <v>くりえいと柴田</v>
          </cell>
        </row>
        <row r="88">
          <cell r="B88" t="str">
            <v>パルいずみ</v>
          </cell>
        </row>
        <row r="89">
          <cell r="B89" t="str">
            <v>パル三居沢</v>
          </cell>
        </row>
        <row r="90">
          <cell r="B90" t="str">
            <v>サンサンファクトリー</v>
          </cell>
        </row>
        <row r="91">
          <cell r="B91" t="str">
            <v>一寿園</v>
          </cell>
        </row>
        <row r="92">
          <cell r="B92" t="str">
            <v>ポッケの森</v>
          </cell>
        </row>
        <row r="93">
          <cell r="B93" t="str">
            <v>大きなポッケ</v>
          </cell>
        </row>
        <row r="94">
          <cell r="B94" t="str">
            <v>工房すぴか</v>
          </cell>
        </row>
        <row r="95">
          <cell r="B95" t="str">
            <v>アイエスエフネットライフ仙台</v>
          </cell>
        </row>
        <row r="96">
          <cell r="B96" t="str">
            <v>工房パルコ</v>
          </cell>
        </row>
        <row r="97">
          <cell r="B97" t="str">
            <v>障害福祉サービス事業所　パステルあやめ</v>
          </cell>
        </row>
        <row r="98">
          <cell r="B98" t="str">
            <v>ハーモニーさんぼんぎ</v>
          </cell>
        </row>
        <row r="99">
          <cell r="B99" t="str">
            <v>加美町障害者自立支援センター　莱夢</v>
          </cell>
        </row>
        <row r="100">
          <cell r="B100" t="str">
            <v>しいたけランド</v>
          </cell>
        </row>
        <row r="101">
          <cell r="B101" t="str">
            <v>メープルガーデン</v>
          </cell>
        </row>
        <row r="102">
          <cell r="B102" t="str">
            <v>多機能型施設　第三虹の園</v>
          </cell>
        </row>
        <row r="103">
          <cell r="B103" t="str">
            <v>多機能型施設　第二虹の園</v>
          </cell>
        </row>
        <row r="104">
          <cell r="B104" t="str">
            <v>虹の園</v>
          </cell>
        </row>
        <row r="105">
          <cell r="B105" t="str">
            <v>多機能型施設　レインボー川崎</v>
          </cell>
        </row>
        <row r="106">
          <cell r="B106" t="str">
            <v>レインボー多賀城</v>
          </cell>
        </row>
        <row r="107">
          <cell r="B107" t="str">
            <v>東邦メッキ株式会社</v>
          </cell>
        </row>
        <row r="108">
          <cell r="B108" t="str">
            <v>長町遊楽庵　びすた～り</v>
          </cell>
        </row>
        <row r="109">
          <cell r="B109" t="str">
            <v>障害福祉サービス事業所　ビッグママ</v>
          </cell>
        </row>
        <row r="110">
          <cell r="B110" t="str">
            <v>いこいの家たんぽぽ</v>
          </cell>
        </row>
        <row r="111">
          <cell r="B111" t="str">
            <v>夢の風とみや</v>
          </cell>
        </row>
        <row r="112">
          <cell r="B112" t="str">
            <v>富谷市地域活動支援センター　ＴＯＭＯＴＯＭＯ・ＹＯＵＹＯＵ</v>
          </cell>
        </row>
        <row r="113">
          <cell r="B113" t="str">
            <v>株式会社新陽ランドリー</v>
          </cell>
        </row>
        <row r="114">
          <cell r="B114" t="str">
            <v>株式会社オートランドリータカノ</v>
          </cell>
        </row>
        <row r="115">
          <cell r="B115" t="str">
            <v>ＮＰＯサン・Ａ</v>
          </cell>
        </row>
        <row r="116">
          <cell r="B116" t="str">
            <v>第二啓生園</v>
          </cell>
        </row>
        <row r="117">
          <cell r="B117" t="str">
            <v>あいの郷</v>
          </cell>
        </row>
        <row r="118">
          <cell r="B118" t="str">
            <v>あしあと</v>
          </cell>
        </row>
        <row r="119">
          <cell r="B119" t="str">
            <v>株式会社クリーン＆クリーン</v>
          </cell>
        </row>
        <row r="120">
          <cell r="B120" t="str">
            <v>仙台ワークキャンパス</v>
          </cell>
        </row>
        <row r="121">
          <cell r="B121" t="str">
            <v>萩の郷福祉工場</v>
          </cell>
        </row>
        <row r="122">
          <cell r="B122" t="str">
            <v>マルベリー工房</v>
          </cell>
        </row>
        <row r="123">
          <cell r="B123" t="str">
            <v>多夢多夢舎中山工房</v>
          </cell>
        </row>
        <row r="124">
          <cell r="B124" t="str">
            <v>すまいる作業所</v>
          </cell>
        </row>
        <row r="125">
          <cell r="B125" t="str">
            <v>ふれあい福祉作業所</v>
          </cell>
        </row>
        <row r="126">
          <cell r="B126" t="str">
            <v>一般社団法人　松島のかぜ</v>
          </cell>
        </row>
        <row r="127">
          <cell r="B127" t="str">
            <v>こころや</v>
          </cell>
        </row>
        <row r="128">
          <cell r="B128" t="str">
            <v>アップルファーム</v>
          </cell>
        </row>
        <row r="129">
          <cell r="B129" t="str">
            <v>セルフサポートセンター扇</v>
          </cell>
        </row>
        <row r="130">
          <cell r="B130" t="str">
            <v>気仙沼市松峰園</v>
          </cell>
        </row>
        <row r="131">
          <cell r="B131" t="str">
            <v>障害福祉サービス事業所　しおかぜ</v>
          </cell>
        </row>
        <row r="132">
          <cell r="B132" t="str">
            <v>活動支援センターふれあい</v>
          </cell>
        </row>
        <row r="133">
          <cell r="B133" t="str">
            <v>まどか</v>
          </cell>
        </row>
        <row r="134">
          <cell r="B134" t="str">
            <v>在宅障がい者多機能支援施設　ラボラーレ登米</v>
          </cell>
        </row>
        <row r="135">
          <cell r="B135" t="str">
            <v>在宅障がい者多機能支援施設　ラボラーレ</v>
          </cell>
        </row>
        <row r="136">
          <cell r="B136" t="str">
            <v>ワークハウスくりの木</v>
          </cell>
        </row>
        <row r="137">
          <cell r="B137" t="str">
            <v>わたげの樹</v>
          </cell>
        </row>
        <row r="138">
          <cell r="B138" t="str">
            <v>障害福祉サービス事業所　ぴぁ</v>
          </cell>
        </row>
        <row r="139">
          <cell r="B139" t="str">
            <v>仙台もぐらの家</v>
          </cell>
        </row>
        <row r="140">
          <cell r="B140" t="str">
            <v>かがやきの杜</v>
          </cell>
        </row>
        <row r="141">
          <cell r="B141" t="str">
            <v>しじゅうから　ａｔ　ｗｏｒｋ</v>
          </cell>
        </row>
        <row r="142">
          <cell r="B142" t="str">
            <v>若葉園</v>
          </cell>
        </row>
        <row r="143">
          <cell r="B143" t="str">
            <v>さくらワークス</v>
          </cell>
        </row>
        <row r="144">
          <cell r="B144" t="str">
            <v>古川とうふ店</v>
          </cell>
        </row>
        <row r="145">
          <cell r="B145" t="str">
            <v>涌谷とうふ店</v>
          </cell>
        </row>
        <row r="146">
          <cell r="B146" t="str">
            <v>はんとく苑</v>
          </cell>
        </row>
        <row r="147">
          <cell r="B147" t="str">
            <v>サポートセンターリーチェ</v>
          </cell>
        </row>
        <row r="148">
          <cell r="B148" t="str">
            <v>角田市障害者就労支援施設　のぎく</v>
          </cell>
        </row>
        <row r="149">
          <cell r="B149" t="str">
            <v>Ｐｅｔｉｔ　Ｅｃｌａｉｒ</v>
          </cell>
        </row>
        <row r="150">
          <cell r="B150" t="str">
            <v>夢まるごと</v>
          </cell>
        </row>
        <row r="151">
          <cell r="B151" t="str">
            <v>きぼう園</v>
          </cell>
        </row>
        <row r="152">
          <cell r="B152" t="str">
            <v>障害者支援施設　あおば園</v>
          </cell>
        </row>
        <row r="153">
          <cell r="B153" t="str">
            <v>ますみ学園</v>
          </cell>
        </row>
        <row r="154">
          <cell r="B154" t="str">
            <v>クローバーズ・ピアワッセ</v>
          </cell>
        </row>
        <row r="155">
          <cell r="B155" t="str">
            <v>向日葵ファミリー</v>
          </cell>
        </row>
        <row r="156">
          <cell r="B156" t="str">
            <v>豊里福祉作業所　工房なかま</v>
          </cell>
        </row>
        <row r="157">
          <cell r="B157" t="str">
            <v>登米市社協南方福祉作業所あやめ園</v>
          </cell>
        </row>
        <row r="158">
          <cell r="B158" t="str">
            <v>ピアサポートセンターそら</v>
          </cell>
        </row>
        <row r="159">
          <cell r="B159" t="str">
            <v>心?りっぷる</v>
          </cell>
        </row>
        <row r="160">
          <cell r="B160" t="str">
            <v>多機能型事業所　YUTTARI</v>
          </cell>
        </row>
        <row r="161">
          <cell r="B161" t="str">
            <v>ワカメの里</v>
          </cell>
        </row>
        <row r="162">
          <cell r="B162" t="str">
            <v>ＮＰＯステップアップ</v>
          </cell>
        </row>
        <row r="163">
          <cell r="B163" t="str">
            <v>就労継続支援センター　だんでらいおん</v>
          </cell>
        </row>
        <row r="164">
          <cell r="B164" t="str">
            <v>亘理町ゆうゆう作業所</v>
          </cell>
        </row>
        <row r="165">
          <cell r="B165" t="str">
            <v>ステージパス</v>
          </cell>
        </row>
        <row r="166">
          <cell r="B166" t="str">
            <v>すていじ仙台</v>
          </cell>
        </row>
        <row r="167">
          <cell r="B167" t="str">
            <v>ほっとたいむ</v>
          </cell>
        </row>
        <row r="168">
          <cell r="B168" t="str">
            <v>幸町ブランチ</v>
          </cell>
        </row>
        <row r="169">
          <cell r="B169" t="str">
            <v>山元町共同作業所（工房地球村）</v>
          </cell>
        </row>
        <row r="170">
          <cell r="B170" t="str">
            <v>楽天ソシオビジネス株式会社</v>
          </cell>
        </row>
        <row r="171">
          <cell r="B171" t="str">
            <v>わらしべ舎西多賀工房</v>
          </cell>
        </row>
        <row r="172">
          <cell r="B172" t="str">
            <v>アトリエ・ソキウス</v>
          </cell>
        </row>
        <row r="173">
          <cell r="B173" t="str">
            <v>織音</v>
          </cell>
        </row>
        <row r="174">
          <cell r="B174" t="str">
            <v>愛さんさん</v>
          </cell>
        </row>
        <row r="175">
          <cell r="B175" t="str">
            <v>しあわせ会福祉作業所</v>
          </cell>
        </row>
        <row r="176">
          <cell r="B176" t="str">
            <v>スプリント亘理センター</v>
          </cell>
        </row>
        <row r="177">
          <cell r="B177" t="str">
            <v>就労継続支援B型事業所　はぴかむ</v>
          </cell>
        </row>
        <row r="178">
          <cell r="B178" t="str">
            <v>縁むすび</v>
          </cell>
        </row>
        <row r="179">
          <cell r="B179" t="str">
            <v>テラグラッサ</v>
          </cell>
        </row>
        <row r="180">
          <cell r="B180" t="str">
            <v>希望の星</v>
          </cell>
        </row>
        <row r="181">
          <cell r="B181" t="str">
            <v>Links五橋</v>
          </cell>
        </row>
        <row r="182">
          <cell r="B182" t="str">
            <v>ドリーム農園</v>
          </cell>
        </row>
        <row r="183">
          <cell r="B183" t="str">
            <v>ふぁいん</v>
          </cell>
        </row>
        <row r="184">
          <cell r="B184" t="str">
            <v>岩沼市障害者地域就労支援センターひまわりホーム</v>
          </cell>
        </row>
        <row r="185">
          <cell r="B185" t="str">
            <v>ホープ就労支援センターみやぎ</v>
          </cell>
        </row>
        <row r="186">
          <cell r="B186" t="str">
            <v>さくら工房</v>
          </cell>
        </row>
        <row r="187">
          <cell r="B187" t="str">
            <v>ジョブ・エッセ</v>
          </cell>
        </row>
        <row r="188">
          <cell r="B188" t="str">
            <v>くにみの風</v>
          </cell>
        </row>
        <row r="189">
          <cell r="B189" t="str">
            <v>就労支援センターグッジョブ</v>
          </cell>
        </row>
        <row r="190">
          <cell r="B190" t="str">
            <v>Hearts</v>
          </cell>
        </row>
        <row r="191">
          <cell r="B191" t="str">
            <v>株式会社あすファーム松島　品井沼事業所</v>
          </cell>
        </row>
      </sheetData>
      <sheetData sheetId="2">
        <row r="1">
          <cell r="B1" t="str">
            <v>【事務用品・書籍】</v>
          </cell>
        </row>
        <row r="2">
          <cell r="B2" t="str">
            <v>事業所名</v>
          </cell>
        </row>
        <row r="4">
          <cell r="B4" t="str">
            <v>アビリティーズジャスコ古川センター　（スクラム古川店）</v>
          </cell>
        </row>
        <row r="5">
          <cell r="B5" t="str">
            <v>アビリティーズジャスコ仙台センター</v>
          </cell>
        </row>
        <row r="6">
          <cell r="B6" t="str">
            <v>アビリティーズジャスコ大河原センター　（スクラム大河原店）</v>
          </cell>
        </row>
        <row r="7">
          <cell r="B7" t="str">
            <v>仙台ローズガーデン</v>
          </cell>
        </row>
      </sheetData>
      <sheetData sheetId="3">
        <row r="1">
          <cell r="B1" t="str">
            <v>【食料品・飲料】</v>
          </cell>
        </row>
        <row r="2">
          <cell r="B2" t="str">
            <v>事業所名</v>
          </cell>
        </row>
        <row r="4">
          <cell r="B4" t="str">
            <v>パン工房わ・は・わ</v>
          </cell>
        </row>
        <row r="5">
          <cell r="B5" t="str">
            <v>わ・は・わ美里</v>
          </cell>
        </row>
        <row r="6">
          <cell r="B6" t="str">
            <v>わ・は・わ味明</v>
          </cell>
        </row>
        <row r="7">
          <cell r="B7" t="str">
            <v>わ・は・わ</v>
          </cell>
        </row>
        <row r="8">
          <cell r="B8" t="str">
            <v>わ・は・わ沖野</v>
          </cell>
        </row>
        <row r="9">
          <cell r="B9" t="str">
            <v>あいあいファーム　わ・は・わ田尻</v>
          </cell>
        </row>
        <row r="10">
          <cell r="B10" t="str">
            <v>就労継続支援Ｂ型事業所　きらら女川</v>
          </cell>
        </row>
        <row r="11">
          <cell r="B11" t="str">
            <v>ほっとファーム</v>
          </cell>
        </row>
        <row r="12">
          <cell r="B12" t="str">
            <v>障害者自立支援施設　梨花</v>
          </cell>
        </row>
        <row r="13">
          <cell r="B13" t="str">
            <v>工房しらかば</v>
          </cell>
        </row>
        <row r="14">
          <cell r="B14" t="str">
            <v>ホープすずかけ</v>
          </cell>
        </row>
        <row r="15">
          <cell r="B15" t="str">
            <v>工房かやの実</v>
          </cell>
        </row>
        <row r="16">
          <cell r="B16" t="str">
            <v>くるみの木</v>
          </cell>
        </row>
        <row r="17">
          <cell r="B17" t="str">
            <v>障害福祉サービス事業所　もぐもぐ</v>
          </cell>
        </row>
        <row r="18">
          <cell r="B18" t="str">
            <v>多機能型事業所　ＡＢＡＩＮ</v>
          </cell>
        </row>
        <row r="19">
          <cell r="B19" t="str">
            <v>喫茶ルーム・ぱれった</v>
          </cell>
        </row>
        <row r="20">
          <cell r="B20" t="str">
            <v>ぱれった・けやき宮城野</v>
          </cell>
        </row>
        <row r="21">
          <cell r="B21" t="str">
            <v>障害福祉サービス事業所　ほうゆう</v>
          </cell>
        </row>
        <row r="22">
          <cell r="B22" t="str">
            <v>ワークショップひまわり</v>
          </cell>
        </row>
        <row r="23">
          <cell r="B23" t="str">
            <v>こまくさ苑</v>
          </cell>
        </row>
        <row r="24">
          <cell r="B24" t="str">
            <v>つどいの家・コペル</v>
          </cell>
        </row>
        <row r="25">
          <cell r="B25" t="str">
            <v>メルヴェイユ仙台</v>
          </cell>
        </row>
        <row r="26">
          <cell r="B26" t="str">
            <v>多機能型就労支援事業所　すぴなっち</v>
          </cell>
        </row>
        <row r="27">
          <cell r="B27" t="str">
            <v>なごみの里サポートセンターすてっぷ</v>
          </cell>
        </row>
        <row r="28">
          <cell r="B28" t="str">
            <v>すずかけの里</v>
          </cell>
        </row>
        <row r="29">
          <cell r="B29" t="str">
            <v>ワークスペースぽぽ</v>
          </cell>
        </row>
        <row r="30">
          <cell r="B30" t="str">
            <v>キッチン歩゜歩゜</v>
          </cell>
        </row>
        <row r="31">
          <cell r="B31" t="str">
            <v>ロクファームアタラタ</v>
          </cell>
        </row>
        <row r="32">
          <cell r="B32" t="str">
            <v>福祉生産工房　松の実</v>
          </cell>
        </row>
        <row r="33">
          <cell r="B33" t="str">
            <v>ふくし工房かつらっぱ</v>
          </cell>
        </row>
        <row r="34">
          <cell r="B34" t="str">
            <v>障害者日中活動支援施設　ぎんの星</v>
          </cell>
        </row>
        <row r="35">
          <cell r="B35" t="str">
            <v>名取市みのり園</v>
          </cell>
        </row>
        <row r="36">
          <cell r="B36" t="str">
            <v>白石あけぼの園</v>
          </cell>
        </row>
        <row r="37">
          <cell r="B37" t="str">
            <v>就労継続支援Ｂ型　八枚田</v>
          </cell>
        </row>
        <row r="38">
          <cell r="B38" t="str">
            <v>フォンテーヌ</v>
          </cell>
        </row>
        <row r="39">
          <cell r="B39" t="str">
            <v>ワークつるがや</v>
          </cell>
        </row>
        <row r="40">
          <cell r="B40" t="str">
            <v>アトリエぶどうの木</v>
          </cell>
        </row>
        <row r="41">
          <cell r="B41" t="str">
            <v>すぷりんぐ</v>
          </cell>
        </row>
        <row r="42">
          <cell r="B42" t="str">
            <v>コッペ</v>
          </cell>
        </row>
        <row r="43">
          <cell r="B43" t="str">
            <v>フリースペースソレイユ</v>
          </cell>
        </row>
        <row r="44">
          <cell r="B44" t="str">
            <v>仙台ローズガーデン</v>
          </cell>
        </row>
        <row r="45">
          <cell r="B45" t="str">
            <v>障害者日中活動支援施設　かむり学園</v>
          </cell>
        </row>
        <row r="46">
          <cell r="B46" t="str">
            <v>共生の森</v>
          </cell>
        </row>
        <row r="47">
          <cell r="B47" t="str">
            <v>就労継続支援Ｂ型事業所　かなん</v>
          </cell>
        </row>
        <row r="48">
          <cell r="B48" t="str">
            <v>障害福祉サービス事業所　くじらのしっぽ</v>
          </cell>
        </row>
        <row r="49">
          <cell r="B49" t="str">
            <v>仙台自立の家</v>
          </cell>
        </row>
        <row r="50">
          <cell r="B50" t="str">
            <v>みお七ヶ浜</v>
          </cell>
        </row>
        <row r="51">
          <cell r="B51" t="str">
            <v>登米大地</v>
          </cell>
        </row>
        <row r="52">
          <cell r="B52" t="str">
            <v>みずきの里丸森</v>
          </cell>
        </row>
        <row r="53">
          <cell r="B53" t="str">
            <v>蔵王すずしろ</v>
          </cell>
        </row>
        <row r="54">
          <cell r="B54" t="str">
            <v>びいんず夢楽多</v>
          </cell>
        </row>
        <row r="55">
          <cell r="B55" t="str">
            <v>くりえいと柴田</v>
          </cell>
        </row>
        <row r="56">
          <cell r="B56" t="str">
            <v>ポッケの森</v>
          </cell>
        </row>
        <row r="57">
          <cell r="B57" t="str">
            <v>大きなポッケ</v>
          </cell>
        </row>
        <row r="58">
          <cell r="B58" t="str">
            <v>工房パルコ</v>
          </cell>
        </row>
        <row r="59">
          <cell r="B59" t="str">
            <v>ハーモニーさんぼんぎ</v>
          </cell>
        </row>
        <row r="60">
          <cell r="B60" t="str">
            <v>加美町障害者自立支援センター　莱夢</v>
          </cell>
        </row>
        <row r="61">
          <cell r="B61" t="str">
            <v>しいたけランド</v>
          </cell>
        </row>
        <row r="62">
          <cell r="B62" t="str">
            <v>メープルガーデン</v>
          </cell>
        </row>
        <row r="63">
          <cell r="B63" t="str">
            <v>多機能型施設　第三虹の園</v>
          </cell>
        </row>
        <row r="64">
          <cell r="B64" t="str">
            <v>多機能型施設　第二虹の園</v>
          </cell>
        </row>
        <row r="65">
          <cell r="B65" t="str">
            <v>虹の園</v>
          </cell>
        </row>
        <row r="66">
          <cell r="B66" t="str">
            <v>多機能型施設　レインボー川崎</v>
          </cell>
        </row>
        <row r="67">
          <cell r="B67" t="str">
            <v>レインボー多賀城</v>
          </cell>
        </row>
        <row r="68">
          <cell r="B68" t="str">
            <v>障害福祉サービス事業所　ビッグママ</v>
          </cell>
        </row>
        <row r="69">
          <cell r="B69" t="str">
            <v>いこいの家たんぽぽ</v>
          </cell>
        </row>
        <row r="70">
          <cell r="B70" t="str">
            <v>夢の風とみや</v>
          </cell>
        </row>
        <row r="71">
          <cell r="B71" t="str">
            <v>あいの郷</v>
          </cell>
        </row>
        <row r="72">
          <cell r="B72" t="str">
            <v>マルベリー工房</v>
          </cell>
        </row>
        <row r="73">
          <cell r="B73" t="str">
            <v>すまいる作業所</v>
          </cell>
        </row>
        <row r="74">
          <cell r="B74" t="str">
            <v>ふれあい福祉作業所</v>
          </cell>
        </row>
        <row r="75">
          <cell r="B75" t="str">
            <v>一般社団法人　松島のかぜ</v>
          </cell>
        </row>
        <row r="76">
          <cell r="B76" t="str">
            <v>こころや</v>
          </cell>
        </row>
        <row r="77">
          <cell r="B77" t="str">
            <v>気仙沼市松峰園</v>
          </cell>
        </row>
        <row r="78">
          <cell r="B78" t="str">
            <v>障害福祉サービス事業所　しおかぜ</v>
          </cell>
        </row>
        <row r="79">
          <cell r="B79" t="str">
            <v>まどか</v>
          </cell>
        </row>
        <row r="80">
          <cell r="B80" t="str">
            <v>在宅障がい者多機能支援施設　ラボラーレ登米</v>
          </cell>
        </row>
        <row r="81">
          <cell r="B81" t="str">
            <v>在宅障がい者多機能支援施設　ラボラーレ</v>
          </cell>
        </row>
        <row r="82">
          <cell r="B82" t="str">
            <v>ワークハウスくりの木</v>
          </cell>
        </row>
        <row r="83">
          <cell r="B83" t="str">
            <v>障害福祉サービス事業所　ぴぁ</v>
          </cell>
        </row>
        <row r="84">
          <cell r="B84" t="str">
            <v>仙台もぐらの家</v>
          </cell>
        </row>
        <row r="85">
          <cell r="B85" t="str">
            <v>若葉園</v>
          </cell>
        </row>
        <row r="86">
          <cell r="B86" t="str">
            <v>さくらワークス</v>
          </cell>
        </row>
        <row r="87">
          <cell r="B87" t="str">
            <v>古川とうふ店</v>
          </cell>
        </row>
        <row r="88">
          <cell r="B88" t="str">
            <v>涌谷とうふ店</v>
          </cell>
        </row>
        <row r="89">
          <cell r="B89" t="str">
            <v>はんとく苑</v>
          </cell>
        </row>
        <row r="90">
          <cell r="B90" t="str">
            <v>サポートセンターリーチェ</v>
          </cell>
        </row>
        <row r="91">
          <cell r="B91" t="str">
            <v>Ｐｅｔｉｔ　Ｅｃｌａｉｒ</v>
          </cell>
        </row>
        <row r="92">
          <cell r="B92" t="str">
            <v>夢まるごと</v>
          </cell>
        </row>
        <row r="93">
          <cell r="B93" t="str">
            <v>きぼう園</v>
          </cell>
        </row>
        <row r="94">
          <cell r="B94" t="str">
            <v>ますみ学園</v>
          </cell>
        </row>
        <row r="95">
          <cell r="B95" t="str">
            <v>向日葵ファミリー</v>
          </cell>
        </row>
        <row r="96">
          <cell r="B96" t="str">
            <v>登米市社協南方福祉作業所あやめ園</v>
          </cell>
        </row>
        <row r="97">
          <cell r="B97" t="str">
            <v>心?りっぷる</v>
          </cell>
        </row>
        <row r="98">
          <cell r="B98" t="str">
            <v>多機能型事業所　YUTTARI</v>
          </cell>
        </row>
        <row r="99">
          <cell r="B99" t="str">
            <v>ワカメの里</v>
          </cell>
        </row>
        <row r="100">
          <cell r="B100" t="str">
            <v>就労継続支援センター　だんでらいおん</v>
          </cell>
        </row>
        <row r="101">
          <cell r="B101" t="str">
            <v>すていじ仙台</v>
          </cell>
        </row>
        <row r="102">
          <cell r="B102" t="str">
            <v>山元町共同作業所（工房地球村）</v>
          </cell>
        </row>
        <row r="103">
          <cell r="B103" t="str">
            <v>わらしべ舎西多賀工房</v>
          </cell>
        </row>
        <row r="104">
          <cell r="B104" t="str">
            <v>愛さんさん</v>
          </cell>
        </row>
        <row r="105">
          <cell r="B105" t="str">
            <v>就労継続支援B型事業所　はぴかむ</v>
          </cell>
        </row>
        <row r="106">
          <cell r="B106" t="str">
            <v>縁むすび</v>
          </cell>
        </row>
        <row r="107">
          <cell r="B107" t="str">
            <v>テラグラッサ</v>
          </cell>
        </row>
        <row r="108">
          <cell r="B108" t="str">
            <v>希望の星</v>
          </cell>
        </row>
        <row r="109">
          <cell r="B109" t="str">
            <v>ドリーム農園</v>
          </cell>
        </row>
        <row r="110">
          <cell r="B110" t="str">
            <v>ふぁいん</v>
          </cell>
        </row>
        <row r="111">
          <cell r="B111" t="str">
            <v>ホープ就労支援センターみやぎ</v>
          </cell>
        </row>
        <row r="112">
          <cell r="B112" t="str">
            <v>Hearts</v>
          </cell>
        </row>
        <row r="113">
          <cell r="B113" t="str">
            <v>株式会社あすファーム松島　品井沼事業所</v>
          </cell>
        </row>
      </sheetData>
      <sheetData sheetId="4">
        <row r="1">
          <cell r="B1" t="str">
            <v>【小物雑貨】</v>
          </cell>
        </row>
        <row r="2">
          <cell r="B2" t="str">
            <v>事業所名</v>
          </cell>
        </row>
        <row r="4">
          <cell r="B4" t="str">
            <v>わ・は・わ広瀬</v>
          </cell>
        </row>
        <row r="5">
          <cell r="B5" t="str">
            <v>わ・は・わ大郷</v>
          </cell>
        </row>
        <row r="6">
          <cell r="B6" t="str">
            <v>わ・は・わ沖野</v>
          </cell>
        </row>
        <row r="7">
          <cell r="B7" t="str">
            <v>障害者自立支援施設　さくらんぼ</v>
          </cell>
        </row>
        <row r="8">
          <cell r="B8" t="str">
            <v>工房けやき</v>
          </cell>
        </row>
        <row r="9">
          <cell r="B9" t="str">
            <v>ふぉれすとあゆみ</v>
          </cell>
        </row>
        <row r="10">
          <cell r="B10" t="str">
            <v>ゼルコバ</v>
          </cell>
        </row>
        <row r="11">
          <cell r="B11" t="str">
            <v>ぱれった・けやき宮城野</v>
          </cell>
        </row>
        <row r="12">
          <cell r="B12" t="str">
            <v>仙台メンタルヘルスサービス</v>
          </cell>
        </row>
        <row r="13">
          <cell r="B13" t="str">
            <v>こまくさ苑</v>
          </cell>
        </row>
        <row r="14">
          <cell r="B14" t="str">
            <v>つどいの家・アプリ（ミント）</v>
          </cell>
        </row>
        <row r="15">
          <cell r="B15" t="str">
            <v>多機能型就労支援事業所　すぴなっち</v>
          </cell>
        </row>
        <row r="16">
          <cell r="B16" t="str">
            <v>仙台市泉ふれあいの家</v>
          </cell>
        </row>
        <row r="17">
          <cell r="B17" t="str">
            <v>名取市みのり園</v>
          </cell>
        </row>
        <row r="18">
          <cell r="B18" t="str">
            <v>いずみ授産所</v>
          </cell>
        </row>
        <row r="19">
          <cell r="B19" t="str">
            <v>ワークつるがや</v>
          </cell>
        </row>
        <row r="20">
          <cell r="B20" t="str">
            <v>すぷりんぐ</v>
          </cell>
        </row>
        <row r="21">
          <cell r="B21" t="str">
            <v>あすなろ</v>
          </cell>
        </row>
        <row r="22">
          <cell r="B22" t="str">
            <v>仙台ローズガーデン</v>
          </cell>
        </row>
        <row r="23">
          <cell r="B23" t="str">
            <v>障害者日中活動支援施設　かむり学園</v>
          </cell>
        </row>
        <row r="24">
          <cell r="B24" t="str">
            <v>障害者支援施設　幸泉学園</v>
          </cell>
        </row>
        <row r="25">
          <cell r="B25" t="str">
            <v>多賀城市福祉工房　のぞみ園</v>
          </cell>
        </row>
        <row r="26">
          <cell r="B26" t="str">
            <v>障害福祉サービス事業所　くじらのしっぽ</v>
          </cell>
        </row>
        <row r="27">
          <cell r="B27" t="str">
            <v>仙台自立の家</v>
          </cell>
        </row>
        <row r="28">
          <cell r="B28" t="str">
            <v>パルいずみ</v>
          </cell>
        </row>
        <row r="29">
          <cell r="B29" t="str">
            <v>工房すぴか</v>
          </cell>
        </row>
        <row r="30">
          <cell r="B30" t="str">
            <v>加美町障害者自立支援センター　莱夢</v>
          </cell>
        </row>
        <row r="31">
          <cell r="B31" t="str">
            <v>多機能型施設　第二虹の園</v>
          </cell>
        </row>
        <row r="32">
          <cell r="B32" t="str">
            <v>虹の園</v>
          </cell>
        </row>
        <row r="33">
          <cell r="B33" t="str">
            <v>障害福祉サービス事業所　ビッグママ</v>
          </cell>
        </row>
        <row r="34">
          <cell r="B34" t="str">
            <v>いこいの家たんぽぽ</v>
          </cell>
        </row>
        <row r="35">
          <cell r="B35" t="str">
            <v>富谷市地域活動支援センター　ＴＯＭＯＴＯＭＯ・ＹＯＵＹＯＵ</v>
          </cell>
        </row>
        <row r="36">
          <cell r="B36" t="str">
            <v>多夢多夢舎中山工房</v>
          </cell>
        </row>
        <row r="37">
          <cell r="B37" t="str">
            <v>気仙沼市松峰園</v>
          </cell>
        </row>
        <row r="38">
          <cell r="B38" t="str">
            <v>まどか</v>
          </cell>
        </row>
        <row r="39">
          <cell r="B39" t="str">
            <v>在宅障がい者多機能支援施設　ラボラーレ登米</v>
          </cell>
        </row>
        <row r="40">
          <cell r="B40" t="str">
            <v>ワークハウスくりの木</v>
          </cell>
        </row>
        <row r="41">
          <cell r="B41" t="str">
            <v>わたげの樹</v>
          </cell>
        </row>
        <row r="42">
          <cell r="B42" t="str">
            <v>かがやきの杜</v>
          </cell>
        </row>
        <row r="43">
          <cell r="B43" t="str">
            <v>サポートセンターリーチェ</v>
          </cell>
        </row>
        <row r="44">
          <cell r="B44" t="str">
            <v>障害者支援施設　あおば園</v>
          </cell>
        </row>
        <row r="45">
          <cell r="B45" t="str">
            <v>クローバーズ・ピアワッセ</v>
          </cell>
        </row>
        <row r="46">
          <cell r="B46" t="str">
            <v>豊里福祉作業所　工房なかま</v>
          </cell>
        </row>
        <row r="47">
          <cell r="B47" t="str">
            <v>登米市社協南方福祉作業所あやめ園</v>
          </cell>
        </row>
        <row r="48">
          <cell r="B48" t="str">
            <v>ＮＰＯステップアップ</v>
          </cell>
        </row>
        <row r="49">
          <cell r="B49" t="str">
            <v>山元町共同作業所（工房地球村）</v>
          </cell>
        </row>
        <row r="50">
          <cell r="B50" t="str">
            <v>わらしべ舎西多賀工房</v>
          </cell>
        </row>
        <row r="51">
          <cell r="B51" t="str">
            <v>アトリエ・ソキウス</v>
          </cell>
        </row>
        <row r="52">
          <cell r="B52" t="str">
            <v>織音</v>
          </cell>
        </row>
        <row r="53">
          <cell r="B53" t="str">
            <v>しあわせ会福祉作業所</v>
          </cell>
        </row>
        <row r="54">
          <cell r="B54" t="str">
            <v>テラグラッサ</v>
          </cell>
        </row>
        <row r="55">
          <cell r="B55" t="str">
            <v>希望の星</v>
          </cell>
        </row>
        <row r="56">
          <cell r="B56" t="str">
            <v>岩沼市障害者地域就労支援センターひまわりホーム</v>
          </cell>
        </row>
        <row r="57">
          <cell r="B57" t="str">
            <v>さくら工房</v>
          </cell>
        </row>
        <row r="58">
          <cell r="B58" t="str">
            <v>くにみの風</v>
          </cell>
        </row>
        <row r="59">
          <cell r="B59" t="str">
            <v>Hearts</v>
          </cell>
        </row>
      </sheetData>
      <sheetData sheetId="5">
        <row r="1">
          <cell r="B1" t="str">
            <v>【その他の物品】</v>
          </cell>
        </row>
        <row r="2">
          <cell r="B2" t="str">
            <v>事業所名</v>
          </cell>
        </row>
        <row r="4">
          <cell r="B4" t="str">
            <v>株式会社ウジエクリーンサービス</v>
          </cell>
        </row>
        <row r="5">
          <cell r="B5" t="str">
            <v>ワークつるがや</v>
          </cell>
        </row>
        <row r="6">
          <cell r="B6" t="str">
            <v>アトリエぶどうの木</v>
          </cell>
        </row>
        <row r="7">
          <cell r="B7" t="str">
            <v>くりこま「ゆめ工房」</v>
          </cell>
        </row>
        <row r="8">
          <cell r="B8" t="str">
            <v>ＮＰＯサン・Ａ</v>
          </cell>
        </row>
        <row r="9">
          <cell r="B9" t="str">
            <v>あしあと</v>
          </cell>
        </row>
        <row r="10">
          <cell r="B10" t="str">
            <v>萩の郷福祉工場</v>
          </cell>
        </row>
        <row r="11">
          <cell r="B11" t="str">
            <v>障害福祉サービス事業所　しおかぜ</v>
          </cell>
        </row>
        <row r="12">
          <cell r="B12" t="str">
            <v>サポートセンターリーチェ</v>
          </cell>
        </row>
        <row r="13">
          <cell r="B13" t="str">
            <v>クローバーズ・ピアワッセ</v>
          </cell>
        </row>
        <row r="14">
          <cell r="B14" t="str">
            <v>亘理町ゆうゆう作業所</v>
          </cell>
        </row>
        <row r="15">
          <cell r="B15" t="str">
            <v>岩沼市障害者地域就労支援センターひまわりホーム</v>
          </cell>
        </row>
        <row r="16">
          <cell r="B16" t="str">
            <v>くにみの風</v>
          </cell>
        </row>
      </sheetData>
      <sheetData sheetId="6">
        <row r="1">
          <cell r="B1" t="str">
            <v>【印刷】</v>
          </cell>
        </row>
        <row r="2">
          <cell r="B2" t="str">
            <v>事業所名</v>
          </cell>
        </row>
        <row r="4">
          <cell r="B4" t="str">
            <v>就労支援センター　ひゅーまにあ仙台</v>
          </cell>
        </row>
        <row r="5">
          <cell r="B5" t="str">
            <v>仙台メンタルヘルスサービス</v>
          </cell>
        </row>
        <row r="6">
          <cell r="B6" t="str">
            <v>のぞみ福祉作業所</v>
          </cell>
        </row>
        <row r="7">
          <cell r="B7" t="str">
            <v>多機能型就労支援事業所　すぴなっち</v>
          </cell>
        </row>
        <row r="8">
          <cell r="B8" t="str">
            <v>福祉生産工房　松の実</v>
          </cell>
        </row>
        <row r="9">
          <cell r="B9" t="str">
            <v>ふくし工房かつらっぱ</v>
          </cell>
        </row>
        <row r="10">
          <cell r="B10" t="str">
            <v>すぷりんぐ</v>
          </cell>
        </row>
        <row r="11">
          <cell r="B11" t="str">
            <v>ＣＯＭ’Ｓ</v>
          </cell>
        </row>
        <row r="12">
          <cell r="B12" t="str">
            <v>仙台自立の家</v>
          </cell>
        </row>
        <row r="13">
          <cell r="B13" t="str">
            <v>一寿園</v>
          </cell>
        </row>
        <row r="14">
          <cell r="B14" t="str">
            <v>アイエスエフネットライフ仙台</v>
          </cell>
        </row>
        <row r="15">
          <cell r="B15" t="str">
            <v>レインボー多賀城</v>
          </cell>
        </row>
        <row r="16">
          <cell r="B16" t="str">
            <v>第二啓生園</v>
          </cell>
        </row>
        <row r="17">
          <cell r="B17" t="str">
            <v>仙台ワークキャンパス</v>
          </cell>
        </row>
        <row r="18">
          <cell r="B18" t="str">
            <v>萩の郷福祉工場</v>
          </cell>
        </row>
        <row r="19">
          <cell r="B19" t="str">
            <v>角田市障害者就労支援施設　のぎく</v>
          </cell>
        </row>
        <row r="20">
          <cell r="B20" t="str">
            <v>楽天ソシオビジネス株式会社</v>
          </cell>
        </row>
        <row r="21">
          <cell r="B21" t="str">
            <v>テラグラッサ</v>
          </cell>
        </row>
        <row r="22">
          <cell r="B22" t="str">
            <v>希望の星</v>
          </cell>
        </row>
      </sheetData>
      <sheetData sheetId="7">
        <row r="1">
          <cell r="B1" t="str">
            <v>【クリーニング】</v>
          </cell>
        </row>
        <row r="2">
          <cell r="B2" t="str">
            <v>事業所名</v>
          </cell>
        </row>
        <row r="4">
          <cell r="B4" t="str">
            <v>白石クリーニング協同組合</v>
          </cell>
        </row>
        <row r="5">
          <cell r="B5" t="str">
            <v>なごみの里サポートセンターすてっぷ</v>
          </cell>
        </row>
        <row r="6">
          <cell r="B6" t="str">
            <v>ふくし工房かつらっぱ</v>
          </cell>
        </row>
        <row r="7">
          <cell r="B7" t="str">
            <v>株式会社新陽ランドリー</v>
          </cell>
        </row>
        <row r="8">
          <cell r="B8" t="str">
            <v>株式会社オートランドリータカノ</v>
          </cell>
        </row>
        <row r="9">
          <cell r="B9" t="str">
            <v>あしあと</v>
          </cell>
        </row>
        <row r="10">
          <cell r="B10" t="str">
            <v>在宅障がい者多機能支援施設　ラボラーレ登米</v>
          </cell>
        </row>
        <row r="11">
          <cell r="B11" t="str">
            <v>さくらワークス</v>
          </cell>
        </row>
      </sheetData>
      <sheetData sheetId="8">
        <row r="1">
          <cell r="B1" t="str">
            <v>【清掃・施設管理】</v>
          </cell>
        </row>
        <row r="2">
          <cell r="B2" t="str">
            <v>事業所名</v>
          </cell>
        </row>
        <row r="4">
          <cell r="B4" t="str">
            <v>障害者自立支援施設　梨花</v>
          </cell>
        </row>
        <row r="5">
          <cell r="B5" t="str">
            <v>障害者自立支援施設　さくらんぼ</v>
          </cell>
        </row>
        <row r="6">
          <cell r="B6" t="str">
            <v>さくら学園</v>
          </cell>
        </row>
        <row r="7">
          <cell r="B7" t="str">
            <v>就労支援センター　ひゅーまにあ仙台</v>
          </cell>
        </row>
        <row r="8">
          <cell r="B8" t="str">
            <v>ふくし工房かつらっぱ</v>
          </cell>
        </row>
        <row r="9">
          <cell r="B9" t="str">
            <v>障害者日中活動支援施設　のぎく</v>
          </cell>
        </row>
        <row r="10">
          <cell r="B10" t="str">
            <v>株式会社ウジエクリーンサービス</v>
          </cell>
        </row>
        <row r="11">
          <cell r="B11" t="str">
            <v>白石あけぼの園</v>
          </cell>
        </row>
        <row r="12">
          <cell r="B12" t="str">
            <v>就労継続支援Ｂ型　八枚田</v>
          </cell>
        </row>
        <row r="13">
          <cell r="B13" t="str">
            <v>仙台ローズガーデン</v>
          </cell>
        </row>
        <row r="14">
          <cell r="B14" t="str">
            <v>就労継続支援センター　桜さくら</v>
          </cell>
        </row>
        <row r="15">
          <cell r="B15" t="str">
            <v>宮城県船形コロニー</v>
          </cell>
        </row>
        <row r="16">
          <cell r="B16" t="str">
            <v>共生の森</v>
          </cell>
        </row>
        <row r="17">
          <cell r="B17" t="str">
            <v>多賀城市福祉工房　のぞみ園</v>
          </cell>
        </row>
        <row r="18">
          <cell r="B18" t="str">
            <v>パル三居沢</v>
          </cell>
        </row>
        <row r="19">
          <cell r="B19" t="str">
            <v>サンサンファクトリー</v>
          </cell>
        </row>
        <row r="20">
          <cell r="B20" t="str">
            <v>工房パルコ</v>
          </cell>
        </row>
        <row r="21">
          <cell r="B21" t="str">
            <v>しいたけランド</v>
          </cell>
        </row>
        <row r="22">
          <cell r="B22" t="str">
            <v>メープルガーデン</v>
          </cell>
        </row>
        <row r="23">
          <cell r="B23" t="str">
            <v>障害福祉サービス事業所　ビッグママ</v>
          </cell>
        </row>
        <row r="24">
          <cell r="B24" t="str">
            <v>マルベリー工房</v>
          </cell>
        </row>
        <row r="25">
          <cell r="B25" t="str">
            <v>気仙沼市松峰園</v>
          </cell>
        </row>
        <row r="26">
          <cell r="B26" t="str">
            <v>活動支援センターふれあい</v>
          </cell>
        </row>
        <row r="27">
          <cell r="B27" t="str">
            <v>在宅障がい者多機能支援施設　ラボラーレ</v>
          </cell>
        </row>
        <row r="28">
          <cell r="B28" t="str">
            <v>ワークハウスくりの木</v>
          </cell>
        </row>
        <row r="29">
          <cell r="B29" t="str">
            <v>わたげの樹</v>
          </cell>
        </row>
        <row r="30">
          <cell r="B30" t="str">
            <v>若葉園</v>
          </cell>
        </row>
        <row r="31">
          <cell r="B31" t="str">
            <v>さくらワークス</v>
          </cell>
        </row>
        <row r="32">
          <cell r="B32" t="str">
            <v>サポートセンターリーチェ</v>
          </cell>
        </row>
        <row r="33">
          <cell r="B33" t="str">
            <v>角田市障害者就労支援施設　のぎく</v>
          </cell>
        </row>
        <row r="34">
          <cell r="B34" t="str">
            <v>クローバーズ・ピアワッセ</v>
          </cell>
        </row>
        <row r="35">
          <cell r="B35" t="str">
            <v>ピアサポートセンターそら</v>
          </cell>
        </row>
        <row r="36">
          <cell r="B36" t="str">
            <v>幸町ブランチ</v>
          </cell>
        </row>
        <row r="37">
          <cell r="B37" t="str">
            <v>愛さんさん</v>
          </cell>
        </row>
        <row r="38">
          <cell r="B38" t="str">
            <v>岩沼市障害者地域就労支援センターひまわりホーム</v>
          </cell>
        </row>
        <row r="39">
          <cell r="B39" t="str">
            <v>ジョブ・エッセ</v>
          </cell>
        </row>
        <row r="40">
          <cell r="B40" t="str">
            <v>くにみの風</v>
          </cell>
        </row>
      </sheetData>
      <sheetData sheetId="9">
        <row r="1">
          <cell r="B1" t="str">
            <v>【情報処理・テープ起こし】</v>
          </cell>
        </row>
        <row r="2">
          <cell r="B2" t="str">
            <v>事業所名</v>
          </cell>
        </row>
        <row r="4">
          <cell r="B4" t="str">
            <v>就労支援センター　ひゅーまにあ仙台</v>
          </cell>
        </row>
        <row r="5">
          <cell r="B5" t="str">
            <v>ＣＯＭ’Ｓ</v>
          </cell>
        </row>
        <row r="6">
          <cell r="B6" t="str">
            <v>アイエスエフネットライフ仙台</v>
          </cell>
        </row>
        <row r="7">
          <cell r="B7" t="str">
            <v>ピアサポートセンターそら</v>
          </cell>
        </row>
        <row r="8">
          <cell r="B8" t="str">
            <v>楽天ソシオビジネス株式会社</v>
          </cell>
        </row>
        <row r="9">
          <cell r="B9" t="str">
            <v>希望の星</v>
          </cell>
        </row>
        <row r="10">
          <cell r="B10" t="str">
            <v>就労支援センターグッジョブ</v>
          </cell>
        </row>
      </sheetData>
      <sheetData sheetId="10">
        <row r="1">
          <cell r="B1" t="str">
            <v>【飲食店等の運営】</v>
          </cell>
        </row>
        <row r="2">
          <cell r="B2" t="str">
            <v>事業所名</v>
          </cell>
        </row>
        <row r="4">
          <cell r="B4" t="str">
            <v>わ・は・わ沖野</v>
          </cell>
        </row>
        <row r="5">
          <cell r="B5" t="str">
            <v>フォンテーヌ</v>
          </cell>
        </row>
        <row r="6">
          <cell r="B6" t="str">
            <v>ワークつるがや</v>
          </cell>
        </row>
        <row r="7">
          <cell r="B7" t="str">
            <v>長町遊楽庵　びすた～り</v>
          </cell>
        </row>
        <row r="8">
          <cell r="B8" t="str">
            <v>アップルファーム</v>
          </cell>
        </row>
        <row r="9">
          <cell r="B9" t="str">
            <v>古川とうふ店</v>
          </cell>
        </row>
        <row r="10">
          <cell r="B10" t="str">
            <v>夢まるごと</v>
          </cell>
        </row>
        <row r="11">
          <cell r="B11" t="str">
            <v>登米市社協南方福祉作業所あやめ園</v>
          </cell>
        </row>
        <row r="12">
          <cell r="B12" t="str">
            <v>わらしべ舎西多賀工房</v>
          </cell>
        </row>
        <row r="13">
          <cell r="B13" t="str">
            <v>スプリント亘理センター</v>
          </cell>
        </row>
        <row r="14">
          <cell r="B14" t="str">
            <v>就労継続支援B型事業所　はぴかむ</v>
          </cell>
        </row>
        <row r="15">
          <cell r="B15" t="str">
            <v>ふぁいん</v>
          </cell>
        </row>
      </sheetData>
      <sheetData sheetId="11">
        <row r="1">
          <cell r="B1" t="str">
            <v>【その他の役務サービス】</v>
          </cell>
        </row>
        <row r="2">
          <cell r="B2" t="str">
            <v>事業所名</v>
          </cell>
        </row>
        <row r="4">
          <cell r="B4" t="str">
            <v>こうそう</v>
          </cell>
        </row>
        <row r="5">
          <cell r="B5" t="str">
            <v>わ・は・わ広瀬</v>
          </cell>
        </row>
        <row r="6">
          <cell r="B6" t="str">
            <v>わ・は・わ宮城野</v>
          </cell>
        </row>
        <row r="7">
          <cell r="B7" t="str">
            <v>わ・は・わ沖野</v>
          </cell>
        </row>
        <row r="8">
          <cell r="B8" t="str">
            <v>就労支援センター　ひゅーまにあ仙台</v>
          </cell>
        </row>
        <row r="9">
          <cell r="B9" t="str">
            <v>こぶし</v>
          </cell>
        </row>
        <row r="10">
          <cell r="B10" t="str">
            <v>とちのき</v>
          </cell>
        </row>
        <row r="11">
          <cell r="B11" t="str">
            <v>工房かやの実</v>
          </cell>
        </row>
        <row r="12">
          <cell r="B12" t="str">
            <v>ワークスもくれん</v>
          </cell>
        </row>
        <row r="13">
          <cell r="B13" t="str">
            <v>仙台メンタルヘルスサービス</v>
          </cell>
        </row>
        <row r="14">
          <cell r="B14" t="str">
            <v>ワークショップひまわり</v>
          </cell>
        </row>
        <row r="15">
          <cell r="B15" t="str">
            <v>福祉生産工房　松の実</v>
          </cell>
        </row>
        <row r="16">
          <cell r="B16" t="str">
            <v>株式会社ウジエクリーンサービス</v>
          </cell>
        </row>
        <row r="17">
          <cell r="B17" t="str">
            <v>就労継続支援Ｂ型　八枚田</v>
          </cell>
        </row>
        <row r="18">
          <cell r="B18" t="str">
            <v>いずみ授産所</v>
          </cell>
        </row>
        <row r="19">
          <cell r="B19" t="str">
            <v>フォンテーヌ</v>
          </cell>
        </row>
        <row r="20">
          <cell r="B20" t="str">
            <v>ワークつるがや</v>
          </cell>
        </row>
        <row r="21">
          <cell r="B21" t="str">
            <v>仙台ローズガーデン</v>
          </cell>
        </row>
        <row r="22">
          <cell r="B22" t="str">
            <v>ワークファレ</v>
          </cell>
        </row>
        <row r="23">
          <cell r="B23" t="str">
            <v>共生の森</v>
          </cell>
        </row>
        <row r="24">
          <cell r="B24" t="str">
            <v>多賀城市福祉工房　のぞみ園</v>
          </cell>
        </row>
        <row r="25">
          <cell r="B25" t="str">
            <v>障害福祉サービス事業所　くじらのしっぽ</v>
          </cell>
        </row>
        <row r="26">
          <cell r="B26" t="str">
            <v>パルいずみ</v>
          </cell>
        </row>
        <row r="27">
          <cell r="B27" t="str">
            <v>パル三居沢</v>
          </cell>
        </row>
        <row r="28">
          <cell r="B28" t="str">
            <v>アイエスエフネットライフ仙台</v>
          </cell>
        </row>
        <row r="29">
          <cell r="B29" t="str">
            <v>工房パルコ</v>
          </cell>
        </row>
        <row r="30">
          <cell r="B30" t="str">
            <v>障害福祉サービス事業所　パステルあやめ</v>
          </cell>
        </row>
        <row r="31">
          <cell r="B31" t="str">
            <v>多機能型施設　第二虹の園</v>
          </cell>
        </row>
        <row r="32">
          <cell r="B32" t="str">
            <v>東邦メッキ株式会社</v>
          </cell>
        </row>
        <row r="33">
          <cell r="B33" t="str">
            <v>富谷市地域活動支援センター　ＴＯＭＯＴＯＭＯ・ＹＯＵＹＯＵ</v>
          </cell>
        </row>
        <row r="34">
          <cell r="B34" t="str">
            <v>株式会社クリーン＆クリーン</v>
          </cell>
        </row>
        <row r="35">
          <cell r="B35" t="str">
            <v>仙台ワークキャンパス</v>
          </cell>
        </row>
        <row r="36">
          <cell r="B36" t="str">
            <v>マルベリー工房</v>
          </cell>
        </row>
        <row r="37">
          <cell r="B37" t="str">
            <v>セルフサポートセンター扇</v>
          </cell>
        </row>
        <row r="38">
          <cell r="B38" t="str">
            <v>障害福祉サービス事業所　しおかぜ</v>
          </cell>
        </row>
        <row r="39">
          <cell r="B39" t="str">
            <v>ワークハウスくりの木</v>
          </cell>
        </row>
        <row r="40">
          <cell r="B40" t="str">
            <v>わたげの樹</v>
          </cell>
        </row>
        <row r="41">
          <cell r="B41" t="str">
            <v>しじゅうから　ａｔ　ｗｏｒｋ</v>
          </cell>
        </row>
        <row r="42">
          <cell r="B42" t="str">
            <v>さくらワークス</v>
          </cell>
        </row>
        <row r="43">
          <cell r="B43" t="str">
            <v>サポートセンターリーチェ</v>
          </cell>
        </row>
        <row r="44">
          <cell r="B44" t="str">
            <v>角田市障害者就労支援施設　のぎく</v>
          </cell>
        </row>
        <row r="45">
          <cell r="B45" t="str">
            <v>豊里福祉作業所　工房なかま</v>
          </cell>
        </row>
        <row r="46">
          <cell r="B46" t="str">
            <v>ピアサポートセンターそら</v>
          </cell>
        </row>
        <row r="47">
          <cell r="B47" t="str">
            <v>ワカメの里</v>
          </cell>
        </row>
        <row r="48">
          <cell r="B48" t="str">
            <v>ＮＰＯステップアップ</v>
          </cell>
        </row>
        <row r="49">
          <cell r="B49" t="str">
            <v>就労継続支援センター　だんでらいおん</v>
          </cell>
        </row>
        <row r="50">
          <cell r="B50" t="str">
            <v>ステージパス</v>
          </cell>
        </row>
        <row r="51">
          <cell r="B51" t="str">
            <v>ほっとたいむ</v>
          </cell>
        </row>
        <row r="52">
          <cell r="B52" t="str">
            <v>幸町ブランチ</v>
          </cell>
        </row>
        <row r="53">
          <cell r="B53" t="str">
            <v>アトリエ・ソキウス</v>
          </cell>
        </row>
        <row r="54">
          <cell r="B54" t="str">
            <v>愛さんさん</v>
          </cell>
        </row>
        <row r="55">
          <cell r="B55" t="str">
            <v>就労継続支援B型事業所　はぴかむ</v>
          </cell>
        </row>
        <row r="56">
          <cell r="B56" t="str">
            <v>テラグラッサ</v>
          </cell>
        </row>
        <row r="57">
          <cell r="B57" t="str">
            <v>希望の星</v>
          </cell>
        </row>
        <row r="58">
          <cell r="B58" t="str">
            <v>Links五橋</v>
          </cell>
        </row>
        <row r="59">
          <cell r="B59" t="str">
            <v>岩沼市障害者地域就労支援センターひまわりホーム</v>
          </cell>
        </row>
        <row r="60">
          <cell r="B60" t="str">
            <v>ジョブ・エッセ</v>
          </cell>
        </row>
        <row r="61">
          <cell r="B61" t="str">
            <v>くにみの風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office.com/ja-JP/article/Excel-%E3%81%AE%E3%83%86%E3%83%BC%E3%83%96%E3%83%AB%E3%81%AE%E3%83%87%E3%83%BC%E3%82%BF%E3%82%92%E3%83%95%E3%82%A3%E3%83%AB%E3%82%BF%E3%83%BC%E3%81%99%E3%82%8B-7d8e9739-2898-4bfe-9d0f-c6204e6e5c8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c.ajscrum.co.jp/" TargetMode="External"/><Relationship Id="rId1" Type="http://schemas.openxmlformats.org/officeDocument/2006/relationships/hyperlink" Target="mailto:ec_scrum@ajscrum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203"/>
  <sheetViews>
    <sheetView topLeftCell="A10" workbookViewId="0">
      <selection activeCell="D8" sqref="D8"/>
    </sheetView>
  </sheetViews>
  <sheetFormatPr defaultRowHeight="13.5" x14ac:dyDescent="0.15"/>
  <cols>
    <col min="1" max="1" width="13.125" customWidth="1"/>
    <col min="2" max="2" width="23.625" customWidth="1"/>
    <col min="3" max="3" width="68.25" bestFit="1" customWidth="1"/>
    <col min="4" max="4" width="13" bestFit="1" customWidth="1"/>
  </cols>
  <sheetData>
    <row r="1" spans="1:4" ht="30" customHeight="1" x14ac:dyDescent="0.15">
      <c r="A1" s="13" t="s">
        <v>45</v>
      </c>
    </row>
    <row r="2" spans="1:4" ht="30" customHeight="1" x14ac:dyDescent="0.15">
      <c r="A2" s="16" t="s">
        <v>116</v>
      </c>
    </row>
    <row r="3" spans="1:4" ht="30" customHeight="1" x14ac:dyDescent="0.15">
      <c r="A3" s="21" t="s">
        <v>42</v>
      </c>
    </row>
    <row r="4" spans="1:4" ht="30" customHeight="1" x14ac:dyDescent="0.15"/>
    <row r="5" spans="1:4" ht="30" customHeight="1" x14ac:dyDescent="0.15">
      <c r="A5" s="18" t="s">
        <v>212</v>
      </c>
    </row>
    <row r="6" spans="1:4" ht="30" customHeight="1" x14ac:dyDescent="0.15">
      <c r="A6" s="16" t="s">
        <v>213</v>
      </c>
    </row>
    <row r="7" spans="1:4" ht="30" customHeight="1" x14ac:dyDescent="0.15"/>
    <row r="8" spans="1:4" ht="30" customHeight="1" x14ac:dyDescent="0.15">
      <c r="A8" s="19" t="s">
        <v>23</v>
      </c>
    </row>
    <row r="9" spans="1:4" ht="30" customHeight="1" x14ac:dyDescent="0.15">
      <c r="A9" s="16" t="s">
        <v>31</v>
      </c>
    </row>
    <row r="10" spans="1:4" ht="30" customHeight="1" x14ac:dyDescent="0.15">
      <c r="A10" s="16" t="s">
        <v>34</v>
      </c>
    </row>
    <row r="11" spans="1:4" ht="30" customHeight="1" thickBot="1" x14ac:dyDescent="0.2">
      <c r="A11" s="16" t="s">
        <v>115</v>
      </c>
    </row>
    <row r="12" spans="1:4" ht="30" customHeight="1" thickTop="1" thickBot="1" x14ac:dyDescent="0.2">
      <c r="A12" s="17" t="s">
        <v>29</v>
      </c>
      <c r="B12" s="56" t="s">
        <v>30</v>
      </c>
      <c r="C12" s="57" t="s">
        <v>114</v>
      </c>
      <c r="D12" s="25" t="s">
        <v>33</v>
      </c>
    </row>
    <row r="13" spans="1:4" ht="30" customHeight="1" thickTop="1" thickBot="1" x14ac:dyDescent="0.2">
      <c r="A13" s="67" t="s">
        <v>24</v>
      </c>
      <c r="B13" s="24" t="s">
        <v>58</v>
      </c>
      <c r="C13" s="26" t="s">
        <v>113</v>
      </c>
      <c r="D13" s="66"/>
    </row>
    <row r="14" spans="1:4" ht="30" customHeight="1" thickTop="1" x14ac:dyDescent="0.15">
      <c r="A14" s="71" t="s">
        <v>32</v>
      </c>
      <c r="B14" s="23" t="s">
        <v>25</v>
      </c>
      <c r="C14" s="27" t="s">
        <v>112</v>
      </c>
      <c r="D14" s="69" t="s">
        <v>35</v>
      </c>
    </row>
    <row r="15" spans="1:4" ht="30" customHeight="1" x14ac:dyDescent="0.15">
      <c r="A15" s="72"/>
      <c r="B15" s="14" t="s">
        <v>26</v>
      </c>
      <c r="C15" s="28" t="s">
        <v>111</v>
      </c>
      <c r="D15" s="69"/>
    </row>
    <row r="16" spans="1:4" ht="30" customHeight="1" x14ac:dyDescent="0.15">
      <c r="A16" s="72"/>
      <c r="B16" s="14" t="s">
        <v>27</v>
      </c>
      <c r="C16" s="28" t="s">
        <v>110</v>
      </c>
      <c r="D16" s="69"/>
    </row>
    <row r="17" spans="1:4" ht="30" customHeight="1" x14ac:dyDescent="0.15">
      <c r="A17" s="72"/>
      <c r="B17" s="14" t="s">
        <v>28</v>
      </c>
      <c r="C17" s="28" t="s">
        <v>109</v>
      </c>
      <c r="D17" s="69"/>
    </row>
    <row r="18" spans="1:4" ht="30" customHeight="1" thickBot="1" x14ac:dyDescent="0.2">
      <c r="A18" s="73"/>
      <c r="B18" s="15" t="s">
        <v>60</v>
      </c>
      <c r="C18" s="29" t="s">
        <v>118</v>
      </c>
      <c r="D18" s="70"/>
    </row>
    <row r="19" spans="1:4" ht="30" customHeight="1" thickTop="1" x14ac:dyDescent="0.15"/>
    <row r="20" spans="1:4" ht="30" customHeight="1" x14ac:dyDescent="0.15">
      <c r="A20" s="19" t="s">
        <v>108</v>
      </c>
    </row>
    <row r="21" spans="1:4" ht="30" customHeight="1" x14ac:dyDescent="0.15">
      <c r="A21" s="16" t="s">
        <v>117</v>
      </c>
    </row>
    <row r="22" spans="1:4" ht="30" customHeight="1" x14ac:dyDescent="0.15">
      <c r="A22" s="16"/>
    </row>
    <row r="23" spans="1:4" ht="30" customHeight="1" x14ac:dyDescent="0.15">
      <c r="A23" s="19" t="s">
        <v>44</v>
      </c>
    </row>
    <row r="24" spans="1:4" ht="30" customHeight="1" x14ac:dyDescent="0.15">
      <c r="A24" s="16" t="s">
        <v>43</v>
      </c>
    </row>
    <row r="25" spans="1:4" ht="30" customHeight="1" x14ac:dyDescent="0.15">
      <c r="A25" s="20" t="s">
        <v>36</v>
      </c>
    </row>
    <row r="26" spans="1:4" ht="30" customHeight="1" x14ac:dyDescent="0.15"/>
    <row r="27" spans="1:4" ht="30" customHeight="1" x14ac:dyDescent="0.15">
      <c r="A27" s="19" t="s">
        <v>19</v>
      </c>
    </row>
    <row r="28" spans="1:4" ht="30" customHeight="1" x14ac:dyDescent="0.15">
      <c r="A28" s="16" t="s">
        <v>211</v>
      </c>
    </row>
    <row r="29" spans="1:4" ht="30" customHeight="1" x14ac:dyDescent="0.15"/>
    <row r="30" spans="1:4" ht="30" customHeight="1" x14ac:dyDescent="0.15"/>
    <row r="31" spans="1:4" ht="30" customHeight="1" x14ac:dyDescent="0.15"/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  <row r="203" ht="30" customHeight="1" x14ac:dyDescent="0.15"/>
  </sheetData>
  <mergeCells count="2">
    <mergeCell ref="D14:D18"/>
    <mergeCell ref="A14:A18"/>
  </mergeCells>
  <phoneticPr fontId="3"/>
  <hyperlinks>
    <hyperlink ref="B13" location="その他の物品!A1" display="その他の物品" xr:uid="{00000000-0004-0000-0000-000002000000}"/>
    <hyperlink ref="B14" location="印刷!A1" display="印刷" xr:uid="{00000000-0004-0000-0000-000003000000}"/>
    <hyperlink ref="B15" location="クリーニング!A1" display="クリーニング" xr:uid="{00000000-0004-0000-0000-000004000000}"/>
    <hyperlink ref="B16" location="清掃・施設管理!A1" display="清掃・施設管理" xr:uid="{00000000-0004-0000-0000-000005000000}"/>
    <hyperlink ref="B18" location="その他の役務サービス!A1" display="その他の役務サービス" xr:uid="{00000000-0004-0000-0000-000007000000}"/>
    <hyperlink ref="A5" location="事業所一覧!R1C1" display="事業所一覧（青のタブ）" xr:uid="{00000000-0004-0000-0000-000008000000}"/>
    <hyperlink ref="A25" r:id="rId1" xr:uid="{00000000-0004-0000-0000-000009000000}"/>
    <hyperlink ref="B17" location="情報処理・テープ起こし!A1" display="情報処理・テープ起こし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scale="5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1:AD11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3.625" customWidth="1"/>
    <col min="2" max="3" width="23.625" customWidth="1"/>
    <col min="4" max="23" width="4.625" customWidth="1"/>
    <col min="24" max="24" width="6.75" customWidth="1"/>
    <col min="26" max="26" width="23.625" customWidth="1"/>
    <col min="27" max="28" width="10.625" customWidth="1"/>
    <col min="29" max="30" width="25.25" bestFit="1" customWidth="1"/>
  </cols>
  <sheetData>
    <row r="1" spans="2:30" ht="36" customHeight="1" x14ac:dyDescent="0.15">
      <c r="B1" s="8" t="s">
        <v>21</v>
      </c>
    </row>
    <row r="2" spans="2:30" ht="21" customHeight="1" x14ac:dyDescent="0.15">
      <c r="B2" s="74" t="s">
        <v>0</v>
      </c>
      <c r="C2" s="75" t="s">
        <v>1</v>
      </c>
      <c r="D2" s="77" t="s">
        <v>53</v>
      </c>
      <c r="E2" s="78"/>
      <c r="F2" s="78"/>
      <c r="G2" s="78"/>
      <c r="H2" s="78"/>
      <c r="I2" s="78"/>
      <c r="J2" s="78"/>
      <c r="K2" s="78"/>
      <c r="L2" s="79"/>
      <c r="M2" s="82" t="s">
        <v>41</v>
      </c>
      <c r="N2" s="80" t="s">
        <v>54</v>
      </c>
      <c r="O2" s="80"/>
      <c r="P2" s="80"/>
      <c r="Q2" s="80"/>
      <c r="R2" s="80"/>
      <c r="S2" s="80"/>
      <c r="T2" s="80"/>
      <c r="U2" s="80"/>
      <c r="V2" s="80"/>
      <c r="W2" s="81"/>
      <c r="X2" s="76" t="s">
        <v>3</v>
      </c>
      <c r="Y2" s="75" t="s">
        <v>4</v>
      </c>
      <c r="Z2" s="75" t="s">
        <v>5</v>
      </c>
      <c r="AA2" s="75" t="s">
        <v>6</v>
      </c>
      <c r="AB2" s="75" t="s">
        <v>7</v>
      </c>
      <c r="AC2" s="75" t="s">
        <v>8</v>
      </c>
      <c r="AD2" s="75" t="s">
        <v>39</v>
      </c>
    </row>
    <row r="3" spans="2:30" s="1" customFormat="1" ht="104.25" customHeight="1" x14ac:dyDescent="0.15">
      <c r="B3" s="74"/>
      <c r="C3" s="75"/>
      <c r="D3" s="32" t="s">
        <v>9</v>
      </c>
      <c r="E3" s="32" t="s">
        <v>10</v>
      </c>
      <c r="F3" s="32" t="s">
        <v>11</v>
      </c>
      <c r="G3" s="32" t="s">
        <v>12</v>
      </c>
      <c r="H3" s="32" t="s">
        <v>38</v>
      </c>
      <c r="I3" s="32" t="s">
        <v>37</v>
      </c>
      <c r="J3" s="32" t="s">
        <v>13</v>
      </c>
      <c r="K3" s="32" t="s">
        <v>47</v>
      </c>
      <c r="L3" s="36" t="s">
        <v>2</v>
      </c>
      <c r="M3" s="83"/>
      <c r="N3" s="40" t="s">
        <v>48</v>
      </c>
      <c r="O3" s="41" t="s">
        <v>49</v>
      </c>
      <c r="P3" s="41" t="s">
        <v>50</v>
      </c>
      <c r="Q3" s="41" t="s">
        <v>58</v>
      </c>
      <c r="R3" s="41" t="s">
        <v>51</v>
      </c>
      <c r="S3" s="41" t="s">
        <v>26</v>
      </c>
      <c r="T3" s="41" t="s">
        <v>52</v>
      </c>
      <c r="U3" s="41" t="s">
        <v>28</v>
      </c>
      <c r="V3" s="41" t="s">
        <v>59</v>
      </c>
      <c r="W3" s="42" t="s">
        <v>60</v>
      </c>
      <c r="X3" s="76"/>
      <c r="Y3" s="75"/>
      <c r="Z3" s="75"/>
      <c r="AA3" s="75"/>
      <c r="AB3" s="75"/>
      <c r="AC3" s="75"/>
      <c r="AD3" s="75"/>
    </row>
    <row r="4" spans="2:30" ht="60" customHeight="1" x14ac:dyDescent="0.15">
      <c r="B4" s="12" t="s">
        <v>168</v>
      </c>
      <c r="C4" s="9" t="s">
        <v>168</v>
      </c>
      <c r="D4" s="10"/>
      <c r="E4" s="10"/>
      <c r="F4" s="10"/>
      <c r="G4" s="10"/>
      <c r="H4" s="10"/>
      <c r="I4" s="10"/>
      <c r="J4" s="10" t="s">
        <v>122</v>
      </c>
      <c r="K4" s="10"/>
      <c r="L4" s="37"/>
      <c r="M4" s="39" t="s">
        <v>122</v>
      </c>
      <c r="N4" s="59" t="str">
        <f t="shared" ref="N4:N7" si="0">IFERROR(HYPERLINK("#事務用品・書籍!"&amp;ADDRESS(MATCH($B4,T_事務用品・書籍,0),2,1),"〇 "),"")</f>
        <v/>
      </c>
      <c r="O4" s="58" t="str">
        <f t="shared" ref="O4:O7" si="1">IFERROR(HYPERLINK("#食料品・飲料!"&amp;ADDRESS(MATCH($B4,T_食料品・飲料,0),2,1),"〇 "),"")</f>
        <v/>
      </c>
      <c r="P4" s="60" t="str">
        <f t="shared" ref="P4:P7" si="2">IFERROR(HYPERLINK("#小物雑貨!"&amp;ADDRESS(MATCH($B4,T_小物雑貨,0),2,1),"〇 "),"")</f>
        <v/>
      </c>
      <c r="Q4" s="60" t="str">
        <f t="shared" ref="Q4:Q7" si="3">IFERROR(HYPERLINK("#その他の物品!"&amp;ADDRESS(MATCH($B4,T_その他の物品,0),2,1),"〇 "),"")</f>
        <v/>
      </c>
      <c r="R4" s="60" t="str">
        <f t="shared" ref="R4:R7" si="4">IFERROR(HYPERLINK("#印刷!"&amp;ADDRESS(MATCH($B4,T_印刷,0),2,1),"〇 "),"")</f>
        <v xml:space="preserve">〇 </v>
      </c>
      <c r="S4" s="60" t="str">
        <f t="shared" ref="S4:S7" si="5">IFERROR(HYPERLINK("#クリーニング!"&amp;ADDRESS(MATCH($B4,T_クリーニング,0),2,1),"〇 "),"")</f>
        <v/>
      </c>
      <c r="T4" s="60" t="str">
        <f t="shared" ref="T4:T7" si="6">IFERROR(HYPERLINK("#清掃・施設管理!"&amp;ADDRESS(MATCH($B4,T_清掃・施設管理,0),2,1),"〇 "),"")</f>
        <v/>
      </c>
      <c r="U4" s="60" t="str">
        <f t="shared" ref="U4:U7" si="7">IFERROR(HYPERLINK("#情報処理・テープ起こし!"&amp;ADDRESS(MATCH($B4,T_情報処理・テープ起こし,0),2,1),"〇 "),"")</f>
        <v xml:space="preserve">〇 </v>
      </c>
      <c r="V4" s="60" t="str">
        <f t="shared" ref="V4:V7" si="8">IFERROR(HYPERLINK("#飲食店等の運営!"&amp;ADDRESS(MATCH($B4,T_飲食店等の運営,0),2,1),"〇 "),"")</f>
        <v/>
      </c>
      <c r="W4" s="61" t="str">
        <f t="shared" ref="W4:W7" si="9">IFERROR(HYPERLINK("#その他の役務サービス!"&amp;ADDRESS(MATCH($B4,T_その他の役務サービス,0),2,1),"〇 "),"")</f>
        <v/>
      </c>
      <c r="X4" s="38" t="s">
        <v>169</v>
      </c>
      <c r="Y4" s="11" t="s">
        <v>123</v>
      </c>
      <c r="Z4" s="11" t="s">
        <v>170</v>
      </c>
      <c r="AA4" s="10" t="s">
        <v>171</v>
      </c>
      <c r="AB4" s="10"/>
      <c r="AC4" s="22" t="s">
        <v>172</v>
      </c>
      <c r="AD4" s="22" t="s">
        <v>173</v>
      </c>
    </row>
    <row r="5" spans="2:30" ht="60" customHeight="1" x14ac:dyDescent="0.15">
      <c r="B5" s="12" t="s">
        <v>134</v>
      </c>
      <c r="C5" s="9" t="s">
        <v>134</v>
      </c>
      <c r="D5" s="10"/>
      <c r="E5" s="10"/>
      <c r="F5" s="10"/>
      <c r="G5" s="10"/>
      <c r="H5" s="10"/>
      <c r="I5" s="10"/>
      <c r="J5" s="10" t="s">
        <v>122</v>
      </c>
      <c r="K5" s="10"/>
      <c r="L5" s="37"/>
      <c r="M5" s="39"/>
      <c r="N5" s="59" t="str">
        <f t="shared" si="0"/>
        <v/>
      </c>
      <c r="O5" s="58" t="str">
        <f t="shared" si="1"/>
        <v/>
      </c>
      <c r="P5" s="60" t="str">
        <f t="shared" si="2"/>
        <v/>
      </c>
      <c r="Q5" s="60" t="str">
        <f t="shared" si="3"/>
        <v xml:space="preserve">〇 </v>
      </c>
      <c r="R5" s="60" t="str">
        <f t="shared" si="4"/>
        <v/>
      </c>
      <c r="S5" s="60" t="str">
        <f t="shared" si="5"/>
        <v/>
      </c>
      <c r="T5" s="60" t="str">
        <f t="shared" si="6"/>
        <v xml:space="preserve">〇 </v>
      </c>
      <c r="U5" s="60" t="str">
        <f t="shared" si="7"/>
        <v/>
      </c>
      <c r="V5" s="60" t="str">
        <f t="shared" si="8"/>
        <v/>
      </c>
      <c r="W5" s="61" t="str">
        <f t="shared" si="9"/>
        <v xml:space="preserve">〇 </v>
      </c>
      <c r="X5" s="38" t="s">
        <v>135</v>
      </c>
      <c r="Y5" s="11" t="s">
        <v>133</v>
      </c>
      <c r="Z5" s="11" t="s">
        <v>136</v>
      </c>
      <c r="AA5" s="10" t="s">
        <v>137</v>
      </c>
      <c r="AB5" s="10" t="s">
        <v>138</v>
      </c>
      <c r="AC5" s="22" t="s">
        <v>139</v>
      </c>
      <c r="AD5" s="22" t="s">
        <v>140</v>
      </c>
    </row>
    <row r="6" spans="2:30" ht="60" customHeight="1" x14ac:dyDescent="0.15">
      <c r="B6" s="12" t="s">
        <v>155</v>
      </c>
      <c r="C6" s="9" t="s">
        <v>155</v>
      </c>
      <c r="D6" s="10"/>
      <c r="E6" s="10"/>
      <c r="F6" s="10"/>
      <c r="G6" s="10"/>
      <c r="H6" s="10"/>
      <c r="I6" s="10"/>
      <c r="J6" s="10"/>
      <c r="K6" s="10" t="s">
        <v>122</v>
      </c>
      <c r="L6" s="37"/>
      <c r="M6" s="39" t="s">
        <v>122</v>
      </c>
      <c r="N6" s="59" t="str">
        <f t="shared" si="0"/>
        <v/>
      </c>
      <c r="O6" s="58" t="str">
        <f t="shared" si="1"/>
        <v/>
      </c>
      <c r="P6" s="60" t="str">
        <f t="shared" si="2"/>
        <v/>
      </c>
      <c r="Q6" s="60" t="str">
        <f t="shared" si="3"/>
        <v/>
      </c>
      <c r="R6" s="60" t="str">
        <f t="shared" si="4"/>
        <v/>
      </c>
      <c r="S6" s="60" t="str">
        <f t="shared" si="5"/>
        <v xml:space="preserve">〇 </v>
      </c>
      <c r="T6" s="60" t="str">
        <f t="shared" si="6"/>
        <v/>
      </c>
      <c r="U6" s="60" t="str">
        <f t="shared" si="7"/>
        <v/>
      </c>
      <c r="V6" s="60" t="str">
        <f t="shared" si="8"/>
        <v/>
      </c>
      <c r="W6" s="61" t="str">
        <f t="shared" si="9"/>
        <v/>
      </c>
      <c r="X6" s="38" t="s">
        <v>156</v>
      </c>
      <c r="Y6" s="11" t="s">
        <v>124</v>
      </c>
      <c r="Z6" s="11" t="s">
        <v>157</v>
      </c>
      <c r="AA6" s="10" t="s">
        <v>158</v>
      </c>
      <c r="AB6" s="10" t="s">
        <v>159</v>
      </c>
      <c r="AC6" s="22" t="s">
        <v>160</v>
      </c>
      <c r="AD6" s="22" t="s">
        <v>161</v>
      </c>
    </row>
    <row r="7" spans="2:30" ht="60" customHeight="1" x14ac:dyDescent="0.15">
      <c r="B7" s="12" t="s">
        <v>162</v>
      </c>
      <c r="C7" s="9" t="s">
        <v>162</v>
      </c>
      <c r="D7" s="10"/>
      <c r="E7" s="10"/>
      <c r="F7" s="10"/>
      <c r="G7" s="10"/>
      <c r="H7" s="10"/>
      <c r="I7" s="10"/>
      <c r="J7" s="10" t="s">
        <v>122</v>
      </c>
      <c r="K7" s="10"/>
      <c r="L7" s="37"/>
      <c r="M7" s="39"/>
      <c r="N7" s="59" t="str">
        <f t="shared" si="0"/>
        <v/>
      </c>
      <c r="O7" s="58" t="str">
        <f t="shared" si="1"/>
        <v/>
      </c>
      <c r="P7" s="60" t="str">
        <f t="shared" si="2"/>
        <v/>
      </c>
      <c r="Q7" s="60" t="str">
        <f t="shared" si="3"/>
        <v/>
      </c>
      <c r="R7" s="60" t="str">
        <f t="shared" si="4"/>
        <v/>
      </c>
      <c r="S7" s="60" t="str">
        <f t="shared" si="5"/>
        <v/>
      </c>
      <c r="T7" s="60" t="str">
        <f t="shared" si="6"/>
        <v/>
      </c>
      <c r="U7" s="60" t="str">
        <f t="shared" si="7"/>
        <v/>
      </c>
      <c r="V7" s="60" t="str">
        <f t="shared" si="8"/>
        <v/>
      </c>
      <c r="W7" s="61" t="str">
        <f t="shared" si="9"/>
        <v xml:space="preserve">〇 </v>
      </c>
      <c r="X7" s="38" t="s">
        <v>163</v>
      </c>
      <c r="Y7" s="11" t="s">
        <v>123</v>
      </c>
      <c r="Z7" s="11" t="s">
        <v>164</v>
      </c>
      <c r="AA7" s="10" t="s">
        <v>165</v>
      </c>
      <c r="AB7" s="10" t="s">
        <v>166</v>
      </c>
      <c r="AC7" s="22" t="s">
        <v>167</v>
      </c>
      <c r="AD7" s="22"/>
    </row>
    <row r="8" spans="2:30" ht="60" customHeight="1" x14ac:dyDescent="0.15">
      <c r="B8" s="12" t="s">
        <v>148</v>
      </c>
      <c r="C8" s="9" t="s">
        <v>148</v>
      </c>
      <c r="D8" s="10"/>
      <c r="E8" s="10"/>
      <c r="F8" s="10"/>
      <c r="G8" s="10"/>
      <c r="H8" s="10"/>
      <c r="I8" s="10"/>
      <c r="J8" s="10"/>
      <c r="K8" s="10" t="s">
        <v>122</v>
      </c>
      <c r="L8" s="37"/>
      <c r="M8" s="39" t="s">
        <v>122</v>
      </c>
      <c r="N8" s="59" t="str">
        <f t="shared" ref="N8" si="10">IFERROR(HYPERLINK("#事務用品・書籍!"&amp;ADDRESS(MATCH($B8,T_事務用品・書籍,0),2,1),"〇 "),"")</f>
        <v/>
      </c>
      <c r="O8" s="58" t="str">
        <f t="shared" ref="O8" si="11">IFERROR(HYPERLINK("#食料品・飲料!"&amp;ADDRESS(MATCH($B8,T_食料品・飲料,0),2,1),"〇 "),"")</f>
        <v/>
      </c>
      <c r="P8" s="60" t="str">
        <f t="shared" ref="P8" si="12">IFERROR(HYPERLINK("#小物雑貨!"&amp;ADDRESS(MATCH($B8,T_小物雑貨,0),2,1),"〇 "),"")</f>
        <v/>
      </c>
      <c r="Q8" s="60" t="str">
        <f t="shared" ref="Q8" si="13">IFERROR(HYPERLINK("#その他の物品!"&amp;ADDRESS(MATCH($B8,T_その他の物品,0),2,1),"〇 "),"")</f>
        <v/>
      </c>
      <c r="R8" s="60" t="str">
        <f t="shared" ref="R8" si="14">IFERROR(HYPERLINK("#印刷!"&amp;ADDRESS(MATCH($B8,T_印刷,0),2,1),"〇 "),"")</f>
        <v/>
      </c>
      <c r="S8" s="60" t="str">
        <f t="shared" ref="S8" si="15">IFERROR(HYPERLINK("#クリーニング!"&amp;ADDRESS(MATCH($B8,T_クリーニング,0),2,1),"〇 "),"")</f>
        <v xml:space="preserve">〇 </v>
      </c>
      <c r="T8" s="60" t="str">
        <f t="shared" ref="T8" si="16">IFERROR(HYPERLINK("#清掃・施設管理!"&amp;ADDRESS(MATCH($B8,T_清掃・施設管理,0),2,1),"〇 "),"")</f>
        <v/>
      </c>
      <c r="U8" s="60" t="str">
        <f t="shared" ref="U8" si="17">IFERROR(HYPERLINK("#情報処理・テープ起こし!"&amp;ADDRESS(MATCH($B8,T_情報処理・テープ起こし,0),2,1),"〇 "),"")</f>
        <v/>
      </c>
      <c r="V8" s="60" t="str">
        <f t="shared" ref="V8" si="18">IFERROR(HYPERLINK("#飲食店等の運営!"&amp;ADDRESS(MATCH($B8,T_飲食店等の運営,0),2,1),"〇 "),"")</f>
        <v/>
      </c>
      <c r="W8" s="61" t="str">
        <f t="shared" ref="W8" si="19">IFERROR(HYPERLINK("#その他の役務サービス!"&amp;ADDRESS(MATCH($B8,T_その他の役務サービス,0),2,1),"〇 "),"")</f>
        <v/>
      </c>
      <c r="X8" s="38" t="s">
        <v>149</v>
      </c>
      <c r="Y8" s="11" t="s">
        <v>125</v>
      </c>
      <c r="Z8" s="11" t="s">
        <v>150</v>
      </c>
      <c r="AA8" s="10" t="s">
        <v>151</v>
      </c>
      <c r="AB8" s="10" t="s">
        <v>152</v>
      </c>
      <c r="AC8" s="22" t="s">
        <v>153</v>
      </c>
      <c r="AD8" s="22" t="s">
        <v>154</v>
      </c>
    </row>
    <row r="9" spans="2:30" ht="60" customHeight="1" x14ac:dyDescent="0.15">
      <c r="B9" s="12" t="s">
        <v>141</v>
      </c>
      <c r="C9" s="9" t="s">
        <v>141</v>
      </c>
      <c r="D9" s="10"/>
      <c r="E9" s="10"/>
      <c r="F9" s="10"/>
      <c r="G9" s="10"/>
      <c r="H9" s="10"/>
      <c r="I9" s="10"/>
      <c r="J9" s="10"/>
      <c r="K9" s="10" t="s">
        <v>122</v>
      </c>
      <c r="L9" s="37" t="s">
        <v>122</v>
      </c>
      <c r="M9" s="39"/>
      <c r="N9" s="59" t="str">
        <f t="shared" ref="N9" si="20">IFERROR(HYPERLINK("#事務用品・書籍!"&amp;ADDRESS(MATCH($B9,T_事務用品・書籍,0),2,1),"〇 "),"")</f>
        <v/>
      </c>
      <c r="O9" s="58" t="str">
        <f t="shared" ref="O9" si="21">IFERROR(HYPERLINK("#食料品・飲料!"&amp;ADDRESS(MATCH($B9,T_食料品・飲料,0),2,1),"〇 "),"")</f>
        <v/>
      </c>
      <c r="P9" s="60" t="str">
        <f t="shared" ref="P9" si="22">IFERROR(HYPERLINK("#小物雑貨!"&amp;ADDRESS(MATCH($B9,T_小物雑貨,0),2,1),"〇 "),"")</f>
        <v/>
      </c>
      <c r="Q9" s="60" t="str">
        <f t="shared" ref="Q9" si="23">IFERROR(HYPERLINK("#その他の物品!"&amp;ADDRESS(MATCH($B9,T_その他の物品,0),2,1),"〇 "),"")</f>
        <v/>
      </c>
      <c r="R9" s="60" t="str">
        <f t="shared" ref="R9" si="24">IFERROR(HYPERLINK("#印刷!"&amp;ADDRESS(MATCH($B9,T_印刷,0),2,1),"〇 "),"")</f>
        <v/>
      </c>
      <c r="S9" s="60" t="str">
        <f t="shared" ref="S9" si="25">IFERROR(HYPERLINK("#クリーニング!"&amp;ADDRESS(MATCH($B9,T_クリーニング,0),2,1),"〇 "),"")</f>
        <v/>
      </c>
      <c r="T9" s="60" t="str">
        <f t="shared" ref="T9" si="26">IFERROR(HYPERLINK("#清掃・施設管理!"&amp;ADDRESS(MATCH($B9,T_清掃・施設管理,0),2,1),"〇 "),"")</f>
        <v/>
      </c>
      <c r="U9" s="60" t="str">
        <f t="shared" ref="U9" si="27">IFERROR(HYPERLINK("#情報処理・テープ起こし!"&amp;ADDRESS(MATCH($B9,T_情報処理・テープ起こし,0),2,1),"〇 "),"")</f>
        <v/>
      </c>
      <c r="V9" s="60" t="str">
        <f t="shared" ref="V9" si="28">IFERROR(HYPERLINK("#飲食店等の運営!"&amp;ADDRESS(MATCH($B9,T_飲食店等の運営,0),2,1),"〇 "),"")</f>
        <v/>
      </c>
      <c r="W9" s="61" t="str">
        <f t="shared" ref="W9" si="29">IFERROR(HYPERLINK("#その他の役務サービス!"&amp;ADDRESS(MATCH($B9,T_その他の役務サービス,0),2,1),"〇 "),"")</f>
        <v xml:space="preserve">〇 </v>
      </c>
      <c r="X9" s="38" t="s">
        <v>142</v>
      </c>
      <c r="Y9" s="11" t="s">
        <v>143</v>
      </c>
      <c r="Z9" s="11" t="s">
        <v>144</v>
      </c>
      <c r="AA9" s="10" t="s">
        <v>145</v>
      </c>
      <c r="AB9" s="10" t="s">
        <v>146</v>
      </c>
      <c r="AC9" s="22"/>
      <c r="AD9" s="22" t="s">
        <v>147</v>
      </c>
    </row>
    <row r="10" spans="2:30" ht="60" customHeight="1" x14ac:dyDescent="0.15">
      <c r="B10" s="12" t="s">
        <v>126</v>
      </c>
      <c r="C10" s="9" t="s">
        <v>126</v>
      </c>
      <c r="D10" s="10"/>
      <c r="E10" s="10"/>
      <c r="F10" s="10"/>
      <c r="G10" s="10"/>
      <c r="H10" s="10"/>
      <c r="I10" s="10"/>
      <c r="J10" s="10"/>
      <c r="K10" s="10" t="s">
        <v>122</v>
      </c>
      <c r="L10" s="37"/>
      <c r="M10" s="39"/>
      <c r="N10" s="59" t="str">
        <f t="shared" ref="N10" si="30">IFERROR(HYPERLINK("#事務用品・書籍!"&amp;ADDRESS(MATCH($B10,T_事務用品・書籍,0),2,1),"〇 "),"")</f>
        <v/>
      </c>
      <c r="O10" s="58" t="str">
        <f t="shared" ref="O10" si="31">IFERROR(HYPERLINK("#食料品・飲料!"&amp;ADDRESS(MATCH($B10,T_食料品・飲料,0),2,1),"〇 "),"")</f>
        <v/>
      </c>
      <c r="P10" s="60" t="str">
        <f t="shared" ref="P10" si="32">IFERROR(HYPERLINK("#小物雑貨!"&amp;ADDRESS(MATCH($B10,T_小物雑貨,0),2,1),"〇 "),"")</f>
        <v/>
      </c>
      <c r="Q10" s="60" t="str">
        <f t="shared" ref="Q10" si="33">IFERROR(HYPERLINK("#その他の物品!"&amp;ADDRESS(MATCH($B10,T_その他の物品,0),2,1),"〇 "),"")</f>
        <v/>
      </c>
      <c r="R10" s="60" t="str">
        <f t="shared" ref="R10" si="34">IFERROR(HYPERLINK("#印刷!"&amp;ADDRESS(MATCH($B10,T_印刷,0),2,1),"〇 "),"")</f>
        <v/>
      </c>
      <c r="S10" s="60" t="str">
        <f t="shared" ref="S10" si="35">IFERROR(HYPERLINK("#クリーニング!"&amp;ADDRESS(MATCH($B10,T_クリーニング,0),2,1),"〇 "),"")</f>
        <v xml:space="preserve">〇 </v>
      </c>
      <c r="T10" s="60" t="str">
        <f t="shared" ref="T10" si="36">IFERROR(HYPERLINK("#清掃・施設管理!"&amp;ADDRESS(MATCH($B10,T_清掃・施設管理,0),2,1),"〇 "),"")</f>
        <v/>
      </c>
      <c r="U10" s="60" t="str">
        <f t="shared" ref="U10" si="37">IFERROR(HYPERLINK("#情報処理・テープ起こし!"&amp;ADDRESS(MATCH($B10,T_情報処理・テープ起こし,0),2,1),"〇 "),"")</f>
        <v/>
      </c>
      <c r="V10" s="60" t="str">
        <f t="shared" ref="V10" si="38">IFERROR(HYPERLINK("#飲食店等の運営!"&amp;ADDRESS(MATCH($B10,T_飲食店等の運営,0),2,1),"〇 "),"")</f>
        <v/>
      </c>
      <c r="W10" s="61" t="str">
        <f t="shared" ref="W10" si="39">IFERROR(HYPERLINK("#その他の役務サービス!"&amp;ADDRESS(MATCH($B10,T_その他の役務サービス,0),2,1),"〇 "),"")</f>
        <v/>
      </c>
      <c r="X10" s="38" t="s">
        <v>127</v>
      </c>
      <c r="Y10" s="11" t="s">
        <v>128</v>
      </c>
      <c r="Z10" s="11" t="s">
        <v>129</v>
      </c>
      <c r="AA10" s="10" t="s">
        <v>130</v>
      </c>
      <c r="AB10" s="10" t="s">
        <v>131</v>
      </c>
      <c r="AC10" s="22"/>
      <c r="AD10" s="22" t="s">
        <v>132</v>
      </c>
    </row>
    <row r="11" spans="2:30" ht="60" customHeight="1" x14ac:dyDescent="0.15">
      <c r="B11" s="12" t="s">
        <v>198</v>
      </c>
      <c r="C11" s="9" t="s">
        <v>199</v>
      </c>
      <c r="D11" s="10"/>
      <c r="E11" s="10"/>
      <c r="F11" s="10"/>
      <c r="G11" s="10"/>
      <c r="H11" s="10"/>
      <c r="I11" s="10"/>
      <c r="J11" s="10" t="s">
        <v>122</v>
      </c>
      <c r="K11" s="10"/>
      <c r="L11" s="37"/>
      <c r="M11" s="39"/>
      <c r="N11" s="62"/>
      <c r="O11" s="63" t="str">
        <f>IFERROR(HYPERLINK("#食料品・飲料!"&amp;ADDRESS(MATCH($B11,T_食料品・飲料,0),2,1),"〇 "),"")</f>
        <v/>
      </c>
      <c r="P11" s="64" t="str">
        <f t="shared" ref="P11" si="40">IFERROR(HYPERLINK("#小物雑貨!"&amp;ADDRESS(MATCH($B11,T_小物雑貨,0),2,1),"〇 "),"")</f>
        <v/>
      </c>
      <c r="Q11" s="64" t="str">
        <f t="shared" ref="Q11" si="41">IFERROR(HYPERLINK("#その他の物品!"&amp;ADDRESS(MATCH($B11,T_その他の物品,0),2,1),"〇 "),"")</f>
        <v xml:space="preserve">〇 </v>
      </c>
      <c r="R11" s="64" t="str">
        <f t="shared" ref="R11" si="42">IFERROR(HYPERLINK("#印刷!"&amp;ADDRESS(MATCH($B11,T_印刷,0),2,1),"〇 "),"")</f>
        <v/>
      </c>
      <c r="S11" s="64" t="str">
        <f t="shared" ref="S11" si="43">IFERROR(HYPERLINK("#クリーニング!"&amp;ADDRESS(MATCH($B11,T_クリーニング,0),2,1),"〇 "),"")</f>
        <v/>
      </c>
      <c r="T11" s="64" t="str">
        <f t="shared" ref="T11" si="44">IFERROR(HYPERLINK("#清掃・施設管理!"&amp;ADDRESS(MATCH($B11,T_清掃・施設管理,0),2,1),"〇 "),"")</f>
        <v/>
      </c>
      <c r="U11" s="64" t="str">
        <f t="shared" ref="U11" si="45">IFERROR(HYPERLINK("#情報処理・テープ起こし!"&amp;ADDRESS(MATCH($B11,T_情報処理・テープ起こし,0),2,1),"〇 "),"")</f>
        <v/>
      </c>
      <c r="V11" s="64" t="str">
        <f t="shared" ref="V11" si="46">IFERROR(HYPERLINK("#飲食店等の運営!"&amp;ADDRESS(MATCH($B11,T_飲食店等の運営,0),2,1),"〇 "),"")</f>
        <v/>
      </c>
      <c r="W11" s="65" t="str">
        <f t="shared" ref="W11" si="47">IFERROR(HYPERLINK("#その他の役務サービス!"&amp;ADDRESS(MATCH($B11,T_その他の役務サービス,0),2,1),"〇 "),"")</f>
        <v/>
      </c>
      <c r="X11" s="38" t="s">
        <v>200</v>
      </c>
      <c r="Y11" s="11" t="s">
        <v>201</v>
      </c>
      <c r="Z11" s="11" t="s">
        <v>202</v>
      </c>
      <c r="AA11" s="10" t="s">
        <v>203</v>
      </c>
      <c r="AB11" s="10" t="s">
        <v>204</v>
      </c>
      <c r="AC11" s="22" t="s">
        <v>209</v>
      </c>
      <c r="AD11" s="22" t="s">
        <v>210</v>
      </c>
    </row>
  </sheetData>
  <autoFilter ref="B3:AC11" xr:uid="{00000000-0009-0000-0000-000001000000}"/>
  <sortState xmlns:xlrd2="http://schemas.microsoft.com/office/spreadsheetml/2017/richdata2" ref="B4:AD10">
    <sortCondition ref="C4:C10"/>
    <sortCondition ref="B4:B10"/>
  </sortState>
  <mergeCells count="12">
    <mergeCell ref="Z2:Z3"/>
    <mergeCell ref="AA2:AA3"/>
    <mergeCell ref="AB2:AB3"/>
    <mergeCell ref="AC2:AC3"/>
    <mergeCell ref="AD2:AD3"/>
    <mergeCell ref="B2:B3"/>
    <mergeCell ref="C2:C3"/>
    <mergeCell ref="X2:X3"/>
    <mergeCell ref="Y2:Y3"/>
    <mergeCell ref="D2:L2"/>
    <mergeCell ref="N2:W2"/>
    <mergeCell ref="M2:M3"/>
  </mergeCells>
  <phoneticPr fontId="3"/>
  <hyperlinks>
    <hyperlink ref="AD11" r:id="rId1" xr:uid="{00000000-0004-0000-0100-000002000000}"/>
    <hyperlink ref="AC11" r:id="rId2" xr:uid="{00000000-0004-0000-0100-000003000000}"/>
  </hyperlinks>
  <pageMargins left="0.25" right="0.25" top="0.75" bottom="0.75" header="0.3" footer="0.3"/>
  <pageSetup paperSize="12" scale="7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AA5"/>
  <sheetViews>
    <sheetView showGridLines="0" zoomScaleNormal="100" workbookViewId="0">
      <pane xSplit="4" ySplit="3" topLeftCell="E4" activePane="bottomRight" state="frozen"/>
      <selection activeCell="X1" sqref="X1:Y1048576"/>
      <selection pane="topRight" activeCell="X1" sqref="X1:Y1048576"/>
      <selection pane="bottomLeft" activeCell="X1" sqref="X1:Y1048576"/>
      <selection pane="bottomRight"/>
    </sheetView>
  </sheetViews>
  <sheetFormatPr defaultRowHeight="13.5" x14ac:dyDescent="0.15"/>
  <cols>
    <col min="1" max="1" width="3.625" style="3" customWidth="1"/>
    <col min="2" max="3" width="22.625" style="5" customWidth="1"/>
    <col min="4" max="4" width="9" style="5" bestFit="1" customWidth="1"/>
    <col min="5" max="19" width="4.625" style="5" customWidth="1"/>
    <col min="20" max="21" width="19.625" style="3" customWidth="1"/>
    <col min="22" max="22" width="27.125" style="3" customWidth="1"/>
    <col min="23" max="23" width="34.5" style="5" customWidth="1"/>
    <col min="24" max="24" width="25.625" style="5" customWidth="1"/>
    <col min="25" max="25" width="25.625" style="3" customWidth="1"/>
    <col min="26" max="27" width="46" style="5" customWidth="1"/>
    <col min="28" max="16384" width="9" style="3"/>
  </cols>
  <sheetData>
    <row r="1" spans="1:27" customFormat="1" ht="36" customHeight="1" x14ac:dyDescent="0.15">
      <c r="B1" s="7" t="s">
        <v>56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W1" s="2"/>
      <c r="X1" s="2"/>
      <c r="Z1" s="2"/>
      <c r="AA1" s="2"/>
    </row>
    <row r="2" spans="1:27" s="1" customFormat="1" ht="30" customHeight="1" x14ac:dyDescent="0.15">
      <c r="B2" s="85" t="s">
        <v>0</v>
      </c>
      <c r="C2" s="86" t="s">
        <v>40</v>
      </c>
      <c r="D2" s="85" t="s">
        <v>62</v>
      </c>
      <c r="E2" s="85" t="s">
        <v>46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4" t="s">
        <v>4</v>
      </c>
      <c r="U2" s="88" t="s">
        <v>55</v>
      </c>
      <c r="V2" s="84" t="s">
        <v>14</v>
      </c>
      <c r="W2" s="84" t="s">
        <v>15</v>
      </c>
      <c r="X2" s="84" t="s">
        <v>16</v>
      </c>
      <c r="Y2" s="84" t="s">
        <v>17</v>
      </c>
      <c r="Z2" s="84" t="s">
        <v>18</v>
      </c>
      <c r="AA2" s="84" t="s">
        <v>102</v>
      </c>
    </row>
    <row r="3" spans="1:27" s="1" customFormat="1" ht="86.25" customHeight="1" x14ac:dyDescent="0.15">
      <c r="B3" s="85"/>
      <c r="C3" s="87"/>
      <c r="D3" s="85"/>
      <c r="E3" s="33" t="s">
        <v>66</v>
      </c>
      <c r="F3" s="33" t="s">
        <v>67</v>
      </c>
      <c r="G3" s="34" t="s">
        <v>68</v>
      </c>
      <c r="H3" s="35" t="s">
        <v>69</v>
      </c>
      <c r="I3" s="35" t="s">
        <v>70</v>
      </c>
      <c r="J3" s="35" t="s">
        <v>71</v>
      </c>
      <c r="K3" s="35" t="s">
        <v>72</v>
      </c>
      <c r="L3" s="35" t="s">
        <v>73</v>
      </c>
      <c r="M3" s="35" t="s">
        <v>74</v>
      </c>
      <c r="N3" s="35" t="s">
        <v>75</v>
      </c>
      <c r="O3" s="35" t="s">
        <v>76</v>
      </c>
      <c r="P3" s="35" t="s">
        <v>65</v>
      </c>
      <c r="Q3" s="35"/>
      <c r="R3" s="35"/>
      <c r="S3" s="35"/>
      <c r="T3" s="84"/>
      <c r="U3" s="89"/>
      <c r="V3" s="84"/>
      <c r="W3" s="84"/>
      <c r="X3" s="84"/>
      <c r="Y3" s="84"/>
      <c r="Z3" s="84"/>
      <c r="AA3" s="84"/>
    </row>
    <row r="4" spans="1:27" s="4" customFormat="1" ht="63" customHeight="1" x14ac:dyDescent="0.15">
      <c r="A4" s="68"/>
      <c r="B4" s="30" t="s">
        <v>134</v>
      </c>
      <c r="C4" s="30" t="s">
        <v>134</v>
      </c>
      <c r="D4" s="53" t="str">
        <f t="shared" ref="D4:D5" si="0">IFERROR(HYPERLINK("#事業所一覧!" &amp; ADDRESS(MATCH($B4,T_事業所一覧,0),2,1),"〇"),"")</f>
        <v>〇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 t="s">
        <v>122</v>
      </c>
      <c r="Q4" s="54"/>
      <c r="R4" s="54"/>
      <c r="S4" s="54"/>
      <c r="T4" s="31" t="s">
        <v>133</v>
      </c>
      <c r="U4" s="31"/>
      <c r="V4" s="31" t="s">
        <v>178</v>
      </c>
      <c r="W4" s="31" t="s">
        <v>177</v>
      </c>
      <c r="X4" s="31" t="s">
        <v>177</v>
      </c>
      <c r="Y4" s="31" t="s">
        <v>177</v>
      </c>
      <c r="Z4" s="31" t="s">
        <v>177</v>
      </c>
      <c r="AA4" s="31"/>
    </row>
    <row r="5" spans="1:27" s="4" customFormat="1" ht="60" customHeight="1" x14ac:dyDescent="0.15">
      <c r="A5" s="68"/>
      <c r="B5" s="30" t="s">
        <v>198</v>
      </c>
      <c r="C5" s="30" t="s">
        <v>206</v>
      </c>
      <c r="D5" s="53" t="str">
        <f t="shared" si="0"/>
        <v>〇</v>
      </c>
      <c r="E5" s="54"/>
      <c r="F5" s="54"/>
      <c r="G5" s="54"/>
      <c r="H5" s="54"/>
      <c r="I5" s="54"/>
      <c r="J5" s="54"/>
      <c r="K5" s="54"/>
      <c r="L5" s="54"/>
      <c r="M5" s="54" t="s">
        <v>122</v>
      </c>
      <c r="N5" s="54" t="s">
        <v>122</v>
      </c>
      <c r="O5" s="54"/>
      <c r="P5" s="54" t="s">
        <v>122</v>
      </c>
      <c r="Q5" s="54"/>
      <c r="R5" s="54"/>
      <c r="S5" s="54"/>
      <c r="T5" s="31" t="s">
        <v>205</v>
      </c>
      <c r="U5" s="31"/>
      <c r="V5" s="31" t="s">
        <v>207</v>
      </c>
      <c r="W5" s="31" t="s">
        <v>174</v>
      </c>
      <c r="X5" s="31" t="s">
        <v>175</v>
      </c>
      <c r="Y5" s="31" t="s">
        <v>174</v>
      </c>
      <c r="Z5" s="31" t="s">
        <v>174</v>
      </c>
      <c r="AA5" s="31" t="s">
        <v>208</v>
      </c>
    </row>
  </sheetData>
  <autoFilter ref="A3:AA5" xr:uid="{00000000-0001-0000-0500-000000000000}"/>
  <sortState xmlns:xlrd2="http://schemas.microsoft.com/office/spreadsheetml/2017/richdata2" ref="B4:AA4">
    <sortCondition ref="C4"/>
    <sortCondition ref="B4"/>
  </sortState>
  <mergeCells count="12">
    <mergeCell ref="AA2:AA3"/>
    <mergeCell ref="B2:B3"/>
    <mergeCell ref="C2:C3"/>
    <mergeCell ref="D2:D3"/>
    <mergeCell ref="E2:S2"/>
    <mergeCell ref="T2:T3"/>
    <mergeCell ref="U2:U3"/>
    <mergeCell ref="V2:V3"/>
    <mergeCell ref="W2:W3"/>
    <mergeCell ref="X2:X3"/>
    <mergeCell ref="Y2:Y3"/>
    <mergeCell ref="Z2:Z3"/>
  </mergeCells>
  <phoneticPr fontId="3"/>
  <pageMargins left="0.7" right="0.7" top="0.75" bottom="0.75" header="0.3" footer="0.3"/>
  <pageSetup paperSize="12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B1:AA4"/>
  <sheetViews>
    <sheetView showGridLines="0" zoomScaleNormal="100" workbookViewId="0">
      <pane xSplit="4" ySplit="3" topLeftCell="E4" activePane="bottomRight" state="frozen"/>
      <selection activeCell="X1" sqref="X1:Y1048576"/>
      <selection pane="topRight" activeCell="X1" sqref="X1:Y1048576"/>
      <selection pane="bottomLeft" activeCell="X1" sqref="X1:Y1048576"/>
      <selection pane="bottomRight" activeCell="C30" sqref="C30"/>
    </sheetView>
  </sheetViews>
  <sheetFormatPr defaultRowHeight="13.5" x14ac:dyDescent="0.15"/>
  <cols>
    <col min="1" max="1" width="3.625" style="3" customWidth="1"/>
    <col min="2" max="3" width="22.625" style="5" customWidth="1"/>
    <col min="4" max="4" width="9" style="5" bestFit="1" customWidth="1"/>
    <col min="5" max="19" width="4.625" style="5" customWidth="1"/>
    <col min="20" max="21" width="19.625" style="3" customWidth="1"/>
    <col min="22" max="22" width="27.125" style="3" customWidth="1"/>
    <col min="23" max="23" width="34.5" style="5" customWidth="1"/>
    <col min="24" max="24" width="25.625" style="5" customWidth="1"/>
    <col min="25" max="25" width="25.625" style="3" customWidth="1"/>
    <col min="26" max="27" width="46" style="5" customWidth="1"/>
    <col min="28" max="16384" width="9" style="3"/>
  </cols>
  <sheetData>
    <row r="1" spans="2:27" customFormat="1" ht="36" customHeight="1" x14ac:dyDescent="0.15">
      <c r="B1" s="6" t="s">
        <v>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W1" s="2"/>
      <c r="X1" s="2"/>
      <c r="Z1" s="2"/>
      <c r="AA1" s="2"/>
    </row>
    <row r="2" spans="2:27" s="1" customFormat="1" ht="30" customHeight="1" x14ac:dyDescent="0.15">
      <c r="B2" s="91" t="s">
        <v>0</v>
      </c>
      <c r="C2" s="91" t="s">
        <v>40</v>
      </c>
      <c r="D2" s="91" t="s">
        <v>62</v>
      </c>
      <c r="E2" s="91" t="s">
        <v>46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0" t="s">
        <v>4</v>
      </c>
      <c r="U2" s="90" t="s">
        <v>55</v>
      </c>
      <c r="V2" s="90" t="s">
        <v>14</v>
      </c>
      <c r="W2" s="90" t="s">
        <v>15</v>
      </c>
      <c r="X2" s="90" t="s">
        <v>16</v>
      </c>
      <c r="Y2" s="90" t="s">
        <v>17</v>
      </c>
      <c r="Z2" s="90" t="s">
        <v>18</v>
      </c>
      <c r="AA2" s="90" t="s">
        <v>102</v>
      </c>
    </row>
    <row r="3" spans="2:27" s="1" customFormat="1" ht="86.25" customHeight="1" x14ac:dyDescent="0.15">
      <c r="B3" s="91"/>
      <c r="C3" s="91"/>
      <c r="D3" s="91"/>
      <c r="E3" s="43" t="s">
        <v>77</v>
      </c>
      <c r="F3" s="43" t="s">
        <v>78</v>
      </c>
      <c r="G3" s="44" t="s">
        <v>79</v>
      </c>
      <c r="H3" s="45" t="s">
        <v>105</v>
      </c>
      <c r="I3" s="45" t="s">
        <v>80</v>
      </c>
      <c r="J3" s="45" t="s">
        <v>81</v>
      </c>
      <c r="K3" s="45" t="s">
        <v>64</v>
      </c>
      <c r="L3" s="45" t="s">
        <v>106</v>
      </c>
      <c r="M3" s="45" t="s">
        <v>107</v>
      </c>
      <c r="N3" s="45"/>
      <c r="O3" s="45"/>
      <c r="P3" s="45"/>
      <c r="Q3" s="45"/>
      <c r="R3" s="45"/>
      <c r="S3" s="45"/>
      <c r="T3" s="90"/>
      <c r="U3" s="90"/>
      <c r="V3" s="90"/>
      <c r="W3" s="90"/>
      <c r="X3" s="90"/>
      <c r="Y3" s="90"/>
      <c r="Z3" s="90"/>
      <c r="AA3" s="90"/>
    </row>
    <row r="4" spans="2:27" s="4" customFormat="1" ht="63" customHeight="1" x14ac:dyDescent="0.15">
      <c r="B4" s="46" t="s">
        <v>168</v>
      </c>
      <c r="C4" s="46" t="s">
        <v>168</v>
      </c>
      <c r="D4" s="52" t="str">
        <f t="shared" ref="D4" si="0">IFERROR(HYPERLINK("#事業所一覧!" &amp; ADDRESS(MATCH($B4,T_事業所一覧,0),2,1),"〇"),"")</f>
        <v>〇</v>
      </c>
      <c r="E4" s="55"/>
      <c r="F4" s="55"/>
      <c r="G4" s="55"/>
      <c r="H4" s="55"/>
      <c r="I4" s="55" t="s">
        <v>122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47" t="s">
        <v>123</v>
      </c>
      <c r="U4" s="47"/>
      <c r="V4" s="47" t="s">
        <v>179</v>
      </c>
      <c r="W4" s="47" t="s">
        <v>174</v>
      </c>
      <c r="X4" s="47" t="s">
        <v>174</v>
      </c>
      <c r="Y4" s="47" t="s">
        <v>174</v>
      </c>
      <c r="Z4" s="47" t="s">
        <v>174</v>
      </c>
      <c r="AA4" s="47"/>
    </row>
  </sheetData>
  <autoFilter ref="A3:AA4" xr:uid="{00000000-0001-0000-0600-000000000000}"/>
  <sortState xmlns:xlrd2="http://schemas.microsoft.com/office/spreadsheetml/2017/richdata2" ref="B4:AA4">
    <sortCondition ref="C4"/>
    <sortCondition ref="B4"/>
  </sortState>
  <mergeCells count="12">
    <mergeCell ref="AA2:AA3"/>
    <mergeCell ref="B2:B3"/>
    <mergeCell ref="C2:C3"/>
    <mergeCell ref="D2:D3"/>
    <mergeCell ref="E2:S2"/>
    <mergeCell ref="T2:T3"/>
    <mergeCell ref="U2:U3"/>
    <mergeCell ref="V2:V3"/>
    <mergeCell ref="W2:W3"/>
    <mergeCell ref="X2:X3"/>
    <mergeCell ref="Y2:Y3"/>
    <mergeCell ref="Z2:Z3"/>
  </mergeCells>
  <phoneticPr fontId="3"/>
  <pageMargins left="0.7" right="0.7" top="0.75" bottom="0.75" header="0.3" footer="0.3"/>
  <pageSetup paperSize="12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B1:AA6"/>
  <sheetViews>
    <sheetView showGridLines="0" zoomScaleNormal="100" workbookViewId="0">
      <pane xSplit="4" ySplit="3" topLeftCell="E4" activePane="bottomRight" state="frozen"/>
      <selection activeCell="X1" sqref="X1:Y1048576"/>
      <selection pane="topRight" activeCell="X1" sqref="X1:Y1048576"/>
      <selection pane="bottomLeft" activeCell="X1" sqref="X1:Y1048576"/>
      <selection pane="bottomRight"/>
    </sheetView>
  </sheetViews>
  <sheetFormatPr defaultRowHeight="13.5" x14ac:dyDescent="0.15"/>
  <cols>
    <col min="1" max="1" width="3.625" style="3" customWidth="1"/>
    <col min="2" max="3" width="22.625" style="5" customWidth="1"/>
    <col min="4" max="4" width="9" style="5" bestFit="1" customWidth="1"/>
    <col min="5" max="19" width="4.625" style="5" customWidth="1"/>
    <col min="20" max="21" width="19.625" style="3" customWidth="1"/>
    <col min="22" max="22" width="27.125" style="3" customWidth="1"/>
    <col min="23" max="23" width="34.5" style="5" customWidth="1"/>
    <col min="24" max="24" width="25.625" style="5" customWidth="1"/>
    <col min="25" max="25" width="25.625" style="3" customWidth="1"/>
    <col min="26" max="27" width="46" style="5" customWidth="1"/>
    <col min="28" max="16384" width="9" style="3"/>
  </cols>
  <sheetData>
    <row r="1" spans="2:27" customFormat="1" ht="36" customHeight="1" x14ac:dyDescent="0.15">
      <c r="B1" s="6" t="s">
        <v>22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W1" s="2"/>
      <c r="X1" s="2"/>
      <c r="Z1" s="2"/>
      <c r="AA1" s="2"/>
    </row>
    <row r="2" spans="2:27" s="1" customFormat="1" ht="30" customHeight="1" x14ac:dyDescent="0.15">
      <c r="B2" s="91" t="s">
        <v>0</v>
      </c>
      <c r="C2" s="91" t="s">
        <v>40</v>
      </c>
      <c r="D2" s="91" t="s">
        <v>62</v>
      </c>
      <c r="E2" s="91" t="s">
        <v>46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0" t="s">
        <v>4</v>
      </c>
      <c r="U2" s="90" t="s">
        <v>55</v>
      </c>
      <c r="V2" s="90" t="s">
        <v>14</v>
      </c>
      <c r="W2" s="90" t="s">
        <v>15</v>
      </c>
      <c r="X2" s="90" t="s">
        <v>16</v>
      </c>
      <c r="Y2" s="90" t="s">
        <v>17</v>
      </c>
      <c r="Z2" s="90" t="s">
        <v>18</v>
      </c>
      <c r="AA2" s="90" t="s">
        <v>102</v>
      </c>
    </row>
    <row r="3" spans="2:27" s="1" customFormat="1" ht="86.25" customHeight="1" x14ac:dyDescent="0.15">
      <c r="B3" s="91"/>
      <c r="C3" s="91"/>
      <c r="D3" s="91"/>
      <c r="E3" s="43" t="s">
        <v>82</v>
      </c>
      <c r="F3" s="43" t="s">
        <v>83</v>
      </c>
      <c r="G3" s="44" t="s">
        <v>65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90"/>
      <c r="U3" s="90"/>
      <c r="V3" s="90"/>
      <c r="W3" s="90"/>
      <c r="X3" s="90"/>
      <c r="Y3" s="90"/>
      <c r="Z3" s="90"/>
      <c r="AA3" s="90"/>
    </row>
    <row r="4" spans="2:27" s="4" customFormat="1" ht="63" customHeight="1" x14ac:dyDescent="0.15">
      <c r="B4" s="46" t="s">
        <v>155</v>
      </c>
      <c r="C4" s="46" t="s">
        <v>155</v>
      </c>
      <c r="D4" s="52" t="str">
        <f t="shared" ref="D4:D6" si="0">IFERROR(HYPERLINK("#事業所一覧!" &amp; ADDRESS(MATCH($B4,T_事業所一覧,0),2,1),"〇"),"")</f>
        <v>〇</v>
      </c>
      <c r="E4" s="55" t="s">
        <v>122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47" t="s">
        <v>124</v>
      </c>
      <c r="U4" s="47" t="s">
        <v>185</v>
      </c>
      <c r="V4" s="47" t="s">
        <v>186</v>
      </c>
      <c r="W4" s="47"/>
      <c r="X4" s="47" t="s">
        <v>187</v>
      </c>
      <c r="Y4" s="47" t="s">
        <v>176</v>
      </c>
      <c r="Z4" s="47" t="s">
        <v>188</v>
      </c>
      <c r="AA4" s="47"/>
    </row>
    <row r="5" spans="2:27" s="4" customFormat="1" ht="63" customHeight="1" x14ac:dyDescent="0.15">
      <c r="B5" s="46" t="s">
        <v>148</v>
      </c>
      <c r="C5" s="46" t="s">
        <v>148</v>
      </c>
      <c r="D5" s="52" t="str">
        <f t="shared" si="0"/>
        <v>〇</v>
      </c>
      <c r="E5" s="55" t="s">
        <v>122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47" t="s">
        <v>125</v>
      </c>
      <c r="U5" s="47" t="s">
        <v>181</v>
      </c>
      <c r="V5" s="47" t="s">
        <v>182</v>
      </c>
      <c r="W5" s="47" t="s">
        <v>183</v>
      </c>
      <c r="X5" s="47"/>
      <c r="Y5" s="47" t="s">
        <v>184</v>
      </c>
      <c r="Z5" s="47" t="s">
        <v>184</v>
      </c>
      <c r="AA5" s="47"/>
    </row>
    <row r="6" spans="2:27" s="4" customFormat="1" ht="63" customHeight="1" x14ac:dyDescent="0.15">
      <c r="B6" s="46" t="s">
        <v>126</v>
      </c>
      <c r="C6" s="46" t="s">
        <v>126</v>
      </c>
      <c r="D6" s="52" t="str">
        <f t="shared" si="0"/>
        <v>〇</v>
      </c>
      <c r="E6" s="55" t="s">
        <v>122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47" t="s">
        <v>128</v>
      </c>
      <c r="U6" s="47"/>
      <c r="V6" s="47" t="s">
        <v>180</v>
      </c>
      <c r="W6" s="47"/>
      <c r="X6" s="47"/>
      <c r="Y6" s="47"/>
      <c r="Z6" s="47"/>
      <c r="AA6" s="47"/>
    </row>
  </sheetData>
  <autoFilter ref="A3:AA6" xr:uid="{00000000-0001-0000-0700-000000000000}"/>
  <sortState xmlns:xlrd2="http://schemas.microsoft.com/office/spreadsheetml/2017/richdata2" ref="B4:AA6">
    <sortCondition ref="C4:C6"/>
    <sortCondition ref="B4:B6"/>
  </sortState>
  <mergeCells count="12">
    <mergeCell ref="AA2:AA3"/>
    <mergeCell ref="B2:B3"/>
    <mergeCell ref="C2:C3"/>
    <mergeCell ref="D2:D3"/>
    <mergeCell ref="E2:S2"/>
    <mergeCell ref="T2:T3"/>
    <mergeCell ref="U2:U3"/>
    <mergeCell ref="V2:V3"/>
    <mergeCell ref="W2:W3"/>
    <mergeCell ref="X2:X3"/>
    <mergeCell ref="Y2:Y3"/>
    <mergeCell ref="Z2:Z3"/>
  </mergeCells>
  <phoneticPr fontId="3"/>
  <pageMargins left="0.7" right="0.7" top="0.75" bottom="0.75" header="0.3" footer="0.3"/>
  <pageSetup paperSize="12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B1:AA4"/>
  <sheetViews>
    <sheetView showGridLines="0" zoomScaleNormal="100" workbookViewId="0">
      <pane xSplit="4" ySplit="3" topLeftCell="E4" activePane="bottomRight" state="frozen"/>
      <selection activeCell="B2" sqref="B2:B3"/>
      <selection pane="topRight" activeCell="B2" sqref="B2:B3"/>
      <selection pane="bottomLeft" activeCell="B2" sqref="B2:B3"/>
      <selection pane="bottomRight" activeCell="T16" sqref="T16"/>
    </sheetView>
  </sheetViews>
  <sheetFormatPr defaultRowHeight="13.5" x14ac:dyDescent="0.15"/>
  <cols>
    <col min="1" max="1" width="3.625" style="3" customWidth="1"/>
    <col min="2" max="3" width="22.625" style="5" customWidth="1"/>
    <col min="4" max="4" width="9" style="5" bestFit="1" customWidth="1"/>
    <col min="5" max="19" width="4.625" style="5" customWidth="1"/>
    <col min="20" max="21" width="19.625" style="3" customWidth="1"/>
    <col min="22" max="22" width="27.125" style="3" customWidth="1"/>
    <col min="23" max="23" width="34.5" style="5" customWidth="1"/>
    <col min="24" max="24" width="25.625" style="5" customWidth="1"/>
    <col min="25" max="25" width="25.625" style="3" customWidth="1"/>
    <col min="26" max="27" width="46" style="5" customWidth="1"/>
    <col min="28" max="16384" width="9" style="3"/>
  </cols>
  <sheetData>
    <row r="1" spans="2:27" customFormat="1" ht="36" customHeight="1" x14ac:dyDescent="0.15">
      <c r="B1" s="6" t="s">
        <v>57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W1" s="2"/>
      <c r="X1" s="2"/>
      <c r="Z1" s="2"/>
      <c r="AA1" s="2"/>
    </row>
    <row r="2" spans="2:27" s="1" customFormat="1" ht="30" customHeight="1" x14ac:dyDescent="0.15">
      <c r="B2" s="91" t="s">
        <v>0</v>
      </c>
      <c r="C2" s="91" t="s">
        <v>40</v>
      </c>
      <c r="D2" s="91" t="s">
        <v>62</v>
      </c>
      <c r="E2" s="91" t="s">
        <v>46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0" t="s">
        <v>4</v>
      </c>
      <c r="U2" s="90" t="s">
        <v>55</v>
      </c>
      <c r="V2" s="90" t="s">
        <v>14</v>
      </c>
      <c r="W2" s="90" t="s">
        <v>15</v>
      </c>
      <c r="X2" s="90" t="s">
        <v>16</v>
      </c>
      <c r="Y2" s="90" t="s">
        <v>17</v>
      </c>
      <c r="Z2" s="90" t="s">
        <v>18</v>
      </c>
      <c r="AA2" s="90" t="s">
        <v>102</v>
      </c>
    </row>
    <row r="3" spans="2:27" s="1" customFormat="1" ht="86.25" customHeight="1" x14ac:dyDescent="0.15">
      <c r="B3" s="91"/>
      <c r="C3" s="91"/>
      <c r="D3" s="91"/>
      <c r="E3" s="43" t="s">
        <v>84</v>
      </c>
      <c r="F3" s="43" t="s">
        <v>85</v>
      </c>
      <c r="G3" s="44" t="s">
        <v>86</v>
      </c>
      <c r="H3" s="45" t="s">
        <v>87</v>
      </c>
      <c r="I3" s="45" t="s">
        <v>65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90"/>
      <c r="U3" s="90"/>
      <c r="V3" s="90"/>
      <c r="W3" s="90"/>
      <c r="X3" s="90"/>
      <c r="Y3" s="90"/>
      <c r="Z3" s="90"/>
      <c r="AA3" s="90"/>
    </row>
    <row r="4" spans="2:27" s="4" customFormat="1" ht="63" customHeight="1" x14ac:dyDescent="0.15">
      <c r="B4" s="46" t="s">
        <v>134</v>
      </c>
      <c r="C4" s="46" t="s">
        <v>134</v>
      </c>
      <c r="D4" s="52" t="str">
        <f t="shared" ref="D4" si="0">IFERROR(HYPERLINK("#事業所一覧!" &amp; ADDRESS(MATCH($B4,T_事業所一覧,0),2,1),"〇"),"")</f>
        <v>〇</v>
      </c>
      <c r="E4" s="55" t="s">
        <v>122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47" t="s">
        <v>133</v>
      </c>
      <c r="U4" s="47"/>
      <c r="V4" s="47" t="s">
        <v>189</v>
      </c>
      <c r="W4" s="47" t="s">
        <v>177</v>
      </c>
      <c r="X4" s="47" t="s">
        <v>177</v>
      </c>
      <c r="Y4" s="47" t="s">
        <v>177</v>
      </c>
      <c r="Z4" s="47" t="s">
        <v>177</v>
      </c>
      <c r="AA4" s="47"/>
    </row>
  </sheetData>
  <autoFilter ref="A3:AA4" xr:uid="{00000000-0001-0000-0800-000000000000}"/>
  <sortState xmlns:xlrd2="http://schemas.microsoft.com/office/spreadsheetml/2017/richdata2" ref="B4:AA4">
    <sortCondition ref="C4"/>
    <sortCondition ref="B4"/>
  </sortState>
  <mergeCells count="12">
    <mergeCell ref="AA2:AA3"/>
    <mergeCell ref="B2:B3"/>
    <mergeCell ref="C2:C3"/>
    <mergeCell ref="D2:D3"/>
    <mergeCell ref="E2:S2"/>
    <mergeCell ref="T2:T3"/>
    <mergeCell ref="U2:U3"/>
    <mergeCell ref="V2:V3"/>
    <mergeCell ref="W2:W3"/>
    <mergeCell ref="X2:X3"/>
    <mergeCell ref="Y2:Y3"/>
    <mergeCell ref="Z2:Z3"/>
  </mergeCells>
  <phoneticPr fontId="3"/>
  <pageMargins left="0.7" right="0.7" top="0.75" bottom="0.75" header="0.3" footer="0.3"/>
  <pageSetup paperSize="12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B1:AA4"/>
  <sheetViews>
    <sheetView showGridLines="0" zoomScaleNormal="100" workbookViewId="0">
      <pane xSplit="4" ySplit="3" topLeftCell="E4" activePane="bottomRight" state="frozen"/>
      <selection activeCell="B59" sqref="B59"/>
      <selection pane="topRight" activeCell="B59" sqref="B59"/>
      <selection pane="bottomLeft" activeCell="B59" sqref="B59"/>
      <selection pane="bottomRight"/>
    </sheetView>
  </sheetViews>
  <sheetFormatPr defaultRowHeight="13.5" x14ac:dyDescent="0.15"/>
  <cols>
    <col min="1" max="1" width="3.625" style="3" customWidth="1"/>
    <col min="2" max="3" width="22.625" style="5" customWidth="1"/>
    <col min="4" max="4" width="9" style="5" bestFit="1" customWidth="1"/>
    <col min="5" max="19" width="4.625" style="5" customWidth="1"/>
    <col min="20" max="21" width="19.625" style="3" customWidth="1"/>
    <col min="22" max="22" width="27.125" style="3" customWidth="1"/>
    <col min="23" max="23" width="34.5" style="5" customWidth="1"/>
    <col min="24" max="24" width="25.625" style="5" customWidth="1"/>
    <col min="25" max="25" width="25.625" style="3" customWidth="1"/>
    <col min="26" max="27" width="46" style="5" customWidth="1"/>
    <col min="28" max="16384" width="9" style="3"/>
  </cols>
  <sheetData>
    <row r="1" spans="2:27" customFormat="1" ht="36" customHeight="1" x14ac:dyDescent="0.15">
      <c r="B1" s="6" t="s">
        <v>63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W1" s="2"/>
      <c r="X1" s="2"/>
      <c r="Z1" s="2"/>
      <c r="AA1" s="2"/>
    </row>
    <row r="2" spans="2:27" s="1" customFormat="1" ht="30" customHeight="1" x14ac:dyDescent="0.15">
      <c r="B2" s="91" t="s">
        <v>0</v>
      </c>
      <c r="C2" s="91" t="s">
        <v>40</v>
      </c>
      <c r="D2" s="91" t="s">
        <v>62</v>
      </c>
      <c r="E2" s="91" t="s">
        <v>46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0" t="s">
        <v>4</v>
      </c>
      <c r="U2" s="90" t="s">
        <v>55</v>
      </c>
      <c r="V2" s="90" t="s">
        <v>14</v>
      </c>
      <c r="W2" s="90" t="s">
        <v>15</v>
      </c>
      <c r="X2" s="90" t="s">
        <v>16</v>
      </c>
      <c r="Y2" s="90" t="s">
        <v>17</v>
      </c>
      <c r="Z2" s="90" t="s">
        <v>18</v>
      </c>
      <c r="AA2" s="90" t="s">
        <v>102</v>
      </c>
    </row>
    <row r="3" spans="2:27" s="1" customFormat="1" ht="86.25" customHeight="1" x14ac:dyDescent="0.15">
      <c r="B3" s="91"/>
      <c r="C3" s="91"/>
      <c r="D3" s="91"/>
      <c r="E3" s="43" t="s">
        <v>88</v>
      </c>
      <c r="F3" s="43" t="s">
        <v>89</v>
      </c>
      <c r="G3" s="44" t="s">
        <v>90</v>
      </c>
      <c r="H3" s="45" t="s">
        <v>91</v>
      </c>
      <c r="I3" s="45" t="s">
        <v>92</v>
      </c>
      <c r="J3" s="45" t="s">
        <v>65</v>
      </c>
      <c r="K3" s="45"/>
      <c r="L3" s="45"/>
      <c r="M3" s="45"/>
      <c r="N3" s="45"/>
      <c r="O3" s="45"/>
      <c r="P3" s="45"/>
      <c r="Q3" s="45"/>
      <c r="R3" s="45"/>
      <c r="S3" s="45"/>
      <c r="T3" s="90"/>
      <c r="U3" s="90"/>
      <c r="V3" s="90"/>
      <c r="W3" s="90"/>
      <c r="X3" s="90"/>
      <c r="Y3" s="90"/>
      <c r="Z3" s="90"/>
      <c r="AA3" s="90"/>
    </row>
    <row r="4" spans="2:27" s="4" customFormat="1" ht="63" customHeight="1" x14ac:dyDescent="0.15">
      <c r="B4" s="46" t="s">
        <v>168</v>
      </c>
      <c r="C4" s="46" t="s">
        <v>168</v>
      </c>
      <c r="D4" s="52" t="str">
        <f t="shared" ref="D4" si="0">IFERROR(HYPERLINK("#事業所一覧!" &amp; ADDRESS(MATCH($B4,T_事業所一覧,0),2,1),"〇"),"")</f>
        <v>〇</v>
      </c>
      <c r="E4" s="55"/>
      <c r="F4" s="55"/>
      <c r="G4" s="55"/>
      <c r="H4" s="55"/>
      <c r="I4" s="55"/>
      <c r="J4" s="55" t="s">
        <v>122</v>
      </c>
      <c r="K4" s="55"/>
      <c r="L4" s="55"/>
      <c r="M4" s="55"/>
      <c r="N4" s="55"/>
      <c r="O4" s="55"/>
      <c r="P4" s="55"/>
      <c r="Q4" s="55"/>
      <c r="R4" s="55"/>
      <c r="S4" s="55"/>
      <c r="T4" s="47" t="s">
        <v>123</v>
      </c>
      <c r="U4" s="47"/>
      <c r="V4" s="47" t="s">
        <v>190</v>
      </c>
      <c r="W4" s="47" t="s">
        <v>174</v>
      </c>
      <c r="X4" s="47" t="s">
        <v>174</v>
      </c>
      <c r="Y4" s="47" t="s">
        <v>174</v>
      </c>
      <c r="Z4" s="47" t="s">
        <v>174</v>
      </c>
      <c r="AA4" s="47"/>
    </row>
  </sheetData>
  <autoFilter ref="A3:AA4" xr:uid="{00000000-0001-0000-0A00-000000000000}"/>
  <sortState xmlns:xlrd2="http://schemas.microsoft.com/office/spreadsheetml/2017/richdata2" ref="B4:AA4">
    <sortCondition ref="C4"/>
    <sortCondition ref="B4"/>
  </sortState>
  <mergeCells count="12">
    <mergeCell ref="AA2:AA3"/>
    <mergeCell ref="B2:B3"/>
    <mergeCell ref="C2:C3"/>
    <mergeCell ref="D2:D3"/>
    <mergeCell ref="E2:S2"/>
    <mergeCell ref="T2:T3"/>
    <mergeCell ref="U2:U3"/>
    <mergeCell ref="V2:V3"/>
    <mergeCell ref="W2:W3"/>
    <mergeCell ref="X2:X3"/>
    <mergeCell ref="Y2:Y3"/>
    <mergeCell ref="Z2:Z3"/>
  </mergeCells>
  <phoneticPr fontId="3"/>
  <pageMargins left="0.7" right="0.7" top="0.75" bottom="0.75" header="0.3" footer="0.3"/>
  <pageSetup paperSize="12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  <pageSetUpPr fitToPage="1"/>
  </sheetPr>
  <dimension ref="B1:AA6"/>
  <sheetViews>
    <sheetView showGridLines="0" zoomScaleNormal="100" workbookViewId="0">
      <pane xSplit="4" ySplit="3" topLeftCell="E4" activePane="bottomRight" state="frozen"/>
      <selection activeCell="B59" sqref="B59"/>
      <selection pane="topRight" activeCell="B59" sqref="B59"/>
      <selection pane="bottomLeft" activeCell="B59" sqref="B59"/>
      <selection pane="bottomRight"/>
    </sheetView>
  </sheetViews>
  <sheetFormatPr defaultRowHeight="63" customHeight="1" x14ac:dyDescent="0.15"/>
  <cols>
    <col min="1" max="1" width="3.625" style="3" customWidth="1"/>
    <col min="2" max="3" width="22.625" style="5" customWidth="1"/>
    <col min="4" max="4" width="9" style="5" bestFit="1" customWidth="1"/>
    <col min="5" max="19" width="4.625" style="5" customWidth="1"/>
    <col min="20" max="21" width="19.625" style="3" customWidth="1"/>
    <col min="22" max="22" width="27.125" style="3" customWidth="1"/>
    <col min="23" max="23" width="34.5" style="5" customWidth="1"/>
    <col min="24" max="24" width="25.625" style="5" customWidth="1"/>
    <col min="25" max="25" width="25.625" style="3" customWidth="1"/>
    <col min="26" max="27" width="46" style="5" customWidth="1"/>
    <col min="28" max="16384" width="9" style="3"/>
  </cols>
  <sheetData>
    <row r="1" spans="2:27" customFormat="1" ht="36" customHeight="1" x14ac:dyDescent="0.15">
      <c r="B1" s="6" t="s">
        <v>61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W1" s="2"/>
      <c r="X1" s="2"/>
      <c r="Z1" s="2"/>
      <c r="AA1" s="2"/>
    </row>
    <row r="2" spans="2:27" s="1" customFormat="1" ht="30" customHeight="1" x14ac:dyDescent="0.15">
      <c r="B2" s="91" t="s">
        <v>0</v>
      </c>
      <c r="C2" s="91" t="s">
        <v>40</v>
      </c>
      <c r="D2" s="91" t="s">
        <v>62</v>
      </c>
      <c r="E2" s="91" t="s">
        <v>46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0" t="s">
        <v>4</v>
      </c>
      <c r="U2" s="90" t="s">
        <v>55</v>
      </c>
      <c r="V2" s="90" t="s">
        <v>14</v>
      </c>
      <c r="W2" s="90" t="s">
        <v>15</v>
      </c>
      <c r="X2" s="90" t="s">
        <v>16</v>
      </c>
      <c r="Y2" s="90" t="s">
        <v>17</v>
      </c>
      <c r="Z2" s="90" t="s">
        <v>18</v>
      </c>
      <c r="AA2" s="90" t="s">
        <v>102</v>
      </c>
    </row>
    <row r="3" spans="2:27" s="1" customFormat="1" ht="86.25" customHeight="1" x14ac:dyDescent="0.15">
      <c r="B3" s="91"/>
      <c r="C3" s="91"/>
      <c r="D3" s="91"/>
      <c r="E3" s="48" t="s">
        <v>93</v>
      </c>
      <c r="F3" s="48" t="s">
        <v>94</v>
      </c>
      <c r="G3" s="49" t="s">
        <v>103</v>
      </c>
      <c r="H3" s="50" t="s">
        <v>119</v>
      </c>
      <c r="I3" s="50" t="s">
        <v>95</v>
      </c>
      <c r="J3" s="50" t="s">
        <v>96</v>
      </c>
      <c r="K3" s="50" t="s">
        <v>97</v>
      </c>
      <c r="L3" s="50" t="s">
        <v>98</v>
      </c>
      <c r="M3" s="50" t="s">
        <v>99</v>
      </c>
      <c r="N3" s="50" t="s">
        <v>100</v>
      </c>
      <c r="O3" s="50" t="s">
        <v>104</v>
      </c>
      <c r="P3" s="51" t="s">
        <v>101</v>
      </c>
      <c r="Q3" s="50" t="s">
        <v>120</v>
      </c>
      <c r="R3" s="50" t="s">
        <v>121</v>
      </c>
      <c r="S3" s="50"/>
      <c r="T3" s="90"/>
      <c r="U3" s="90"/>
      <c r="V3" s="90"/>
      <c r="W3" s="90"/>
      <c r="X3" s="90"/>
      <c r="Y3" s="90"/>
      <c r="Z3" s="90"/>
      <c r="AA3" s="90"/>
    </row>
    <row r="4" spans="2:27" s="4" customFormat="1" ht="63" customHeight="1" x14ac:dyDescent="0.15">
      <c r="B4" s="46" t="s">
        <v>134</v>
      </c>
      <c r="C4" s="46" t="s">
        <v>134</v>
      </c>
      <c r="D4" s="52" t="str">
        <f t="shared" ref="D4:D5" si="0">IFERROR(HYPERLINK("#事業所一覧!" &amp; ADDRESS(MATCH($B4,T_事業所一覧,0),2,1),"〇"),"")</f>
        <v>〇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 t="s">
        <v>122</v>
      </c>
      <c r="Q4" s="55"/>
      <c r="R4" s="55"/>
      <c r="S4" s="55"/>
      <c r="T4" s="47" t="s">
        <v>133</v>
      </c>
      <c r="U4" s="47"/>
      <c r="V4" s="47" t="s">
        <v>191</v>
      </c>
      <c r="W4" s="47" t="s">
        <v>177</v>
      </c>
      <c r="X4" s="47" t="s">
        <v>177</v>
      </c>
      <c r="Y4" s="47" t="s">
        <v>177</v>
      </c>
      <c r="Z4" s="47" t="s">
        <v>177</v>
      </c>
      <c r="AA4" s="47"/>
    </row>
    <row r="5" spans="2:27" s="4" customFormat="1" ht="63" customHeight="1" x14ac:dyDescent="0.15">
      <c r="B5" s="46" t="s">
        <v>162</v>
      </c>
      <c r="C5" s="46" t="s">
        <v>162</v>
      </c>
      <c r="D5" s="52" t="str">
        <f t="shared" si="0"/>
        <v>〇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 t="s">
        <v>122</v>
      </c>
      <c r="S5" s="55"/>
      <c r="T5" s="47" t="s">
        <v>123</v>
      </c>
      <c r="U5" s="47"/>
      <c r="V5" s="47" t="s">
        <v>193</v>
      </c>
      <c r="W5" s="47" t="s">
        <v>194</v>
      </c>
      <c r="X5" s="47" t="s">
        <v>195</v>
      </c>
      <c r="Y5" s="47" t="s">
        <v>196</v>
      </c>
      <c r="Z5" s="47" t="s">
        <v>197</v>
      </c>
      <c r="AA5" s="47"/>
    </row>
    <row r="6" spans="2:27" s="4" customFormat="1" ht="63" customHeight="1" x14ac:dyDescent="0.15">
      <c r="B6" s="46" t="s">
        <v>141</v>
      </c>
      <c r="C6" s="46" t="s">
        <v>141</v>
      </c>
      <c r="D6" s="52" t="str">
        <f t="shared" ref="D6" si="1">IFERROR(HYPERLINK("#事業所一覧!" &amp; ADDRESS(MATCH($B6,T_事業所一覧,0),2,1),"〇"),"")</f>
        <v>〇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 t="s">
        <v>122</v>
      </c>
      <c r="S6" s="55"/>
      <c r="T6" s="47" t="s">
        <v>143</v>
      </c>
      <c r="U6" s="47"/>
      <c r="V6" s="47" t="s">
        <v>192</v>
      </c>
      <c r="W6" s="47" t="s">
        <v>174</v>
      </c>
      <c r="X6" s="47" t="s">
        <v>174</v>
      </c>
      <c r="Y6" s="47" t="s">
        <v>174</v>
      </c>
      <c r="Z6" s="47" t="s">
        <v>174</v>
      </c>
      <c r="AA6" s="47"/>
    </row>
  </sheetData>
  <autoFilter ref="A3:AA6" xr:uid="{00000000-0001-0000-0900-000000000000}"/>
  <sortState xmlns:xlrd2="http://schemas.microsoft.com/office/spreadsheetml/2017/richdata2" ref="B4:AA6">
    <sortCondition ref="C4:C6"/>
    <sortCondition ref="B4:B6"/>
  </sortState>
  <mergeCells count="12">
    <mergeCell ref="AA2:AA3"/>
    <mergeCell ref="B2:B3"/>
    <mergeCell ref="C2:C3"/>
    <mergeCell ref="D2:D3"/>
    <mergeCell ref="E2:S2"/>
    <mergeCell ref="T2:T3"/>
    <mergeCell ref="U2:U3"/>
    <mergeCell ref="V2:V3"/>
    <mergeCell ref="W2:W3"/>
    <mergeCell ref="X2:X3"/>
    <mergeCell ref="Y2:Y3"/>
    <mergeCell ref="Z2:Z3"/>
  </mergeCells>
  <phoneticPr fontId="3"/>
  <pageMargins left="0.7" right="0.7" top="0.75" bottom="0.75" header="0.3" footer="0.3"/>
  <pageSetup paperSize="12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このリストの使い方</vt:lpstr>
      <vt:lpstr>事業所一覧</vt:lpstr>
      <vt:lpstr>その他の物品</vt:lpstr>
      <vt:lpstr>印刷</vt:lpstr>
      <vt:lpstr>クリーニング</vt:lpstr>
      <vt:lpstr>清掃・施設管理</vt:lpstr>
      <vt:lpstr>情報処理・テープ起こし</vt:lpstr>
      <vt:lpstr>その他の役務サービス</vt:lpstr>
      <vt:lpstr>クリーニング!Print_Titles</vt:lpstr>
      <vt:lpstr>その他の物品!Print_Titles</vt:lpstr>
      <vt:lpstr>その他の役務サービス!Print_Titles</vt:lpstr>
      <vt:lpstr>印刷!Print_Titles</vt:lpstr>
      <vt:lpstr>事業所一覧!Print_Titles</vt:lpstr>
      <vt:lpstr>情報処理・テープ起こし!Print_Titles</vt:lpstr>
      <vt:lpstr>清掃・施設管理!Print_Titles</vt:lpstr>
      <vt:lpstr>T_クリーニング</vt:lpstr>
      <vt:lpstr>T_その他の物品</vt:lpstr>
      <vt:lpstr>T_その他の役務サービス</vt:lpstr>
      <vt:lpstr>T_印刷</vt:lpstr>
      <vt:lpstr>T_事業所一覧</vt:lpstr>
      <vt:lpstr>T_情報処理・テープ起こし</vt:lpstr>
      <vt:lpstr>T_清掃・施設管理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2025-01-17T09:40:01Z</dcterms:created>
  <dcterms:modified xsi:type="dcterms:W3CDTF">2025-03-26T07:07:46Z</dcterms:modified>
</cp:coreProperties>
</file>